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abricamaxifer.sharepoint.com/sites/Administracion/Documentos compartidos/05 Lista de Precios/"/>
    </mc:Choice>
  </mc:AlternateContent>
  <xr:revisionPtr revIDLastSave="915" documentId="13_ncr:1_{7079FEA7-348B-472D-82D1-DCFB0057CE4F}" xr6:coauthVersionLast="47" xr6:coauthVersionMax="47" xr10:uidLastSave="{39930614-410A-4F47-A991-A83DEA055DF1}"/>
  <bookViews>
    <workbookView xWindow="-120" yWindow="-120" windowWidth="29040" windowHeight="15720" xr2:uid="{00000000-000D-0000-FFFF-FFFF00000000}"/>
  </bookViews>
  <sheets>
    <sheet name="ÍNDICE" sheetId="1" r:id="rId1"/>
    <sheet name="LISTA SABANA" sheetId="2" r:id="rId2"/>
    <sheet name="NUESTROS COMBOS" sheetId="3" r:id="rId3"/>
    <sheet name="BD" sheetId="4" r:id="rId4"/>
    <sheet name="LISTAS" sheetId="6" r:id="rId5"/>
    <sheet name="Imagen" sheetId="5" state="hidden" r:id="rId6"/>
  </sheets>
  <definedNames>
    <definedName name="_xlnm._FilterDatabase" localSheetId="5" hidden="1">Imagen!$A$1:$B$2852</definedName>
    <definedName name="_xlnm._FilterDatabase" localSheetId="4" hidden="1">LISTAS!$E$1:$E$3723</definedName>
    <definedName name="_xlnm.Print_Area" localSheetId="1">'LISTA SABANA'!$C$1:$E$3525</definedName>
    <definedName name="DatosExternos_1" localSheetId="3">BD!$A$1:$E$3588</definedName>
    <definedName name="DatosExternos_2" localSheetId="4" hidden="1">LISTAS!$A$1:$C$3822</definedName>
    <definedName name="DES.1" localSheetId="5">'LISTA SABANA'!$G$12</definedName>
    <definedName name="DES.1">'LISTA SABANA'!$G$12</definedName>
    <definedName name="DES.2" localSheetId="5">'LISTA SABANA'!$I$12</definedName>
    <definedName name="DES.2">'LISTA SABANA'!$I$12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1" i="3" l="1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A3" i="4"/>
  <c r="D1036" i="2"/>
  <c r="C1036" i="2"/>
  <c r="D1035" i="2"/>
  <c r="C1035" i="2"/>
  <c r="D1034" i="2"/>
  <c r="C1034" i="2"/>
  <c r="D1033" i="2"/>
  <c r="C1033" i="2"/>
  <c r="D1032" i="2"/>
  <c r="C1032" i="2"/>
  <c r="D1031" i="2"/>
  <c r="C1031" i="2"/>
  <c r="D1030" i="2"/>
  <c r="C1030" i="2"/>
  <c r="D1029" i="2"/>
  <c r="C1029" i="2"/>
  <c r="D1028" i="2"/>
  <c r="C1028" i="2"/>
  <c r="D1027" i="2"/>
  <c r="C1027" i="2"/>
  <c r="D1026" i="2"/>
  <c r="C1026" i="2"/>
  <c r="D1025" i="2"/>
  <c r="C1025" i="2"/>
  <c r="D1024" i="2"/>
  <c r="C1024" i="2"/>
  <c r="D1023" i="2"/>
  <c r="C1023" i="2"/>
  <c r="D1022" i="2"/>
  <c r="C1022" i="2"/>
  <c r="D1021" i="2"/>
  <c r="C1021" i="2"/>
  <c r="D1020" i="2"/>
  <c r="C1020" i="2"/>
  <c r="D1019" i="2"/>
  <c r="C1019" i="2"/>
  <c r="D3468" i="2"/>
  <c r="C3468" i="2"/>
  <c r="D3467" i="2"/>
  <c r="C3467" i="2"/>
  <c r="D3466" i="2"/>
  <c r="C3466" i="2"/>
  <c r="D3465" i="2"/>
  <c r="C3465" i="2"/>
  <c r="D3464" i="2"/>
  <c r="C3464" i="2"/>
  <c r="D3463" i="2"/>
  <c r="C3463" i="2"/>
  <c r="D3462" i="2"/>
  <c r="C3462" i="2"/>
  <c r="D3461" i="2"/>
  <c r="C3461" i="2"/>
  <c r="D3460" i="2"/>
  <c r="C3460" i="2"/>
  <c r="D3459" i="2"/>
  <c r="C3459" i="2"/>
  <c r="D3458" i="2"/>
  <c r="C3458" i="2"/>
  <c r="D3432" i="2"/>
  <c r="C3432" i="2"/>
  <c r="D3431" i="2"/>
  <c r="C3431" i="2"/>
  <c r="D3430" i="2"/>
  <c r="C3430" i="2"/>
  <c r="D3429" i="2"/>
  <c r="C3429" i="2"/>
  <c r="D3428" i="2"/>
  <c r="C3428" i="2"/>
  <c r="D3427" i="2"/>
  <c r="C3427" i="2"/>
  <c r="D3426" i="2"/>
  <c r="C3426" i="2"/>
  <c r="D3425" i="2"/>
  <c r="C3425" i="2"/>
  <c r="D3424" i="2"/>
  <c r="C3424" i="2"/>
  <c r="D3423" i="2"/>
  <c r="C3423" i="2"/>
  <c r="D3422" i="2"/>
  <c r="C3422" i="2"/>
  <c r="D3421" i="2"/>
  <c r="C3421" i="2"/>
  <c r="D3420" i="2"/>
  <c r="C3420" i="2"/>
  <c r="D1886" i="2"/>
  <c r="C1886" i="2"/>
  <c r="D1885" i="2"/>
  <c r="C1885" i="2"/>
  <c r="D1884" i="2"/>
  <c r="C1884" i="2"/>
  <c r="D1883" i="2"/>
  <c r="C1883" i="2"/>
  <c r="D1882" i="2"/>
  <c r="C1882" i="2"/>
  <c r="D1881" i="2"/>
  <c r="C1881" i="2"/>
  <c r="D1880" i="2"/>
  <c r="C1880" i="2"/>
  <c r="D1879" i="2"/>
  <c r="C1879" i="2"/>
  <c r="D1878" i="2"/>
  <c r="C1878" i="2"/>
  <c r="D1877" i="2"/>
  <c r="C1877" i="2"/>
  <c r="D1876" i="2"/>
  <c r="C1876" i="2"/>
  <c r="D1875" i="2"/>
  <c r="C1875" i="2"/>
  <c r="D1874" i="2"/>
  <c r="C1874" i="2"/>
  <c r="D1873" i="2"/>
  <c r="C1873" i="2"/>
  <c r="D1872" i="2"/>
  <c r="C1872" i="2"/>
  <c r="D1871" i="2"/>
  <c r="C1871" i="2"/>
  <c r="D1870" i="2"/>
  <c r="C1870" i="2"/>
  <c r="D1869" i="2"/>
  <c r="C1869" i="2"/>
  <c r="D1868" i="2"/>
  <c r="C1868" i="2"/>
  <c r="D1867" i="2"/>
  <c r="C1867" i="2"/>
  <c r="D1866" i="2"/>
  <c r="C1866" i="2"/>
  <c r="D1865" i="2"/>
  <c r="C1865" i="2"/>
  <c r="D1864" i="2"/>
  <c r="C1864" i="2"/>
  <c r="D1863" i="2"/>
  <c r="C1863" i="2"/>
  <c r="D1862" i="2"/>
  <c r="C1862" i="2"/>
  <c r="D1861" i="2"/>
  <c r="C1861" i="2"/>
  <c r="D1860" i="2"/>
  <c r="C1860" i="2"/>
  <c r="D1859" i="2"/>
  <c r="C1859" i="2"/>
  <c r="D1858" i="2"/>
  <c r="C1858" i="2"/>
  <c r="D1857" i="2"/>
  <c r="C1857" i="2"/>
  <c r="A3559" i="4"/>
  <c r="A3560" i="4"/>
  <c r="A3561" i="4"/>
  <c r="E3561" i="4" s="1"/>
  <c r="E1859" i="2" s="1"/>
  <c r="G1859" i="2" s="1"/>
  <c r="I1859" i="2" s="1" a="1"/>
  <c r="I1859" i="2" s="1"/>
  <c r="A3562" i="4"/>
  <c r="E3562" i="4" s="1"/>
  <c r="E1860" i="2" s="1"/>
  <c r="G1860" i="2" s="1"/>
  <c r="I1860" i="2" s="1" a="1"/>
  <c r="I1860" i="2" s="1"/>
  <c r="A3563" i="4"/>
  <c r="A3564" i="4"/>
  <c r="A3565" i="4"/>
  <c r="A3566" i="4"/>
  <c r="A3567" i="4"/>
  <c r="A3568" i="4"/>
  <c r="A3569" i="4"/>
  <c r="A3570" i="4"/>
  <c r="E3570" i="4" s="1"/>
  <c r="E1868" i="2" s="1"/>
  <c r="G1868" i="2" s="1"/>
  <c r="I1868" i="2" s="1" a="1"/>
  <c r="I1868" i="2" s="1"/>
  <c r="A3571" i="4"/>
  <c r="E3571" i="4" s="1"/>
  <c r="E1869" i="2" s="1"/>
  <c r="G1869" i="2" s="1"/>
  <c r="I1869" i="2" s="1" a="1"/>
  <c r="I1869" i="2" s="1"/>
  <c r="A3572" i="4"/>
  <c r="E3572" i="4" s="1"/>
  <c r="E1870" i="2" s="1"/>
  <c r="G1870" i="2" s="1"/>
  <c r="I1870" i="2" s="1" a="1"/>
  <c r="I1870" i="2" s="1"/>
  <c r="A3573" i="4"/>
  <c r="A3574" i="4"/>
  <c r="A3575" i="4"/>
  <c r="E3575" i="4" s="1"/>
  <c r="E1873" i="2" s="1"/>
  <c r="G1873" i="2" s="1"/>
  <c r="I1873" i="2" s="1" a="1"/>
  <c r="I1873" i="2" s="1"/>
  <c r="A3576" i="4"/>
  <c r="E3576" i="4" s="1"/>
  <c r="E1874" i="2" s="1"/>
  <c r="G1874" i="2" s="1"/>
  <c r="I1874" i="2" s="1" a="1"/>
  <c r="I1874" i="2" s="1"/>
  <c r="A3577" i="4"/>
  <c r="E3577" i="4" s="1"/>
  <c r="E1875" i="2" s="1"/>
  <c r="G1875" i="2" s="1"/>
  <c r="I1875" i="2" s="1" a="1"/>
  <c r="I1875" i="2" s="1"/>
  <c r="A3578" i="4"/>
  <c r="E3578" i="4" s="1"/>
  <c r="E1876" i="2" s="1"/>
  <c r="G1876" i="2" s="1"/>
  <c r="I1876" i="2" s="1" a="1"/>
  <c r="I1876" i="2" s="1"/>
  <c r="A3579" i="4"/>
  <c r="E3579" i="4" s="1"/>
  <c r="E1877" i="2" s="1"/>
  <c r="G1877" i="2" s="1"/>
  <c r="I1877" i="2" s="1" a="1"/>
  <c r="I1877" i="2" s="1"/>
  <c r="A3580" i="4"/>
  <c r="E3580" i="4" s="1"/>
  <c r="E1878" i="2" s="1"/>
  <c r="G1878" i="2" s="1"/>
  <c r="I1878" i="2" s="1" a="1"/>
  <c r="I1878" i="2" s="1"/>
  <c r="A3581" i="4"/>
  <c r="E3581" i="4" s="1"/>
  <c r="E1879" i="2" s="1"/>
  <c r="G1879" i="2" s="1"/>
  <c r="I1879" i="2" s="1" a="1"/>
  <c r="I1879" i="2" s="1"/>
  <c r="A3582" i="4"/>
  <c r="E3582" i="4" s="1"/>
  <c r="E1880" i="2" s="1"/>
  <c r="G1880" i="2" s="1"/>
  <c r="I1880" i="2" s="1" a="1"/>
  <c r="I1880" i="2" s="1"/>
  <c r="A3583" i="4"/>
  <c r="E3583" i="4" s="1"/>
  <c r="E1881" i="2" s="1"/>
  <c r="G1881" i="2" s="1"/>
  <c r="I1881" i="2" s="1" a="1"/>
  <c r="I1881" i="2" s="1"/>
  <c r="A3584" i="4"/>
  <c r="E3584" i="4" s="1"/>
  <c r="E1882" i="2" s="1"/>
  <c r="G1882" i="2" s="1"/>
  <c r="I1882" i="2" s="1" a="1"/>
  <c r="I1882" i="2" s="1"/>
  <c r="A3585" i="4"/>
  <c r="E3585" i="4" s="1"/>
  <c r="E1883" i="2" s="1"/>
  <c r="G1883" i="2" s="1"/>
  <c r="I1883" i="2" s="1" a="1"/>
  <c r="I1883" i="2" s="1"/>
  <c r="A3586" i="4"/>
  <c r="E3586" i="4" s="1"/>
  <c r="E1884" i="2" s="1"/>
  <c r="G1884" i="2" s="1"/>
  <c r="I1884" i="2" s="1" a="1"/>
  <c r="I1884" i="2" s="1"/>
  <c r="A3587" i="4"/>
  <c r="A3588" i="4"/>
  <c r="E3559" i="4"/>
  <c r="E1857" i="2" s="1"/>
  <c r="G1857" i="2" s="1"/>
  <c r="I1857" i="2" s="1" a="1"/>
  <c r="I1857" i="2" s="1"/>
  <c r="E3560" i="4"/>
  <c r="E1858" i="2" s="1"/>
  <c r="G1858" i="2" s="1"/>
  <c r="I1858" i="2" s="1" a="1"/>
  <c r="I1858" i="2" s="1"/>
  <c r="E3563" i="4"/>
  <c r="E1861" i="2" s="1"/>
  <c r="G1861" i="2" s="1"/>
  <c r="I1861" i="2" s="1" a="1"/>
  <c r="I1861" i="2" s="1"/>
  <c r="E3564" i="4"/>
  <c r="E1862" i="2" s="1"/>
  <c r="G1862" i="2" s="1"/>
  <c r="I1862" i="2" s="1" a="1"/>
  <c r="I1862" i="2" s="1"/>
  <c r="E3565" i="4"/>
  <c r="E1863" i="2" s="1"/>
  <c r="G1863" i="2" s="1"/>
  <c r="I1863" i="2" s="1" a="1"/>
  <c r="I1863" i="2" s="1"/>
  <c r="E3566" i="4"/>
  <c r="E1864" i="2" s="1"/>
  <c r="G1864" i="2" s="1"/>
  <c r="I1864" i="2" s="1" a="1"/>
  <c r="I1864" i="2" s="1"/>
  <c r="E3567" i="4"/>
  <c r="E1865" i="2" s="1"/>
  <c r="G1865" i="2" s="1"/>
  <c r="I1865" i="2" s="1" a="1"/>
  <c r="I1865" i="2" s="1"/>
  <c r="E3568" i="4"/>
  <c r="E1866" i="2" s="1"/>
  <c r="G1866" i="2" s="1"/>
  <c r="I1866" i="2" s="1" a="1"/>
  <c r="I1866" i="2" s="1"/>
  <c r="E3569" i="4"/>
  <c r="E1867" i="2" s="1"/>
  <c r="G1867" i="2" s="1"/>
  <c r="I1867" i="2" s="1" a="1"/>
  <c r="I1867" i="2" s="1"/>
  <c r="E3573" i="4"/>
  <c r="E1871" i="2" s="1"/>
  <c r="G1871" i="2" s="1"/>
  <c r="I1871" i="2" s="1" a="1"/>
  <c r="I1871" i="2" s="1"/>
  <c r="E3574" i="4"/>
  <c r="E1872" i="2" s="1"/>
  <c r="G1872" i="2" s="1"/>
  <c r="I1872" i="2" s="1" a="1"/>
  <c r="I1872" i="2" s="1"/>
  <c r="E3587" i="4"/>
  <c r="E1885" i="2" s="1"/>
  <c r="G1885" i="2" s="1"/>
  <c r="I1885" i="2" s="1" a="1"/>
  <c r="I1885" i="2" s="1"/>
  <c r="E3588" i="4"/>
  <c r="E1886" i="2" s="1"/>
  <c r="G1886" i="2" s="1"/>
  <c r="I1886" i="2" s="1" a="1"/>
  <c r="I1886" i="2" s="1"/>
  <c r="A3493" i="4"/>
  <c r="E3493" i="4" s="1"/>
  <c r="E3458" i="2" s="1"/>
  <c r="G3458" i="2" s="1"/>
  <c r="I3458" i="2" s="1"/>
  <c r="A3494" i="4"/>
  <c r="E3494" i="4" s="1"/>
  <c r="E3459" i="2" s="1"/>
  <c r="G3459" i="2" s="1"/>
  <c r="I3459" i="2" s="1"/>
  <c r="A3495" i="4"/>
  <c r="E3495" i="4" s="1"/>
  <c r="E3460" i="2" s="1"/>
  <c r="G3460" i="2" s="1"/>
  <c r="I3460" i="2" s="1"/>
  <c r="A3496" i="4"/>
  <c r="E3496" i="4" s="1"/>
  <c r="E3461" i="2" s="1"/>
  <c r="G3461" i="2" s="1"/>
  <c r="I3461" i="2" s="1"/>
  <c r="A3497" i="4"/>
  <c r="E3497" i="4" s="1"/>
  <c r="E3462" i="2" s="1"/>
  <c r="G3462" i="2" s="1"/>
  <c r="I3462" i="2" s="1"/>
  <c r="A3498" i="4"/>
  <c r="E3498" i="4" s="1"/>
  <c r="E3463" i="2" s="1"/>
  <c r="G3463" i="2" s="1"/>
  <c r="I3463" i="2" s="1"/>
  <c r="A3499" i="4"/>
  <c r="E3499" i="4" s="1"/>
  <c r="E3464" i="2" s="1"/>
  <c r="G3464" i="2" s="1"/>
  <c r="I3464" i="2" s="1"/>
  <c r="A3500" i="4"/>
  <c r="E3500" i="4" s="1"/>
  <c r="E3465" i="2" s="1"/>
  <c r="G3465" i="2" s="1"/>
  <c r="I3465" i="2" s="1"/>
  <c r="A3501" i="4"/>
  <c r="E3501" i="4" s="1"/>
  <c r="E3466" i="2" s="1"/>
  <c r="G3466" i="2" s="1"/>
  <c r="I3466" i="2" s="1"/>
  <c r="A3502" i="4"/>
  <c r="E3502" i="4" s="1"/>
  <c r="E3467" i="2" s="1"/>
  <c r="G3467" i="2" s="1"/>
  <c r="I3467" i="2" s="1"/>
  <c r="A3503" i="4"/>
  <c r="E3503" i="4" s="1"/>
  <c r="E3468" i="2" s="1"/>
  <c r="G3468" i="2" s="1"/>
  <c r="I3468" i="2" s="1"/>
  <c r="G3681" i="6"/>
  <c r="G3680" i="6"/>
  <c r="G3679" i="6"/>
  <c r="G3678" i="6"/>
  <c r="G3677" i="6"/>
  <c r="G3676" i="6"/>
  <c r="G3675" i="6"/>
  <c r="G3674" i="6"/>
  <c r="G3673" i="6"/>
  <c r="G3672" i="6"/>
  <c r="G3671" i="6"/>
  <c r="G3670" i="6"/>
  <c r="G3669" i="6"/>
  <c r="G3668" i="6"/>
  <c r="G3667" i="6"/>
  <c r="G3666" i="6"/>
  <c r="G3665" i="6"/>
  <c r="G3664" i="6"/>
  <c r="G3663" i="6"/>
  <c r="G3662" i="6"/>
  <c r="G3661" i="6"/>
  <c r="G3660" i="6"/>
  <c r="G3659" i="6"/>
  <c r="G3658" i="6"/>
  <c r="G3657" i="6"/>
  <c r="G3656" i="6"/>
  <c r="G3655" i="6"/>
  <c r="G3654" i="6"/>
  <c r="G3653" i="6"/>
  <c r="G3652" i="6"/>
  <c r="G3651" i="6"/>
  <c r="G3650" i="6"/>
  <c r="G3649" i="6"/>
  <c r="G3648" i="6"/>
  <c r="G3647" i="6"/>
  <c r="G3646" i="6"/>
  <c r="G3645" i="6"/>
  <c r="G3644" i="6"/>
  <c r="G3643" i="6"/>
  <c r="G3642" i="6"/>
  <c r="G3641" i="6"/>
  <c r="G3640" i="6"/>
  <c r="G3639" i="6"/>
  <c r="G3638" i="6"/>
  <c r="G3637" i="6"/>
  <c r="G3636" i="6"/>
  <c r="G3635" i="6"/>
  <c r="G3634" i="6"/>
  <c r="G3633" i="6"/>
  <c r="G3632" i="6"/>
  <c r="G3631" i="6"/>
  <c r="G3630" i="6"/>
  <c r="G3629" i="6"/>
  <c r="G3628" i="6"/>
  <c r="G3627" i="6"/>
  <c r="G3626" i="6"/>
  <c r="G3625" i="6"/>
  <c r="G3624" i="6"/>
  <c r="G3623" i="6"/>
  <c r="G3622" i="6"/>
  <c r="G3621" i="6"/>
  <c r="G3620" i="6"/>
  <c r="G3619" i="6"/>
  <c r="G3618" i="6"/>
  <c r="G3617" i="6"/>
  <c r="G3616" i="6"/>
  <c r="G3615" i="6"/>
  <c r="G3614" i="6"/>
  <c r="G3613" i="6"/>
  <c r="G3612" i="6"/>
  <c r="G3611" i="6"/>
  <c r="G3610" i="6"/>
  <c r="G3609" i="6"/>
  <c r="G3608" i="6"/>
  <c r="G3607" i="6"/>
  <c r="G3606" i="6"/>
  <c r="G3605" i="6"/>
  <c r="G3604" i="6"/>
  <c r="A3391" i="4"/>
  <c r="E3391" i="4" s="1"/>
  <c r="A3392" i="4"/>
  <c r="E3392" i="4" s="1"/>
  <c r="A3393" i="4"/>
  <c r="E3393" i="4" s="1"/>
  <c r="A3394" i="4"/>
  <c r="E3394" i="4" s="1"/>
  <c r="A3395" i="4"/>
  <c r="E3395" i="4" s="1"/>
  <c r="A3396" i="4"/>
  <c r="E3396" i="4" s="1"/>
  <c r="A3397" i="4"/>
  <c r="E3397" i="4" s="1"/>
  <c r="A3398" i="4"/>
  <c r="E3398" i="4" s="1"/>
  <c r="A3399" i="4"/>
  <c r="E3399" i="4" s="1"/>
  <c r="A3400" i="4"/>
  <c r="E3400" i="4" s="1"/>
  <c r="A3401" i="4"/>
  <c r="E3401" i="4" s="1"/>
  <c r="A3402" i="4"/>
  <c r="E3402" i="4" s="1"/>
  <c r="A3403" i="4"/>
  <c r="E3403" i="4" s="1"/>
  <c r="A3404" i="4"/>
  <c r="E3404" i="4" s="1"/>
  <c r="A3405" i="4"/>
  <c r="E3405" i="4" s="1"/>
  <c r="A3406" i="4"/>
  <c r="E3406" i="4" s="1"/>
  <c r="A3407" i="4"/>
  <c r="E3407" i="4" s="1"/>
  <c r="A3408" i="4"/>
  <c r="E3408" i="4" s="1"/>
  <c r="A3409" i="4"/>
  <c r="E3409" i="4" s="1"/>
  <c r="A3410" i="4"/>
  <c r="E3410" i="4" s="1"/>
  <c r="A3411" i="4"/>
  <c r="E3411" i="4" s="1"/>
  <c r="A3412" i="4"/>
  <c r="E3412" i="4" s="1"/>
  <c r="A3413" i="4"/>
  <c r="E3413" i="4" s="1"/>
  <c r="A3414" i="4"/>
  <c r="E3414" i="4" s="1"/>
  <c r="A3415" i="4"/>
  <c r="E3415" i="4" s="1"/>
  <c r="A3416" i="4"/>
  <c r="E3416" i="4" s="1"/>
  <c r="A3504" i="4" l="1"/>
  <c r="E3504" i="4" s="1"/>
  <c r="A3505" i="4"/>
  <c r="E3505" i="4" s="1"/>
  <c r="A3506" i="4"/>
  <c r="E3506" i="4" s="1"/>
  <c r="A3507" i="4"/>
  <c r="E3507" i="4" s="1"/>
  <c r="A3508" i="4"/>
  <c r="E3508" i="4" s="1"/>
  <c r="A3509" i="4"/>
  <c r="E3509" i="4" s="1"/>
  <c r="A3510" i="4"/>
  <c r="E3510" i="4" s="1"/>
  <c r="A3511" i="4"/>
  <c r="E3511" i="4" s="1"/>
  <c r="A3512" i="4"/>
  <c r="E3512" i="4" s="1"/>
  <c r="A3513" i="4"/>
  <c r="E3513" i="4" s="1"/>
  <c r="A3514" i="4"/>
  <c r="E3514" i="4" s="1"/>
  <c r="A3515" i="4"/>
  <c r="E3515" i="4" s="1"/>
  <c r="A3516" i="4"/>
  <c r="E3516" i="4" s="1"/>
  <c r="A3517" i="4"/>
  <c r="E3517" i="4" s="1"/>
  <c r="A3518" i="4"/>
  <c r="E3518" i="4" s="1"/>
  <c r="A3519" i="4"/>
  <c r="E3519" i="4" s="1"/>
  <c r="A3520" i="4"/>
  <c r="E3520" i="4" s="1"/>
  <c r="A3521" i="4"/>
  <c r="E3521" i="4" s="1"/>
  <c r="A3522" i="4"/>
  <c r="E3522" i="4" s="1"/>
  <c r="A3523" i="4"/>
  <c r="E3523" i="4" s="1"/>
  <c r="A3524" i="4"/>
  <c r="E3524" i="4" s="1"/>
  <c r="A3525" i="4"/>
  <c r="E3525" i="4" s="1"/>
  <c r="A3526" i="4"/>
  <c r="E3526" i="4" s="1"/>
  <c r="A3527" i="4"/>
  <c r="E3527" i="4" s="1"/>
  <c r="A3528" i="4"/>
  <c r="E3528" i="4" s="1"/>
  <c r="A3529" i="4"/>
  <c r="E3529" i="4" s="1"/>
  <c r="A3530" i="4"/>
  <c r="E3530" i="4" s="1"/>
  <c r="A3531" i="4"/>
  <c r="E3531" i="4" s="1"/>
  <c r="A3532" i="4"/>
  <c r="E3532" i="4" s="1"/>
  <c r="A3533" i="4"/>
  <c r="E3533" i="4" s="1"/>
  <c r="A3534" i="4"/>
  <c r="E3534" i="4" s="1"/>
  <c r="A3535" i="4"/>
  <c r="E3535" i="4" s="1"/>
  <c r="A3536" i="4"/>
  <c r="E3536" i="4" s="1"/>
  <c r="A3537" i="4"/>
  <c r="E3537" i="4" s="1"/>
  <c r="A3538" i="4"/>
  <c r="E3538" i="4" s="1"/>
  <c r="A3539" i="4"/>
  <c r="E3539" i="4" s="1"/>
  <c r="A3540" i="4"/>
  <c r="E3540" i="4" s="1"/>
  <c r="A3541" i="4"/>
  <c r="E3541" i="4" s="1"/>
  <c r="A3542" i="4"/>
  <c r="E3542" i="4" s="1"/>
  <c r="A3543" i="4"/>
  <c r="E3543" i="4" s="1"/>
  <c r="A3544" i="4"/>
  <c r="E3544" i="4" s="1"/>
  <c r="A3545" i="4"/>
  <c r="E3545" i="4" s="1"/>
  <c r="A3546" i="4"/>
  <c r="E3546" i="4" s="1"/>
  <c r="A3547" i="4"/>
  <c r="E3547" i="4" s="1"/>
  <c r="A3548" i="4"/>
  <c r="E3548" i="4" s="1"/>
  <c r="A3549" i="4"/>
  <c r="E3549" i="4" s="1"/>
  <c r="A3550" i="4"/>
  <c r="E3550" i="4" s="1"/>
  <c r="A3551" i="4"/>
  <c r="E3551" i="4" s="1"/>
  <c r="A3552" i="4"/>
  <c r="E3552" i="4" s="1"/>
  <c r="A3553" i="4"/>
  <c r="E3553" i="4" s="1"/>
  <c r="A3554" i="4"/>
  <c r="E3554" i="4" s="1"/>
  <c r="A3555" i="4"/>
  <c r="E3555" i="4" s="1"/>
  <c r="A3556" i="4"/>
  <c r="E3556" i="4" s="1"/>
  <c r="A3557" i="4"/>
  <c r="E3557" i="4" s="1"/>
  <c r="A3558" i="4"/>
  <c r="E3558" i="4" s="1"/>
  <c r="O3047" i="2"/>
  <c r="O3046" i="2"/>
  <c r="O3045" i="2"/>
  <c r="O3044" i="2"/>
  <c r="O3043" i="2"/>
  <c r="O3042" i="2"/>
  <c r="O3041" i="2"/>
  <c r="O3040" i="2"/>
  <c r="O3039" i="2"/>
  <c r="O3038" i="2"/>
  <c r="O3037" i="2"/>
  <c r="O3036" i="2"/>
  <c r="O3035" i="2"/>
  <c r="O3034" i="2"/>
  <c r="O3033" i="2"/>
  <c r="O3032" i="2"/>
  <c r="A3492" i="4"/>
  <c r="E3492" i="4" s="1"/>
  <c r="A3491" i="4"/>
  <c r="E3491" i="4" s="1"/>
  <c r="A3490" i="4"/>
  <c r="E3490" i="4" s="1"/>
  <c r="A3489" i="4"/>
  <c r="E3489" i="4" s="1"/>
  <c r="A3488" i="4"/>
  <c r="E3488" i="4" s="1"/>
  <c r="A3487" i="4"/>
  <c r="E3487" i="4" s="1"/>
  <c r="A3486" i="4"/>
  <c r="E3486" i="4" s="1"/>
  <c r="A3485" i="4"/>
  <c r="E3485" i="4" s="1"/>
  <c r="A3484" i="4"/>
  <c r="E3484" i="4" s="1"/>
  <c r="A3483" i="4"/>
  <c r="E3483" i="4" s="1"/>
  <c r="A3482" i="4"/>
  <c r="E3482" i="4" s="1"/>
  <c r="A3481" i="4"/>
  <c r="E3481" i="4" s="1"/>
  <c r="A3480" i="4"/>
  <c r="E3480" i="4" s="1"/>
  <c r="A3479" i="4"/>
  <c r="E3479" i="4" s="1"/>
  <c r="A3478" i="4"/>
  <c r="E3478" i="4" s="1"/>
  <c r="A3477" i="4"/>
  <c r="E3477" i="4" s="1"/>
  <c r="A3476" i="4"/>
  <c r="E3476" i="4" s="1"/>
  <c r="A3475" i="4"/>
  <c r="E3475" i="4" s="1"/>
  <c r="A3474" i="4"/>
  <c r="E3474" i="4" s="1"/>
  <c r="A3473" i="4"/>
  <c r="E3473" i="4" s="1"/>
  <c r="A3472" i="4"/>
  <c r="E3472" i="4" s="1"/>
  <c r="A3471" i="4"/>
  <c r="E3471" i="4" s="1"/>
  <c r="A3470" i="4"/>
  <c r="E3470" i="4" s="1"/>
  <c r="A3469" i="4"/>
  <c r="E3469" i="4" s="1"/>
  <c r="A3468" i="4"/>
  <c r="E3468" i="4" s="1"/>
  <c r="E3432" i="2" s="1"/>
  <c r="G3432" i="2" s="1"/>
  <c r="I3432" i="2" s="1"/>
  <c r="A3467" i="4"/>
  <c r="E3467" i="4" s="1"/>
  <c r="E3431" i="2" s="1"/>
  <c r="G3431" i="2" s="1"/>
  <c r="I3431" i="2" s="1"/>
  <c r="A3466" i="4"/>
  <c r="E3466" i="4" s="1"/>
  <c r="E3430" i="2" s="1"/>
  <c r="G3430" i="2" s="1"/>
  <c r="I3430" i="2" s="1"/>
  <c r="A3465" i="4"/>
  <c r="E3465" i="4" s="1"/>
  <c r="E3429" i="2" s="1"/>
  <c r="G3429" i="2" s="1"/>
  <c r="I3429" i="2" s="1"/>
  <c r="A3464" i="4"/>
  <c r="E3464" i="4" s="1"/>
  <c r="E3428" i="2" s="1"/>
  <c r="G3428" i="2" s="1"/>
  <c r="I3428" i="2" s="1"/>
  <c r="A3463" i="4"/>
  <c r="E3463" i="4" s="1"/>
  <c r="E3427" i="2" s="1"/>
  <c r="G3427" i="2" s="1"/>
  <c r="I3427" i="2" s="1"/>
  <c r="A3462" i="4"/>
  <c r="E3462" i="4" s="1"/>
  <c r="E3426" i="2" s="1"/>
  <c r="G3426" i="2" s="1"/>
  <c r="I3426" i="2" s="1"/>
  <c r="A3461" i="4"/>
  <c r="E3461" i="4" s="1"/>
  <c r="E3425" i="2" s="1"/>
  <c r="G3425" i="2" s="1"/>
  <c r="I3425" i="2" s="1"/>
  <c r="A3460" i="4"/>
  <c r="E3460" i="4" s="1"/>
  <c r="E3424" i="2" s="1"/>
  <c r="G3424" i="2" s="1"/>
  <c r="I3424" i="2" s="1"/>
  <c r="A3459" i="4"/>
  <c r="E3459" i="4" s="1"/>
  <c r="E3423" i="2" s="1"/>
  <c r="G3423" i="2" s="1"/>
  <c r="I3423" i="2" s="1"/>
  <c r="A3458" i="4"/>
  <c r="E3458" i="4" s="1"/>
  <c r="E3422" i="2" s="1"/>
  <c r="G3422" i="2" s="1"/>
  <c r="I3422" i="2" s="1"/>
  <c r="A3457" i="4"/>
  <c r="E3457" i="4" s="1"/>
  <c r="E3421" i="2" s="1"/>
  <c r="G3421" i="2" s="1"/>
  <c r="I3421" i="2" s="1"/>
  <c r="A3456" i="4"/>
  <c r="E3456" i="4" s="1"/>
  <c r="E3420" i="2" s="1"/>
  <c r="G3420" i="2" s="1"/>
  <c r="I3420" i="2" s="1"/>
  <c r="A3455" i="4"/>
  <c r="E3455" i="4" s="1"/>
  <c r="A3454" i="4"/>
  <c r="E3454" i="4" s="1"/>
  <c r="A3453" i="4"/>
  <c r="E3453" i="4" s="1"/>
  <c r="A3452" i="4"/>
  <c r="E3452" i="4" s="1"/>
  <c r="A3451" i="4"/>
  <c r="E3451" i="4" s="1"/>
  <c r="A3450" i="4"/>
  <c r="E3450" i="4" s="1"/>
  <c r="A3449" i="4"/>
  <c r="E3449" i="4" s="1"/>
  <c r="A3448" i="4"/>
  <c r="E3448" i="4" s="1"/>
  <c r="A3447" i="4"/>
  <c r="E3447" i="4" s="1"/>
  <c r="A3446" i="4"/>
  <c r="E3446" i="4" s="1"/>
  <c r="A3445" i="4"/>
  <c r="E3445" i="4" s="1"/>
  <c r="A3444" i="4"/>
  <c r="E3444" i="4" s="1"/>
  <c r="A3443" i="4"/>
  <c r="E3443" i="4" s="1"/>
  <c r="A3442" i="4"/>
  <c r="E3442" i="4" s="1"/>
  <c r="A3441" i="4"/>
  <c r="E3441" i="4" s="1"/>
  <c r="A3440" i="4"/>
  <c r="E3440" i="4" s="1"/>
  <c r="A3439" i="4"/>
  <c r="E3439" i="4" s="1"/>
  <c r="A3438" i="4"/>
  <c r="E3438" i="4" s="1"/>
  <c r="A3437" i="4"/>
  <c r="E3437" i="4" s="1"/>
  <c r="A3436" i="4"/>
  <c r="E3436" i="4" s="1"/>
  <c r="A3435" i="4"/>
  <c r="E3435" i="4" s="1"/>
  <c r="A3434" i="4"/>
  <c r="E3434" i="4" s="1"/>
  <c r="A3433" i="4"/>
  <c r="E3433" i="4" s="1"/>
  <c r="A3432" i="4"/>
  <c r="E3432" i="4" s="1"/>
  <c r="A3431" i="4"/>
  <c r="E3431" i="4" s="1"/>
  <c r="A3430" i="4"/>
  <c r="E3430" i="4" s="1"/>
  <c r="A3429" i="4"/>
  <c r="E3429" i="4" s="1"/>
  <c r="A3428" i="4"/>
  <c r="E3428" i="4" s="1"/>
  <c r="A3427" i="4"/>
  <c r="E3427" i="4" s="1"/>
  <c r="A3426" i="4"/>
  <c r="E3426" i="4" s="1"/>
  <c r="A3425" i="4"/>
  <c r="E3425" i="4" s="1"/>
  <c r="A3424" i="4"/>
  <c r="E3424" i="4" s="1"/>
  <c r="A3423" i="4"/>
  <c r="E3423" i="4" s="1"/>
  <c r="A3422" i="4"/>
  <c r="E3422" i="4" s="1"/>
  <c r="A3421" i="4"/>
  <c r="E3421" i="4" s="1"/>
  <c r="A3420" i="4"/>
  <c r="E3420" i="4" s="1"/>
  <c r="A3419" i="4"/>
  <c r="E3419" i="4" s="1"/>
  <c r="A3418" i="4"/>
  <c r="E3418" i="4" s="1"/>
  <c r="A3417" i="4"/>
  <c r="E3417" i="4" s="1"/>
  <c r="A3390" i="4"/>
  <c r="E3390" i="4" s="1"/>
  <c r="A3389" i="4"/>
  <c r="E3389" i="4" s="1"/>
  <c r="A3388" i="4"/>
  <c r="E3388" i="4" s="1"/>
  <c r="A3387" i="4"/>
  <c r="E3387" i="4" s="1"/>
  <c r="A3386" i="4"/>
  <c r="E3386" i="4" s="1"/>
  <c r="A3385" i="4"/>
  <c r="E3385" i="4" s="1"/>
  <c r="A3384" i="4"/>
  <c r="E3384" i="4" s="1"/>
  <c r="A3383" i="4"/>
  <c r="E3383" i="4" s="1"/>
  <c r="A3382" i="4"/>
  <c r="E3382" i="4" s="1"/>
  <c r="A3381" i="4"/>
  <c r="E3381" i="4" s="1"/>
  <c r="A3380" i="4"/>
  <c r="E3380" i="4" s="1"/>
  <c r="A3379" i="4"/>
  <c r="E3379" i="4" s="1"/>
  <c r="A3378" i="4"/>
  <c r="E3378" i="4" s="1"/>
  <c r="A3377" i="4"/>
  <c r="E3377" i="4" s="1"/>
  <c r="A3376" i="4"/>
  <c r="E3376" i="4" s="1"/>
  <c r="A3375" i="4"/>
  <c r="E3375" i="4" s="1"/>
  <c r="A3374" i="4"/>
  <c r="E3374" i="4" s="1"/>
  <c r="A3373" i="4"/>
  <c r="E3373" i="4" s="1"/>
  <c r="A3372" i="4"/>
  <c r="E3372" i="4" s="1"/>
  <c r="A3371" i="4"/>
  <c r="E3371" i="4" s="1"/>
  <c r="A3370" i="4"/>
  <c r="E3370" i="4" s="1"/>
  <c r="A3369" i="4"/>
  <c r="E3369" i="4" s="1"/>
  <c r="A3368" i="4"/>
  <c r="E3368" i="4" s="1"/>
  <c r="A3367" i="4"/>
  <c r="E3367" i="4" s="1"/>
  <c r="A3366" i="4"/>
  <c r="E3366" i="4" s="1"/>
  <c r="A3365" i="4"/>
  <c r="E3365" i="4" s="1"/>
  <c r="A3364" i="4"/>
  <c r="E3364" i="4" s="1"/>
  <c r="A3363" i="4"/>
  <c r="E3363" i="4" s="1"/>
  <c r="A3362" i="4"/>
  <c r="E3362" i="4" s="1"/>
  <c r="A3361" i="4"/>
  <c r="E3361" i="4" s="1"/>
  <c r="A3360" i="4"/>
  <c r="E3360" i="4" s="1"/>
  <c r="A3359" i="4"/>
  <c r="E3359" i="4" s="1"/>
  <c r="A3358" i="4"/>
  <c r="E3358" i="4" s="1"/>
  <c r="A3357" i="4"/>
  <c r="E3357" i="4" s="1"/>
  <c r="A3356" i="4"/>
  <c r="E3356" i="4" s="1"/>
  <c r="A3355" i="4"/>
  <c r="E3355" i="4" s="1"/>
  <c r="A3354" i="4"/>
  <c r="E3354" i="4" s="1"/>
  <c r="A3353" i="4"/>
  <c r="E3353" i="4" s="1"/>
  <c r="A3352" i="4"/>
  <c r="E3352" i="4" s="1"/>
  <c r="A3351" i="4"/>
  <c r="E3351" i="4" s="1"/>
  <c r="A3350" i="4"/>
  <c r="E3350" i="4" s="1"/>
  <c r="A3349" i="4"/>
  <c r="E3349" i="4" s="1"/>
  <c r="A3348" i="4"/>
  <c r="E3348" i="4" s="1"/>
  <c r="A3347" i="4"/>
  <c r="E3347" i="4" s="1"/>
  <c r="A3346" i="4"/>
  <c r="E3346" i="4" s="1"/>
  <c r="A3345" i="4"/>
  <c r="E3345" i="4" s="1"/>
  <c r="A3344" i="4"/>
  <c r="E3344" i="4" s="1"/>
  <c r="A3343" i="4"/>
  <c r="E3343" i="4" s="1"/>
  <c r="A3342" i="4"/>
  <c r="E3342" i="4" s="1"/>
  <c r="A3341" i="4"/>
  <c r="E3341" i="4" s="1"/>
  <c r="A3340" i="4"/>
  <c r="E3340" i="4" s="1"/>
  <c r="A3339" i="4"/>
  <c r="E3339" i="4" s="1"/>
  <c r="A3338" i="4"/>
  <c r="E3338" i="4" s="1"/>
  <c r="A3337" i="4"/>
  <c r="E3337" i="4" s="1"/>
  <c r="A3336" i="4"/>
  <c r="E3336" i="4" s="1"/>
  <c r="A3335" i="4"/>
  <c r="E3335" i="4" s="1"/>
  <c r="A3334" i="4"/>
  <c r="E3334" i="4" s="1"/>
  <c r="A3333" i="4"/>
  <c r="E3333" i="4" s="1"/>
  <c r="A3332" i="4"/>
  <c r="E3332" i="4" s="1"/>
  <c r="A3331" i="4"/>
  <c r="E3331" i="4" s="1"/>
  <c r="A3330" i="4"/>
  <c r="E3330" i="4" s="1"/>
  <c r="A3329" i="4"/>
  <c r="E3329" i="4" s="1"/>
  <c r="A3328" i="4"/>
  <c r="E3328" i="4" s="1"/>
  <c r="A3327" i="4"/>
  <c r="E3327" i="4" s="1"/>
  <c r="A3326" i="4"/>
  <c r="E3326" i="4" s="1"/>
  <c r="A3325" i="4"/>
  <c r="E3325" i="4" s="1"/>
  <c r="A3324" i="4"/>
  <c r="E3324" i="4" s="1"/>
  <c r="A3323" i="4"/>
  <c r="E3323" i="4" s="1"/>
  <c r="A3322" i="4"/>
  <c r="E3322" i="4" s="1"/>
  <c r="A3321" i="4"/>
  <c r="E3321" i="4" s="1"/>
  <c r="A3320" i="4"/>
  <c r="E3320" i="4" s="1"/>
  <c r="A3319" i="4"/>
  <c r="E3319" i="4" s="1"/>
  <c r="A3318" i="4"/>
  <c r="E3318" i="4" s="1"/>
  <c r="A3317" i="4"/>
  <c r="E3317" i="4" s="1"/>
  <c r="A3316" i="4"/>
  <c r="E3316" i="4" s="1"/>
  <c r="A3315" i="4"/>
  <c r="E3315" i="4" s="1"/>
  <c r="A3314" i="4"/>
  <c r="E3314" i="4" s="1"/>
  <c r="A3313" i="4"/>
  <c r="E3313" i="4" s="1"/>
  <c r="A3312" i="4"/>
  <c r="E3312" i="4" s="1"/>
  <c r="A3311" i="4"/>
  <c r="E3311" i="4" s="1"/>
  <c r="A3310" i="4"/>
  <c r="E3310" i="4" s="1"/>
  <c r="A3309" i="4"/>
  <c r="E3309" i="4" s="1"/>
  <c r="A3308" i="4"/>
  <c r="E3308" i="4" s="1"/>
  <c r="A3307" i="4"/>
  <c r="E3307" i="4" s="1"/>
  <c r="A3306" i="4"/>
  <c r="E3306" i="4" s="1"/>
  <c r="A3305" i="4"/>
  <c r="E3305" i="4" s="1"/>
  <c r="A3304" i="4"/>
  <c r="E3304" i="4" s="1"/>
  <c r="A3303" i="4"/>
  <c r="E3303" i="4" s="1"/>
  <c r="A3302" i="4"/>
  <c r="E3302" i="4" s="1"/>
  <c r="A3301" i="4"/>
  <c r="E3301" i="4" s="1"/>
  <c r="A3300" i="4"/>
  <c r="E3300" i="4" s="1"/>
  <c r="A3299" i="4"/>
  <c r="E3299" i="4" s="1"/>
  <c r="A3298" i="4"/>
  <c r="E3298" i="4" s="1"/>
  <c r="A3297" i="4"/>
  <c r="E3297" i="4" s="1"/>
  <c r="A3296" i="4"/>
  <c r="E3296" i="4" s="1"/>
  <c r="A3295" i="4"/>
  <c r="E3295" i="4" s="1"/>
  <c r="A3294" i="4"/>
  <c r="E3294" i="4" s="1"/>
  <c r="A3293" i="4"/>
  <c r="E3293" i="4" s="1"/>
  <c r="A3292" i="4"/>
  <c r="E3292" i="4" s="1"/>
  <c r="A3291" i="4"/>
  <c r="E3291" i="4" s="1"/>
  <c r="A3290" i="4"/>
  <c r="E3290" i="4" s="1"/>
  <c r="A3289" i="4"/>
  <c r="E3289" i="4" s="1"/>
  <c r="A3288" i="4"/>
  <c r="E3288" i="4" s="1"/>
  <c r="A3287" i="4"/>
  <c r="E3287" i="4" s="1"/>
  <c r="A3286" i="4"/>
  <c r="E3286" i="4" s="1"/>
  <c r="A3285" i="4"/>
  <c r="E3285" i="4" s="1"/>
  <c r="A3284" i="4"/>
  <c r="E3284" i="4" s="1"/>
  <c r="A3283" i="4"/>
  <c r="E3283" i="4" s="1"/>
  <c r="A3282" i="4"/>
  <c r="E3282" i="4" s="1"/>
  <c r="A3281" i="4"/>
  <c r="E3281" i="4" s="1"/>
  <c r="A3280" i="4"/>
  <c r="E3280" i="4" s="1"/>
  <c r="A3279" i="4"/>
  <c r="E3279" i="4" s="1"/>
  <c r="A3278" i="4"/>
  <c r="E3278" i="4" s="1"/>
  <c r="A3277" i="4"/>
  <c r="E3277" i="4" s="1"/>
  <c r="A3276" i="4"/>
  <c r="E3276" i="4" s="1"/>
  <c r="A3275" i="4"/>
  <c r="E3275" i="4" s="1"/>
  <c r="A3274" i="4"/>
  <c r="E3274" i="4" s="1"/>
  <c r="A3273" i="4"/>
  <c r="E3273" i="4" s="1"/>
  <c r="A3272" i="4"/>
  <c r="E3272" i="4" s="1"/>
  <c r="A3271" i="4"/>
  <c r="E3271" i="4" s="1"/>
  <c r="A3270" i="4"/>
  <c r="E3270" i="4" s="1"/>
  <c r="A3269" i="4"/>
  <c r="E3269" i="4" s="1"/>
  <c r="A3268" i="4"/>
  <c r="E3268" i="4" s="1"/>
  <c r="A3267" i="4"/>
  <c r="E3267" i="4" s="1"/>
  <c r="A3266" i="4"/>
  <c r="E3266" i="4" s="1"/>
  <c r="A3265" i="4"/>
  <c r="E3265" i="4" s="1"/>
  <c r="A3264" i="4"/>
  <c r="E3264" i="4" s="1"/>
  <c r="A3263" i="4"/>
  <c r="E3263" i="4" s="1"/>
  <c r="A3262" i="4"/>
  <c r="E3262" i="4" s="1"/>
  <c r="A3261" i="4"/>
  <c r="E3261" i="4" s="1"/>
  <c r="A3260" i="4"/>
  <c r="E3260" i="4" s="1"/>
  <c r="A3259" i="4"/>
  <c r="E3259" i="4" s="1"/>
  <c r="A3258" i="4"/>
  <c r="E3258" i="4" s="1"/>
  <c r="A3257" i="4"/>
  <c r="E3257" i="4" s="1"/>
  <c r="A3256" i="4"/>
  <c r="E3256" i="4" s="1"/>
  <c r="A3255" i="4"/>
  <c r="E3255" i="4" s="1"/>
  <c r="A3254" i="4"/>
  <c r="E3254" i="4" s="1"/>
  <c r="A3253" i="4"/>
  <c r="E3253" i="4" s="1"/>
  <c r="A3252" i="4"/>
  <c r="E3252" i="4" s="1"/>
  <c r="A3251" i="4"/>
  <c r="E3251" i="4" s="1"/>
  <c r="A3250" i="4"/>
  <c r="E3250" i="4" s="1"/>
  <c r="A3249" i="4"/>
  <c r="E3249" i="4" s="1"/>
  <c r="A3248" i="4"/>
  <c r="E3248" i="4" s="1"/>
  <c r="A3247" i="4"/>
  <c r="E3247" i="4" s="1"/>
  <c r="A3246" i="4"/>
  <c r="E3246" i="4" s="1"/>
  <c r="A3245" i="4"/>
  <c r="E3245" i="4" s="1"/>
  <c r="A3244" i="4"/>
  <c r="E3244" i="4" s="1"/>
  <c r="A3243" i="4"/>
  <c r="E3243" i="4" s="1"/>
  <c r="A3242" i="4"/>
  <c r="E3242" i="4" s="1"/>
  <c r="A3241" i="4"/>
  <c r="E3241" i="4" s="1"/>
  <c r="A3240" i="4"/>
  <c r="E3240" i="4" s="1"/>
  <c r="A3239" i="4"/>
  <c r="E3239" i="4" s="1"/>
  <c r="A3238" i="4"/>
  <c r="E3238" i="4" s="1"/>
  <c r="A3237" i="4"/>
  <c r="E3237" i="4" s="1"/>
  <c r="A3236" i="4"/>
  <c r="E3236" i="4" s="1"/>
  <c r="A3235" i="4"/>
  <c r="E3235" i="4" s="1"/>
  <c r="A3234" i="4"/>
  <c r="E3234" i="4" s="1"/>
  <c r="A3233" i="4"/>
  <c r="E3233" i="4" s="1"/>
  <c r="A3232" i="4"/>
  <c r="E3232" i="4" s="1"/>
  <c r="A3231" i="4"/>
  <c r="E3231" i="4" s="1"/>
  <c r="A3230" i="4"/>
  <c r="E3230" i="4" s="1"/>
  <c r="A3229" i="4"/>
  <c r="E3229" i="4" s="1"/>
  <c r="A3228" i="4"/>
  <c r="E3228" i="4" s="1"/>
  <c r="A3227" i="4"/>
  <c r="E3227" i="4" s="1"/>
  <c r="A3226" i="4"/>
  <c r="E3226" i="4" s="1"/>
  <c r="A3225" i="4"/>
  <c r="E3225" i="4" s="1"/>
  <c r="A3224" i="4"/>
  <c r="E3224" i="4" s="1"/>
  <c r="A3223" i="4"/>
  <c r="E3223" i="4" s="1"/>
  <c r="A3222" i="4"/>
  <c r="E3222" i="4" s="1"/>
  <c r="A3221" i="4"/>
  <c r="E3221" i="4" s="1"/>
  <c r="A3220" i="4"/>
  <c r="E3220" i="4" s="1"/>
  <c r="A3219" i="4"/>
  <c r="E3219" i="4" s="1"/>
  <c r="A3218" i="4"/>
  <c r="E3218" i="4" s="1"/>
  <c r="A3217" i="4"/>
  <c r="E3217" i="4" s="1"/>
  <c r="A3216" i="4"/>
  <c r="E3216" i="4" s="1"/>
  <c r="A3215" i="4"/>
  <c r="E3215" i="4" s="1"/>
  <c r="A3214" i="4"/>
  <c r="E3214" i="4" s="1"/>
  <c r="A3213" i="4"/>
  <c r="E3213" i="4" s="1"/>
  <c r="A3212" i="4"/>
  <c r="E3212" i="4" s="1"/>
  <c r="A3211" i="4"/>
  <c r="E3211" i="4" s="1"/>
  <c r="A3210" i="4"/>
  <c r="E3210" i="4" s="1"/>
  <c r="A3209" i="4"/>
  <c r="E3209" i="4" s="1"/>
  <c r="A3208" i="4"/>
  <c r="E3208" i="4" s="1"/>
  <c r="A3207" i="4"/>
  <c r="E3207" i="4" s="1"/>
  <c r="A3206" i="4"/>
  <c r="E3206" i="4" s="1"/>
  <c r="A3205" i="4"/>
  <c r="E3205" i="4" s="1"/>
  <c r="A3204" i="4"/>
  <c r="E3204" i="4" s="1"/>
  <c r="A3203" i="4"/>
  <c r="E3203" i="4" s="1"/>
  <c r="A3202" i="4"/>
  <c r="E3202" i="4" s="1"/>
  <c r="A3201" i="4"/>
  <c r="E3201" i="4" s="1"/>
  <c r="A3200" i="4"/>
  <c r="E3200" i="4" s="1"/>
  <c r="A3199" i="4"/>
  <c r="E3199" i="4" s="1"/>
  <c r="A3198" i="4"/>
  <c r="E3198" i="4" s="1"/>
  <c r="A3197" i="4"/>
  <c r="E3197" i="4" s="1"/>
  <c r="A3196" i="4"/>
  <c r="E3196" i="4" s="1"/>
  <c r="A3195" i="4"/>
  <c r="E3195" i="4" s="1"/>
  <c r="A3194" i="4"/>
  <c r="E3194" i="4" s="1"/>
  <c r="A3193" i="4"/>
  <c r="E3193" i="4" s="1"/>
  <c r="A3192" i="4"/>
  <c r="E3192" i="4" s="1"/>
  <c r="A3191" i="4"/>
  <c r="E3191" i="4" s="1"/>
  <c r="A3190" i="4"/>
  <c r="E3190" i="4" s="1"/>
  <c r="A3189" i="4"/>
  <c r="E3189" i="4" s="1"/>
  <c r="A3188" i="4"/>
  <c r="E3188" i="4" s="1"/>
  <c r="A3187" i="4"/>
  <c r="E3187" i="4" s="1"/>
  <c r="A3186" i="4"/>
  <c r="E3186" i="4" s="1"/>
  <c r="A3185" i="4"/>
  <c r="E3185" i="4" s="1"/>
  <c r="A3184" i="4"/>
  <c r="E3184" i="4" s="1"/>
  <c r="A3183" i="4"/>
  <c r="E3183" i="4" s="1"/>
  <c r="A3182" i="4"/>
  <c r="E3182" i="4" s="1"/>
  <c r="A3181" i="4"/>
  <c r="E3181" i="4" s="1"/>
  <c r="A3180" i="4"/>
  <c r="E3180" i="4" s="1"/>
  <c r="A3179" i="4"/>
  <c r="E3179" i="4" s="1"/>
  <c r="A3178" i="4"/>
  <c r="E3178" i="4" s="1"/>
  <c r="A3177" i="4"/>
  <c r="E3177" i="4" s="1"/>
  <c r="A3176" i="4"/>
  <c r="E3176" i="4" s="1"/>
  <c r="A3175" i="4"/>
  <c r="E3175" i="4" s="1"/>
  <c r="A3174" i="4"/>
  <c r="E3174" i="4" s="1"/>
  <c r="A3173" i="4"/>
  <c r="E3173" i="4" s="1"/>
  <c r="A3172" i="4"/>
  <c r="E3172" i="4" s="1"/>
  <c r="A3171" i="4"/>
  <c r="E3171" i="4" s="1"/>
  <c r="A3170" i="4"/>
  <c r="E3170" i="4" s="1"/>
  <c r="A3169" i="4"/>
  <c r="E3169" i="4" s="1"/>
  <c r="A3168" i="4"/>
  <c r="E3168" i="4" s="1"/>
  <c r="A3167" i="4"/>
  <c r="E3167" i="4" s="1"/>
  <c r="A3166" i="4"/>
  <c r="E3166" i="4" s="1"/>
  <c r="A3165" i="4"/>
  <c r="E3165" i="4" s="1"/>
  <c r="A3164" i="4"/>
  <c r="E3164" i="4" s="1"/>
  <c r="A3163" i="4"/>
  <c r="E3163" i="4" s="1"/>
  <c r="A3162" i="4"/>
  <c r="E3162" i="4" s="1"/>
  <c r="A3161" i="4"/>
  <c r="E3161" i="4" s="1"/>
  <c r="A3160" i="4"/>
  <c r="E3160" i="4" s="1"/>
  <c r="A3159" i="4"/>
  <c r="E3159" i="4" s="1"/>
  <c r="A3158" i="4"/>
  <c r="E3158" i="4" s="1"/>
  <c r="A3157" i="4"/>
  <c r="E3157" i="4" s="1"/>
  <c r="A3156" i="4"/>
  <c r="E3156" i="4" s="1"/>
  <c r="A3155" i="4"/>
  <c r="E3155" i="4" s="1"/>
  <c r="A3154" i="4"/>
  <c r="E3154" i="4" s="1"/>
  <c r="A3153" i="4"/>
  <c r="E3153" i="4" s="1"/>
  <c r="A3152" i="4"/>
  <c r="E3152" i="4" s="1"/>
  <c r="A3151" i="4"/>
  <c r="E3151" i="4" s="1"/>
  <c r="A3150" i="4"/>
  <c r="E3150" i="4" s="1"/>
  <c r="A3149" i="4"/>
  <c r="E3149" i="4" s="1"/>
  <c r="A3148" i="4"/>
  <c r="E3148" i="4" s="1"/>
  <c r="A3147" i="4"/>
  <c r="E3147" i="4" s="1"/>
  <c r="A3146" i="4"/>
  <c r="E3146" i="4" s="1"/>
  <c r="A3145" i="4"/>
  <c r="E3145" i="4" s="1"/>
  <c r="A3144" i="4"/>
  <c r="E3144" i="4" s="1"/>
  <c r="A3143" i="4"/>
  <c r="E3143" i="4" s="1"/>
  <c r="A3142" i="4"/>
  <c r="E3142" i="4" s="1"/>
  <c r="A3141" i="4"/>
  <c r="E3141" i="4" s="1"/>
  <c r="A3140" i="4"/>
  <c r="E3140" i="4" s="1"/>
  <c r="A3139" i="4"/>
  <c r="E3139" i="4" s="1"/>
  <c r="A3138" i="4"/>
  <c r="E3138" i="4" s="1"/>
  <c r="A3137" i="4"/>
  <c r="E3137" i="4" s="1"/>
  <c r="A3136" i="4"/>
  <c r="E3136" i="4" s="1"/>
  <c r="A3135" i="4"/>
  <c r="E3135" i="4" s="1"/>
  <c r="A3134" i="4"/>
  <c r="E3134" i="4" s="1"/>
  <c r="A3133" i="4"/>
  <c r="E3133" i="4" s="1"/>
  <c r="A3132" i="4"/>
  <c r="E3132" i="4" s="1"/>
  <c r="A3131" i="4"/>
  <c r="E3131" i="4" s="1"/>
  <c r="A3130" i="4"/>
  <c r="E3130" i="4" s="1"/>
  <c r="A3129" i="4"/>
  <c r="E3129" i="4" s="1"/>
  <c r="A3128" i="4"/>
  <c r="E3128" i="4" s="1"/>
  <c r="A3127" i="4"/>
  <c r="E3127" i="4" s="1"/>
  <c r="A3126" i="4"/>
  <c r="E3126" i="4" s="1"/>
  <c r="A3125" i="4"/>
  <c r="E3125" i="4" s="1"/>
  <c r="A3124" i="4"/>
  <c r="E3124" i="4" s="1"/>
  <c r="A3123" i="4"/>
  <c r="E3123" i="4" s="1"/>
  <c r="A3122" i="4"/>
  <c r="E3122" i="4" s="1"/>
  <c r="A3121" i="4"/>
  <c r="E3121" i="4" s="1"/>
  <c r="A3120" i="4"/>
  <c r="E3120" i="4" s="1"/>
  <c r="A3119" i="4"/>
  <c r="E3119" i="4" s="1"/>
  <c r="A3118" i="4"/>
  <c r="E3118" i="4" s="1"/>
  <c r="A3117" i="4"/>
  <c r="E3117" i="4" s="1"/>
  <c r="A3116" i="4"/>
  <c r="E3116" i="4" s="1"/>
  <c r="A3115" i="4"/>
  <c r="E3115" i="4" s="1"/>
  <c r="A3114" i="4"/>
  <c r="E3114" i="4" s="1"/>
  <c r="A3113" i="4"/>
  <c r="E3113" i="4" s="1"/>
  <c r="A3112" i="4"/>
  <c r="E3112" i="4" s="1"/>
  <c r="A3111" i="4"/>
  <c r="E3111" i="4" s="1"/>
  <c r="A3110" i="4"/>
  <c r="E3110" i="4" s="1"/>
  <c r="A3109" i="4"/>
  <c r="E3109" i="4" s="1"/>
  <c r="A3108" i="4"/>
  <c r="E3108" i="4" s="1"/>
  <c r="A3107" i="4"/>
  <c r="E3107" i="4" s="1"/>
  <c r="A3106" i="4"/>
  <c r="E3106" i="4" s="1"/>
  <c r="A3105" i="4"/>
  <c r="E3105" i="4" s="1"/>
  <c r="A3104" i="4"/>
  <c r="E3104" i="4" s="1"/>
  <c r="A3103" i="4"/>
  <c r="E3103" i="4" s="1"/>
  <c r="A3102" i="4"/>
  <c r="E3102" i="4" s="1"/>
  <c r="A3101" i="4"/>
  <c r="E3101" i="4" s="1"/>
  <c r="A3100" i="4"/>
  <c r="E3100" i="4" s="1"/>
  <c r="A3099" i="4"/>
  <c r="E3099" i="4" s="1"/>
  <c r="A3098" i="4"/>
  <c r="E3098" i="4" s="1"/>
  <c r="A3097" i="4"/>
  <c r="E3097" i="4" s="1"/>
  <c r="A3096" i="4"/>
  <c r="E3096" i="4" s="1"/>
  <c r="A3095" i="4"/>
  <c r="E3095" i="4" s="1"/>
  <c r="A3094" i="4"/>
  <c r="E3094" i="4" s="1"/>
  <c r="A3093" i="4"/>
  <c r="E3093" i="4" s="1"/>
  <c r="A3092" i="4"/>
  <c r="E3092" i="4" s="1"/>
  <c r="A3091" i="4"/>
  <c r="E3091" i="4" s="1"/>
  <c r="A3090" i="4"/>
  <c r="E3090" i="4" s="1"/>
  <c r="A3089" i="4"/>
  <c r="E3089" i="4" s="1"/>
  <c r="A3088" i="4"/>
  <c r="E3088" i="4" s="1"/>
  <c r="A3087" i="4"/>
  <c r="E3087" i="4" s="1"/>
  <c r="A3086" i="4"/>
  <c r="E3086" i="4" s="1"/>
  <c r="A3085" i="4"/>
  <c r="E3085" i="4" s="1"/>
  <c r="A3084" i="4"/>
  <c r="E3084" i="4" s="1"/>
  <c r="A3083" i="4"/>
  <c r="E3083" i="4" s="1"/>
  <c r="A3082" i="4"/>
  <c r="E3082" i="4" s="1"/>
  <c r="A3081" i="4"/>
  <c r="E3081" i="4" s="1"/>
  <c r="A3080" i="4"/>
  <c r="E3080" i="4" s="1"/>
  <c r="A3079" i="4"/>
  <c r="E3079" i="4" s="1"/>
  <c r="A3078" i="4"/>
  <c r="E3078" i="4" s="1"/>
  <c r="A3077" i="4"/>
  <c r="E3077" i="4" s="1"/>
  <c r="A3076" i="4"/>
  <c r="E3076" i="4" s="1"/>
  <c r="A3075" i="4"/>
  <c r="E3075" i="4" s="1"/>
  <c r="A3074" i="4"/>
  <c r="E3074" i="4" s="1"/>
  <c r="A3073" i="4"/>
  <c r="E3073" i="4" s="1"/>
  <c r="A3072" i="4"/>
  <c r="E3072" i="4" s="1"/>
  <c r="A3071" i="4"/>
  <c r="E3071" i="4" s="1"/>
  <c r="A3070" i="4"/>
  <c r="E3070" i="4" s="1"/>
  <c r="A3069" i="4"/>
  <c r="E3069" i="4" s="1"/>
  <c r="A3068" i="4"/>
  <c r="E3068" i="4" s="1"/>
  <c r="L7" i="1" l="1"/>
  <c r="BF4" i="1" a="1"/>
  <c r="BF4" i="1" s="1"/>
  <c r="A3025" i="4"/>
  <c r="E3025" i="4" s="1"/>
  <c r="A3026" i="4"/>
  <c r="E3026" i="4" s="1"/>
  <c r="A3027" i="4"/>
  <c r="E3027" i="4" s="1"/>
  <c r="A3028" i="4"/>
  <c r="E3028" i="4" s="1"/>
  <c r="A3029" i="4"/>
  <c r="E3029" i="4" s="1"/>
  <c r="A3030" i="4"/>
  <c r="E3030" i="4" s="1"/>
  <c r="A3031" i="4"/>
  <c r="E3031" i="4" s="1"/>
  <c r="A3032" i="4"/>
  <c r="E3032" i="4" s="1"/>
  <c r="A3033" i="4"/>
  <c r="E3033" i="4" s="1"/>
  <c r="A3034" i="4"/>
  <c r="E3034" i="4" s="1"/>
  <c r="A3035" i="4"/>
  <c r="E3035" i="4" s="1"/>
  <c r="A3036" i="4"/>
  <c r="E3036" i="4" s="1"/>
  <c r="A3037" i="4"/>
  <c r="E3037" i="4" s="1"/>
  <c r="A3038" i="4"/>
  <c r="E3038" i="4" s="1"/>
  <c r="A3039" i="4"/>
  <c r="E3039" i="4" s="1"/>
  <c r="A3040" i="4"/>
  <c r="E3040" i="4" s="1"/>
  <c r="A3041" i="4"/>
  <c r="E3041" i="4" s="1"/>
  <c r="A3042" i="4"/>
  <c r="E3042" i="4" s="1"/>
  <c r="A3043" i="4"/>
  <c r="E3043" i="4" s="1"/>
  <c r="A3044" i="4"/>
  <c r="E3044" i="4" s="1"/>
  <c r="A3045" i="4"/>
  <c r="E3045" i="4" s="1"/>
  <c r="A3046" i="4"/>
  <c r="E3046" i="4" s="1"/>
  <c r="A3047" i="4"/>
  <c r="E3047" i="4" s="1"/>
  <c r="A3048" i="4"/>
  <c r="E3048" i="4" s="1"/>
  <c r="A3049" i="4"/>
  <c r="E3049" i="4" s="1"/>
  <c r="A3050" i="4"/>
  <c r="E3050" i="4" s="1"/>
  <c r="A3051" i="4"/>
  <c r="E3051" i="4" s="1"/>
  <c r="A3052" i="4"/>
  <c r="E3052" i="4" s="1"/>
  <c r="A3053" i="4"/>
  <c r="E3053" i="4" s="1"/>
  <c r="A3054" i="4"/>
  <c r="E3054" i="4" s="1"/>
  <c r="A3055" i="4"/>
  <c r="E3055" i="4" s="1"/>
  <c r="A3056" i="4"/>
  <c r="E3056" i="4" s="1"/>
  <c r="A3057" i="4"/>
  <c r="E3057" i="4" s="1"/>
  <c r="A3058" i="4"/>
  <c r="E3058" i="4" s="1"/>
  <c r="A3059" i="4"/>
  <c r="E3059" i="4" s="1"/>
  <c r="A3060" i="4"/>
  <c r="E3060" i="4" s="1"/>
  <c r="A3061" i="4"/>
  <c r="E3061" i="4" s="1"/>
  <c r="A3062" i="4"/>
  <c r="E3062" i="4" s="1"/>
  <c r="A3063" i="4"/>
  <c r="E3063" i="4" s="1"/>
  <c r="A3064" i="4"/>
  <c r="E3064" i="4" s="1"/>
  <c r="A3065" i="4"/>
  <c r="E3065" i="4" s="1"/>
  <c r="A3066" i="4"/>
  <c r="E3066" i="4" s="1"/>
  <c r="A3067" i="4"/>
  <c r="E3067" i="4" s="1"/>
  <c r="A3024" i="4"/>
  <c r="E3024" i="4" s="1"/>
  <c r="O3001" i="2" l="1"/>
  <c r="O3000" i="2"/>
  <c r="O2999" i="2"/>
  <c r="O2998" i="2"/>
  <c r="O2997" i="2"/>
  <c r="O2996" i="2"/>
  <c r="O2995" i="2"/>
  <c r="O2994" i="2"/>
  <c r="O2993" i="2"/>
  <c r="O2992" i="2"/>
  <c r="O2991" i="2"/>
  <c r="O2990" i="2"/>
  <c r="O2989" i="2"/>
  <c r="O2988" i="2"/>
  <c r="O2987" i="2"/>
  <c r="O2986" i="2"/>
  <c r="A1963" i="4"/>
  <c r="E1963" i="4" s="1"/>
  <c r="A1986" i="4"/>
  <c r="E1986" i="4" s="1"/>
  <c r="A1945" i="4"/>
  <c r="E1945" i="4" s="1"/>
  <c r="A2797" i="4"/>
  <c r="E2797" i="4" s="1"/>
  <c r="E3" i="2"/>
  <c r="A1296" i="4" l="1"/>
  <c r="E1296" i="4" s="1"/>
  <c r="A1297" i="4"/>
  <c r="E1297" i="4" s="1"/>
  <c r="A1298" i="4"/>
  <c r="E1298" i="4" s="1"/>
  <c r="A1291" i="4"/>
  <c r="E1291" i="4" s="1"/>
  <c r="A1292" i="4"/>
  <c r="E1292" i="4" s="1"/>
  <c r="A1293" i="4"/>
  <c r="E1293" i="4" s="1"/>
  <c r="A1294" i="4"/>
  <c r="E1294" i="4" s="1"/>
  <c r="A1295" i="4"/>
  <c r="E1295" i="4" s="1"/>
  <c r="A2882" i="4"/>
  <c r="E2882" i="4" s="1"/>
  <c r="A2883" i="4"/>
  <c r="E2883" i="4" s="1"/>
  <c r="A2884" i="4"/>
  <c r="E2884" i="4" s="1"/>
  <c r="A2885" i="4"/>
  <c r="E2885" i="4" s="1"/>
  <c r="A2886" i="4"/>
  <c r="E2886" i="4" s="1"/>
  <c r="A2887" i="4"/>
  <c r="E2887" i="4" s="1"/>
  <c r="A2888" i="4"/>
  <c r="E2888" i="4" s="1"/>
  <c r="A2889" i="4"/>
  <c r="E2889" i="4" s="1"/>
  <c r="A2890" i="4"/>
  <c r="E2890" i="4" s="1"/>
  <c r="A2891" i="4"/>
  <c r="E2891" i="4" s="1"/>
  <c r="A2892" i="4"/>
  <c r="E2892" i="4" s="1"/>
  <c r="A2893" i="4"/>
  <c r="E2893" i="4" s="1"/>
  <c r="A2804" i="4"/>
  <c r="E2804" i="4" s="1"/>
  <c r="A2805" i="4"/>
  <c r="E2805" i="4" s="1"/>
  <c r="A2806" i="4"/>
  <c r="E2806" i="4" s="1"/>
  <c r="A2807" i="4"/>
  <c r="E2807" i="4" s="1"/>
  <c r="A2808" i="4"/>
  <c r="E2808" i="4" s="1"/>
  <c r="A2809" i="4"/>
  <c r="E2809" i="4" s="1"/>
  <c r="A2798" i="4"/>
  <c r="E2798" i="4" s="1"/>
  <c r="A2799" i="4"/>
  <c r="E2799" i="4" s="1"/>
  <c r="A3023" i="4"/>
  <c r="E3023" i="4" s="1"/>
  <c r="A3022" i="4"/>
  <c r="E3022" i="4" s="1"/>
  <c r="A3021" i="4"/>
  <c r="E3021" i="4" s="1"/>
  <c r="A3020" i="4"/>
  <c r="E3020" i="4" s="1"/>
  <c r="A3019" i="4"/>
  <c r="E3019" i="4" s="1"/>
  <c r="A3018" i="4"/>
  <c r="E3018" i="4" s="1"/>
  <c r="A3017" i="4"/>
  <c r="E3017" i="4" s="1"/>
  <c r="A3016" i="4"/>
  <c r="E3016" i="4" s="1"/>
  <c r="A3015" i="4"/>
  <c r="E3015" i="4" s="1"/>
  <c r="A3014" i="4"/>
  <c r="E3014" i="4" s="1"/>
  <c r="A3013" i="4"/>
  <c r="E3013" i="4" s="1"/>
  <c r="A3012" i="4"/>
  <c r="E3012" i="4" s="1"/>
  <c r="A3011" i="4"/>
  <c r="E3011" i="4" s="1"/>
  <c r="A3010" i="4"/>
  <c r="E3010" i="4" s="1"/>
  <c r="A3009" i="4"/>
  <c r="E3009" i="4" s="1"/>
  <c r="A3008" i="4"/>
  <c r="E3008" i="4" s="1"/>
  <c r="A3007" i="4"/>
  <c r="E3007" i="4" s="1"/>
  <c r="A3006" i="4"/>
  <c r="E3006" i="4" s="1"/>
  <c r="A3005" i="4"/>
  <c r="E3005" i="4" s="1"/>
  <c r="A3004" i="4"/>
  <c r="E3004" i="4" s="1"/>
  <c r="A3003" i="4"/>
  <c r="E3003" i="4" s="1"/>
  <c r="A3002" i="4"/>
  <c r="E3002" i="4" s="1"/>
  <c r="A3001" i="4"/>
  <c r="E3001" i="4" s="1"/>
  <c r="A3000" i="4"/>
  <c r="E3000" i="4" s="1"/>
  <c r="A2999" i="4"/>
  <c r="E2999" i="4" s="1"/>
  <c r="A2998" i="4"/>
  <c r="E2998" i="4" s="1"/>
  <c r="A2997" i="4"/>
  <c r="E2997" i="4" s="1"/>
  <c r="A2996" i="4"/>
  <c r="E2996" i="4" s="1"/>
  <c r="A2995" i="4"/>
  <c r="E2995" i="4" s="1"/>
  <c r="A2994" i="4"/>
  <c r="E2994" i="4" s="1"/>
  <c r="A2993" i="4"/>
  <c r="E2993" i="4" s="1"/>
  <c r="A2992" i="4"/>
  <c r="E2992" i="4" s="1"/>
  <c r="A2991" i="4"/>
  <c r="E2991" i="4" s="1"/>
  <c r="A2990" i="4"/>
  <c r="E2990" i="4" s="1"/>
  <c r="A2989" i="4"/>
  <c r="E2989" i="4" s="1"/>
  <c r="A2988" i="4"/>
  <c r="E2988" i="4" s="1"/>
  <c r="A2987" i="4"/>
  <c r="E2987" i="4" s="1"/>
  <c r="A2986" i="4"/>
  <c r="E2986" i="4" s="1"/>
  <c r="A2985" i="4"/>
  <c r="E2985" i="4" s="1"/>
  <c r="A2984" i="4"/>
  <c r="E2984" i="4" s="1"/>
  <c r="A2983" i="4"/>
  <c r="E2983" i="4" s="1"/>
  <c r="A2982" i="4"/>
  <c r="E2982" i="4" s="1"/>
  <c r="A2981" i="4"/>
  <c r="E2981" i="4" s="1"/>
  <c r="A2980" i="4"/>
  <c r="E2980" i="4" s="1"/>
  <c r="A2979" i="4"/>
  <c r="E2979" i="4" s="1"/>
  <c r="A2978" i="4"/>
  <c r="E2978" i="4" s="1"/>
  <c r="A2977" i="4"/>
  <c r="E2977" i="4" s="1"/>
  <c r="A2976" i="4"/>
  <c r="E2976" i="4" s="1"/>
  <c r="A2975" i="4"/>
  <c r="E2975" i="4" s="1"/>
  <c r="A2974" i="4"/>
  <c r="E2974" i="4" s="1"/>
  <c r="A2973" i="4"/>
  <c r="E2973" i="4" s="1"/>
  <c r="A2972" i="4"/>
  <c r="E2972" i="4" s="1"/>
  <c r="A2971" i="4"/>
  <c r="E2971" i="4" s="1"/>
  <c r="A2970" i="4"/>
  <c r="E2970" i="4" s="1"/>
  <c r="A2969" i="4"/>
  <c r="E2969" i="4" s="1"/>
  <c r="A2968" i="4"/>
  <c r="E2968" i="4" s="1"/>
  <c r="A2967" i="4"/>
  <c r="E2967" i="4" s="1"/>
  <c r="A2966" i="4"/>
  <c r="E2966" i="4" s="1"/>
  <c r="A2965" i="4"/>
  <c r="E2965" i="4" s="1"/>
  <c r="A2964" i="4"/>
  <c r="E2964" i="4" s="1"/>
  <c r="A2963" i="4"/>
  <c r="E2963" i="4" s="1"/>
  <c r="A2962" i="4"/>
  <c r="E2962" i="4" s="1"/>
  <c r="A2961" i="4"/>
  <c r="E2961" i="4" s="1"/>
  <c r="A2960" i="4"/>
  <c r="E2960" i="4" s="1"/>
  <c r="A2959" i="4"/>
  <c r="E2959" i="4" s="1"/>
  <c r="A2958" i="4"/>
  <c r="E2958" i="4" s="1"/>
  <c r="A2957" i="4"/>
  <c r="E2957" i="4" s="1"/>
  <c r="A2956" i="4"/>
  <c r="E2956" i="4" s="1"/>
  <c r="A2955" i="4"/>
  <c r="E2955" i="4" s="1"/>
  <c r="A2954" i="4"/>
  <c r="E2954" i="4" s="1"/>
  <c r="A2953" i="4"/>
  <c r="E2953" i="4" s="1"/>
  <c r="A2952" i="4"/>
  <c r="E2952" i="4" s="1"/>
  <c r="A2951" i="4"/>
  <c r="E2951" i="4" s="1"/>
  <c r="A2950" i="4"/>
  <c r="E2950" i="4" s="1"/>
  <c r="A2949" i="4"/>
  <c r="E2949" i="4" s="1"/>
  <c r="A2948" i="4"/>
  <c r="E2948" i="4" s="1"/>
  <c r="A2947" i="4"/>
  <c r="E2947" i="4" s="1"/>
  <c r="A2946" i="4"/>
  <c r="E2946" i="4" s="1"/>
  <c r="A2945" i="4"/>
  <c r="E2945" i="4" s="1"/>
  <c r="A2944" i="4"/>
  <c r="E2944" i="4" s="1"/>
  <c r="A2943" i="4"/>
  <c r="E2943" i="4" s="1"/>
  <c r="A2942" i="4"/>
  <c r="E2942" i="4" s="1"/>
  <c r="A2941" i="4"/>
  <c r="E2941" i="4" s="1"/>
  <c r="A2940" i="4"/>
  <c r="E2940" i="4" s="1"/>
  <c r="A2939" i="4"/>
  <c r="E2939" i="4" s="1"/>
  <c r="A2938" i="4"/>
  <c r="E2938" i="4" s="1"/>
  <c r="A2937" i="4"/>
  <c r="E2937" i="4" s="1"/>
  <c r="A2936" i="4"/>
  <c r="E2936" i="4" s="1"/>
  <c r="A2935" i="4"/>
  <c r="E2935" i="4" s="1"/>
  <c r="A2934" i="4"/>
  <c r="E2934" i="4" s="1"/>
  <c r="A2933" i="4"/>
  <c r="E2933" i="4" s="1"/>
  <c r="A2932" i="4"/>
  <c r="E2932" i="4" s="1"/>
  <c r="A2931" i="4"/>
  <c r="E2931" i="4" s="1"/>
  <c r="A2930" i="4"/>
  <c r="E2930" i="4" s="1"/>
  <c r="A2929" i="4"/>
  <c r="E2929" i="4" s="1"/>
  <c r="A2928" i="4"/>
  <c r="E2928" i="4" s="1"/>
  <c r="A2927" i="4"/>
  <c r="E2927" i="4" s="1"/>
  <c r="A2926" i="4"/>
  <c r="E2926" i="4" s="1"/>
  <c r="A2925" i="4"/>
  <c r="E2925" i="4" s="1"/>
  <c r="A2924" i="4"/>
  <c r="E2924" i="4" s="1"/>
  <c r="A2923" i="4"/>
  <c r="E2923" i="4" s="1"/>
  <c r="A2922" i="4"/>
  <c r="E2922" i="4" s="1"/>
  <c r="A2921" i="4"/>
  <c r="E2921" i="4" s="1"/>
  <c r="A2920" i="4"/>
  <c r="E2920" i="4" s="1"/>
  <c r="A2919" i="4"/>
  <c r="E2919" i="4" s="1"/>
  <c r="A2918" i="4"/>
  <c r="E2918" i="4" s="1"/>
  <c r="A2917" i="4"/>
  <c r="E2917" i="4" s="1"/>
  <c r="A2916" i="4"/>
  <c r="E2916" i="4" s="1"/>
  <c r="A2915" i="4"/>
  <c r="E2915" i="4" s="1"/>
  <c r="A2914" i="4"/>
  <c r="E2914" i="4" s="1"/>
  <c r="A2913" i="4"/>
  <c r="E2913" i="4" s="1"/>
  <c r="A2912" i="4"/>
  <c r="E2912" i="4" s="1"/>
  <c r="A2911" i="4"/>
  <c r="E2911" i="4" s="1"/>
  <c r="E1036" i="2" s="1"/>
  <c r="G1036" i="2" s="1"/>
  <c r="I1036" i="2" s="1" a="1"/>
  <c r="I1036" i="2" s="1"/>
  <c r="A2910" i="4"/>
  <c r="E2910" i="4" s="1"/>
  <c r="E1035" i="2" s="1"/>
  <c r="G1035" i="2" s="1"/>
  <c r="I1035" i="2" s="1" a="1"/>
  <c r="I1035" i="2" s="1"/>
  <c r="A2909" i="4"/>
  <c r="E2909" i="4" s="1"/>
  <c r="E1034" i="2" s="1"/>
  <c r="G1034" i="2" s="1"/>
  <c r="I1034" i="2" s="1" a="1"/>
  <c r="I1034" i="2" s="1"/>
  <c r="A2908" i="4"/>
  <c r="E2908" i="4" s="1"/>
  <c r="E1033" i="2" s="1"/>
  <c r="G1033" i="2" s="1"/>
  <c r="I1033" i="2" s="1" a="1"/>
  <c r="I1033" i="2" s="1"/>
  <c r="A2907" i="4"/>
  <c r="E2907" i="4" s="1"/>
  <c r="E1032" i="2" s="1"/>
  <c r="G1032" i="2" s="1"/>
  <c r="I1032" i="2" s="1" a="1"/>
  <c r="I1032" i="2" s="1"/>
  <c r="A2906" i="4"/>
  <c r="E2906" i="4" s="1"/>
  <c r="E1031" i="2" s="1"/>
  <c r="G1031" i="2" s="1"/>
  <c r="I1031" i="2" s="1" a="1"/>
  <c r="I1031" i="2" s="1"/>
  <c r="A2905" i="4"/>
  <c r="E2905" i="4" s="1"/>
  <c r="E1030" i="2" s="1"/>
  <c r="G1030" i="2" s="1"/>
  <c r="I1030" i="2" s="1" a="1"/>
  <c r="I1030" i="2" s="1"/>
  <c r="A2904" i="4"/>
  <c r="E2904" i="4" s="1"/>
  <c r="E1029" i="2" s="1"/>
  <c r="G1029" i="2" s="1"/>
  <c r="I1029" i="2" s="1" a="1"/>
  <c r="I1029" i="2" s="1"/>
  <c r="A2903" i="4"/>
  <c r="E2903" i="4" s="1"/>
  <c r="E1028" i="2" s="1"/>
  <c r="G1028" i="2" s="1"/>
  <c r="I1028" i="2" s="1" a="1"/>
  <c r="I1028" i="2" s="1"/>
  <c r="A2902" i="4"/>
  <c r="E2902" i="4" s="1"/>
  <c r="E1027" i="2" s="1"/>
  <c r="G1027" i="2" s="1"/>
  <c r="I1027" i="2" s="1" a="1"/>
  <c r="I1027" i="2" s="1"/>
  <c r="A2901" i="4"/>
  <c r="E2901" i="4" s="1"/>
  <c r="E1026" i="2" s="1"/>
  <c r="G1026" i="2" s="1"/>
  <c r="I1026" i="2" s="1" a="1"/>
  <c r="I1026" i="2" s="1"/>
  <c r="A2900" i="4"/>
  <c r="E2900" i="4" s="1"/>
  <c r="E1025" i="2" s="1"/>
  <c r="G1025" i="2" s="1"/>
  <c r="I1025" i="2" s="1" a="1"/>
  <c r="I1025" i="2" s="1"/>
  <c r="A2899" i="4"/>
  <c r="E2899" i="4" s="1"/>
  <c r="E1024" i="2" s="1"/>
  <c r="G1024" i="2" s="1"/>
  <c r="I1024" i="2" s="1" a="1"/>
  <c r="I1024" i="2" s="1"/>
  <c r="A2898" i="4"/>
  <c r="E2898" i="4" s="1"/>
  <c r="E1023" i="2" s="1"/>
  <c r="G1023" i="2" s="1"/>
  <c r="I1023" i="2" s="1" a="1"/>
  <c r="I1023" i="2" s="1"/>
  <c r="A2897" i="4"/>
  <c r="E2897" i="4" s="1"/>
  <c r="E1022" i="2" s="1"/>
  <c r="G1022" i="2" s="1"/>
  <c r="I1022" i="2" s="1" a="1"/>
  <c r="I1022" i="2" s="1"/>
  <c r="A2896" i="4"/>
  <c r="E2896" i="4" s="1"/>
  <c r="E1021" i="2" s="1"/>
  <c r="G1021" i="2" s="1"/>
  <c r="I1021" i="2" s="1" a="1"/>
  <c r="I1021" i="2" s="1"/>
  <c r="A2895" i="4"/>
  <c r="E2895" i="4" s="1"/>
  <c r="E1020" i="2" s="1"/>
  <c r="G1020" i="2" s="1"/>
  <c r="I1020" i="2" s="1" a="1"/>
  <c r="I1020" i="2" s="1"/>
  <c r="A2894" i="4"/>
  <c r="E2894" i="4" s="1"/>
  <c r="E1019" i="2" s="1"/>
  <c r="G1019" i="2" s="1"/>
  <c r="I1019" i="2" s="1" a="1"/>
  <c r="I1019" i="2" s="1"/>
  <c r="A2881" i="4"/>
  <c r="E2881" i="4" s="1"/>
  <c r="A2880" i="4"/>
  <c r="E2880" i="4" s="1"/>
  <c r="A2879" i="4"/>
  <c r="E2879" i="4" s="1"/>
  <c r="A2878" i="4"/>
  <c r="E2878" i="4" s="1"/>
  <c r="A2877" i="4"/>
  <c r="E2877" i="4" s="1"/>
  <c r="A2876" i="4"/>
  <c r="E2876" i="4" s="1"/>
  <c r="A2875" i="4"/>
  <c r="E2875" i="4" s="1"/>
  <c r="A2874" i="4"/>
  <c r="E2874" i="4" s="1"/>
  <c r="A2873" i="4"/>
  <c r="E2873" i="4" s="1"/>
  <c r="A2872" i="4"/>
  <c r="E2872" i="4" s="1"/>
  <c r="A2871" i="4"/>
  <c r="E2871" i="4" s="1"/>
  <c r="A2870" i="4"/>
  <c r="E2870" i="4" s="1"/>
  <c r="A2869" i="4"/>
  <c r="E2869" i="4" s="1"/>
  <c r="A2868" i="4"/>
  <c r="E2868" i="4" s="1"/>
  <c r="A2867" i="4"/>
  <c r="E2867" i="4" s="1"/>
  <c r="A2866" i="4"/>
  <c r="E2866" i="4" s="1"/>
  <c r="A2865" i="4"/>
  <c r="E2865" i="4" s="1"/>
  <c r="A2864" i="4"/>
  <c r="E2864" i="4" s="1"/>
  <c r="A2863" i="4"/>
  <c r="E2863" i="4" s="1"/>
  <c r="A2862" i="4"/>
  <c r="E2862" i="4" s="1"/>
  <c r="A2861" i="4"/>
  <c r="E2861" i="4" s="1"/>
  <c r="A2860" i="4"/>
  <c r="E2860" i="4" s="1"/>
  <c r="A2859" i="4"/>
  <c r="E2859" i="4" s="1"/>
  <c r="A2858" i="4"/>
  <c r="E2858" i="4" s="1"/>
  <c r="A2857" i="4"/>
  <c r="E2857" i="4" s="1"/>
  <c r="A2856" i="4"/>
  <c r="E2856" i="4" s="1"/>
  <c r="A2855" i="4"/>
  <c r="E2855" i="4" s="1"/>
  <c r="A2854" i="4"/>
  <c r="E2854" i="4" s="1"/>
  <c r="A2853" i="4"/>
  <c r="E2853" i="4" s="1"/>
  <c r="A2852" i="4"/>
  <c r="E2852" i="4" s="1"/>
  <c r="A2851" i="4"/>
  <c r="E2851" i="4" s="1"/>
  <c r="A2850" i="4"/>
  <c r="E2850" i="4" s="1"/>
  <c r="A2849" i="4"/>
  <c r="E2849" i="4" s="1"/>
  <c r="A2848" i="4"/>
  <c r="E2848" i="4" s="1"/>
  <c r="A2847" i="4"/>
  <c r="E2847" i="4" s="1"/>
  <c r="A2846" i="4"/>
  <c r="E2846" i="4" s="1"/>
  <c r="A2845" i="4"/>
  <c r="E2845" i="4" s="1"/>
  <c r="A2844" i="4"/>
  <c r="E2844" i="4" s="1"/>
  <c r="A2843" i="4"/>
  <c r="E2843" i="4" s="1"/>
  <c r="A2842" i="4"/>
  <c r="E2842" i="4" s="1"/>
  <c r="A2841" i="4"/>
  <c r="E2841" i="4" s="1"/>
  <c r="A2840" i="4"/>
  <c r="E2840" i="4" s="1"/>
  <c r="A2839" i="4"/>
  <c r="E2839" i="4" s="1"/>
  <c r="A2838" i="4"/>
  <c r="E2838" i="4" s="1"/>
  <c r="A2837" i="4"/>
  <c r="E2837" i="4" s="1"/>
  <c r="A2836" i="4"/>
  <c r="E2836" i="4" s="1"/>
  <c r="A2835" i="4"/>
  <c r="E2835" i="4" s="1"/>
  <c r="A2834" i="4"/>
  <c r="E2834" i="4" s="1"/>
  <c r="A2833" i="4"/>
  <c r="E2833" i="4" s="1"/>
  <c r="A2832" i="4"/>
  <c r="E2832" i="4" s="1"/>
  <c r="A2831" i="4"/>
  <c r="E2831" i="4" s="1"/>
  <c r="A2830" i="4"/>
  <c r="E2830" i="4" s="1"/>
  <c r="A2829" i="4"/>
  <c r="E2829" i="4" s="1"/>
  <c r="A2828" i="4"/>
  <c r="E2828" i="4" s="1"/>
  <c r="A2827" i="4"/>
  <c r="E2827" i="4" s="1"/>
  <c r="A2826" i="4"/>
  <c r="E2826" i="4" s="1"/>
  <c r="A2825" i="4"/>
  <c r="E2825" i="4" s="1"/>
  <c r="A2824" i="4"/>
  <c r="E2824" i="4" s="1"/>
  <c r="A2823" i="4"/>
  <c r="E2823" i="4" s="1"/>
  <c r="A2822" i="4"/>
  <c r="E2822" i="4" s="1"/>
  <c r="A2821" i="4"/>
  <c r="E2821" i="4" s="1"/>
  <c r="A2820" i="4"/>
  <c r="E2820" i="4" s="1"/>
  <c r="A2819" i="4"/>
  <c r="E2819" i="4" s="1"/>
  <c r="A2818" i="4"/>
  <c r="E2818" i="4" s="1"/>
  <c r="A2817" i="4"/>
  <c r="E2817" i="4" s="1"/>
  <c r="A2816" i="4"/>
  <c r="E2816" i="4" s="1"/>
  <c r="A2815" i="4"/>
  <c r="E2815" i="4" s="1"/>
  <c r="A2814" i="4"/>
  <c r="E2814" i="4" s="1"/>
  <c r="A2813" i="4"/>
  <c r="E2813" i="4" s="1"/>
  <c r="A2812" i="4"/>
  <c r="E2812" i="4" s="1"/>
  <c r="A2811" i="4"/>
  <c r="E2811" i="4" s="1"/>
  <c r="A2810" i="4"/>
  <c r="E2810" i="4" s="1"/>
  <c r="A2803" i="4"/>
  <c r="E2803" i="4" s="1"/>
  <c r="A2802" i="4"/>
  <c r="E2802" i="4" s="1"/>
  <c r="A2801" i="4" l="1"/>
  <c r="E2801" i="4" s="1"/>
  <c r="A2800" i="4"/>
  <c r="E2800" i="4" s="1"/>
  <c r="A2796" i="4"/>
  <c r="E2796" i="4" s="1"/>
  <c r="A2795" i="4"/>
  <c r="E2795" i="4" s="1"/>
  <c r="A2794" i="4"/>
  <c r="E2794" i="4" s="1"/>
  <c r="A2793" i="4"/>
  <c r="E2793" i="4" s="1"/>
  <c r="A2792" i="4"/>
  <c r="E2792" i="4" s="1"/>
  <c r="A2791" i="4"/>
  <c r="E2791" i="4" s="1"/>
  <c r="A2790" i="4"/>
  <c r="E2790" i="4" s="1"/>
  <c r="A2789" i="4"/>
  <c r="E2789" i="4" s="1"/>
  <c r="A2788" i="4"/>
  <c r="E2788" i="4" s="1"/>
  <c r="A2787" i="4"/>
  <c r="E2787" i="4" s="1"/>
  <c r="A2786" i="4"/>
  <c r="E2786" i="4" s="1"/>
  <c r="A2785" i="4"/>
  <c r="E2785" i="4" s="1"/>
  <c r="A2784" i="4"/>
  <c r="E2784" i="4" s="1"/>
  <c r="A2783" i="4"/>
  <c r="E2783" i="4" s="1"/>
  <c r="A2782" i="4"/>
  <c r="E2782" i="4" s="1"/>
  <c r="A2781" i="4"/>
  <c r="E2781" i="4" s="1"/>
  <c r="A2780" i="4"/>
  <c r="E2780" i="4" s="1"/>
  <c r="A2779" i="4"/>
  <c r="E2779" i="4" s="1"/>
  <c r="A2778" i="4"/>
  <c r="E2778" i="4" s="1"/>
  <c r="A2777" i="4"/>
  <c r="E2777" i="4" s="1"/>
  <c r="A2776" i="4"/>
  <c r="E2776" i="4" s="1"/>
  <c r="A2775" i="4"/>
  <c r="E2775" i="4" s="1"/>
  <c r="A2774" i="4"/>
  <c r="E2774" i="4" s="1"/>
  <c r="A2773" i="4"/>
  <c r="E2773" i="4" s="1"/>
  <c r="A2772" i="4"/>
  <c r="E2772" i="4" s="1"/>
  <c r="A2771" i="4"/>
  <c r="E2771" i="4" s="1"/>
  <c r="A2770" i="4"/>
  <c r="E2770" i="4" s="1"/>
  <c r="A2769" i="4"/>
  <c r="E2769" i="4" s="1"/>
  <c r="A2768" i="4"/>
  <c r="E2768" i="4" s="1"/>
  <c r="A2767" i="4"/>
  <c r="E2767" i="4" s="1"/>
  <c r="A2766" i="4"/>
  <c r="E2766" i="4" s="1"/>
  <c r="A2765" i="4"/>
  <c r="E2765" i="4" s="1"/>
  <c r="A2764" i="4"/>
  <c r="E2764" i="4" s="1"/>
  <c r="A2763" i="4"/>
  <c r="E2763" i="4" s="1"/>
  <c r="A2762" i="4"/>
  <c r="E2762" i="4" s="1"/>
  <c r="A2761" i="4"/>
  <c r="E2761" i="4" s="1"/>
  <c r="A2760" i="4"/>
  <c r="E2760" i="4" s="1"/>
  <c r="A2759" i="4"/>
  <c r="E2759" i="4" s="1"/>
  <c r="A2758" i="4"/>
  <c r="E2758" i="4" s="1"/>
  <c r="A2757" i="4"/>
  <c r="E2757" i="4" s="1"/>
  <c r="A2756" i="4"/>
  <c r="E2756" i="4" s="1"/>
  <c r="A2755" i="4"/>
  <c r="E2755" i="4" s="1"/>
  <c r="A2754" i="4"/>
  <c r="E2754" i="4" s="1"/>
  <c r="A2753" i="4"/>
  <c r="E2753" i="4" s="1"/>
  <c r="A2752" i="4"/>
  <c r="E2752" i="4" s="1"/>
  <c r="A2751" i="4"/>
  <c r="E2751" i="4" s="1"/>
  <c r="A2750" i="4"/>
  <c r="E2750" i="4" s="1"/>
  <c r="A2749" i="4"/>
  <c r="E2749" i="4" s="1"/>
  <c r="A2748" i="4"/>
  <c r="E2748" i="4" s="1"/>
  <c r="A2747" i="4"/>
  <c r="E2747" i="4" s="1"/>
  <c r="A2746" i="4"/>
  <c r="E2746" i="4" s="1"/>
  <c r="A2745" i="4"/>
  <c r="E2745" i="4" s="1"/>
  <c r="A2744" i="4"/>
  <c r="E2744" i="4" s="1"/>
  <c r="A2743" i="4"/>
  <c r="E2743" i="4" s="1"/>
  <c r="A2742" i="4"/>
  <c r="E2742" i="4" s="1"/>
  <c r="A2741" i="4"/>
  <c r="E2741" i="4" s="1"/>
  <c r="A2740" i="4"/>
  <c r="E2740" i="4" s="1"/>
  <c r="A2739" i="4"/>
  <c r="E2739" i="4" s="1"/>
  <c r="A2738" i="4"/>
  <c r="E2738" i="4" s="1"/>
  <c r="A2737" i="4"/>
  <c r="E2737" i="4" s="1"/>
  <c r="A2736" i="4"/>
  <c r="E2736" i="4" s="1"/>
  <c r="A2735" i="4"/>
  <c r="E2735" i="4" s="1"/>
  <c r="A2734" i="4"/>
  <c r="E2734" i="4" s="1"/>
  <c r="A2733" i="4"/>
  <c r="E2733" i="4" s="1"/>
  <c r="A2732" i="4"/>
  <c r="E2732" i="4" s="1"/>
  <c r="A2731" i="4"/>
  <c r="E2731" i="4" s="1"/>
  <c r="A2730" i="4"/>
  <c r="E2730" i="4" s="1"/>
  <c r="A2729" i="4"/>
  <c r="E2729" i="4" s="1"/>
  <c r="A2728" i="4"/>
  <c r="E2728" i="4" s="1"/>
  <c r="A2727" i="4"/>
  <c r="E2727" i="4" s="1"/>
  <c r="A2726" i="4"/>
  <c r="E2726" i="4" s="1"/>
  <c r="A2725" i="4"/>
  <c r="E2725" i="4" s="1"/>
  <c r="A2724" i="4"/>
  <c r="E2724" i="4" s="1"/>
  <c r="A2723" i="4"/>
  <c r="E2723" i="4" s="1"/>
  <c r="A2722" i="4"/>
  <c r="E2722" i="4" s="1"/>
  <c r="A2721" i="4"/>
  <c r="E2721" i="4" s="1"/>
  <c r="A2720" i="4"/>
  <c r="E2720" i="4" s="1"/>
  <c r="A2719" i="4"/>
  <c r="E2719" i="4" s="1"/>
  <c r="A2718" i="4"/>
  <c r="E2718" i="4" s="1"/>
  <c r="A2717" i="4"/>
  <c r="E2717" i="4" s="1"/>
  <c r="A2716" i="4"/>
  <c r="E2716" i="4" s="1"/>
  <c r="A2715" i="4"/>
  <c r="E2715" i="4" s="1"/>
  <c r="A2714" i="4"/>
  <c r="E2714" i="4" s="1"/>
  <c r="A2713" i="4"/>
  <c r="E2713" i="4" s="1"/>
  <c r="A2712" i="4"/>
  <c r="E2712" i="4" s="1"/>
  <c r="A2711" i="4"/>
  <c r="E2711" i="4" s="1"/>
  <c r="A2710" i="4"/>
  <c r="E2710" i="4" s="1"/>
  <c r="A2709" i="4"/>
  <c r="E2709" i="4" s="1"/>
  <c r="A2708" i="4"/>
  <c r="E2708" i="4" s="1"/>
  <c r="A2707" i="4"/>
  <c r="E2707" i="4" s="1"/>
  <c r="A2706" i="4"/>
  <c r="E2706" i="4" s="1"/>
  <c r="A2705" i="4"/>
  <c r="E2705" i="4" s="1"/>
  <c r="A2704" i="4"/>
  <c r="E2704" i="4" s="1"/>
  <c r="A2703" i="4"/>
  <c r="E2703" i="4" s="1"/>
  <c r="A2702" i="4"/>
  <c r="E2702" i="4" s="1"/>
  <c r="A2701" i="4"/>
  <c r="E2701" i="4" s="1"/>
  <c r="A2700" i="4"/>
  <c r="E2700" i="4" s="1"/>
  <c r="A2699" i="4"/>
  <c r="E2699" i="4" s="1"/>
  <c r="A2698" i="4"/>
  <c r="E2698" i="4" s="1"/>
  <c r="A2697" i="4"/>
  <c r="E2697" i="4" s="1"/>
  <c r="A2696" i="4"/>
  <c r="E2696" i="4" s="1"/>
  <c r="A2695" i="4"/>
  <c r="E2695" i="4" s="1"/>
  <c r="A2694" i="4"/>
  <c r="E2694" i="4" s="1"/>
  <c r="A2693" i="4"/>
  <c r="E2693" i="4" s="1"/>
  <c r="A2692" i="4"/>
  <c r="E2692" i="4" s="1"/>
  <c r="A2691" i="4"/>
  <c r="E2691" i="4" s="1"/>
  <c r="A2690" i="4"/>
  <c r="E2690" i="4" s="1"/>
  <c r="A2689" i="4"/>
  <c r="E2689" i="4" s="1"/>
  <c r="A2688" i="4"/>
  <c r="E2688" i="4" s="1"/>
  <c r="A2687" i="4"/>
  <c r="E2687" i="4" s="1"/>
  <c r="A2686" i="4"/>
  <c r="E2686" i="4" s="1"/>
  <c r="A2685" i="4"/>
  <c r="E2685" i="4" s="1"/>
  <c r="A2684" i="4"/>
  <c r="E2684" i="4" s="1"/>
  <c r="A2683" i="4"/>
  <c r="E2683" i="4" s="1"/>
  <c r="A2682" i="4"/>
  <c r="E2682" i="4" s="1"/>
  <c r="A2681" i="4"/>
  <c r="E2681" i="4" s="1"/>
  <c r="A2680" i="4"/>
  <c r="E2680" i="4" s="1"/>
  <c r="A2679" i="4"/>
  <c r="E2679" i="4" s="1"/>
  <c r="A2678" i="4"/>
  <c r="E2678" i="4" s="1"/>
  <c r="A2677" i="4"/>
  <c r="E2677" i="4" s="1"/>
  <c r="A2676" i="4"/>
  <c r="E2676" i="4" s="1"/>
  <c r="A2675" i="4"/>
  <c r="E2675" i="4" s="1"/>
  <c r="A2674" i="4"/>
  <c r="E2674" i="4" s="1"/>
  <c r="A2673" i="4"/>
  <c r="E2673" i="4" s="1"/>
  <c r="A2672" i="4"/>
  <c r="E2672" i="4" s="1"/>
  <c r="A2671" i="4"/>
  <c r="E2671" i="4" s="1"/>
  <c r="A2670" i="4"/>
  <c r="E2670" i="4" s="1"/>
  <c r="A2669" i="4"/>
  <c r="E2669" i="4" s="1"/>
  <c r="A2668" i="4"/>
  <c r="E2668" i="4" s="1"/>
  <c r="A2667" i="4"/>
  <c r="E2667" i="4" s="1"/>
  <c r="A2666" i="4"/>
  <c r="E2666" i="4" s="1"/>
  <c r="A2665" i="4"/>
  <c r="E2665" i="4" s="1"/>
  <c r="A2664" i="4"/>
  <c r="E2664" i="4" s="1"/>
  <c r="A2663" i="4"/>
  <c r="E2663" i="4" s="1"/>
  <c r="A2662" i="4"/>
  <c r="E2662" i="4" s="1"/>
  <c r="A2661" i="4"/>
  <c r="E2661" i="4" s="1"/>
  <c r="A2660" i="4"/>
  <c r="E2660" i="4" s="1"/>
  <c r="A2659" i="4"/>
  <c r="E2659" i="4" s="1"/>
  <c r="A2658" i="4"/>
  <c r="E2658" i="4" s="1"/>
  <c r="A2657" i="4"/>
  <c r="E2657" i="4" s="1"/>
  <c r="A2656" i="4"/>
  <c r="E2656" i="4" s="1"/>
  <c r="A2655" i="4"/>
  <c r="E2655" i="4" s="1"/>
  <c r="A2654" i="4"/>
  <c r="E2654" i="4" s="1"/>
  <c r="A2653" i="4"/>
  <c r="E2653" i="4" s="1"/>
  <c r="A2652" i="4"/>
  <c r="E2652" i="4" s="1"/>
  <c r="A2651" i="4"/>
  <c r="E2651" i="4" s="1"/>
  <c r="A2650" i="4"/>
  <c r="E2650" i="4" s="1"/>
  <c r="A2649" i="4"/>
  <c r="E2649" i="4" s="1"/>
  <c r="A2648" i="4"/>
  <c r="E2648" i="4" s="1"/>
  <c r="A2647" i="4"/>
  <c r="E2647" i="4" s="1"/>
  <c r="A2646" i="4"/>
  <c r="E2646" i="4" s="1"/>
  <c r="A2645" i="4"/>
  <c r="E2645" i="4" s="1"/>
  <c r="A2644" i="4"/>
  <c r="E2644" i="4" s="1"/>
  <c r="A2643" i="4"/>
  <c r="E2643" i="4" s="1"/>
  <c r="A2642" i="4"/>
  <c r="E2642" i="4" s="1"/>
  <c r="A2641" i="4"/>
  <c r="E2641" i="4" s="1"/>
  <c r="A2640" i="4"/>
  <c r="E2640" i="4" s="1"/>
  <c r="A2639" i="4"/>
  <c r="E2639" i="4" s="1"/>
  <c r="A2638" i="4"/>
  <c r="E2638" i="4" s="1"/>
  <c r="A2637" i="4"/>
  <c r="E2637" i="4" s="1"/>
  <c r="A2636" i="4"/>
  <c r="E2636" i="4" s="1"/>
  <c r="A2635" i="4"/>
  <c r="E2635" i="4" s="1"/>
  <c r="A2634" i="4"/>
  <c r="E2634" i="4" s="1"/>
  <c r="A2633" i="4"/>
  <c r="E2633" i="4" s="1"/>
  <c r="A2632" i="4"/>
  <c r="E2632" i="4" s="1"/>
  <c r="A2631" i="4"/>
  <c r="E2631" i="4" s="1"/>
  <c r="A2630" i="4"/>
  <c r="E2630" i="4" s="1"/>
  <c r="A2629" i="4"/>
  <c r="E2629" i="4" s="1"/>
  <c r="A2628" i="4"/>
  <c r="E2628" i="4" s="1"/>
  <c r="A2627" i="4"/>
  <c r="E2627" i="4" s="1"/>
  <c r="A2626" i="4"/>
  <c r="E2626" i="4" s="1"/>
  <c r="A2625" i="4"/>
  <c r="E2625" i="4" s="1"/>
  <c r="A2624" i="4"/>
  <c r="E2624" i="4" s="1"/>
  <c r="A2623" i="4"/>
  <c r="E2623" i="4" s="1"/>
  <c r="A2622" i="4"/>
  <c r="E2622" i="4" s="1"/>
  <c r="A2621" i="4"/>
  <c r="E2621" i="4" s="1"/>
  <c r="A2620" i="4"/>
  <c r="E2620" i="4" s="1"/>
  <c r="A2619" i="4"/>
  <c r="E2619" i="4" s="1"/>
  <c r="A2618" i="4"/>
  <c r="E2618" i="4" s="1"/>
  <c r="A2617" i="4"/>
  <c r="E2617" i="4" s="1"/>
  <c r="A2616" i="4"/>
  <c r="E2616" i="4" s="1"/>
  <c r="A2615" i="4"/>
  <c r="E2615" i="4" s="1"/>
  <c r="A2614" i="4"/>
  <c r="E2614" i="4" s="1"/>
  <c r="A2613" i="4"/>
  <c r="E2613" i="4" s="1"/>
  <c r="A2612" i="4"/>
  <c r="E2612" i="4" s="1"/>
  <c r="A2611" i="4"/>
  <c r="E2611" i="4" s="1"/>
  <c r="A2610" i="4"/>
  <c r="E2610" i="4" s="1"/>
  <c r="A2609" i="4"/>
  <c r="E2609" i="4" s="1"/>
  <c r="A2608" i="4"/>
  <c r="E2608" i="4" s="1"/>
  <c r="A2607" i="4"/>
  <c r="E2607" i="4" s="1"/>
  <c r="A2606" i="4"/>
  <c r="E2606" i="4" s="1"/>
  <c r="A2605" i="4"/>
  <c r="E2605" i="4" s="1"/>
  <c r="A2604" i="4"/>
  <c r="E2604" i="4" s="1"/>
  <c r="A2603" i="4"/>
  <c r="E2603" i="4" s="1"/>
  <c r="A2602" i="4"/>
  <c r="E2602" i="4" s="1"/>
  <c r="A2601" i="4"/>
  <c r="E2601" i="4" s="1"/>
  <c r="A2600" i="4"/>
  <c r="E2600" i="4" s="1"/>
  <c r="A2599" i="4"/>
  <c r="E2599" i="4" s="1"/>
  <c r="A2598" i="4"/>
  <c r="E2598" i="4" s="1"/>
  <c r="A2597" i="4"/>
  <c r="E2597" i="4" s="1"/>
  <c r="A2596" i="4"/>
  <c r="E2596" i="4" s="1"/>
  <c r="A2595" i="4"/>
  <c r="E2595" i="4" s="1"/>
  <c r="A2594" i="4"/>
  <c r="E2594" i="4" s="1"/>
  <c r="A2593" i="4"/>
  <c r="E2593" i="4" s="1"/>
  <c r="A2592" i="4"/>
  <c r="E2592" i="4" s="1"/>
  <c r="A2591" i="4"/>
  <c r="E2591" i="4" s="1"/>
  <c r="A2590" i="4"/>
  <c r="E2590" i="4" s="1"/>
  <c r="A2589" i="4"/>
  <c r="E2589" i="4" s="1"/>
  <c r="A2588" i="4"/>
  <c r="E2588" i="4" s="1"/>
  <c r="A2587" i="4"/>
  <c r="E2587" i="4" s="1"/>
  <c r="A2586" i="4"/>
  <c r="E2586" i="4" s="1"/>
  <c r="A2585" i="4"/>
  <c r="E2585" i="4" s="1"/>
  <c r="A2584" i="4"/>
  <c r="E2584" i="4" s="1"/>
  <c r="A2583" i="4"/>
  <c r="E2583" i="4" s="1"/>
  <c r="A2582" i="4"/>
  <c r="E2582" i="4" s="1"/>
  <c r="A2581" i="4"/>
  <c r="E2581" i="4" s="1"/>
  <c r="A2580" i="4"/>
  <c r="E2580" i="4" s="1"/>
  <c r="A2579" i="4"/>
  <c r="E2579" i="4" s="1"/>
  <c r="A2578" i="4"/>
  <c r="E2578" i="4" s="1"/>
  <c r="A2577" i="4"/>
  <c r="E2577" i="4" s="1"/>
  <c r="A2576" i="4"/>
  <c r="E2576" i="4" s="1"/>
  <c r="A2575" i="4"/>
  <c r="E2575" i="4" s="1"/>
  <c r="A2574" i="4"/>
  <c r="E2574" i="4" s="1"/>
  <c r="A2573" i="4"/>
  <c r="E2573" i="4" s="1"/>
  <c r="A2572" i="4"/>
  <c r="E2572" i="4" s="1"/>
  <c r="A2571" i="4"/>
  <c r="E2571" i="4" s="1"/>
  <c r="A2570" i="4"/>
  <c r="E2570" i="4" s="1"/>
  <c r="A2569" i="4"/>
  <c r="E2569" i="4" s="1"/>
  <c r="A2568" i="4"/>
  <c r="E2568" i="4" s="1"/>
  <c r="A2567" i="4"/>
  <c r="E2567" i="4" s="1"/>
  <c r="A2566" i="4"/>
  <c r="E2566" i="4" s="1"/>
  <c r="A2565" i="4"/>
  <c r="E2565" i="4" s="1"/>
  <c r="A2564" i="4"/>
  <c r="E2564" i="4" s="1"/>
  <c r="A2563" i="4"/>
  <c r="E2563" i="4" s="1"/>
  <c r="A2562" i="4"/>
  <c r="E2562" i="4" s="1"/>
  <c r="A2561" i="4"/>
  <c r="E2561" i="4" s="1"/>
  <c r="A2560" i="4"/>
  <c r="E2560" i="4" s="1"/>
  <c r="A2559" i="4"/>
  <c r="E2559" i="4" s="1"/>
  <c r="A2558" i="4"/>
  <c r="E2558" i="4" s="1"/>
  <c r="A2557" i="4"/>
  <c r="E2557" i="4" s="1"/>
  <c r="A2556" i="4"/>
  <c r="E2556" i="4" s="1"/>
  <c r="A2555" i="4"/>
  <c r="E2555" i="4" s="1"/>
  <c r="A2554" i="4"/>
  <c r="E2554" i="4" s="1"/>
  <c r="A2553" i="4"/>
  <c r="E2553" i="4" s="1"/>
  <c r="A2552" i="4"/>
  <c r="E2552" i="4" s="1"/>
  <c r="A2551" i="4"/>
  <c r="E2551" i="4" s="1"/>
  <c r="A2550" i="4"/>
  <c r="E2550" i="4" s="1"/>
  <c r="A2549" i="4"/>
  <c r="E2549" i="4" s="1"/>
  <c r="A2548" i="4"/>
  <c r="E2548" i="4" s="1"/>
  <c r="A2547" i="4"/>
  <c r="E2547" i="4" s="1"/>
  <c r="A2546" i="4"/>
  <c r="E2546" i="4" s="1"/>
  <c r="A2545" i="4"/>
  <c r="E2545" i="4" s="1"/>
  <c r="A2544" i="4"/>
  <c r="E2544" i="4" s="1"/>
  <c r="A2543" i="4"/>
  <c r="E2543" i="4" s="1"/>
  <c r="A2542" i="4"/>
  <c r="E2542" i="4" s="1"/>
  <c r="A2541" i="4"/>
  <c r="E2541" i="4" s="1"/>
  <c r="A2540" i="4"/>
  <c r="E2540" i="4" s="1"/>
  <c r="A2539" i="4"/>
  <c r="E2539" i="4" s="1"/>
  <c r="A2538" i="4"/>
  <c r="E2538" i="4" s="1"/>
  <c r="A2537" i="4"/>
  <c r="E2537" i="4" s="1"/>
  <c r="A2536" i="4"/>
  <c r="E2536" i="4" s="1"/>
  <c r="A2535" i="4"/>
  <c r="E2535" i="4" s="1"/>
  <c r="A2534" i="4"/>
  <c r="E2534" i="4" s="1"/>
  <c r="A2533" i="4"/>
  <c r="E2533" i="4" s="1"/>
  <c r="A2532" i="4"/>
  <c r="E2532" i="4" s="1"/>
  <c r="A2531" i="4"/>
  <c r="E2531" i="4" s="1"/>
  <c r="A2530" i="4"/>
  <c r="E2530" i="4" s="1"/>
  <c r="A2529" i="4"/>
  <c r="E2529" i="4" s="1"/>
  <c r="A2528" i="4"/>
  <c r="E2528" i="4" s="1"/>
  <c r="A2527" i="4"/>
  <c r="E2527" i="4" s="1"/>
  <c r="A2526" i="4"/>
  <c r="E2526" i="4" s="1"/>
  <c r="A2525" i="4"/>
  <c r="E2525" i="4" s="1"/>
  <c r="A2524" i="4"/>
  <c r="E2524" i="4" s="1"/>
  <c r="A2523" i="4"/>
  <c r="E2523" i="4" s="1"/>
  <c r="A2522" i="4"/>
  <c r="E2522" i="4" s="1"/>
  <c r="A2521" i="4"/>
  <c r="E2521" i="4" s="1"/>
  <c r="A2520" i="4"/>
  <c r="E2520" i="4" s="1"/>
  <c r="A2519" i="4"/>
  <c r="E2519" i="4" s="1"/>
  <c r="A2518" i="4"/>
  <c r="E2518" i="4" s="1"/>
  <c r="A2517" i="4"/>
  <c r="E2517" i="4" s="1"/>
  <c r="A2516" i="4"/>
  <c r="E2516" i="4" s="1"/>
  <c r="A2515" i="4"/>
  <c r="E2515" i="4" s="1"/>
  <c r="A2514" i="4"/>
  <c r="E2514" i="4" s="1"/>
  <c r="A2513" i="4"/>
  <c r="E2513" i="4" s="1"/>
  <c r="A2512" i="4"/>
  <c r="E2512" i="4" s="1"/>
  <c r="A2511" i="4"/>
  <c r="E2511" i="4" s="1"/>
  <c r="A2510" i="4"/>
  <c r="E2510" i="4" s="1"/>
  <c r="A2509" i="4"/>
  <c r="E2509" i="4" s="1"/>
  <c r="A2508" i="4"/>
  <c r="E2508" i="4" s="1"/>
  <c r="A2507" i="4"/>
  <c r="E2507" i="4" s="1"/>
  <c r="A2506" i="4"/>
  <c r="E2506" i="4" s="1"/>
  <c r="A2505" i="4"/>
  <c r="E2505" i="4" s="1"/>
  <c r="A2504" i="4"/>
  <c r="E2504" i="4" s="1"/>
  <c r="A2503" i="4"/>
  <c r="E2503" i="4" s="1"/>
  <c r="A2502" i="4"/>
  <c r="E2502" i="4" s="1"/>
  <c r="A2501" i="4"/>
  <c r="E2501" i="4" s="1"/>
  <c r="A2500" i="4"/>
  <c r="E2500" i="4" s="1"/>
  <c r="A2499" i="4"/>
  <c r="E2499" i="4" s="1"/>
  <c r="A2498" i="4"/>
  <c r="E2498" i="4" s="1"/>
  <c r="A2497" i="4"/>
  <c r="E2497" i="4" s="1"/>
  <c r="A2496" i="4"/>
  <c r="E2496" i="4" s="1"/>
  <c r="A2495" i="4"/>
  <c r="E2495" i="4" s="1"/>
  <c r="A2494" i="4"/>
  <c r="E2494" i="4" s="1"/>
  <c r="A2493" i="4"/>
  <c r="E2493" i="4" s="1"/>
  <c r="A2492" i="4"/>
  <c r="E2492" i="4" s="1"/>
  <c r="A2491" i="4"/>
  <c r="E2491" i="4" s="1"/>
  <c r="A2490" i="4"/>
  <c r="E2490" i="4" s="1"/>
  <c r="A2489" i="4"/>
  <c r="E2489" i="4" s="1"/>
  <c r="A2488" i="4"/>
  <c r="E2488" i="4" s="1"/>
  <c r="A2487" i="4"/>
  <c r="E2487" i="4" s="1"/>
  <c r="A2486" i="4"/>
  <c r="E2486" i="4" s="1"/>
  <c r="A2485" i="4"/>
  <c r="E2485" i="4" s="1"/>
  <c r="A2484" i="4"/>
  <c r="E2484" i="4" s="1"/>
  <c r="A2483" i="4"/>
  <c r="E2483" i="4" s="1"/>
  <c r="A2482" i="4"/>
  <c r="E2482" i="4" s="1"/>
  <c r="A2481" i="4"/>
  <c r="E2481" i="4" s="1"/>
  <c r="A2480" i="4"/>
  <c r="E2480" i="4" s="1"/>
  <c r="A2479" i="4"/>
  <c r="E2479" i="4" s="1"/>
  <c r="A2478" i="4"/>
  <c r="E2478" i="4" s="1"/>
  <c r="A2477" i="4"/>
  <c r="E2477" i="4" s="1"/>
  <c r="A2476" i="4"/>
  <c r="E2476" i="4" s="1"/>
  <c r="A2475" i="4"/>
  <c r="E2475" i="4" s="1"/>
  <c r="A2474" i="4"/>
  <c r="E2474" i="4" s="1"/>
  <c r="A2473" i="4"/>
  <c r="E2473" i="4" s="1"/>
  <c r="A2472" i="4"/>
  <c r="E2472" i="4" s="1"/>
  <c r="A2471" i="4"/>
  <c r="E2471" i="4" s="1"/>
  <c r="A2470" i="4"/>
  <c r="E2470" i="4" s="1"/>
  <c r="A2469" i="4"/>
  <c r="E2469" i="4" s="1"/>
  <c r="A2468" i="4"/>
  <c r="E2468" i="4" s="1"/>
  <c r="A2467" i="4"/>
  <c r="E2467" i="4" s="1"/>
  <c r="A2466" i="4"/>
  <c r="E2466" i="4" s="1"/>
  <c r="A2465" i="4"/>
  <c r="E2465" i="4" s="1"/>
  <c r="A2464" i="4"/>
  <c r="E2464" i="4" s="1"/>
  <c r="A2463" i="4"/>
  <c r="E2463" i="4" s="1"/>
  <c r="A2462" i="4"/>
  <c r="E2462" i="4" s="1"/>
  <c r="A2461" i="4"/>
  <c r="E2461" i="4" s="1"/>
  <c r="A2460" i="4"/>
  <c r="E2460" i="4" s="1"/>
  <c r="A2459" i="4"/>
  <c r="E2459" i="4" s="1"/>
  <c r="A2458" i="4"/>
  <c r="E2458" i="4" s="1"/>
  <c r="A2457" i="4"/>
  <c r="E2457" i="4" s="1"/>
  <c r="A2456" i="4"/>
  <c r="E2456" i="4" s="1"/>
  <c r="A2455" i="4"/>
  <c r="E2455" i="4" s="1"/>
  <c r="A2454" i="4"/>
  <c r="E2454" i="4" s="1"/>
  <c r="A2453" i="4"/>
  <c r="E2453" i="4" s="1"/>
  <c r="A2452" i="4"/>
  <c r="E2452" i="4" s="1"/>
  <c r="A2451" i="4"/>
  <c r="E2451" i="4" s="1"/>
  <c r="A2450" i="4"/>
  <c r="E2450" i="4" s="1"/>
  <c r="A2449" i="4"/>
  <c r="E2449" i="4" s="1"/>
  <c r="A2448" i="4"/>
  <c r="E2448" i="4" s="1"/>
  <c r="A2447" i="4"/>
  <c r="E2447" i="4" s="1"/>
  <c r="A2446" i="4"/>
  <c r="E2446" i="4" s="1"/>
  <c r="A2445" i="4"/>
  <c r="E2445" i="4" s="1"/>
  <c r="A2444" i="4"/>
  <c r="E2444" i="4" s="1"/>
  <c r="A2443" i="4"/>
  <c r="E2443" i="4" s="1"/>
  <c r="A2442" i="4"/>
  <c r="E2442" i="4" s="1"/>
  <c r="A2441" i="4"/>
  <c r="E2441" i="4" s="1"/>
  <c r="A2440" i="4"/>
  <c r="E2440" i="4" s="1"/>
  <c r="A2439" i="4"/>
  <c r="E2439" i="4" s="1"/>
  <c r="A2438" i="4"/>
  <c r="E2438" i="4" s="1"/>
  <c r="A2437" i="4"/>
  <c r="E2437" i="4" s="1"/>
  <c r="A2436" i="4"/>
  <c r="E2436" i="4" s="1"/>
  <c r="A2435" i="4"/>
  <c r="E2435" i="4" s="1"/>
  <c r="A2434" i="4"/>
  <c r="E2434" i="4" s="1"/>
  <c r="A2433" i="4"/>
  <c r="E2433" i="4" s="1"/>
  <c r="A2432" i="4"/>
  <c r="E2432" i="4" s="1"/>
  <c r="A2431" i="4"/>
  <c r="E2431" i="4" s="1"/>
  <c r="A2430" i="4"/>
  <c r="E2430" i="4" s="1"/>
  <c r="A2429" i="4"/>
  <c r="E2429" i="4" s="1"/>
  <c r="A2428" i="4"/>
  <c r="E2428" i="4" s="1"/>
  <c r="A2427" i="4"/>
  <c r="E2427" i="4" s="1"/>
  <c r="A2426" i="4"/>
  <c r="E2426" i="4" s="1"/>
  <c r="A2425" i="4"/>
  <c r="E2425" i="4" s="1"/>
  <c r="A2424" i="4"/>
  <c r="E2424" i="4" s="1"/>
  <c r="A2423" i="4"/>
  <c r="E2423" i="4" s="1"/>
  <c r="A2422" i="4"/>
  <c r="E2422" i="4" s="1"/>
  <c r="A2421" i="4"/>
  <c r="E2421" i="4" s="1"/>
  <c r="A2420" i="4"/>
  <c r="E2420" i="4" s="1"/>
  <c r="A2419" i="4"/>
  <c r="E2419" i="4" s="1"/>
  <c r="A2418" i="4"/>
  <c r="E2418" i="4" s="1"/>
  <c r="A2417" i="4"/>
  <c r="E2417" i="4" s="1"/>
  <c r="A2416" i="4"/>
  <c r="E2416" i="4" s="1"/>
  <c r="A2415" i="4"/>
  <c r="E2415" i="4" s="1"/>
  <c r="A2414" i="4"/>
  <c r="E2414" i="4" s="1"/>
  <c r="A2413" i="4"/>
  <c r="E2413" i="4" s="1"/>
  <c r="A2412" i="4"/>
  <c r="E2412" i="4" s="1"/>
  <c r="A2411" i="4"/>
  <c r="E2411" i="4" s="1"/>
  <c r="A2410" i="4"/>
  <c r="E2410" i="4" s="1"/>
  <c r="A2409" i="4"/>
  <c r="E2409" i="4" s="1"/>
  <c r="A2408" i="4"/>
  <c r="E2408" i="4" s="1"/>
  <c r="A2407" i="4"/>
  <c r="E2407" i="4" s="1"/>
  <c r="A2406" i="4"/>
  <c r="E2406" i="4" s="1"/>
  <c r="A2405" i="4"/>
  <c r="E2405" i="4" s="1"/>
  <c r="A2404" i="4"/>
  <c r="E2404" i="4" s="1"/>
  <c r="A2403" i="4"/>
  <c r="E2403" i="4" s="1"/>
  <c r="A2402" i="4"/>
  <c r="E2402" i="4" s="1"/>
  <c r="A2401" i="4"/>
  <c r="E2401" i="4" s="1"/>
  <c r="A2400" i="4"/>
  <c r="E2400" i="4" s="1"/>
  <c r="A2399" i="4"/>
  <c r="E2399" i="4" s="1"/>
  <c r="A2398" i="4"/>
  <c r="E2398" i="4" s="1"/>
  <c r="A2397" i="4"/>
  <c r="E2397" i="4" s="1"/>
  <c r="A2396" i="4"/>
  <c r="E2396" i="4" s="1"/>
  <c r="A2395" i="4"/>
  <c r="E2395" i="4" s="1"/>
  <c r="A2394" i="4"/>
  <c r="E2394" i="4" s="1"/>
  <c r="A2393" i="4"/>
  <c r="E2393" i="4" s="1"/>
  <c r="A2392" i="4"/>
  <c r="E2392" i="4" s="1"/>
  <c r="A2391" i="4"/>
  <c r="E2391" i="4" s="1"/>
  <c r="A2390" i="4"/>
  <c r="E2390" i="4" s="1"/>
  <c r="A2389" i="4"/>
  <c r="E2389" i="4" s="1"/>
  <c r="A2388" i="4"/>
  <c r="E2388" i="4" s="1"/>
  <c r="A2387" i="4"/>
  <c r="E2387" i="4" s="1"/>
  <c r="A2386" i="4"/>
  <c r="E2386" i="4" s="1"/>
  <c r="A2385" i="4"/>
  <c r="E2385" i="4" s="1"/>
  <c r="A2384" i="4"/>
  <c r="E2384" i="4" s="1"/>
  <c r="A2383" i="4"/>
  <c r="E2383" i="4" s="1"/>
  <c r="A2382" i="4"/>
  <c r="E2382" i="4" s="1"/>
  <c r="A2381" i="4"/>
  <c r="E2381" i="4" s="1"/>
  <c r="A2380" i="4"/>
  <c r="E2380" i="4" s="1"/>
  <c r="A2379" i="4"/>
  <c r="E2379" i="4" s="1"/>
  <c r="A2378" i="4"/>
  <c r="E2378" i="4" s="1"/>
  <c r="A2377" i="4"/>
  <c r="E2377" i="4" s="1"/>
  <c r="A2376" i="4"/>
  <c r="E2376" i="4" s="1"/>
  <c r="A2375" i="4"/>
  <c r="E2375" i="4" s="1"/>
  <c r="A2374" i="4"/>
  <c r="E2374" i="4" s="1"/>
  <c r="A2373" i="4"/>
  <c r="E2373" i="4" s="1"/>
  <c r="A2372" i="4"/>
  <c r="E2372" i="4" s="1"/>
  <c r="A2371" i="4"/>
  <c r="E2371" i="4" s="1"/>
  <c r="A2370" i="4"/>
  <c r="E2370" i="4" s="1"/>
  <c r="A2369" i="4"/>
  <c r="E2369" i="4" s="1"/>
  <c r="A2368" i="4"/>
  <c r="E2368" i="4" s="1"/>
  <c r="A2367" i="4"/>
  <c r="E2367" i="4" s="1"/>
  <c r="A2366" i="4"/>
  <c r="E2366" i="4" s="1"/>
  <c r="A2365" i="4"/>
  <c r="E2365" i="4" s="1"/>
  <c r="A2364" i="4"/>
  <c r="E2364" i="4" s="1"/>
  <c r="A2363" i="4"/>
  <c r="E2363" i="4" s="1"/>
  <c r="A2362" i="4"/>
  <c r="E2362" i="4" s="1"/>
  <c r="A2361" i="4"/>
  <c r="E2361" i="4" s="1"/>
  <c r="A2360" i="4"/>
  <c r="E2360" i="4" s="1"/>
  <c r="A2359" i="4"/>
  <c r="E2359" i="4" s="1"/>
  <c r="A2358" i="4"/>
  <c r="E2358" i="4" s="1"/>
  <c r="A2357" i="4"/>
  <c r="E2357" i="4" s="1"/>
  <c r="A2356" i="4"/>
  <c r="E2356" i="4" s="1"/>
  <c r="A2355" i="4"/>
  <c r="E2355" i="4" s="1"/>
  <c r="A2354" i="4"/>
  <c r="E2354" i="4" s="1"/>
  <c r="A2353" i="4"/>
  <c r="E2353" i="4" s="1"/>
  <c r="A2352" i="4"/>
  <c r="E2352" i="4" s="1"/>
  <c r="A2351" i="4"/>
  <c r="E2351" i="4" s="1"/>
  <c r="A2350" i="4"/>
  <c r="E2350" i="4" s="1"/>
  <c r="A2349" i="4"/>
  <c r="E2349" i="4" s="1"/>
  <c r="A2348" i="4"/>
  <c r="E2348" i="4" s="1"/>
  <c r="A2347" i="4"/>
  <c r="E2347" i="4" s="1"/>
  <c r="A2346" i="4"/>
  <c r="E2346" i="4" s="1"/>
  <c r="A2345" i="4"/>
  <c r="E2345" i="4" s="1"/>
  <c r="A2344" i="4"/>
  <c r="E2344" i="4" s="1"/>
  <c r="A2343" i="4"/>
  <c r="E2343" i="4" s="1"/>
  <c r="A2342" i="4"/>
  <c r="E2342" i="4" s="1"/>
  <c r="A2341" i="4"/>
  <c r="E2341" i="4" s="1"/>
  <c r="A2340" i="4"/>
  <c r="E2340" i="4" s="1"/>
  <c r="A2339" i="4"/>
  <c r="E2339" i="4" s="1"/>
  <c r="A2338" i="4"/>
  <c r="E2338" i="4" s="1"/>
  <c r="A2337" i="4"/>
  <c r="E2337" i="4" s="1"/>
  <c r="A2336" i="4"/>
  <c r="E2336" i="4" s="1"/>
  <c r="A2335" i="4"/>
  <c r="E2335" i="4" s="1"/>
  <c r="A2334" i="4"/>
  <c r="E2334" i="4" s="1"/>
  <c r="A2333" i="4"/>
  <c r="E2333" i="4" s="1"/>
  <c r="A2332" i="4"/>
  <c r="E2332" i="4" s="1"/>
  <c r="A2331" i="4"/>
  <c r="E2331" i="4" s="1"/>
  <c r="A2330" i="4"/>
  <c r="E2330" i="4" s="1"/>
  <c r="A2329" i="4"/>
  <c r="E2329" i="4" s="1"/>
  <c r="A2328" i="4"/>
  <c r="E2328" i="4" s="1"/>
  <c r="A2327" i="4"/>
  <c r="E2327" i="4" s="1"/>
  <c r="A2326" i="4"/>
  <c r="E2326" i="4" s="1"/>
  <c r="A2325" i="4"/>
  <c r="E2325" i="4" s="1"/>
  <c r="A2324" i="4"/>
  <c r="E2324" i="4" s="1"/>
  <c r="A2323" i="4"/>
  <c r="E2323" i="4" s="1"/>
  <c r="A2322" i="4"/>
  <c r="E2322" i="4" s="1"/>
  <c r="A2321" i="4"/>
  <c r="E2321" i="4" s="1"/>
  <c r="A2320" i="4"/>
  <c r="E2320" i="4" s="1"/>
  <c r="A2319" i="4"/>
  <c r="E2319" i="4" s="1"/>
  <c r="A2318" i="4"/>
  <c r="E2318" i="4" s="1"/>
  <c r="A2317" i="4"/>
  <c r="E2317" i="4" s="1"/>
  <c r="A2316" i="4"/>
  <c r="E2316" i="4" s="1"/>
  <c r="A2315" i="4"/>
  <c r="E2315" i="4" s="1"/>
  <c r="A2314" i="4"/>
  <c r="E2314" i="4" s="1"/>
  <c r="A2313" i="4"/>
  <c r="E2313" i="4" s="1"/>
  <c r="A2312" i="4"/>
  <c r="E2312" i="4" s="1"/>
  <c r="A2311" i="4"/>
  <c r="E2311" i="4" s="1"/>
  <c r="A2310" i="4"/>
  <c r="E2310" i="4" s="1"/>
  <c r="A2309" i="4"/>
  <c r="E2309" i="4" s="1"/>
  <c r="A2308" i="4"/>
  <c r="E2308" i="4" s="1"/>
  <c r="A2307" i="4"/>
  <c r="E2307" i="4" s="1"/>
  <c r="A2306" i="4"/>
  <c r="E2306" i="4" s="1"/>
  <c r="A2305" i="4"/>
  <c r="E2305" i="4" s="1"/>
  <c r="A2304" i="4"/>
  <c r="E2304" i="4" s="1"/>
  <c r="A2303" i="4"/>
  <c r="E2303" i="4" s="1"/>
  <c r="A2302" i="4"/>
  <c r="E2302" i="4" s="1"/>
  <c r="A2301" i="4"/>
  <c r="E2301" i="4" s="1"/>
  <c r="A2300" i="4"/>
  <c r="E2300" i="4" s="1"/>
  <c r="A2299" i="4"/>
  <c r="E2299" i="4" s="1"/>
  <c r="A2298" i="4"/>
  <c r="E2298" i="4" s="1"/>
  <c r="A2297" i="4"/>
  <c r="E2297" i="4" s="1"/>
  <c r="A2296" i="4"/>
  <c r="E2296" i="4" s="1"/>
  <c r="A2295" i="4"/>
  <c r="E2295" i="4" s="1"/>
  <c r="A2294" i="4"/>
  <c r="E2294" i="4" s="1"/>
  <c r="A2293" i="4"/>
  <c r="E2293" i="4" s="1"/>
  <c r="A2292" i="4"/>
  <c r="E2292" i="4" s="1"/>
  <c r="A2291" i="4"/>
  <c r="E2291" i="4" s="1"/>
  <c r="A2290" i="4"/>
  <c r="E2290" i="4" s="1"/>
  <c r="A2289" i="4"/>
  <c r="E2289" i="4" s="1"/>
  <c r="A2288" i="4"/>
  <c r="E2288" i="4" s="1"/>
  <c r="A2287" i="4"/>
  <c r="E2287" i="4" s="1"/>
  <c r="A2286" i="4"/>
  <c r="E2286" i="4" s="1"/>
  <c r="A2285" i="4"/>
  <c r="E2285" i="4" s="1"/>
  <c r="A2284" i="4"/>
  <c r="E2284" i="4" s="1"/>
  <c r="A2283" i="4"/>
  <c r="E2283" i="4" s="1"/>
  <c r="A2282" i="4"/>
  <c r="E2282" i="4" s="1"/>
  <c r="A2281" i="4"/>
  <c r="E2281" i="4" s="1"/>
  <c r="A2280" i="4"/>
  <c r="E2280" i="4" s="1"/>
  <c r="A2279" i="4"/>
  <c r="E2279" i="4" s="1"/>
  <c r="A2278" i="4"/>
  <c r="E2278" i="4" s="1"/>
  <c r="A2277" i="4"/>
  <c r="E2277" i="4" s="1"/>
  <c r="A2276" i="4"/>
  <c r="E2276" i="4" s="1"/>
  <c r="A2275" i="4"/>
  <c r="E2275" i="4" s="1"/>
  <c r="A2274" i="4"/>
  <c r="E2274" i="4" s="1"/>
  <c r="A2273" i="4"/>
  <c r="E2273" i="4" s="1"/>
  <c r="A2272" i="4"/>
  <c r="E2272" i="4" s="1"/>
  <c r="A2271" i="4"/>
  <c r="E2271" i="4" s="1"/>
  <c r="A2270" i="4"/>
  <c r="E2270" i="4" s="1"/>
  <c r="A2269" i="4"/>
  <c r="E2269" i="4" s="1"/>
  <c r="A2268" i="4"/>
  <c r="E2268" i="4" s="1"/>
  <c r="A2267" i="4"/>
  <c r="E2267" i="4" s="1"/>
  <c r="A2266" i="4"/>
  <c r="E2266" i="4" s="1"/>
  <c r="A2265" i="4"/>
  <c r="E2265" i="4" s="1"/>
  <c r="A2264" i="4"/>
  <c r="E2264" i="4" s="1"/>
  <c r="A2263" i="4"/>
  <c r="E2263" i="4" s="1"/>
  <c r="A2262" i="4"/>
  <c r="E2262" i="4" s="1"/>
  <c r="A2261" i="4"/>
  <c r="E2261" i="4" s="1"/>
  <c r="A2260" i="4"/>
  <c r="E2260" i="4" s="1"/>
  <c r="A2259" i="4"/>
  <c r="E2259" i="4" s="1"/>
  <c r="A2258" i="4"/>
  <c r="E2258" i="4" s="1"/>
  <c r="A2257" i="4"/>
  <c r="E2257" i="4" s="1"/>
  <c r="A2256" i="4"/>
  <c r="E2256" i="4" s="1"/>
  <c r="A2255" i="4"/>
  <c r="E2255" i="4" s="1"/>
  <c r="A2254" i="4"/>
  <c r="E2254" i="4" s="1"/>
  <c r="A2253" i="4"/>
  <c r="E2253" i="4" s="1"/>
  <c r="A2252" i="4"/>
  <c r="E2252" i="4" s="1"/>
  <c r="A2251" i="4"/>
  <c r="E2251" i="4" s="1"/>
  <c r="A2250" i="4"/>
  <c r="E2250" i="4" s="1"/>
  <c r="A2249" i="4"/>
  <c r="E2249" i="4" s="1"/>
  <c r="A2248" i="4"/>
  <c r="E2248" i="4" s="1"/>
  <c r="A2247" i="4"/>
  <c r="E2247" i="4" s="1"/>
  <c r="A2246" i="4"/>
  <c r="E2246" i="4" s="1"/>
  <c r="A2245" i="4"/>
  <c r="E2245" i="4" s="1"/>
  <c r="A2244" i="4"/>
  <c r="E2244" i="4" s="1"/>
  <c r="A2243" i="4"/>
  <c r="E2243" i="4" s="1"/>
  <c r="A2242" i="4"/>
  <c r="E2242" i="4" s="1"/>
  <c r="A2241" i="4"/>
  <c r="E2241" i="4" s="1"/>
  <c r="A2240" i="4"/>
  <c r="E2240" i="4" s="1"/>
  <c r="A2239" i="4"/>
  <c r="E2239" i="4" s="1"/>
  <c r="A2238" i="4"/>
  <c r="E2238" i="4" s="1"/>
  <c r="A2237" i="4"/>
  <c r="E2237" i="4" s="1"/>
  <c r="A2236" i="4"/>
  <c r="E2236" i="4" s="1"/>
  <c r="A2235" i="4"/>
  <c r="E2235" i="4" s="1"/>
  <c r="A2234" i="4"/>
  <c r="E2234" i="4" s="1"/>
  <c r="A2233" i="4"/>
  <c r="E2233" i="4" s="1"/>
  <c r="A2232" i="4"/>
  <c r="E2232" i="4" s="1"/>
  <c r="A2231" i="4"/>
  <c r="E2231" i="4" s="1"/>
  <c r="A2230" i="4"/>
  <c r="E2230" i="4" s="1"/>
  <c r="A2229" i="4"/>
  <c r="E2229" i="4" s="1"/>
  <c r="A2228" i="4"/>
  <c r="E2228" i="4" s="1"/>
  <c r="A2227" i="4"/>
  <c r="E2227" i="4" s="1"/>
  <c r="A2226" i="4"/>
  <c r="E2226" i="4" s="1"/>
  <c r="A2225" i="4"/>
  <c r="E2225" i="4" s="1"/>
  <c r="A2224" i="4"/>
  <c r="E2224" i="4" s="1"/>
  <c r="A2223" i="4"/>
  <c r="E2223" i="4" s="1"/>
  <c r="A2222" i="4"/>
  <c r="E2222" i="4" s="1"/>
  <c r="A2221" i="4"/>
  <c r="E2221" i="4" s="1"/>
  <c r="A2220" i="4"/>
  <c r="E2220" i="4" s="1"/>
  <c r="A2219" i="4"/>
  <c r="E2219" i="4" s="1"/>
  <c r="A2218" i="4"/>
  <c r="E2218" i="4" s="1"/>
  <c r="A2217" i="4"/>
  <c r="E2217" i="4" s="1"/>
  <c r="A2216" i="4"/>
  <c r="E2216" i="4" s="1"/>
  <c r="A2215" i="4"/>
  <c r="E2215" i="4" s="1"/>
  <c r="A2214" i="4"/>
  <c r="E2214" i="4" s="1"/>
  <c r="A2213" i="4"/>
  <c r="E2213" i="4" s="1"/>
  <c r="A2212" i="4"/>
  <c r="E2212" i="4" s="1"/>
  <c r="A2211" i="4"/>
  <c r="E2211" i="4" s="1"/>
  <c r="A2210" i="4"/>
  <c r="E2210" i="4" s="1"/>
  <c r="A2209" i="4"/>
  <c r="E2209" i="4" s="1"/>
  <c r="A2208" i="4"/>
  <c r="E2208" i="4" s="1"/>
  <c r="A2207" i="4"/>
  <c r="E2207" i="4" s="1"/>
  <c r="A2206" i="4"/>
  <c r="E2206" i="4" s="1"/>
  <c r="A2205" i="4"/>
  <c r="E2205" i="4" s="1"/>
  <c r="A2204" i="4"/>
  <c r="E2204" i="4" s="1"/>
  <c r="A2203" i="4"/>
  <c r="E2203" i="4" s="1"/>
  <c r="A2202" i="4"/>
  <c r="E2202" i="4" s="1"/>
  <c r="A2201" i="4"/>
  <c r="E2201" i="4" s="1"/>
  <c r="A2200" i="4"/>
  <c r="E2200" i="4" s="1"/>
  <c r="A2199" i="4"/>
  <c r="E2199" i="4" s="1"/>
  <c r="A2198" i="4"/>
  <c r="E2198" i="4" s="1"/>
  <c r="A2197" i="4"/>
  <c r="E2197" i="4" s="1"/>
  <c r="A2196" i="4"/>
  <c r="E2196" i="4" s="1"/>
  <c r="A2195" i="4"/>
  <c r="E2195" i="4" s="1"/>
  <c r="A2194" i="4"/>
  <c r="E2194" i="4" s="1"/>
  <c r="A2193" i="4"/>
  <c r="E2193" i="4" s="1"/>
  <c r="A2192" i="4"/>
  <c r="E2192" i="4" s="1"/>
  <c r="A2191" i="4"/>
  <c r="E2191" i="4" s="1"/>
  <c r="A2190" i="4"/>
  <c r="E2190" i="4" s="1"/>
  <c r="A2189" i="4"/>
  <c r="E2189" i="4" s="1"/>
  <c r="A2188" i="4"/>
  <c r="E2188" i="4" s="1"/>
  <c r="A2187" i="4"/>
  <c r="E2187" i="4" s="1"/>
  <c r="A2186" i="4"/>
  <c r="E2186" i="4" s="1"/>
  <c r="A2185" i="4"/>
  <c r="E2185" i="4" s="1"/>
  <c r="A2184" i="4"/>
  <c r="E2184" i="4" s="1"/>
  <c r="A2183" i="4"/>
  <c r="E2183" i="4" s="1"/>
  <c r="A2182" i="4"/>
  <c r="E2182" i="4" s="1"/>
  <c r="A2181" i="4"/>
  <c r="E2181" i="4" s="1"/>
  <c r="A2180" i="4"/>
  <c r="E2180" i="4" s="1"/>
  <c r="A2179" i="4"/>
  <c r="E2179" i="4" s="1"/>
  <c r="A2178" i="4"/>
  <c r="E2178" i="4" s="1"/>
  <c r="A2177" i="4"/>
  <c r="E2177" i="4" s="1"/>
  <c r="A2176" i="4"/>
  <c r="E2176" i="4" s="1"/>
  <c r="A2175" i="4"/>
  <c r="E2175" i="4" s="1"/>
  <c r="A2174" i="4"/>
  <c r="E2174" i="4" s="1"/>
  <c r="A2173" i="4"/>
  <c r="E2173" i="4" s="1"/>
  <c r="A2172" i="4"/>
  <c r="E2172" i="4" s="1"/>
  <c r="A2171" i="4"/>
  <c r="E2171" i="4" s="1"/>
  <c r="A2170" i="4"/>
  <c r="E2170" i="4" s="1"/>
  <c r="A2169" i="4"/>
  <c r="E2169" i="4" s="1"/>
  <c r="A2168" i="4"/>
  <c r="E2168" i="4" s="1"/>
  <c r="A2167" i="4"/>
  <c r="E2167" i="4" s="1"/>
  <c r="A2166" i="4"/>
  <c r="E2166" i="4" s="1"/>
  <c r="A2165" i="4"/>
  <c r="E2165" i="4" s="1"/>
  <c r="A2164" i="4"/>
  <c r="E2164" i="4" s="1"/>
  <c r="A2163" i="4"/>
  <c r="E2163" i="4" s="1"/>
  <c r="A2162" i="4"/>
  <c r="E2162" i="4" s="1"/>
  <c r="A2161" i="4"/>
  <c r="E2161" i="4" s="1"/>
  <c r="A2160" i="4"/>
  <c r="E2160" i="4" s="1"/>
  <c r="A2159" i="4"/>
  <c r="E2159" i="4" s="1"/>
  <c r="A2158" i="4"/>
  <c r="E2158" i="4" s="1"/>
  <c r="A2157" i="4"/>
  <c r="E2157" i="4" s="1"/>
  <c r="A2156" i="4"/>
  <c r="E2156" i="4" s="1"/>
  <c r="A2155" i="4"/>
  <c r="E2155" i="4" s="1"/>
  <c r="A2154" i="4"/>
  <c r="E2154" i="4" s="1"/>
  <c r="A2153" i="4"/>
  <c r="E2153" i="4" s="1"/>
  <c r="A2152" i="4"/>
  <c r="E2152" i="4" s="1"/>
  <c r="A2151" i="4"/>
  <c r="E2151" i="4" s="1"/>
  <c r="A2150" i="4"/>
  <c r="E2150" i="4" s="1"/>
  <c r="A2149" i="4"/>
  <c r="E2149" i="4" s="1"/>
  <c r="A2148" i="4"/>
  <c r="E2148" i="4" s="1"/>
  <c r="A2147" i="4"/>
  <c r="E2147" i="4" s="1"/>
  <c r="A2146" i="4"/>
  <c r="E2146" i="4" s="1"/>
  <c r="A2145" i="4"/>
  <c r="E2145" i="4" s="1"/>
  <c r="A2144" i="4"/>
  <c r="E2144" i="4" s="1"/>
  <c r="A2143" i="4"/>
  <c r="E2143" i="4" s="1"/>
  <c r="A2142" i="4"/>
  <c r="E2142" i="4" s="1"/>
  <c r="A2141" i="4"/>
  <c r="E2141" i="4" s="1"/>
  <c r="A2140" i="4"/>
  <c r="E2140" i="4" s="1"/>
  <c r="A2139" i="4"/>
  <c r="E2139" i="4" s="1"/>
  <c r="A2138" i="4"/>
  <c r="E2138" i="4" s="1"/>
  <c r="A2137" i="4"/>
  <c r="E2137" i="4" s="1"/>
  <c r="A2136" i="4"/>
  <c r="E2136" i="4" s="1"/>
  <c r="A2135" i="4"/>
  <c r="E2135" i="4" s="1"/>
  <c r="A2134" i="4"/>
  <c r="E2134" i="4" s="1"/>
  <c r="A2133" i="4"/>
  <c r="E2133" i="4" s="1"/>
  <c r="A2132" i="4"/>
  <c r="E2132" i="4" s="1"/>
  <c r="A2131" i="4"/>
  <c r="E2131" i="4" s="1"/>
  <c r="A2130" i="4"/>
  <c r="E2130" i="4" s="1"/>
  <c r="A2129" i="4"/>
  <c r="E2129" i="4" s="1"/>
  <c r="A2128" i="4"/>
  <c r="E2128" i="4" s="1"/>
  <c r="A2127" i="4"/>
  <c r="E2127" i="4" s="1"/>
  <c r="A2126" i="4"/>
  <c r="E2126" i="4" s="1"/>
  <c r="A2125" i="4"/>
  <c r="E2125" i="4" s="1"/>
  <c r="A2124" i="4"/>
  <c r="E2124" i="4" s="1"/>
  <c r="A2123" i="4"/>
  <c r="E2123" i="4" s="1"/>
  <c r="A2122" i="4"/>
  <c r="E2122" i="4" s="1"/>
  <c r="A2121" i="4"/>
  <c r="E2121" i="4" s="1"/>
  <c r="A2120" i="4"/>
  <c r="E2120" i="4" s="1"/>
  <c r="A2119" i="4"/>
  <c r="E2119" i="4" s="1"/>
  <c r="A2118" i="4"/>
  <c r="E2118" i="4" s="1"/>
  <c r="A2117" i="4"/>
  <c r="E2117" i="4" s="1"/>
  <c r="A2116" i="4"/>
  <c r="E2116" i="4" s="1"/>
  <c r="A2115" i="4"/>
  <c r="E2115" i="4" s="1"/>
  <c r="A2114" i="4"/>
  <c r="E2114" i="4" s="1"/>
  <c r="A2113" i="4"/>
  <c r="E2113" i="4" s="1"/>
  <c r="A2112" i="4"/>
  <c r="E2112" i="4" s="1"/>
  <c r="A2111" i="4"/>
  <c r="E2111" i="4" s="1"/>
  <c r="A2110" i="4"/>
  <c r="E2110" i="4" s="1"/>
  <c r="A2109" i="4"/>
  <c r="E2109" i="4" s="1"/>
  <c r="A2108" i="4"/>
  <c r="E2108" i="4" s="1"/>
  <c r="A2107" i="4"/>
  <c r="E2107" i="4" s="1"/>
  <c r="A2106" i="4"/>
  <c r="E2106" i="4" s="1"/>
  <c r="A2105" i="4"/>
  <c r="E2105" i="4" s="1"/>
  <c r="A2104" i="4"/>
  <c r="E2104" i="4" s="1"/>
  <c r="A2103" i="4"/>
  <c r="E2103" i="4" s="1"/>
  <c r="A2102" i="4"/>
  <c r="E2102" i="4" s="1"/>
  <c r="A2101" i="4"/>
  <c r="E2101" i="4" s="1"/>
  <c r="A2100" i="4"/>
  <c r="E2100" i="4" s="1"/>
  <c r="A2099" i="4"/>
  <c r="E2099" i="4" s="1"/>
  <c r="A2098" i="4"/>
  <c r="E2098" i="4" s="1"/>
  <c r="A2097" i="4"/>
  <c r="E2097" i="4" s="1"/>
  <c r="A2096" i="4"/>
  <c r="E2096" i="4" s="1"/>
  <c r="A2095" i="4"/>
  <c r="E2095" i="4" s="1"/>
  <c r="A2094" i="4"/>
  <c r="E2094" i="4" s="1"/>
  <c r="A2093" i="4"/>
  <c r="E2093" i="4" s="1"/>
  <c r="A2092" i="4"/>
  <c r="E2092" i="4" s="1"/>
  <c r="A2091" i="4"/>
  <c r="E2091" i="4" s="1"/>
  <c r="A2090" i="4"/>
  <c r="E2090" i="4" s="1"/>
  <c r="A2089" i="4"/>
  <c r="E2089" i="4" s="1"/>
  <c r="A2088" i="4"/>
  <c r="E2088" i="4" s="1"/>
  <c r="A2087" i="4"/>
  <c r="E2087" i="4" s="1"/>
  <c r="A2086" i="4"/>
  <c r="E2086" i="4" s="1"/>
  <c r="A2085" i="4"/>
  <c r="E2085" i="4" s="1"/>
  <c r="A2084" i="4"/>
  <c r="E2084" i="4" s="1"/>
  <c r="A2083" i="4"/>
  <c r="E2083" i="4" s="1"/>
  <c r="A2082" i="4"/>
  <c r="E2082" i="4" s="1"/>
  <c r="A2081" i="4"/>
  <c r="E2081" i="4" s="1"/>
  <c r="A2080" i="4"/>
  <c r="E2080" i="4" s="1"/>
  <c r="A2079" i="4"/>
  <c r="E2079" i="4" s="1"/>
  <c r="A2078" i="4"/>
  <c r="E2078" i="4" s="1"/>
  <c r="A2077" i="4"/>
  <c r="E2077" i="4" s="1"/>
  <c r="A2076" i="4"/>
  <c r="E2076" i="4" s="1"/>
  <c r="A2075" i="4"/>
  <c r="E2075" i="4" s="1"/>
  <c r="A2074" i="4"/>
  <c r="E2074" i="4" s="1"/>
  <c r="A2073" i="4"/>
  <c r="E2073" i="4" s="1"/>
  <c r="A2072" i="4"/>
  <c r="E2072" i="4" s="1"/>
  <c r="A2071" i="4"/>
  <c r="E2071" i="4" s="1"/>
  <c r="A2070" i="4"/>
  <c r="E2070" i="4" s="1"/>
  <c r="A2069" i="4"/>
  <c r="E2069" i="4" s="1"/>
  <c r="A2068" i="4"/>
  <c r="E2068" i="4" s="1"/>
  <c r="A2067" i="4"/>
  <c r="E2067" i="4" s="1"/>
  <c r="A2066" i="4"/>
  <c r="E2066" i="4" s="1"/>
  <c r="A2065" i="4"/>
  <c r="E2065" i="4" s="1"/>
  <c r="A2064" i="4"/>
  <c r="E2064" i="4" s="1"/>
  <c r="A2063" i="4"/>
  <c r="E2063" i="4" s="1"/>
  <c r="A2062" i="4"/>
  <c r="E2062" i="4" s="1"/>
  <c r="A2061" i="4"/>
  <c r="E2061" i="4" s="1"/>
  <c r="A2060" i="4"/>
  <c r="E2060" i="4" s="1"/>
  <c r="A2059" i="4"/>
  <c r="E2059" i="4" s="1"/>
  <c r="A2058" i="4"/>
  <c r="E2058" i="4" s="1"/>
  <c r="A2057" i="4"/>
  <c r="E2057" i="4" s="1"/>
  <c r="A2056" i="4"/>
  <c r="E2056" i="4" s="1"/>
  <c r="A2055" i="4"/>
  <c r="E2055" i="4" s="1"/>
  <c r="A2054" i="4"/>
  <c r="E2054" i="4" s="1"/>
  <c r="A2053" i="4"/>
  <c r="E2053" i="4" s="1"/>
  <c r="A2052" i="4"/>
  <c r="E2052" i="4" s="1"/>
  <c r="A2051" i="4"/>
  <c r="E2051" i="4" s="1"/>
  <c r="A2050" i="4"/>
  <c r="E2050" i="4" s="1"/>
  <c r="A2049" i="4"/>
  <c r="E2049" i="4" s="1"/>
  <c r="A2048" i="4"/>
  <c r="E2048" i="4" s="1"/>
  <c r="A2047" i="4"/>
  <c r="E2047" i="4" s="1"/>
  <c r="A2046" i="4"/>
  <c r="E2046" i="4" s="1"/>
  <c r="A2045" i="4"/>
  <c r="E2045" i="4" s="1"/>
  <c r="A2044" i="4"/>
  <c r="E2044" i="4" s="1"/>
  <c r="A2043" i="4"/>
  <c r="E2043" i="4" s="1"/>
  <c r="A2042" i="4"/>
  <c r="E2042" i="4" s="1"/>
  <c r="A2041" i="4"/>
  <c r="E2041" i="4" s="1"/>
  <c r="A2040" i="4"/>
  <c r="E2040" i="4" s="1"/>
  <c r="A2039" i="4"/>
  <c r="E2039" i="4" s="1"/>
  <c r="A2038" i="4"/>
  <c r="E2038" i="4" s="1"/>
  <c r="A2037" i="4"/>
  <c r="E2037" i="4" s="1"/>
  <c r="A2036" i="4"/>
  <c r="E2036" i="4" s="1"/>
  <c r="A2035" i="4"/>
  <c r="E2035" i="4" s="1"/>
  <c r="A2034" i="4"/>
  <c r="E2034" i="4" s="1"/>
  <c r="A2033" i="4"/>
  <c r="E2033" i="4" s="1"/>
  <c r="A2032" i="4"/>
  <c r="E2032" i="4" s="1"/>
  <c r="A2031" i="4"/>
  <c r="E2031" i="4" s="1"/>
  <c r="A2030" i="4"/>
  <c r="E2030" i="4" s="1"/>
  <c r="A2029" i="4"/>
  <c r="E2029" i="4" s="1"/>
  <c r="A2028" i="4"/>
  <c r="E2028" i="4" s="1"/>
  <c r="A2027" i="4"/>
  <c r="E2027" i="4" s="1"/>
  <c r="A2026" i="4"/>
  <c r="E2026" i="4" s="1"/>
  <c r="A2025" i="4"/>
  <c r="E2025" i="4" s="1"/>
  <c r="A2024" i="4"/>
  <c r="E2024" i="4" s="1"/>
  <c r="A2023" i="4"/>
  <c r="E2023" i="4" s="1"/>
  <c r="A2022" i="4"/>
  <c r="E2022" i="4" s="1"/>
  <c r="A2021" i="4"/>
  <c r="E2021" i="4" s="1"/>
  <c r="A2020" i="4"/>
  <c r="E2020" i="4" s="1"/>
  <c r="A2019" i="4"/>
  <c r="E2019" i="4" s="1"/>
  <c r="A2018" i="4"/>
  <c r="E2018" i="4" s="1"/>
  <c r="A2017" i="4"/>
  <c r="E2017" i="4" s="1"/>
  <c r="A2016" i="4"/>
  <c r="E2016" i="4" s="1"/>
  <c r="A2015" i="4"/>
  <c r="E2015" i="4" s="1"/>
  <c r="A2014" i="4"/>
  <c r="E2014" i="4" s="1"/>
  <c r="A2013" i="4"/>
  <c r="E2013" i="4" s="1"/>
  <c r="A2012" i="4"/>
  <c r="E2012" i="4" s="1"/>
  <c r="A2011" i="4"/>
  <c r="E2011" i="4" s="1"/>
  <c r="A2010" i="4"/>
  <c r="E2010" i="4" s="1"/>
  <c r="A2009" i="4"/>
  <c r="E2009" i="4" s="1"/>
  <c r="A2008" i="4"/>
  <c r="E2008" i="4" s="1"/>
  <c r="A2007" i="4"/>
  <c r="E2007" i="4" s="1"/>
  <c r="A2006" i="4"/>
  <c r="E2006" i="4" s="1"/>
  <c r="A2005" i="4"/>
  <c r="E2005" i="4" s="1"/>
  <c r="A2004" i="4"/>
  <c r="E2004" i="4" s="1"/>
  <c r="A2003" i="4"/>
  <c r="E2003" i="4" s="1"/>
  <c r="A2002" i="4"/>
  <c r="E2002" i="4" s="1"/>
  <c r="A2001" i="4"/>
  <c r="E2001" i="4" s="1"/>
  <c r="A2000" i="4"/>
  <c r="E2000" i="4" s="1"/>
  <c r="A1999" i="4"/>
  <c r="E1999" i="4" s="1"/>
  <c r="A1998" i="4"/>
  <c r="E1998" i="4" s="1"/>
  <c r="A1997" i="4"/>
  <c r="E1997" i="4" s="1"/>
  <c r="A1996" i="4"/>
  <c r="E1996" i="4" s="1"/>
  <c r="A1995" i="4"/>
  <c r="E1995" i="4" s="1"/>
  <c r="A1994" i="4"/>
  <c r="E1994" i="4" s="1"/>
  <c r="A1993" i="4"/>
  <c r="E1993" i="4" s="1"/>
  <c r="A1992" i="4"/>
  <c r="E1992" i="4" s="1"/>
  <c r="A1991" i="4"/>
  <c r="E1991" i="4" s="1"/>
  <c r="A1990" i="4"/>
  <c r="E1990" i="4" s="1"/>
  <c r="A1989" i="4"/>
  <c r="E1989" i="4" s="1"/>
  <c r="A1988" i="4"/>
  <c r="E1988" i="4" s="1"/>
  <c r="A1987" i="4"/>
  <c r="E1987" i="4" s="1"/>
  <c r="A1985" i="4"/>
  <c r="E1985" i="4" s="1"/>
  <c r="A1984" i="4"/>
  <c r="E1984" i="4" s="1"/>
  <c r="A1983" i="4"/>
  <c r="E1983" i="4" s="1"/>
  <c r="A1982" i="4"/>
  <c r="E1982" i="4" s="1"/>
  <c r="A1981" i="4"/>
  <c r="E1981" i="4" s="1"/>
  <c r="A1980" i="4"/>
  <c r="E1980" i="4" s="1"/>
  <c r="A1979" i="4"/>
  <c r="E1979" i="4" s="1"/>
  <c r="A1978" i="4"/>
  <c r="E1978" i="4" s="1"/>
  <c r="A1977" i="4"/>
  <c r="E1977" i="4" s="1"/>
  <c r="A1976" i="4"/>
  <c r="E1976" i="4" s="1"/>
  <c r="A1975" i="4"/>
  <c r="E1975" i="4" s="1"/>
  <c r="A1974" i="4"/>
  <c r="E1974" i="4" s="1"/>
  <c r="A1973" i="4"/>
  <c r="E1973" i="4" s="1"/>
  <c r="A1972" i="4"/>
  <c r="E1972" i="4" s="1"/>
  <c r="A1971" i="4"/>
  <c r="E1971" i="4" s="1"/>
  <c r="A1970" i="4"/>
  <c r="E1970" i="4" s="1"/>
  <c r="A1969" i="4"/>
  <c r="E1969" i="4" s="1"/>
  <c r="A1968" i="4"/>
  <c r="E1968" i="4" s="1"/>
  <c r="A1967" i="4"/>
  <c r="E1967" i="4" s="1"/>
  <c r="A1966" i="4"/>
  <c r="E1966" i="4" s="1"/>
  <c r="A1965" i="4"/>
  <c r="E1965" i="4" s="1"/>
  <c r="A1964" i="4"/>
  <c r="E1964" i="4" s="1"/>
  <c r="A1962" i="4"/>
  <c r="E1962" i="4" s="1"/>
  <c r="A1961" i="4"/>
  <c r="E1961" i="4" s="1"/>
  <c r="A1960" i="4"/>
  <c r="E1960" i="4" s="1"/>
  <c r="A1959" i="4"/>
  <c r="E1959" i="4" s="1"/>
  <c r="A1958" i="4"/>
  <c r="E1958" i="4" s="1"/>
  <c r="A1957" i="4"/>
  <c r="E1957" i="4" s="1"/>
  <c r="A1956" i="4"/>
  <c r="E1956" i="4" s="1"/>
  <c r="A1955" i="4"/>
  <c r="E1955" i="4" s="1"/>
  <c r="A1954" i="4"/>
  <c r="E1954" i="4" s="1"/>
  <c r="A1953" i="4"/>
  <c r="E1953" i="4" s="1"/>
  <c r="A1952" i="4"/>
  <c r="E1952" i="4" s="1"/>
  <c r="A1951" i="4"/>
  <c r="E1951" i="4" s="1"/>
  <c r="A1950" i="4"/>
  <c r="E1950" i="4" s="1"/>
  <c r="A1949" i="4"/>
  <c r="E1949" i="4" s="1"/>
  <c r="A1948" i="4"/>
  <c r="E1948" i="4" s="1"/>
  <c r="A1947" i="4"/>
  <c r="E1947" i="4" s="1"/>
  <c r="A1946" i="4"/>
  <c r="E1946" i="4" s="1"/>
  <c r="A1944" i="4"/>
  <c r="E1944" i="4" s="1"/>
  <c r="A1943" i="4"/>
  <c r="E1943" i="4" s="1"/>
  <c r="A1942" i="4"/>
  <c r="E1942" i="4" s="1"/>
  <c r="A1941" i="4"/>
  <c r="E1941" i="4" s="1"/>
  <c r="A1940" i="4"/>
  <c r="E1940" i="4" s="1"/>
  <c r="A1939" i="4"/>
  <c r="E1939" i="4" s="1"/>
  <c r="A1938" i="4"/>
  <c r="E1938" i="4" s="1"/>
  <c r="A1937" i="4"/>
  <c r="E1937" i="4" s="1"/>
  <c r="A1936" i="4"/>
  <c r="E1936" i="4" s="1"/>
  <c r="A1935" i="4"/>
  <c r="E1935" i="4" s="1"/>
  <c r="A1934" i="4"/>
  <c r="E1934" i="4" s="1"/>
  <c r="A1933" i="4"/>
  <c r="E1933" i="4" s="1"/>
  <c r="A1932" i="4"/>
  <c r="E1932" i="4" s="1"/>
  <c r="A1931" i="4"/>
  <c r="E1931" i="4" s="1"/>
  <c r="A1930" i="4"/>
  <c r="E1930" i="4" s="1"/>
  <c r="A1929" i="4"/>
  <c r="E1929" i="4" s="1"/>
  <c r="A1928" i="4"/>
  <c r="E1928" i="4" s="1"/>
  <c r="A1927" i="4"/>
  <c r="E1927" i="4" s="1"/>
  <c r="A1926" i="4"/>
  <c r="E1926" i="4" s="1"/>
  <c r="A1925" i="4"/>
  <c r="E1925" i="4" s="1"/>
  <c r="A1924" i="4"/>
  <c r="E1924" i="4" s="1"/>
  <c r="A1923" i="4"/>
  <c r="E1923" i="4" s="1"/>
  <c r="A1922" i="4"/>
  <c r="E1922" i="4" s="1"/>
  <c r="A1921" i="4"/>
  <c r="E1921" i="4" s="1"/>
  <c r="A1920" i="4"/>
  <c r="E1920" i="4" s="1"/>
  <c r="A1919" i="4"/>
  <c r="E1919" i="4" s="1"/>
  <c r="A1918" i="4"/>
  <c r="E1918" i="4" s="1"/>
  <c r="A1917" i="4"/>
  <c r="E1917" i="4" s="1"/>
  <c r="A1916" i="4"/>
  <c r="E1916" i="4" s="1"/>
  <c r="A1915" i="4"/>
  <c r="E1915" i="4" s="1"/>
  <c r="A1914" i="4"/>
  <c r="E1914" i="4" s="1"/>
  <c r="A1913" i="4"/>
  <c r="E1913" i="4" s="1"/>
  <c r="A1912" i="4"/>
  <c r="E1912" i="4" s="1"/>
  <c r="A1911" i="4"/>
  <c r="E1911" i="4" s="1"/>
  <c r="A1910" i="4"/>
  <c r="E1910" i="4" s="1"/>
  <c r="A1909" i="4"/>
  <c r="E1909" i="4" s="1"/>
  <c r="A1908" i="4"/>
  <c r="E1908" i="4" s="1"/>
  <c r="A1907" i="4"/>
  <c r="E1907" i="4" s="1"/>
  <c r="A1906" i="4"/>
  <c r="E1906" i="4" s="1"/>
  <c r="A1905" i="4"/>
  <c r="E1905" i="4" s="1"/>
  <c r="A1904" i="4"/>
  <c r="E1904" i="4" s="1"/>
  <c r="A1903" i="4"/>
  <c r="E1903" i="4" s="1"/>
  <c r="A1902" i="4"/>
  <c r="E1902" i="4" s="1"/>
  <c r="A1901" i="4"/>
  <c r="E1901" i="4" s="1"/>
  <c r="A1900" i="4"/>
  <c r="E1900" i="4" s="1"/>
  <c r="A1899" i="4"/>
  <c r="E1899" i="4" s="1"/>
  <c r="A1898" i="4"/>
  <c r="E1898" i="4" s="1"/>
  <c r="A1897" i="4"/>
  <c r="E1897" i="4" s="1"/>
  <c r="A1896" i="4"/>
  <c r="E1896" i="4" s="1"/>
  <c r="A1895" i="4"/>
  <c r="E1895" i="4" s="1"/>
  <c r="A1894" i="4"/>
  <c r="E1894" i="4" s="1"/>
  <c r="A1893" i="4"/>
  <c r="E1893" i="4" s="1"/>
  <c r="A1892" i="4"/>
  <c r="E1892" i="4" s="1"/>
  <c r="A1891" i="4"/>
  <c r="E1891" i="4" s="1"/>
  <c r="A1890" i="4"/>
  <c r="E1890" i="4" s="1"/>
  <c r="A1889" i="4"/>
  <c r="E1889" i="4" s="1"/>
  <c r="A1888" i="4"/>
  <c r="E1888" i="4" s="1"/>
  <c r="A1887" i="4"/>
  <c r="E1887" i="4" s="1"/>
  <c r="A1886" i="4"/>
  <c r="E1886" i="4" s="1"/>
  <c r="A1885" i="4"/>
  <c r="E1885" i="4" s="1"/>
  <c r="A1884" i="4"/>
  <c r="E1884" i="4" s="1"/>
  <c r="A1883" i="4"/>
  <c r="E1883" i="4" s="1"/>
  <c r="A1882" i="4"/>
  <c r="E1882" i="4" s="1"/>
  <c r="A1881" i="4"/>
  <c r="E1881" i="4" s="1"/>
  <c r="A1880" i="4"/>
  <c r="E1880" i="4" s="1"/>
  <c r="A1879" i="4"/>
  <c r="E1879" i="4" s="1"/>
  <c r="A1878" i="4"/>
  <c r="E1878" i="4" s="1"/>
  <c r="A1877" i="4"/>
  <c r="E1877" i="4" s="1"/>
  <c r="A1876" i="4"/>
  <c r="E1876" i="4" s="1"/>
  <c r="A1875" i="4"/>
  <c r="E1875" i="4" s="1"/>
  <c r="A1874" i="4"/>
  <c r="E1874" i="4" s="1"/>
  <c r="A1873" i="4"/>
  <c r="E1873" i="4" s="1"/>
  <c r="A1872" i="4"/>
  <c r="E1872" i="4" s="1"/>
  <c r="A1871" i="4"/>
  <c r="E1871" i="4" s="1"/>
  <c r="A1870" i="4"/>
  <c r="E1870" i="4" s="1"/>
  <c r="A1869" i="4"/>
  <c r="E1869" i="4" s="1"/>
  <c r="A1868" i="4"/>
  <c r="E1868" i="4" s="1"/>
  <c r="A1867" i="4"/>
  <c r="E1867" i="4" s="1"/>
  <c r="A1866" i="4"/>
  <c r="E1866" i="4" s="1"/>
  <c r="A1865" i="4"/>
  <c r="E1865" i="4" s="1"/>
  <c r="A1864" i="4"/>
  <c r="E1864" i="4" s="1"/>
  <c r="A1863" i="4"/>
  <c r="E1863" i="4" s="1"/>
  <c r="A1862" i="4"/>
  <c r="E1862" i="4" s="1"/>
  <c r="A1861" i="4"/>
  <c r="E1861" i="4" s="1"/>
  <c r="A1860" i="4"/>
  <c r="E1860" i="4" s="1"/>
  <c r="A1859" i="4"/>
  <c r="E1859" i="4" s="1"/>
  <c r="A1858" i="4"/>
  <c r="E1858" i="4" s="1"/>
  <c r="A1857" i="4"/>
  <c r="E1857" i="4" s="1"/>
  <c r="A1856" i="4"/>
  <c r="E1856" i="4" s="1"/>
  <c r="A1855" i="4"/>
  <c r="E1855" i="4" s="1"/>
  <c r="A1854" i="4"/>
  <c r="E1854" i="4" s="1"/>
  <c r="A1853" i="4"/>
  <c r="E1853" i="4" s="1"/>
  <c r="A1852" i="4"/>
  <c r="E1852" i="4" s="1"/>
  <c r="A1851" i="4"/>
  <c r="E1851" i="4" s="1"/>
  <c r="A1850" i="4"/>
  <c r="E1850" i="4" s="1"/>
  <c r="A1849" i="4"/>
  <c r="E1849" i="4" s="1"/>
  <c r="A1848" i="4"/>
  <c r="E1848" i="4" s="1"/>
  <c r="A1847" i="4"/>
  <c r="E1847" i="4" s="1"/>
  <c r="A1846" i="4"/>
  <c r="E1846" i="4" s="1"/>
  <c r="A1845" i="4"/>
  <c r="E1845" i="4" s="1"/>
  <c r="A1844" i="4"/>
  <c r="E1844" i="4" s="1"/>
  <c r="A1843" i="4"/>
  <c r="E1843" i="4" s="1"/>
  <c r="A1842" i="4"/>
  <c r="E1842" i="4" s="1"/>
  <c r="A1841" i="4"/>
  <c r="E1841" i="4" s="1"/>
  <c r="A1840" i="4"/>
  <c r="E1840" i="4" s="1"/>
  <c r="A1839" i="4"/>
  <c r="E1839" i="4" s="1"/>
  <c r="A1838" i="4"/>
  <c r="E1838" i="4" s="1"/>
  <c r="A1837" i="4"/>
  <c r="E1837" i="4" s="1"/>
  <c r="A1836" i="4"/>
  <c r="E1836" i="4" s="1"/>
  <c r="A1835" i="4"/>
  <c r="E1835" i="4" s="1"/>
  <c r="A1834" i="4"/>
  <c r="E1834" i="4" s="1"/>
  <c r="A1833" i="4"/>
  <c r="E1833" i="4" s="1"/>
  <c r="A1832" i="4"/>
  <c r="E1832" i="4" s="1"/>
  <c r="A1831" i="4"/>
  <c r="E1831" i="4" s="1"/>
  <c r="A1830" i="4"/>
  <c r="E1830" i="4" s="1"/>
  <c r="A1829" i="4"/>
  <c r="E1829" i="4" s="1"/>
  <c r="A1828" i="4"/>
  <c r="E1828" i="4" s="1"/>
  <c r="A1827" i="4"/>
  <c r="E1827" i="4" s="1"/>
  <c r="A1826" i="4"/>
  <c r="E1826" i="4" s="1"/>
  <c r="A1825" i="4"/>
  <c r="E1825" i="4" s="1"/>
  <c r="A1824" i="4"/>
  <c r="E1824" i="4" s="1"/>
  <c r="A1823" i="4"/>
  <c r="E1823" i="4" s="1"/>
  <c r="A1822" i="4"/>
  <c r="E1822" i="4" s="1"/>
  <c r="A1821" i="4"/>
  <c r="E1821" i="4" s="1"/>
  <c r="A1820" i="4"/>
  <c r="E1820" i="4" s="1"/>
  <c r="A1819" i="4"/>
  <c r="E1819" i="4" s="1"/>
  <c r="A1818" i="4"/>
  <c r="E1818" i="4" s="1"/>
  <c r="A1817" i="4"/>
  <c r="E1817" i="4" s="1"/>
  <c r="A1816" i="4"/>
  <c r="E1816" i="4" s="1"/>
  <c r="A1815" i="4"/>
  <c r="E1815" i="4" s="1"/>
  <c r="A1814" i="4"/>
  <c r="E1814" i="4" s="1"/>
  <c r="A1813" i="4"/>
  <c r="E1813" i="4" s="1"/>
  <c r="A1812" i="4"/>
  <c r="E1812" i="4" s="1"/>
  <c r="A1811" i="4"/>
  <c r="E1811" i="4" s="1"/>
  <c r="A1810" i="4"/>
  <c r="E1810" i="4" s="1"/>
  <c r="A1809" i="4"/>
  <c r="E1809" i="4" s="1"/>
  <c r="A1808" i="4"/>
  <c r="E1808" i="4" s="1"/>
  <c r="A1807" i="4"/>
  <c r="E1807" i="4" s="1"/>
  <c r="A1806" i="4"/>
  <c r="E1806" i="4" s="1"/>
  <c r="A1805" i="4"/>
  <c r="E1805" i="4" s="1"/>
  <c r="A1804" i="4"/>
  <c r="E1804" i="4" s="1"/>
  <c r="A1803" i="4"/>
  <c r="E1803" i="4" s="1"/>
  <c r="A1802" i="4"/>
  <c r="E1802" i="4" s="1"/>
  <c r="A1801" i="4"/>
  <c r="E1801" i="4" s="1"/>
  <c r="A1800" i="4"/>
  <c r="E1800" i="4" s="1"/>
  <c r="A1799" i="4"/>
  <c r="E1799" i="4" s="1"/>
  <c r="A1798" i="4"/>
  <c r="E1798" i="4" s="1"/>
  <c r="A1797" i="4"/>
  <c r="E1797" i="4" s="1"/>
  <c r="A1796" i="4"/>
  <c r="E1796" i="4" s="1"/>
  <c r="A1795" i="4"/>
  <c r="E1795" i="4" s="1"/>
  <c r="A1794" i="4"/>
  <c r="E1794" i="4" s="1"/>
  <c r="A1793" i="4"/>
  <c r="E1793" i="4" s="1"/>
  <c r="A1792" i="4"/>
  <c r="E1792" i="4" s="1"/>
  <c r="A1791" i="4"/>
  <c r="E1791" i="4" s="1"/>
  <c r="A1790" i="4"/>
  <c r="E1790" i="4" s="1"/>
  <c r="A1789" i="4"/>
  <c r="E1789" i="4" s="1"/>
  <c r="A1788" i="4"/>
  <c r="E1788" i="4" s="1"/>
  <c r="A1787" i="4"/>
  <c r="E1787" i="4" s="1"/>
  <c r="A1786" i="4"/>
  <c r="E1786" i="4" s="1"/>
  <c r="A1785" i="4"/>
  <c r="E1785" i="4" s="1"/>
  <c r="A1784" i="4"/>
  <c r="E1784" i="4" s="1"/>
  <c r="A1783" i="4"/>
  <c r="E1783" i="4" s="1"/>
  <c r="A1782" i="4"/>
  <c r="E1782" i="4" s="1"/>
  <c r="A1781" i="4"/>
  <c r="E1781" i="4" s="1"/>
  <c r="A1780" i="4"/>
  <c r="E1780" i="4" s="1"/>
  <c r="A1779" i="4"/>
  <c r="E1779" i="4" s="1"/>
  <c r="A1778" i="4"/>
  <c r="E1778" i="4" s="1"/>
  <c r="A1777" i="4"/>
  <c r="E1777" i="4" s="1"/>
  <c r="A1776" i="4"/>
  <c r="E1776" i="4" s="1"/>
  <c r="A1775" i="4"/>
  <c r="E1775" i="4" s="1"/>
  <c r="A1774" i="4"/>
  <c r="E1774" i="4" s="1"/>
  <c r="A1773" i="4"/>
  <c r="E1773" i="4" s="1"/>
  <c r="A1772" i="4"/>
  <c r="E1772" i="4" s="1"/>
  <c r="A1771" i="4"/>
  <c r="E1771" i="4" s="1"/>
  <c r="A1770" i="4"/>
  <c r="E1770" i="4" s="1"/>
  <c r="A1769" i="4"/>
  <c r="E1769" i="4" s="1"/>
  <c r="A1768" i="4"/>
  <c r="E1768" i="4" s="1"/>
  <c r="A1767" i="4"/>
  <c r="E1767" i="4" s="1"/>
  <c r="A1766" i="4"/>
  <c r="E1766" i="4" s="1"/>
  <c r="A1765" i="4"/>
  <c r="E1765" i="4" s="1"/>
  <c r="A1764" i="4"/>
  <c r="E1764" i="4" s="1"/>
  <c r="A1763" i="4"/>
  <c r="E1763" i="4" s="1"/>
  <c r="A1762" i="4"/>
  <c r="E1762" i="4" s="1"/>
  <c r="A1761" i="4"/>
  <c r="E1761" i="4" s="1"/>
  <c r="A1760" i="4"/>
  <c r="E1760" i="4" s="1"/>
  <c r="A1759" i="4"/>
  <c r="E1759" i="4" s="1"/>
  <c r="A1758" i="4"/>
  <c r="E1758" i="4" s="1"/>
  <c r="A1757" i="4"/>
  <c r="E1757" i="4" s="1"/>
  <c r="A1756" i="4"/>
  <c r="E1756" i="4" s="1"/>
  <c r="A1755" i="4"/>
  <c r="E1755" i="4" s="1"/>
  <c r="A1754" i="4"/>
  <c r="E1754" i="4" s="1"/>
  <c r="A1753" i="4"/>
  <c r="E1753" i="4" s="1"/>
  <c r="A1752" i="4"/>
  <c r="E1752" i="4" s="1"/>
  <c r="A1751" i="4"/>
  <c r="E1751" i="4" s="1"/>
  <c r="A1750" i="4"/>
  <c r="E1750" i="4" s="1"/>
  <c r="A1749" i="4"/>
  <c r="E1749" i="4" s="1"/>
  <c r="A1748" i="4"/>
  <c r="E1748" i="4" s="1"/>
  <c r="A1747" i="4"/>
  <c r="E1747" i="4" s="1"/>
  <c r="A1746" i="4"/>
  <c r="E1746" i="4" s="1"/>
  <c r="A1745" i="4"/>
  <c r="E1745" i="4" s="1"/>
  <c r="A1744" i="4"/>
  <c r="E1744" i="4" s="1"/>
  <c r="A1743" i="4"/>
  <c r="E1743" i="4" s="1"/>
  <c r="A1742" i="4"/>
  <c r="E1742" i="4" s="1"/>
  <c r="A1741" i="4"/>
  <c r="E1741" i="4" s="1"/>
  <c r="A1740" i="4"/>
  <c r="E1740" i="4" s="1"/>
  <c r="A1739" i="4"/>
  <c r="E1739" i="4" s="1"/>
  <c r="A1738" i="4"/>
  <c r="E1738" i="4" s="1"/>
  <c r="A1737" i="4"/>
  <c r="E1737" i="4" s="1"/>
  <c r="A1736" i="4"/>
  <c r="E1736" i="4" s="1"/>
  <c r="A1735" i="4"/>
  <c r="E1735" i="4" s="1"/>
  <c r="A1734" i="4"/>
  <c r="E1734" i="4" s="1"/>
  <c r="A1733" i="4"/>
  <c r="E1733" i="4" s="1"/>
  <c r="A1732" i="4"/>
  <c r="E1732" i="4" s="1"/>
  <c r="A1731" i="4"/>
  <c r="E1731" i="4" s="1"/>
  <c r="A1730" i="4"/>
  <c r="E1730" i="4" s="1"/>
  <c r="A1729" i="4"/>
  <c r="E1729" i="4" s="1"/>
  <c r="A1728" i="4"/>
  <c r="E1728" i="4" s="1"/>
  <c r="A1727" i="4"/>
  <c r="E1727" i="4" s="1"/>
  <c r="A1726" i="4"/>
  <c r="E1726" i="4" s="1"/>
  <c r="A1725" i="4"/>
  <c r="E1725" i="4" s="1"/>
  <c r="A1724" i="4"/>
  <c r="E1724" i="4" s="1"/>
  <c r="A1723" i="4"/>
  <c r="E1723" i="4" s="1"/>
  <c r="A1722" i="4"/>
  <c r="E1722" i="4" s="1"/>
  <c r="A1721" i="4"/>
  <c r="E1721" i="4" s="1"/>
  <c r="A1720" i="4"/>
  <c r="E1720" i="4" s="1"/>
  <c r="A1719" i="4"/>
  <c r="E1719" i="4" s="1"/>
  <c r="A1718" i="4"/>
  <c r="E1718" i="4" s="1"/>
  <c r="A1717" i="4"/>
  <c r="E1717" i="4" s="1"/>
  <c r="A1716" i="4"/>
  <c r="E1716" i="4" s="1"/>
  <c r="A1715" i="4"/>
  <c r="E1715" i="4" s="1"/>
  <c r="A1714" i="4"/>
  <c r="E1714" i="4" s="1"/>
  <c r="A1713" i="4"/>
  <c r="E1713" i="4" s="1"/>
  <c r="A1712" i="4"/>
  <c r="E1712" i="4" s="1"/>
  <c r="A1711" i="4"/>
  <c r="E1711" i="4" s="1"/>
  <c r="A1710" i="4"/>
  <c r="E1710" i="4" s="1"/>
  <c r="A1709" i="4"/>
  <c r="E1709" i="4" s="1"/>
  <c r="A1708" i="4"/>
  <c r="E1708" i="4" s="1"/>
  <c r="A1707" i="4"/>
  <c r="E1707" i="4" s="1"/>
  <c r="A1706" i="4"/>
  <c r="E1706" i="4" s="1"/>
  <c r="A1705" i="4"/>
  <c r="E1705" i="4" s="1"/>
  <c r="A1704" i="4"/>
  <c r="E1704" i="4" s="1"/>
  <c r="A1703" i="4"/>
  <c r="E1703" i="4" s="1"/>
  <c r="A1702" i="4"/>
  <c r="E1702" i="4" s="1"/>
  <c r="A1701" i="4"/>
  <c r="E1701" i="4" s="1"/>
  <c r="A1700" i="4"/>
  <c r="E1700" i="4" s="1"/>
  <c r="A1699" i="4"/>
  <c r="E1699" i="4" s="1"/>
  <c r="A1698" i="4"/>
  <c r="E1698" i="4" s="1"/>
  <c r="A1697" i="4"/>
  <c r="E1697" i="4" s="1"/>
  <c r="A1696" i="4"/>
  <c r="E1696" i="4" s="1"/>
  <c r="A1695" i="4"/>
  <c r="E1695" i="4" s="1"/>
  <c r="A1694" i="4"/>
  <c r="E1694" i="4" s="1"/>
  <c r="A1693" i="4"/>
  <c r="E1693" i="4" s="1"/>
  <c r="A1692" i="4"/>
  <c r="E1692" i="4" s="1"/>
  <c r="A1691" i="4"/>
  <c r="E1691" i="4" s="1"/>
  <c r="A1690" i="4"/>
  <c r="E1690" i="4" s="1"/>
  <c r="A1689" i="4"/>
  <c r="E1689" i="4" s="1"/>
  <c r="A1688" i="4"/>
  <c r="E1688" i="4" s="1"/>
  <c r="A1687" i="4"/>
  <c r="E1687" i="4" s="1"/>
  <c r="A1686" i="4"/>
  <c r="E1686" i="4" s="1"/>
  <c r="A1685" i="4"/>
  <c r="E1685" i="4" s="1"/>
  <c r="A1684" i="4"/>
  <c r="E1684" i="4" s="1"/>
  <c r="A1683" i="4"/>
  <c r="E1683" i="4" s="1"/>
  <c r="A1682" i="4"/>
  <c r="E1682" i="4" s="1"/>
  <c r="A1681" i="4"/>
  <c r="E1681" i="4" s="1"/>
  <c r="A1680" i="4"/>
  <c r="E1680" i="4" s="1"/>
  <c r="A1679" i="4"/>
  <c r="E1679" i="4" s="1"/>
  <c r="A1678" i="4"/>
  <c r="E1678" i="4" s="1"/>
  <c r="A1677" i="4"/>
  <c r="E1677" i="4" s="1"/>
  <c r="A1676" i="4"/>
  <c r="E1676" i="4" s="1"/>
  <c r="A1675" i="4"/>
  <c r="E1675" i="4" s="1"/>
  <c r="A1674" i="4"/>
  <c r="E1674" i="4" s="1"/>
  <c r="A1673" i="4"/>
  <c r="E1673" i="4" s="1"/>
  <c r="A1672" i="4"/>
  <c r="E1672" i="4" s="1"/>
  <c r="A1671" i="4"/>
  <c r="E1671" i="4" s="1"/>
  <c r="A1670" i="4"/>
  <c r="E1670" i="4" s="1"/>
  <c r="A1669" i="4"/>
  <c r="E1669" i="4" s="1"/>
  <c r="A1668" i="4"/>
  <c r="E1668" i="4" s="1"/>
  <c r="A1667" i="4"/>
  <c r="E1667" i="4" s="1"/>
  <c r="A1666" i="4"/>
  <c r="E1666" i="4" s="1"/>
  <c r="A1665" i="4"/>
  <c r="E1665" i="4" s="1"/>
  <c r="A1664" i="4"/>
  <c r="E1664" i="4" s="1"/>
  <c r="A1663" i="4"/>
  <c r="E1663" i="4" s="1"/>
  <c r="A1662" i="4"/>
  <c r="E1662" i="4" s="1"/>
  <c r="A1661" i="4"/>
  <c r="E1661" i="4" s="1"/>
  <c r="A1660" i="4"/>
  <c r="E1660" i="4" s="1"/>
  <c r="A1659" i="4"/>
  <c r="E1659" i="4" s="1"/>
  <c r="A1658" i="4"/>
  <c r="E1658" i="4" s="1"/>
  <c r="A1657" i="4"/>
  <c r="E1657" i="4" s="1"/>
  <c r="A1656" i="4"/>
  <c r="E1656" i="4" s="1"/>
  <c r="A1655" i="4"/>
  <c r="E1655" i="4" s="1"/>
  <c r="A1654" i="4"/>
  <c r="E1654" i="4" s="1"/>
  <c r="A1653" i="4"/>
  <c r="E1653" i="4" s="1"/>
  <c r="A1652" i="4"/>
  <c r="E1652" i="4" s="1"/>
  <c r="A1651" i="4"/>
  <c r="E1651" i="4" s="1"/>
  <c r="A1650" i="4"/>
  <c r="E1650" i="4" s="1"/>
  <c r="A1649" i="4"/>
  <c r="E1649" i="4" s="1"/>
  <c r="A1648" i="4"/>
  <c r="E1648" i="4" s="1"/>
  <c r="A1647" i="4"/>
  <c r="E1647" i="4" s="1"/>
  <c r="A1646" i="4"/>
  <c r="E1646" i="4" s="1"/>
  <c r="A1645" i="4"/>
  <c r="E1645" i="4" s="1"/>
  <c r="A1644" i="4"/>
  <c r="E1644" i="4" s="1"/>
  <c r="A1643" i="4"/>
  <c r="E1643" i="4" s="1"/>
  <c r="A1642" i="4"/>
  <c r="E1642" i="4" s="1"/>
  <c r="A1641" i="4"/>
  <c r="E1641" i="4" s="1"/>
  <c r="A1640" i="4"/>
  <c r="E1640" i="4" s="1"/>
  <c r="A1639" i="4"/>
  <c r="E1639" i="4" s="1"/>
  <c r="A1638" i="4"/>
  <c r="E1638" i="4" s="1"/>
  <c r="A1637" i="4"/>
  <c r="E1637" i="4" s="1"/>
  <c r="A1636" i="4"/>
  <c r="E1636" i="4" s="1"/>
  <c r="A1635" i="4"/>
  <c r="E1635" i="4" s="1"/>
  <c r="A1634" i="4"/>
  <c r="E1634" i="4" s="1"/>
  <c r="A1633" i="4"/>
  <c r="E1633" i="4" s="1"/>
  <c r="A1632" i="4"/>
  <c r="E1632" i="4" s="1"/>
  <c r="A1631" i="4"/>
  <c r="E1631" i="4" s="1"/>
  <c r="A1630" i="4"/>
  <c r="E1630" i="4" s="1"/>
  <c r="A1629" i="4"/>
  <c r="E1629" i="4" s="1"/>
  <c r="A1628" i="4"/>
  <c r="E1628" i="4" s="1"/>
  <c r="A1627" i="4"/>
  <c r="E1627" i="4" s="1"/>
  <c r="A1626" i="4"/>
  <c r="E1626" i="4" s="1"/>
  <c r="A1625" i="4"/>
  <c r="E1625" i="4" s="1"/>
  <c r="A1624" i="4"/>
  <c r="E1624" i="4" s="1"/>
  <c r="A1623" i="4"/>
  <c r="E1623" i="4" s="1"/>
  <c r="A1622" i="4"/>
  <c r="E1622" i="4" s="1"/>
  <c r="A1621" i="4"/>
  <c r="E1621" i="4" s="1"/>
  <c r="A1620" i="4"/>
  <c r="E1620" i="4" s="1"/>
  <c r="A1619" i="4"/>
  <c r="E1619" i="4" s="1"/>
  <c r="A1618" i="4"/>
  <c r="E1618" i="4" s="1"/>
  <c r="A1617" i="4"/>
  <c r="E1617" i="4" s="1"/>
  <c r="A1616" i="4"/>
  <c r="E1616" i="4" s="1"/>
  <c r="A1615" i="4"/>
  <c r="E1615" i="4" s="1"/>
  <c r="A1614" i="4"/>
  <c r="E1614" i="4" s="1"/>
  <c r="A1613" i="4"/>
  <c r="E1613" i="4" s="1"/>
  <c r="A1612" i="4"/>
  <c r="E1612" i="4" s="1"/>
  <c r="A1611" i="4"/>
  <c r="E1611" i="4" s="1"/>
  <c r="A1610" i="4"/>
  <c r="E1610" i="4" s="1"/>
  <c r="A1609" i="4"/>
  <c r="E1609" i="4" s="1"/>
  <c r="A1608" i="4"/>
  <c r="E1608" i="4" s="1"/>
  <c r="A1607" i="4"/>
  <c r="E1607" i="4" s="1"/>
  <c r="A1606" i="4"/>
  <c r="E1606" i="4" s="1"/>
  <c r="A1605" i="4"/>
  <c r="E1605" i="4" s="1"/>
  <c r="A1604" i="4"/>
  <c r="E1604" i="4" s="1"/>
  <c r="A1603" i="4"/>
  <c r="E1603" i="4" s="1"/>
  <c r="A1602" i="4"/>
  <c r="E1602" i="4" s="1"/>
  <c r="A1601" i="4"/>
  <c r="E1601" i="4" s="1"/>
  <c r="A1600" i="4"/>
  <c r="E1600" i="4" s="1"/>
  <c r="A1599" i="4"/>
  <c r="E1599" i="4" s="1"/>
  <c r="A1598" i="4"/>
  <c r="E1598" i="4" s="1"/>
  <c r="A1597" i="4"/>
  <c r="E1597" i="4" s="1"/>
  <c r="A1596" i="4"/>
  <c r="E1596" i="4" s="1"/>
  <c r="A1595" i="4"/>
  <c r="E1595" i="4" s="1"/>
  <c r="A1594" i="4"/>
  <c r="E1594" i="4" s="1"/>
  <c r="A1593" i="4"/>
  <c r="E1593" i="4" s="1"/>
  <c r="A1592" i="4"/>
  <c r="E1592" i="4" s="1"/>
  <c r="A1591" i="4"/>
  <c r="E1591" i="4" s="1"/>
  <c r="A1590" i="4"/>
  <c r="E1590" i="4" s="1"/>
  <c r="A1589" i="4"/>
  <c r="E1589" i="4" s="1"/>
  <c r="A1588" i="4"/>
  <c r="E1588" i="4" s="1"/>
  <c r="A1587" i="4"/>
  <c r="E1587" i="4" s="1"/>
  <c r="A1586" i="4"/>
  <c r="E1586" i="4" s="1"/>
  <c r="A1585" i="4"/>
  <c r="E1585" i="4" s="1"/>
  <c r="A1584" i="4"/>
  <c r="E1584" i="4" s="1"/>
  <c r="A1583" i="4"/>
  <c r="E1583" i="4" s="1"/>
  <c r="A1582" i="4"/>
  <c r="E1582" i="4" s="1"/>
  <c r="A1581" i="4"/>
  <c r="E1581" i="4" s="1"/>
  <c r="A1580" i="4"/>
  <c r="E1580" i="4" s="1"/>
  <c r="A1579" i="4"/>
  <c r="E1579" i="4" s="1"/>
  <c r="A1578" i="4"/>
  <c r="E1578" i="4" s="1"/>
  <c r="A1577" i="4"/>
  <c r="E1577" i="4" s="1"/>
  <c r="A1576" i="4"/>
  <c r="E1576" i="4" s="1"/>
  <c r="A1575" i="4"/>
  <c r="E1575" i="4" s="1"/>
  <c r="A1574" i="4"/>
  <c r="E1574" i="4" s="1"/>
  <c r="A1573" i="4"/>
  <c r="E1573" i="4" s="1"/>
  <c r="A1572" i="4"/>
  <c r="E1572" i="4" s="1"/>
  <c r="A1571" i="4"/>
  <c r="E1571" i="4" s="1"/>
  <c r="A1570" i="4"/>
  <c r="E1570" i="4" s="1"/>
  <c r="A1569" i="4"/>
  <c r="E1569" i="4" s="1"/>
  <c r="A1568" i="4"/>
  <c r="E1568" i="4" s="1"/>
  <c r="A1567" i="4"/>
  <c r="E1567" i="4" s="1"/>
  <c r="A1566" i="4"/>
  <c r="E1566" i="4" s="1"/>
  <c r="A1565" i="4"/>
  <c r="E1565" i="4" s="1"/>
  <c r="A1564" i="4"/>
  <c r="E1564" i="4" s="1"/>
  <c r="A1563" i="4"/>
  <c r="E1563" i="4" s="1"/>
  <c r="A1562" i="4"/>
  <c r="E1562" i="4" s="1"/>
  <c r="A1561" i="4"/>
  <c r="E1561" i="4" s="1"/>
  <c r="A1560" i="4"/>
  <c r="E1560" i="4" s="1"/>
  <c r="A1559" i="4"/>
  <c r="E1559" i="4" s="1"/>
  <c r="A1558" i="4"/>
  <c r="E1558" i="4" s="1"/>
  <c r="A1557" i="4"/>
  <c r="E1557" i="4" s="1"/>
  <c r="A1556" i="4"/>
  <c r="E1556" i="4" s="1"/>
  <c r="A1555" i="4"/>
  <c r="E1555" i="4" s="1"/>
  <c r="A1554" i="4"/>
  <c r="E1554" i="4" s="1"/>
  <c r="A1553" i="4"/>
  <c r="E1553" i="4" s="1"/>
  <c r="A1552" i="4"/>
  <c r="E1552" i="4" s="1"/>
  <c r="A1551" i="4"/>
  <c r="E1551" i="4" s="1"/>
  <c r="A1550" i="4"/>
  <c r="E1550" i="4" s="1"/>
  <c r="A1549" i="4"/>
  <c r="E1549" i="4" s="1"/>
  <c r="A1548" i="4"/>
  <c r="E1548" i="4" s="1"/>
  <c r="A1547" i="4"/>
  <c r="E1547" i="4" s="1"/>
  <c r="A1546" i="4"/>
  <c r="E1546" i="4" s="1"/>
  <c r="A1545" i="4"/>
  <c r="E1545" i="4" s="1"/>
  <c r="A1544" i="4"/>
  <c r="E1544" i="4" s="1"/>
  <c r="A1543" i="4"/>
  <c r="E1543" i="4" s="1"/>
  <c r="A1542" i="4"/>
  <c r="E1542" i="4" s="1"/>
  <c r="A1541" i="4"/>
  <c r="E1541" i="4" s="1"/>
  <c r="A1540" i="4"/>
  <c r="E1540" i="4" s="1"/>
  <c r="A1539" i="4"/>
  <c r="E1539" i="4" s="1"/>
  <c r="A1538" i="4"/>
  <c r="E1538" i="4" s="1"/>
  <c r="A1537" i="4"/>
  <c r="E1537" i="4" s="1"/>
  <c r="A1536" i="4"/>
  <c r="E1536" i="4" s="1"/>
  <c r="A1535" i="4"/>
  <c r="E1535" i="4" s="1"/>
  <c r="A1534" i="4"/>
  <c r="E1534" i="4" s="1"/>
  <c r="A1533" i="4"/>
  <c r="E1533" i="4" s="1"/>
  <c r="A1532" i="4"/>
  <c r="E1532" i="4" s="1"/>
  <c r="A1531" i="4"/>
  <c r="E1531" i="4" s="1"/>
  <c r="A1530" i="4"/>
  <c r="E1530" i="4" s="1"/>
  <c r="A1529" i="4"/>
  <c r="E1529" i="4" s="1"/>
  <c r="A1528" i="4"/>
  <c r="E1528" i="4" s="1"/>
  <c r="A1527" i="4"/>
  <c r="E1527" i="4" s="1"/>
  <c r="A1526" i="4"/>
  <c r="E1526" i="4" s="1"/>
  <c r="A1525" i="4"/>
  <c r="E1525" i="4" s="1"/>
  <c r="A1524" i="4"/>
  <c r="E1524" i="4" s="1"/>
  <c r="A1523" i="4"/>
  <c r="E1523" i="4" s="1"/>
  <c r="A1522" i="4"/>
  <c r="E1522" i="4" s="1"/>
  <c r="A1521" i="4"/>
  <c r="E1521" i="4" s="1"/>
  <c r="A1520" i="4"/>
  <c r="E1520" i="4" s="1"/>
  <c r="A1519" i="4"/>
  <c r="E1519" i="4" s="1"/>
  <c r="A1518" i="4"/>
  <c r="E1518" i="4" s="1"/>
  <c r="A1517" i="4"/>
  <c r="E1517" i="4" s="1"/>
  <c r="A1516" i="4"/>
  <c r="E1516" i="4" s="1"/>
  <c r="A1515" i="4"/>
  <c r="E1515" i="4" s="1"/>
  <c r="A1514" i="4"/>
  <c r="E1514" i="4" s="1"/>
  <c r="A1513" i="4"/>
  <c r="E1513" i="4" s="1"/>
  <c r="A1512" i="4"/>
  <c r="E1512" i="4" s="1"/>
  <c r="A1511" i="4"/>
  <c r="E1511" i="4" s="1"/>
  <c r="A1510" i="4"/>
  <c r="E1510" i="4" s="1"/>
  <c r="A1509" i="4"/>
  <c r="E1509" i="4" s="1"/>
  <c r="A1508" i="4"/>
  <c r="E1508" i="4" s="1"/>
  <c r="A1507" i="4"/>
  <c r="E1507" i="4" s="1"/>
  <c r="A1506" i="4"/>
  <c r="E1506" i="4" s="1"/>
  <c r="A1505" i="4"/>
  <c r="E1505" i="4" s="1"/>
  <c r="A1504" i="4"/>
  <c r="E1504" i="4" s="1"/>
  <c r="A1503" i="4"/>
  <c r="E1503" i="4" s="1"/>
  <c r="A1502" i="4"/>
  <c r="E1502" i="4" s="1"/>
  <c r="A1501" i="4"/>
  <c r="E1501" i="4" s="1"/>
  <c r="A1500" i="4"/>
  <c r="E1500" i="4" s="1"/>
  <c r="A1499" i="4"/>
  <c r="E1499" i="4" s="1"/>
  <c r="A1498" i="4"/>
  <c r="E1498" i="4" s="1"/>
  <c r="A1497" i="4"/>
  <c r="E1497" i="4" s="1"/>
  <c r="A1496" i="4"/>
  <c r="E1496" i="4" s="1"/>
  <c r="A1495" i="4"/>
  <c r="E1495" i="4" s="1"/>
  <c r="A1494" i="4"/>
  <c r="E1494" i="4" s="1"/>
  <c r="A1493" i="4"/>
  <c r="E1493" i="4" s="1"/>
  <c r="A1492" i="4"/>
  <c r="E1492" i="4" s="1"/>
  <c r="A1491" i="4"/>
  <c r="E1491" i="4" s="1"/>
  <c r="A1490" i="4"/>
  <c r="E1490" i="4" s="1"/>
  <c r="A1489" i="4"/>
  <c r="E1489" i="4" s="1"/>
  <c r="A1488" i="4"/>
  <c r="E1488" i="4" s="1"/>
  <c r="A1487" i="4"/>
  <c r="E1487" i="4" s="1"/>
  <c r="A1486" i="4"/>
  <c r="E1486" i="4" s="1"/>
  <c r="A1485" i="4"/>
  <c r="E1485" i="4" s="1"/>
  <c r="A1484" i="4"/>
  <c r="E1484" i="4" s="1"/>
  <c r="A1483" i="4"/>
  <c r="E1483" i="4" s="1"/>
  <c r="A1482" i="4"/>
  <c r="E1482" i="4" s="1"/>
  <c r="A1481" i="4"/>
  <c r="E1481" i="4" s="1"/>
  <c r="A1480" i="4"/>
  <c r="E1480" i="4" s="1"/>
  <c r="A1479" i="4"/>
  <c r="E1479" i="4" s="1"/>
  <c r="A1478" i="4"/>
  <c r="E1478" i="4" s="1"/>
  <c r="A1477" i="4"/>
  <c r="E1477" i="4" s="1"/>
  <c r="A1476" i="4"/>
  <c r="E1476" i="4" s="1"/>
  <c r="A1475" i="4"/>
  <c r="E1475" i="4" s="1"/>
  <c r="A1474" i="4"/>
  <c r="E1474" i="4" s="1"/>
  <c r="A1473" i="4"/>
  <c r="E1473" i="4" s="1"/>
  <c r="A1472" i="4"/>
  <c r="E1472" i="4" s="1"/>
  <c r="A1471" i="4"/>
  <c r="E1471" i="4" s="1"/>
  <c r="A1470" i="4"/>
  <c r="E1470" i="4" s="1"/>
  <c r="A1469" i="4"/>
  <c r="E1469" i="4" s="1"/>
  <c r="A1468" i="4"/>
  <c r="E1468" i="4" s="1"/>
  <c r="A1467" i="4"/>
  <c r="E1467" i="4" s="1"/>
  <c r="A1466" i="4"/>
  <c r="E1466" i="4" s="1"/>
  <c r="A1465" i="4"/>
  <c r="E1465" i="4" s="1"/>
  <c r="A1464" i="4"/>
  <c r="E1464" i="4" s="1"/>
  <c r="A1463" i="4"/>
  <c r="E1463" i="4" s="1"/>
  <c r="A1462" i="4"/>
  <c r="E1462" i="4" s="1"/>
  <c r="A1461" i="4"/>
  <c r="E1461" i="4" s="1"/>
  <c r="A1460" i="4"/>
  <c r="E1460" i="4" s="1"/>
  <c r="A1459" i="4"/>
  <c r="E1459" i="4" s="1"/>
  <c r="A1458" i="4"/>
  <c r="E1458" i="4" s="1"/>
  <c r="A1457" i="4"/>
  <c r="E1457" i="4" s="1"/>
  <c r="A1456" i="4"/>
  <c r="E1456" i="4" s="1"/>
  <c r="A1455" i="4"/>
  <c r="E1455" i="4" s="1"/>
  <c r="A1454" i="4"/>
  <c r="E1454" i="4" s="1"/>
  <c r="A1453" i="4"/>
  <c r="E1453" i="4" s="1"/>
  <c r="A1452" i="4"/>
  <c r="E1452" i="4" s="1"/>
  <c r="A1451" i="4"/>
  <c r="E1451" i="4" s="1"/>
  <c r="A1450" i="4"/>
  <c r="E1450" i="4" s="1"/>
  <c r="A1449" i="4"/>
  <c r="E1449" i="4" s="1"/>
  <c r="A1448" i="4"/>
  <c r="E1448" i="4" s="1"/>
  <c r="A1447" i="4"/>
  <c r="E1447" i="4" s="1"/>
  <c r="A1446" i="4"/>
  <c r="E1446" i="4" s="1"/>
  <c r="A1445" i="4"/>
  <c r="E1445" i="4" s="1"/>
  <c r="A1444" i="4"/>
  <c r="E1444" i="4" s="1"/>
  <c r="A1443" i="4"/>
  <c r="E1443" i="4" s="1"/>
  <c r="A1442" i="4"/>
  <c r="E1442" i="4" s="1"/>
  <c r="A1441" i="4"/>
  <c r="E1441" i="4" s="1"/>
  <c r="A1440" i="4"/>
  <c r="E1440" i="4" s="1"/>
  <c r="A1439" i="4"/>
  <c r="E1439" i="4" s="1"/>
  <c r="A1438" i="4"/>
  <c r="E1438" i="4" s="1"/>
  <c r="A1437" i="4"/>
  <c r="E1437" i="4" s="1"/>
  <c r="A1436" i="4"/>
  <c r="E1436" i="4" s="1"/>
  <c r="A1435" i="4"/>
  <c r="E1435" i="4" s="1"/>
  <c r="A1434" i="4"/>
  <c r="E1434" i="4" s="1"/>
  <c r="A1433" i="4"/>
  <c r="E1433" i="4" s="1"/>
  <c r="A1432" i="4"/>
  <c r="E1432" i="4" s="1"/>
  <c r="A1431" i="4"/>
  <c r="E1431" i="4" s="1"/>
  <c r="A1430" i="4"/>
  <c r="E1430" i="4" s="1"/>
  <c r="A1429" i="4"/>
  <c r="E1429" i="4" s="1"/>
  <c r="A1428" i="4"/>
  <c r="E1428" i="4" s="1"/>
  <c r="A1427" i="4"/>
  <c r="E1427" i="4" s="1"/>
  <c r="A1426" i="4"/>
  <c r="E1426" i="4" s="1"/>
  <c r="A1425" i="4"/>
  <c r="E1425" i="4" s="1"/>
  <c r="A1424" i="4"/>
  <c r="E1424" i="4" s="1"/>
  <c r="A1423" i="4"/>
  <c r="E1423" i="4" s="1"/>
  <c r="A1422" i="4"/>
  <c r="E1422" i="4" s="1"/>
  <c r="A1421" i="4"/>
  <c r="E1421" i="4" s="1"/>
  <c r="A1420" i="4"/>
  <c r="E1420" i="4" s="1"/>
  <c r="A1419" i="4"/>
  <c r="E1419" i="4" s="1"/>
  <c r="A1418" i="4"/>
  <c r="E1418" i="4" s="1"/>
  <c r="A1417" i="4"/>
  <c r="E1417" i="4" s="1"/>
  <c r="A1416" i="4"/>
  <c r="E1416" i="4" s="1"/>
  <c r="A1415" i="4"/>
  <c r="E1415" i="4" s="1"/>
  <c r="A1414" i="4"/>
  <c r="E1414" i="4" s="1"/>
  <c r="A1413" i="4"/>
  <c r="E1413" i="4" s="1"/>
  <c r="A1412" i="4"/>
  <c r="E1412" i="4" s="1"/>
  <c r="A1411" i="4"/>
  <c r="E1411" i="4" s="1"/>
  <c r="A1410" i="4"/>
  <c r="E1410" i="4" s="1"/>
  <c r="A1409" i="4"/>
  <c r="E1409" i="4" s="1"/>
  <c r="A1408" i="4"/>
  <c r="E1408" i="4" s="1"/>
  <c r="A1407" i="4"/>
  <c r="E1407" i="4" s="1"/>
  <c r="A1406" i="4"/>
  <c r="E1406" i="4" s="1"/>
  <c r="A1405" i="4"/>
  <c r="E1405" i="4" s="1"/>
  <c r="A1404" i="4"/>
  <c r="E1404" i="4" s="1"/>
  <c r="A1403" i="4"/>
  <c r="E1403" i="4" s="1"/>
  <c r="A1402" i="4"/>
  <c r="E1402" i="4" s="1"/>
  <c r="A1401" i="4"/>
  <c r="E1401" i="4" s="1"/>
  <c r="A1400" i="4"/>
  <c r="E1400" i="4" s="1"/>
  <c r="A1399" i="4"/>
  <c r="E1399" i="4" s="1"/>
  <c r="A1398" i="4"/>
  <c r="E1398" i="4" s="1"/>
  <c r="A1397" i="4"/>
  <c r="E1397" i="4" s="1"/>
  <c r="A1396" i="4"/>
  <c r="E1396" i="4" s="1"/>
  <c r="A1395" i="4"/>
  <c r="E1395" i="4" s="1"/>
  <c r="A1394" i="4"/>
  <c r="E1394" i="4" s="1"/>
  <c r="A1393" i="4"/>
  <c r="E1393" i="4" s="1"/>
  <c r="A1392" i="4"/>
  <c r="E1392" i="4" s="1"/>
  <c r="A1391" i="4"/>
  <c r="E1391" i="4" s="1"/>
  <c r="A1390" i="4"/>
  <c r="E1390" i="4" s="1"/>
  <c r="A1389" i="4"/>
  <c r="E1389" i="4" s="1"/>
  <c r="A1388" i="4"/>
  <c r="E1388" i="4" s="1"/>
  <c r="A1387" i="4"/>
  <c r="E1387" i="4" s="1"/>
  <c r="A1386" i="4"/>
  <c r="E1386" i="4" s="1"/>
  <c r="A1385" i="4"/>
  <c r="E1385" i="4" s="1"/>
  <c r="A1384" i="4"/>
  <c r="E1384" i="4" s="1"/>
  <c r="A1383" i="4"/>
  <c r="E1383" i="4" s="1"/>
  <c r="A1382" i="4"/>
  <c r="E1382" i="4" s="1"/>
  <c r="A1381" i="4"/>
  <c r="E1381" i="4" s="1"/>
  <c r="A1380" i="4"/>
  <c r="E1380" i="4" s="1"/>
  <c r="A1379" i="4"/>
  <c r="E1379" i="4" s="1"/>
  <c r="A1378" i="4"/>
  <c r="E1378" i="4" s="1"/>
  <c r="A1377" i="4"/>
  <c r="E1377" i="4" s="1"/>
  <c r="A1376" i="4"/>
  <c r="E1376" i="4" s="1"/>
  <c r="A1375" i="4"/>
  <c r="E1375" i="4" s="1"/>
  <c r="A1374" i="4"/>
  <c r="E1374" i="4" s="1"/>
  <c r="A1373" i="4"/>
  <c r="E1373" i="4" s="1"/>
  <c r="A1372" i="4"/>
  <c r="E1372" i="4" s="1"/>
  <c r="A1371" i="4"/>
  <c r="E1371" i="4" s="1"/>
  <c r="A1370" i="4"/>
  <c r="E1370" i="4" s="1"/>
  <c r="A1369" i="4"/>
  <c r="E1369" i="4" s="1"/>
  <c r="A1368" i="4"/>
  <c r="E1368" i="4" s="1"/>
  <c r="A1367" i="4"/>
  <c r="E1367" i="4" s="1"/>
  <c r="A1366" i="4"/>
  <c r="E1366" i="4" s="1"/>
  <c r="A1365" i="4"/>
  <c r="E1365" i="4" s="1"/>
  <c r="A1364" i="4"/>
  <c r="E1364" i="4" s="1"/>
  <c r="A1363" i="4"/>
  <c r="E1363" i="4" s="1"/>
  <c r="A1362" i="4"/>
  <c r="E1362" i="4" s="1"/>
  <c r="A1361" i="4"/>
  <c r="E1361" i="4" s="1"/>
  <c r="A1360" i="4"/>
  <c r="E1360" i="4" s="1"/>
  <c r="A1359" i="4"/>
  <c r="E1359" i="4" s="1"/>
  <c r="A1358" i="4"/>
  <c r="E1358" i="4" s="1"/>
  <c r="A1357" i="4"/>
  <c r="E1357" i="4" s="1"/>
  <c r="A1356" i="4"/>
  <c r="E1356" i="4" s="1"/>
  <c r="A1355" i="4"/>
  <c r="E1355" i="4" s="1"/>
  <c r="A1354" i="4"/>
  <c r="E1354" i="4" s="1"/>
  <c r="A1353" i="4"/>
  <c r="E1353" i="4" s="1"/>
  <c r="A1352" i="4"/>
  <c r="E1352" i="4" s="1"/>
  <c r="A1351" i="4"/>
  <c r="E1351" i="4" s="1"/>
  <c r="A1350" i="4"/>
  <c r="E1350" i="4" s="1"/>
  <c r="A1349" i="4"/>
  <c r="E1349" i="4" s="1"/>
  <c r="A1348" i="4"/>
  <c r="E1348" i="4" s="1"/>
  <c r="A1347" i="4"/>
  <c r="E1347" i="4" s="1"/>
  <c r="A1346" i="4"/>
  <c r="E1346" i="4" s="1"/>
  <c r="A1345" i="4"/>
  <c r="E1345" i="4" s="1"/>
  <c r="A1344" i="4"/>
  <c r="E1344" i="4" s="1"/>
  <c r="A1343" i="4"/>
  <c r="E1343" i="4" s="1"/>
  <c r="A1342" i="4"/>
  <c r="E1342" i="4" s="1"/>
  <c r="A1341" i="4"/>
  <c r="E1341" i="4" s="1"/>
  <c r="A1340" i="4"/>
  <c r="E1340" i="4" s="1"/>
  <c r="A1339" i="4"/>
  <c r="E1339" i="4" s="1"/>
  <c r="A1338" i="4"/>
  <c r="E1338" i="4" s="1"/>
  <c r="A1337" i="4"/>
  <c r="E1337" i="4" s="1"/>
  <c r="A1336" i="4"/>
  <c r="E1336" i="4" s="1"/>
  <c r="A1335" i="4"/>
  <c r="E1335" i="4" s="1"/>
  <c r="A1334" i="4"/>
  <c r="E1334" i="4" s="1"/>
  <c r="A1333" i="4"/>
  <c r="E1333" i="4" s="1"/>
  <c r="A1332" i="4"/>
  <c r="E1332" i="4" s="1"/>
  <c r="A1331" i="4"/>
  <c r="E1331" i="4" s="1"/>
  <c r="A1330" i="4"/>
  <c r="E1330" i="4" s="1"/>
  <c r="A1329" i="4"/>
  <c r="E1329" i="4" s="1"/>
  <c r="A1328" i="4"/>
  <c r="E1328" i="4" s="1"/>
  <c r="A1327" i="4"/>
  <c r="E1327" i="4" s="1"/>
  <c r="A1326" i="4"/>
  <c r="E1326" i="4" s="1"/>
  <c r="A1325" i="4"/>
  <c r="E1325" i="4" s="1"/>
  <c r="A1324" i="4"/>
  <c r="E1324" i="4" s="1"/>
  <c r="A1323" i="4"/>
  <c r="E1323" i="4" s="1"/>
  <c r="A1322" i="4"/>
  <c r="E1322" i="4" s="1"/>
  <c r="A1321" i="4"/>
  <c r="E1321" i="4" s="1"/>
  <c r="A1320" i="4"/>
  <c r="E1320" i="4" s="1"/>
  <c r="A1319" i="4"/>
  <c r="E1319" i="4" s="1"/>
  <c r="A1318" i="4"/>
  <c r="E1318" i="4" s="1"/>
  <c r="A1317" i="4"/>
  <c r="E1317" i="4" s="1"/>
  <c r="A1316" i="4"/>
  <c r="E1316" i="4" s="1"/>
  <c r="A1315" i="4"/>
  <c r="E1315" i="4" s="1"/>
  <c r="A1314" i="4"/>
  <c r="E1314" i="4" s="1"/>
  <c r="A1313" i="4"/>
  <c r="E1313" i="4" s="1"/>
  <c r="A1312" i="4"/>
  <c r="E1312" i="4" s="1"/>
  <c r="A1311" i="4"/>
  <c r="E1311" i="4" s="1"/>
  <c r="A1310" i="4"/>
  <c r="E1310" i="4" s="1"/>
  <c r="A1309" i="4"/>
  <c r="E1309" i="4" s="1"/>
  <c r="A1308" i="4"/>
  <c r="E1308" i="4" s="1"/>
  <c r="A1307" i="4"/>
  <c r="E1307" i="4" s="1"/>
  <c r="A1306" i="4"/>
  <c r="E1306" i="4" s="1"/>
  <c r="A1305" i="4"/>
  <c r="E1305" i="4" s="1"/>
  <c r="A1304" i="4"/>
  <c r="E1304" i="4" s="1"/>
  <c r="A1303" i="4"/>
  <c r="E1303" i="4" s="1"/>
  <c r="A1302" i="4"/>
  <c r="E1302" i="4" s="1"/>
  <c r="A1301" i="4"/>
  <c r="E1301" i="4" s="1"/>
  <c r="A1300" i="4"/>
  <c r="E1300" i="4" s="1"/>
  <c r="A1299" i="4"/>
  <c r="E1299" i="4" s="1"/>
  <c r="A1290" i="4"/>
  <c r="E1290" i="4" s="1"/>
  <c r="A1289" i="4"/>
  <c r="E1289" i="4" s="1"/>
  <c r="A1288" i="4"/>
  <c r="E1288" i="4" s="1"/>
  <c r="A1287" i="4"/>
  <c r="E1287" i="4" s="1"/>
  <c r="A1286" i="4"/>
  <c r="E1286" i="4" s="1"/>
  <c r="A1285" i="4"/>
  <c r="E1285" i="4" s="1"/>
  <c r="A1284" i="4"/>
  <c r="E1284" i="4" s="1"/>
  <c r="A1283" i="4"/>
  <c r="E1283" i="4" s="1"/>
  <c r="A1282" i="4"/>
  <c r="E1282" i="4" s="1"/>
  <c r="A1281" i="4"/>
  <c r="E1281" i="4" s="1"/>
  <c r="A1280" i="4"/>
  <c r="E1280" i="4" s="1"/>
  <c r="A1279" i="4"/>
  <c r="E1279" i="4" s="1"/>
  <c r="A1278" i="4"/>
  <c r="E1278" i="4" s="1"/>
  <c r="A1277" i="4"/>
  <c r="E1277" i="4" s="1"/>
  <c r="A1276" i="4"/>
  <c r="E1276" i="4" s="1"/>
  <c r="A1275" i="4"/>
  <c r="E1275" i="4" s="1"/>
  <c r="A1274" i="4"/>
  <c r="E1274" i="4" s="1"/>
  <c r="A1273" i="4"/>
  <c r="E1273" i="4" s="1"/>
  <c r="A1272" i="4"/>
  <c r="E1272" i="4" s="1"/>
  <c r="A1271" i="4"/>
  <c r="E1271" i="4" s="1"/>
  <c r="A1270" i="4"/>
  <c r="E1270" i="4" s="1"/>
  <c r="A1269" i="4"/>
  <c r="E1269" i="4" s="1"/>
  <c r="A1268" i="4"/>
  <c r="E1268" i="4" s="1"/>
  <c r="A1267" i="4"/>
  <c r="E1267" i="4" s="1"/>
  <c r="A1266" i="4"/>
  <c r="E1266" i="4" s="1"/>
  <c r="A1265" i="4"/>
  <c r="E1265" i="4" s="1"/>
  <c r="A1264" i="4"/>
  <c r="E1264" i="4" s="1"/>
  <c r="A1263" i="4"/>
  <c r="E1263" i="4" s="1"/>
  <c r="A1262" i="4"/>
  <c r="E1262" i="4" s="1"/>
  <c r="A1261" i="4"/>
  <c r="E1261" i="4" s="1"/>
  <c r="A1260" i="4"/>
  <c r="E1260" i="4" s="1"/>
  <c r="A1259" i="4"/>
  <c r="E1259" i="4" s="1"/>
  <c r="A1258" i="4"/>
  <c r="E1258" i="4" s="1"/>
  <c r="A1257" i="4"/>
  <c r="E1257" i="4" s="1"/>
  <c r="A1256" i="4"/>
  <c r="E1256" i="4" s="1"/>
  <c r="A1255" i="4"/>
  <c r="E1255" i="4" s="1"/>
  <c r="A1254" i="4"/>
  <c r="E1254" i="4" s="1"/>
  <c r="A1253" i="4"/>
  <c r="E1253" i="4" s="1"/>
  <c r="A1252" i="4"/>
  <c r="E1252" i="4" s="1"/>
  <c r="A1251" i="4"/>
  <c r="E1251" i="4" s="1"/>
  <c r="A1250" i="4"/>
  <c r="E1250" i="4" s="1"/>
  <c r="A1249" i="4"/>
  <c r="E1249" i="4" s="1"/>
  <c r="A1248" i="4"/>
  <c r="E1248" i="4" s="1"/>
  <c r="A1247" i="4"/>
  <c r="E1247" i="4" s="1"/>
  <c r="A1246" i="4"/>
  <c r="E1246" i="4" s="1"/>
  <c r="A1245" i="4"/>
  <c r="E1245" i="4" s="1"/>
  <c r="A1244" i="4"/>
  <c r="E1244" i="4" s="1"/>
  <c r="A1243" i="4"/>
  <c r="E1243" i="4" s="1"/>
  <c r="A1242" i="4"/>
  <c r="E1242" i="4" s="1"/>
  <c r="A1241" i="4"/>
  <c r="E1241" i="4" s="1"/>
  <c r="A1240" i="4"/>
  <c r="E1240" i="4" s="1"/>
  <c r="A1239" i="4"/>
  <c r="E1239" i="4" s="1"/>
  <c r="A1238" i="4"/>
  <c r="E1238" i="4" s="1"/>
  <c r="A1237" i="4"/>
  <c r="E1237" i="4" s="1"/>
  <c r="A1236" i="4"/>
  <c r="E1236" i="4" s="1"/>
  <c r="A1235" i="4"/>
  <c r="E1235" i="4" s="1"/>
  <c r="A1234" i="4"/>
  <c r="E1234" i="4" s="1"/>
  <c r="A1233" i="4"/>
  <c r="E1233" i="4" s="1"/>
  <c r="A1232" i="4"/>
  <c r="E1232" i="4" s="1"/>
  <c r="A1231" i="4"/>
  <c r="E1231" i="4" s="1"/>
  <c r="A1230" i="4"/>
  <c r="E1230" i="4" s="1"/>
  <c r="A1229" i="4"/>
  <c r="E1229" i="4" s="1"/>
  <c r="A1228" i="4"/>
  <c r="E1228" i="4" s="1"/>
  <c r="A1227" i="4"/>
  <c r="E1227" i="4" s="1"/>
  <c r="A1226" i="4"/>
  <c r="E1226" i="4" s="1"/>
  <c r="A1225" i="4"/>
  <c r="E1225" i="4" s="1"/>
  <c r="A1224" i="4"/>
  <c r="E1224" i="4" s="1"/>
  <c r="A1223" i="4"/>
  <c r="E1223" i="4" s="1"/>
  <c r="A1222" i="4"/>
  <c r="E1222" i="4" s="1"/>
  <c r="A1221" i="4"/>
  <c r="E1221" i="4" s="1"/>
  <c r="A1220" i="4"/>
  <c r="E1220" i="4" s="1"/>
  <c r="A1219" i="4"/>
  <c r="E1219" i="4" s="1"/>
  <c r="A1218" i="4"/>
  <c r="E1218" i="4" s="1"/>
  <c r="A1217" i="4"/>
  <c r="E1217" i="4" s="1"/>
  <c r="A1216" i="4"/>
  <c r="E1216" i="4" s="1"/>
  <c r="A1215" i="4"/>
  <c r="E1215" i="4" s="1"/>
  <c r="A1214" i="4"/>
  <c r="E1214" i="4" s="1"/>
  <c r="A1213" i="4"/>
  <c r="E1213" i="4" s="1"/>
  <c r="A1212" i="4"/>
  <c r="E1212" i="4" s="1"/>
  <c r="A1211" i="4"/>
  <c r="E1211" i="4" s="1"/>
  <c r="A1210" i="4"/>
  <c r="E1210" i="4" s="1"/>
  <c r="A1209" i="4"/>
  <c r="E1209" i="4" s="1"/>
  <c r="A1208" i="4"/>
  <c r="E1208" i="4" s="1"/>
  <c r="A1207" i="4"/>
  <c r="E1207" i="4" s="1"/>
  <c r="A1206" i="4"/>
  <c r="E1206" i="4" s="1"/>
  <c r="A1205" i="4"/>
  <c r="E1205" i="4" s="1"/>
  <c r="A1204" i="4"/>
  <c r="E1204" i="4" s="1"/>
  <c r="A1203" i="4"/>
  <c r="E1203" i="4" s="1"/>
  <c r="A1202" i="4"/>
  <c r="E1202" i="4" s="1"/>
  <c r="A1201" i="4"/>
  <c r="E1201" i="4" s="1"/>
  <c r="A1200" i="4"/>
  <c r="E1200" i="4" s="1"/>
  <c r="A1199" i="4"/>
  <c r="E1199" i="4" s="1"/>
  <c r="A1198" i="4"/>
  <c r="E1198" i="4" s="1"/>
  <c r="A1197" i="4"/>
  <c r="E1197" i="4" s="1"/>
  <c r="A1196" i="4"/>
  <c r="E1196" i="4" s="1"/>
  <c r="A1195" i="4"/>
  <c r="E1195" i="4" s="1"/>
  <c r="A1194" i="4"/>
  <c r="E1194" i="4" s="1"/>
  <c r="A1193" i="4"/>
  <c r="E1193" i="4" s="1"/>
  <c r="A1192" i="4"/>
  <c r="E1192" i="4" s="1"/>
  <c r="A1191" i="4"/>
  <c r="E1191" i="4" s="1"/>
  <c r="A1190" i="4"/>
  <c r="E1190" i="4" s="1"/>
  <c r="A1189" i="4"/>
  <c r="E1189" i="4" s="1"/>
  <c r="A1188" i="4"/>
  <c r="E1188" i="4" s="1"/>
  <c r="A1187" i="4"/>
  <c r="E1187" i="4" s="1"/>
  <c r="A1186" i="4"/>
  <c r="E1186" i="4" s="1"/>
  <c r="A1185" i="4"/>
  <c r="E1185" i="4" s="1"/>
  <c r="A1184" i="4"/>
  <c r="E1184" i="4" s="1"/>
  <c r="A1183" i="4"/>
  <c r="E1183" i="4" s="1"/>
  <c r="A1182" i="4"/>
  <c r="E1182" i="4" s="1"/>
  <c r="A1181" i="4"/>
  <c r="E1181" i="4" s="1"/>
  <c r="A1180" i="4"/>
  <c r="E1180" i="4" s="1"/>
  <c r="A1179" i="4"/>
  <c r="E1179" i="4" s="1"/>
  <c r="A1178" i="4"/>
  <c r="E1178" i="4" s="1"/>
  <c r="A1177" i="4"/>
  <c r="E1177" i="4" s="1"/>
  <c r="A1176" i="4"/>
  <c r="E1176" i="4" s="1"/>
  <c r="A1175" i="4"/>
  <c r="E1175" i="4" s="1"/>
  <c r="A1174" i="4"/>
  <c r="E1174" i="4" s="1"/>
  <c r="A1173" i="4"/>
  <c r="E1173" i="4" s="1"/>
  <c r="A1172" i="4"/>
  <c r="E1172" i="4" s="1"/>
  <c r="A1171" i="4"/>
  <c r="E1171" i="4" s="1"/>
  <c r="A1170" i="4"/>
  <c r="E1170" i="4" s="1"/>
  <c r="A1169" i="4"/>
  <c r="E1169" i="4" s="1"/>
  <c r="A1168" i="4"/>
  <c r="E1168" i="4" s="1"/>
  <c r="A1167" i="4"/>
  <c r="E1167" i="4" s="1"/>
  <c r="A1166" i="4"/>
  <c r="E1166" i="4" s="1"/>
  <c r="A1165" i="4"/>
  <c r="E1165" i="4" s="1"/>
  <c r="A1164" i="4"/>
  <c r="E1164" i="4" s="1"/>
  <c r="A1163" i="4"/>
  <c r="E1163" i="4" s="1"/>
  <c r="A1162" i="4"/>
  <c r="E1162" i="4" s="1"/>
  <c r="A1161" i="4"/>
  <c r="E1161" i="4" s="1"/>
  <c r="A1160" i="4"/>
  <c r="E1160" i="4" s="1"/>
  <c r="A1159" i="4"/>
  <c r="E1159" i="4" s="1"/>
  <c r="A1158" i="4"/>
  <c r="E1158" i="4" s="1"/>
  <c r="A1157" i="4"/>
  <c r="E1157" i="4" s="1"/>
  <c r="A1156" i="4"/>
  <c r="E1156" i="4" s="1"/>
  <c r="A1155" i="4"/>
  <c r="E1155" i="4" s="1"/>
  <c r="A1154" i="4"/>
  <c r="E1154" i="4" s="1"/>
  <c r="A1153" i="4"/>
  <c r="E1153" i="4" s="1"/>
  <c r="A1152" i="4"/>
  <c r="E1152" i="4" s="1"/>
  <c r="A1151" i="4"/>
  <c r="E1151" i="4" s="1"/>
  <c r="A1150" i="4"/>
  <c r="E1150" i="4" s="1"/>
  <c r="A1149" i="4"/>
  <c r="E1149" i="4" s="1"/>
  <c r="A1148" i="4"/>
  <c r="E1148" i="4" s="1"/>
  <c r="A1147" i="4"/>
  <c r="E1147" i="4" s="1"/>
  <c r="A1146" i="4"/>
  <c r="E1146" i="4" s="1"/>
  <c r="A1145" i="4"/>
  <c r="E1145" i="4" s="1"/>
  <c r="A1144" i="4"/>
  <c r="E1144" i="4" s="1"/>
  <c r="A1143" i="4"/>
  <c r="E1143" i="4" s="1"/>
  <c r="A1142" i="4"/>
  <c r="E1142" i="4" s="1"/>
  <c r="A1141" i="4"/>
  <c r="E1141" i="4" s="1"/>
  <c r="A1140" i="4"/>
  <c r="E1140" i="4" s="1"/>
  <c r="A1139" i="4"/>
  <c r="E1139" i="4" s="1"/>
  <c r="A1138" i="4"/>
  <c r="E1138" i="4" s="1"/>
  <c r="A1137" i="4"/>
  <c r="E1137" i="4" s="1"/>
  <c r="A1136" i="4"/>
  <c r="E1136" i="4" s="1"/>
  <c r="A1135" i="4"/>
  <c r="E1135" i="4" s="1"/>
  <c r="A1134" i="4"/>
  <c r="E1134" i="4" s="1"/>
  <c r="A1133" i="4"/>
  <c r="E1133" i="4" s="1"/>
  <c r="A1132" i="4"/>
  <c r="E1132" i="4" s="1"/>
  <c r="A1131" i="4"/>
  <c r="E1131" i="4" s="1"/>
  <c r="A1130" i="4"/>
  <c r="E1130" i="4" s="1"/>
  <c r="A1129" i="4"/>
  <c r="E1129" i="4" s="1"/>
  <c r="A1128" i="4"/>
  <c r="E1128" i="4" s="1"/>
  <c r="A1127" i="4"/>
  <c r="E1127" i="4" s="1"/>
  <c r="A1126" i="4"/>
  <c r="E1126" i="4" s="1"/>
  <c r="A1125" i="4"/>
  <c r="E1125" i="4" s="1"/>
  <c r="A1124" i="4"/>
  <c r="E1124" i="4" s="1"/>
  <c r="A1123" i="4"/>
  <c r="E1123" i="4" s="1"/>
  <c r="A1122" i="4"/>
  <c r="E1122" i="4" s="1"/>
  <c r="A1121" i="4"/>
  <c r="E1121" i="4" s="1"/>
  <c r="A1120" i="4"/>
  <c r="E1120" i="4" s="1"/>
  <c r="A1119" i="4"/>
  <c r="E1119" i="4" s="1"/>
  <c r="A1118" i="4"/>
  <c r="E1118" i="4" s="1"/>
  <c r="A1117" i="4"/>
  <c r="E1117" i="4" s="1"/>
  <c r="A1116" i="4"/>
  <c r="E1116" i="4" s="1"/>
  <c r="A1115" i="4"/>
  <c r="E1115" i="4" s="1"/>
  <c r="A1114" i="4"/>
  <c r="E1114" i="4" s="1"/>
  <c r="A1113" i="4"/>
  <c r="E1113" i="4" s="1"/>
  <c r="A1112" i="4"/>
  <c r="E1112" i="4" s="1"/>
  <c r="A1111" i="4"/>
  <c r="E1111" i="4" s="1"/>
  <c r="A1110" i="4"/>
  <c r="E1110" i="4" s="1"/>
  <c r="A1109" i="4"/>
  <c r="E1109" i="4" s="1"/>
  <c r="A1108" i="4"/>
  <c r="E1108" i="4" s="1"/>
  <c r="A1107" i="4"/>
  <c r="E1107" i="4" s="1"/>
  <c r="A1106" i="4"/>
  <c r="E1106" i="4" s="1"/>
  <c r="A1105" i="4"/>
  <c r="E1105" i="4" s="1"/>
  <c r="A1104" i="4"/>
  <c r="E1104" i="4" s="1"/>
  <c r="A1103" i="4"/>
  <c r="E1103" i="4" s="1"/>
  <c r="A1102" i="4"/>
  <c r="E1102" i="4" s="1"/>
  <c r="A1101" i="4"/>
  <c r="E1101" i="4" s="1"/>
  <c r="A1100" i="4"/>
  <c r="E1100" i="4" s="1"/>
  <c r="A1099" i="4"/>
  <c r="E1099" i="4" s="1"/>
  <c r="A1098" i="4"/>
  <c r="E1098" i="4" s="1"/>
  <c r="A1097" i="4"/>
  <c r="E1097" i="4" s="1"/>
  <c r="A1096" i="4"/>
  <c r="E1096" i="4" s="1"/>
  <c r="A1095" i="4"/>
  <c r="E1095" i="4" s="1"/>
  <c r="A1094" i="4"/>
  <c r="E1094" i="4" s="1"/>
  <c r="A1093" i="4"/>
  <c r="E1093" i="4" s="1"/>
  <c r="A1092" i="4"/>
  <c r="E1092" i="4" s="1"/>
  <c r="A1091" i="4"/>
  <c r="E1091" i="4" s="1"/>
  <c r="A1090" i="4"/>
  <c r="E1090" i="4" s="1"/>
  <c r="A1089" i="4"/>
  <c r="E1089" i="4" s="1"/>
  <c r="A1088" i="4"/>
  <c r="E1088" i="4" s="1"/>
  <c r="A1087" i="4"/>
  <c r="E1087" i="4" s="1"/>
  <c r="A1086" i="4"/>
  <c r="E1086" i="4" s="1"/>
  <c r="A1085" i="4"/>
  <c r="E1085" i="4" s="1"/>
  <c r="A1084" i="4"/>
  <c r="E1084" i="4" s="1"/>
  <c r="A1083" i="4"/>
  <c r="E1083" i="4" s="1"/>
  <c r="A1082" i="4"/>
  <c r="E1082" i="4" s="1"/>
  <c r="A1081" i="4"/>
  <c r="E1081" i="4" s="1"/>
  <c r="A1080" i="4"/>
  <c r="E1080" i="4" s="1"/>
  <c r="A1079" i="4"/>
  <c r="E1079" i="4" s="1"/>
  <c r="A1078" i="4"/>
  <c r="E1078" i="4" s="1"/>
  <c r="A1077" i="4"/>
  <c r="E1077" i="4" s="1"/>
  <c r="A1076" i="4"/>
  <c r="E1076" i="4" s="1"/>
  <c r="A1075" i="4"/>
  <c r="E1075" i="4" s="1"/>
  <c r="A1074" i="4"/>
  <c r="E1074" i="4" s="1"/>
  <c r="A1073" i="4"/>
  <c r="E1073" i="4" s="1"/>
  <c r="A1072" i="4"/>
  <c r="E1072" i="4" s="1"/>
  <c r="A1071" i="4"/>
  <c r="E1071" i="4" s="1"/>
  <c r="A1070" i="4"/>
  <c r="E1070" i="4" s="1"/>
  <c r="A1069" i="4"/>
  <c r="E1069" i="4" s="1"/>
  <c r="A1068" i="4"/>
  <c r="E1068" i="4" s="1"/>
  <c r="A1067" i="4"/>
  <c r="E1067" i="4" s="1"/>
  <c r="A1066" i="4"/>
  <c r="E1066" i="4" s="1"/>
  <c r="A1065" i="4"/>
  <c r="E1065" i="4" s="1"/>
  <c r="A1064" i="4"/>
  <c r="E1064" i="4" s="1"/>
  <c r="A1063" i="4"/>
  <c r="E1063" i="4" s="1"/>
  <c r="A1062" i="4"/>
  <c r="E1062" i="4" s="1"/>
  <c r="A1061" i="4"/>
  <c r="E1061" i="4" s="1"/>
  <c r="A1060" i="4"/>
  <c r="E1060" i="4" s="1"/>
  <c r="A1059" i="4"/>
  <c r="E1059" i="4" s="1"/>
  <c r="A1058" i="4"/>
  <c r="E1058" i="4" s="1"/>
  <c r="A1057" i="4"/>
  <c r="E1057" i="4" s="1"/>
  <c r="A1056" i="4"/>
  <c r="E1056" i="4" s="1"/>
  <c r="A1055" i="4"/>
  <c r="E1055" i="4" s="1"/>
  <c r="A1054" i="4"/>
  <c r="E1054" i="4" s="1"/>
  <c r="A1053" i="4"/>
  <c r="E1053" i="4" s="1"/>
  <c r="A1052" i="4"/>
  <c r="E1052" i="4" s="1"/>
  <c r="A1051" i="4"/>
  <c r="E1051" i="4" s="1"/>
  <c r="A1050" i="4"/>
  <c r="E1050" i="4" s="1"/>
  <c r="A1049" i="4"/>
  <c r="E1049" i="4" s="1"/>
  <c r="A1048" i="4"/>
  <c r="E1048" i="4" s="1"/>
  <c r="A1047" i="4"/>
  <c r="E1047" i="4" s="1"/>
  <c r="A1046" i="4"/>
  <c r="E1046" i="4" s="1"/>
  <c r="A1045" i="4"/>
  <c r="E1045" i="4" s="1"/>
  <c r="A1044" i="4"/>
  <c r="E1044" i="4" s="1"/>
  <c r="A1043" i="4"/>
  <c r="E1043" i="4" s="1"/>
  <c r="A1042" i="4"/>
  <c r="E1042" i="4" s="1"/>
  <c r="A1041" i="4"/>
  <c r="E1041" i="4" s="1"/>
  <c r="A1040" i="4"/>
  <c r="E1040" i="4" s="1"/>
  <c r="A1039" i="4"/>
  <c r="E1039" i="4" s="1"/>
  <c r="A1038" i="4"/>
  <c r="E1038" i="4" s="1"/>
  <c r="A1037" i="4"/>
  <c r="E1037" i="4" s="1"/>
  <c r="A1036" i="4"/>
  <c r="E1036" i="4" s="1"/>
  <c r="A1035" i="4"/>
  <c r="E1035" i="4" s="1"/>
  <c r="A1034" i="4"/>
  <c r="E1034" i="4" s="1"/>
  <c r="A1033" i="4"/>
  <c r="E1033" i="4" s="1"/>
  <c r="A1032" i="4"/>
  <c r="E1032" i="4" s="1"/>
  <c r="A1031" i="4"/>
  <c r="E1031" i="4" s="1"/>
  <c r="A1030" i="4"/>
  <c r="E1030" i="4" s="1"/>
  <c r="A1029" i="4"/>
  <c r="E1029" i="4" s="1"/>
  <c r="A1028" i="4"/>
  <c r="E1028" i="4" s="1"/>
  <c r="A1027" i="4"/>
  <c r="E1027" i="4" s="1"/>
  <c r="A1026" i="4"/>
  <c r="E1026" i="4" s="1"/>
  <c r="A1025" i="4"/>
  <c r="E1025" i="4" s="1"/>
  <c r="A1024" i="4"/>
  <c r="E1024" i="4" s="1"/>
  <c r="A1023" i="4"/>
  <c r="E1023" i="4" s="1"/>
  <c r="A1022" i="4"/>
  <c r="E1022" i="4" s="1"/>
  <c r="A1021" i="4"/>
  <c r="E1021" i="4" s="1"/>
  <c r="A1020" i="4"/>
  <c r="E1020" i="4" s="1"/>
  <c r="A1019" i="4"/>
  <c r="E1019" i="4" s="1"/>
  <c r="A1018" i="4"/>
  <c r="E1018" i="4" s="1"/>
  <c r="A1017" i="4"/>
  <c r="E1017" i="4" s="1"/>
  <c r="A1016" i="4"/>
  <c r="E1016" i="4" s="1"/>
  <c r="A1015" i="4"/>
  <c r="E1015" i="4" s="1"/>
  <c r="A1014" i="4"/>
  <c r="E1014" i="4" s="1"/>
  <c r="A1013" i="4"/>
  <c r="E1013" i="4" s="1"/>
  <c r="A1012" i="4"/>
  <c r="E1012" i="4" s="1"/>
  <c r="A1011" i="4"/>
  <c r="E1011" i="4" s="1"/>
  <c r="A1010" i="4"/>
  <c r="E1010" i="4" s="1"/>
  <c r="A1009" i="4"/>
  <c r="E1009" i="4" s="1"/>
  <c r="A1008" i="4"/>
  <c r="E1008" i="4" s="1"/>
  <c r="A1007" i="4"/>
  <c r="E1007" i="4" s="1"/>
  <c r="A1006" i="4"/>
  <c r="E1006" i="4" s="1"/>
  <c r="A1005" i="4"/>
  <c r="E1005" i="4" s="1"/>
  <c r="A1004" i="4"/>
  <c r="E1004" i="4" s="1"/>
  <c r="A1003" i="4"/>
  <c r="E1003" i="4" s="1"/>
  <c r="A1002" i="4"/>
  <c r="E1002" i="4" s="1"/>
  <c r="A1001" i="4"/>
  <c r="E1001" i="4" s="1"/>
  <c r="A1000" i="4"/>
  <c r="E1000" i="4" s="1"/>
  <c r="A999" i="4"/>
  <c r="E999" i="4" s="1"/>
  <c r="A998" i="4"/>
  <c r="E998" i="4" s="1"/>
  <c r="A997" i="4"/>
  <c r="E997" i="4" s="1"/>
  <c r="A996" i="4"/>
  <c r="E996" i="4" s="1"/>
  <c r="A995" i="4"/>
  <c r="E995" i="4" s="1"/>
  <c r="A994" i="4"/>
  <c r="E994" i="4" s="1"/>
  <c r="A993" i="4"/>
  <c r="E993" i="4" s="1"/>
  <c r="A992" i="4"/>
  <c r="E992" i="4" s="1"/>
  <c r="A991" i="4"/>
  <c r="E991" i="4" s="1"/>
  <c r="A990" i="4"/>
  <c r="E990" i="4" s="1"/>
  <c r="A989" i="4"/>
  <c r="E989" i="4" s="1"/>
  <c r="A988" i="4"/>
  <c r="E988" i="4" s="1"/>
  <c r="A987" i="4"/>
  <c r="E987" i="4" s="1"/>
  <c r="A986" i="4"/>
  <c r="E986" i="4" s="1"/>
  <c r="A985" i="4"/>
  <c r="E985" i="4" s="1"/>
  <c r="A984" i="4"/>
  <c r="E984" i="4" s="1"/>
  <c r="A983" i="4"/>
  <c r="E983" i="4" s="1"/>
  <c r="A982" i="4"/>
  <c r="E982" i="4" s="1"/>
  <c r="A981" i="4"/>
  <c r="E981" i="4" s="1"/>
  <c r="A980" i="4"/>
  <c r="E980" i="4" s="1"/>
  <c r="A979" i="4"/>
  <c r="E979" i="4" s="1"/>
  <c r="A978" i="4"/>
  <c r="E978" i="4" s="1"/>
  <c r="A977" i="4"/>
  <c r="E977" i="4" s="1"/>
  <c r="A976" i="4"/>
  <c r="E976" i="4" s="1"/>
  <c r="A975" i="4"/>
  <c r="E975" i="4" s="1"/>
  <c r="A974" i="4"/>
  <c r="E974" i="4" s="1"/>
  <c r="A973" i="4"/>
  <c r="E973" i="4" s="1"/>
  <c r="A972" i="4"/>
  <c r="E972" i="4" s="1"/>
  <c r="A971" i="4"/>
  <c r="E971" i="4" s="1"/>
  <c r="A970" i="4"/>
  <c r="E970" i="4" s="1"/>
  <c r="A969" i="4"/>
  <c r="E969" i="4" s="1"/>
  <c r="A968" i="4"/>
  <c r="E968" i="4" s="1"/>
  <c r="A967" i="4"/>
  <c r="E967" i="4" s="1"/>
  <c r="A966" i="4"/>
  <c r="E966" i="4" s="1"/>
  <c r="A965" i="4"/>
  <c r="E965" i="4" s="1"/>
  <c r="A964" i="4"/>
  <c r="E964" i="4" s="1"/>
  <c r="A963" i="4"/>
  <c r="E963" i="4" s="1"/>
  <c r="A962" i="4"/>
  <c r="E962" i="4" s="1"/>
  <c r="A961" i="4"/>
  <c r="E961" i="4" s="1"/>
  <c r="A960" i="4"/>
  <c r="E960" i="4" s="1"/>
  <c r="A959" i="4"/>
  <c r="E959" i="4" s="1"/>
  <c r="A958" i="4"/>
  <c r="E958" i="4" s="1"/>
  <c r="A957" i="4"/>
  <c r="E957" i="4" s="1"/>
  <c r="A956" i="4"/>
  <c r="E956" i="4" s="1"/>
  <c r="A955" i="4"/>
  <c r="E955" i="4" s="1"/>
  <c r="A954" i="4"/>
  <c r="E954" i="4" s="1"/>
  <c r="A953" i="4"/>
  <c r="E953" i="4" s="1"/>
  <c r="A952" i="4"/>
  <c r="E952" i="4" s="1"/>
  <c r="A951" i="4"/>
  <c r="E951" i="4" s="1"/>
  <c r="A950" i="4"/>
  <c r="E950" i="4" s="1"/>
  <c r="A949" i="4"/>
  <c r="E949" i="4" s="1"/>
  <c r="A948" i="4"/>
  <c r="E948" i="4" s="1"/>
  <c r="A947" i="4"/>
  <c r="E947" i="4" s="1"/>
  <c r="A946" i="4"/>
  <c r="E946" i="4" s="1"/>
  <c r="A945" i="4"/>
  <c r="E945" i="4" s="1"/>
  <c r="A944" i="4"/>
  <c r="E944" i="4" s="1"/>
  <c r="A943" i="4"/>
  <c r="E943" i="4" s="1"/>
  <c r="A942" i="4"/>
  <c r="E942" i="4" s="1"/>
  <c r="A941" i="4"/>
  <c r="E941" i="4" s="1"/>
  <c r="A940" i="4"/>
  <c r="E940" i="4" s="1"/>
  <c r="A939" i="4"/>
  <c r="E939" i="4" s="1"/>
  <c r="A938" i="4"/>
  <c r="E938" i="4" s="1"/>
  <c r="A937" i="4"/>
  <c r="E937" i="4" s="1"/>
  <c r="A936" i="4"/>
  <c r="E936" i="4" s="1"/>
  <c r="A935" i="4"/>
  <c r="E935" i="4" s="1"/>
  <c r="A934" i="4"/>
  <c r="E934" i="4" s="1"/>
  <c r="A933" i="4"/>
  <c r="E933" i="4" s="1"/>
  <c r="A932" i="4"/>
  <c r="E932" i="4" s="1"/>
  <c r="A931" i="4"/>
  <c r="E931" i="4" s="1"/>
  <c r="A930" i="4"/>
  <c r="E930" i="4" s="1"/>
  <c r="A929" i="4"/>
  <c r="E929" i="4" s="1"/>
  <c r="A928" i="4"/>
  <c r="E928" i="4" s="1"/>
  <c r="A927" i="4"/>
  <c r="E927" i="4" s="1"/>
  <c r="A926" i="4"/>
  <c r="E926" i="4" s="1"/>
  <c r="A925" i="4"/>
  <c r="E925" i="4" s="1"/>
  <c r="A924" i="4"/>
  <c r="E924" i="4" s="1"/>
  <c r="A923" i="4"/>
  <c r="E923" i="4" s="1"/>
  <c r="A922" i="4"/>
  <c r="E922" i="4" s="1"/>
  <c r="A921" i="4"/>
  <c r="E921" i="4" s="1"/>
  <c r="A920" i="4"/>
  <c r="E920" i="4" s="1"/>
  <c r="A919" i="4"/>
  <c r="E919" i="4" s="1"/>
  <c r="A918" i="4"/>
  <c r="E918" i="4" s="1"/>
  <c r="A917" i="4"/>
  <c r="E917" i="4" s="1"/>
  <c r="A916" i="4"/>
  <c r="E916" i="4" s="1"/>
  <c r="A915" i="4"/>
  <c r="E915" i="4" s="1"/>
  <c r="A914" i="4"/>
  <c r="E914" i="4" s="1"/>
  <c r="A913" i="4"/>
  <c r="E913" i="4" s="1"/>
  <c r="A912" i="4"/>
  <c r="E912" i="4" s="1"/>
  <c r="A911" i="4"/>
  <c r="E911" i="4" s="1"/>
  <c r="A910" i="4"/>
  <c r="E910" i="4" s="1"/>
  <c r="A909" i="4"/>
  <c r="E909" i="4" s="1"/>
  <c r="A908" i="4"/>
  <c r="E908" i="4" s="1"/>
  <c r="A907" i="4"/>
  <c r="E907" i="4" s="1"/>
  <c r="A906" i="4"/>
  <c r="E906" i="4" s="1"/>
  <c r="A905" i="4"/>
  <c r="E905" i="4" s="1"/>
  <c r="A904" i="4"/>
  <c r="E904" i="4" s="1"/>
  <c r="A903" i="4"/>
  <c r="E903" i="4" s="1"/>
  <c r="A902" i="4"/>
  <c r="E902" i="4" s="1"/>
  <c r="A901" i="4"/>
  <c r="E901" i="4" s="1"/>
  <c r="A900" i="4"/>
  <c r="E900" i="4" s="1"/>
  <c r="A899" i="4"/>
  <c r="E899" i="4" s="1"/>
  <c r="A898" i="4"/>
  <c r="E898" i="4" s="1"/>
  <c r="A897" i="4"/>
  <c r="E897" i="4" s="1"/>
  <c r="A896" i="4"/>
  <c r="E896" i="4" s="1"/>
  <c r="A895" i="4"/>
  <c r="E895" i="4" s="1"/>
  <c r="A894" i="4"/>
  <c r="E894" i="4" s="1"/>
  <c r="A893" i="4"/>
  <c r="E893" i="4" s="1"/>
  <c r="A892" i="4"/>
  <c r="E892" i="4" s="1"/>
  <c r="A891" i="4"/>
  <c r="E891" i="4" s="1"/>
  <c r="A890" i="4"/>
  <c r="E890" i="4" s="1"/>
  <c r="A889" i="4"/>
  <c r="E889" i="4" s="1"/>
  <c r="A888" i="4"/>
  <c r="E888" i="4" s="1"/>
  <c r="A887" i="4"/>
  <c r="E887" i="4" s="1"/>
  <c r="A886" i="4"/>
  <c r="E886" i="4" s="1"/>
  <c r="A885" i="4"/>
  <c r="E885" i="4" s="1"/>
  <c r="A884" i="4"/>
  <c r="E884" i="4" s="1"/>
  <c r="A883" i="4"/>
  <c r="E883" i="4" s="1"/>
  <c r="A882" i="4"/>
  <c r="E882" i="4" s="1"/>
  <c r="A881" i="4"/>
  <c r="E881" i="4" s="1"/>
  <c r="A880" i="4"/>
  <c r="E880" i="4" s="1"/>
  <c r="A879" i="4"/>
  <c r="E879" i="4" s="1"/>
  <c r="A878" i="4"/>
  <c r="E878" i="4" s="1"/>
  <c r="A877" i="4"/>
  <c r="E877" i="4" s="1"/>
  <c r="A876" i="4"/>
  <c r="E876" i="4" s="1"/>
  <c r="A875" i="4"/>
  <c r="E875" i="4" s="1"/>
  <c r="A874" i="4"/>
  <c r="E874" i="4" s="1"/>
  <c r="A873" i="4"/>
  <c r="E873" i="4" s="1"/>
  <c r="A872" i="4"/>
  <c r="E872" i="4" s="1"/>
  <c r="A871" i="4"/>
  <c r="E871" i="4" s="1"/>
  <c r="A870" i="4"/>
  <c r="E870" i="4" s="1"/>
  <c r="A869" i="4"/>
  <c r="E869" i="4" s="1"/>
  <c r="A868" i="4"/>
  <c r="E868" i="4" s="1"/>
  <c r="A867" i="4"/>
  <c r="E867" i="4" s="1"/>
  <c r="A866" i="4"/>
  <c r="E866" i="4" s="1"/>
  <c r="A865" i="4"/>
  <c r="E865" i="4" s="1"/>
  <c r="A864" i="4"/>
  <c r="E864" i="4" s="1"/>
  <c r="A863" i="4"/>
  <c r="E863" i="4" s="1"/>
  <c r="A862" i="4"/>
  <c r="E862" i="4" s="1"/>
  <c r="A861" i="4"/>
  <c r="E861" i="4" s="1"/>
  <c r="A860" i="4"/>
  <c r="E860" i="4" s="1"/>
  <c r="A859" i="4"/>
  <c r="E859" i="4" s="1"/>
  <c r="A858" i="4"/>
  <c r="E858" i="4" s="1"/>
  <c r="A857" i="4"/>
  <c r="E857" i="4" s="1"/>
  <c r="A856" i="4"/>
  <c r="E856" i="4" s="1"/>
  <c r="A855" i="4"/>
  <c r="E855" i="4" s="1"/>
  <c r="A854" i="4"/>
  <c r="E854" i="4" s="1"/>
  <c r="A853" i="4"/>
  <c r="E853" i="4" s="1"/>
  <c r="A852" i="4"/>
  <c r="E852" i="4" s="1"/>
  <c r="A851" i="4"/>
  <c r="E851" i="4" s="1"/>
  <c r="A850" i="4"/>
  <c r="E850" i="4" s="1"/>
  <c r="A849" i="4"/>
  <c r="E849" i="4" s="1"/>
  <c r="A848" i="4"/>
  <c r="E848" i="4" s="1"/>
  <c r="A847" i="4"/>
  <c r="E847" i="4" s="1"/>
  <c r="A846" i="4"/>
  <c r="E846" i="4" s="1"/>
  <c r="A845" i="4"/>
  <c r="E845" i="4" s="1"/>
  <c r="A844" i="4"/>
  <c r="E844" i="4" s="1"/>
  <c r="A843" i="4"/>
  <c r="E843" i="4" s="1"/>
  <c r="A842" i="4"/>
  <c r="E842" i="4" s="1"/>
  <c r="A841" i="4"/>
  <c r="E841" i="4" s="1"/>
  <c r="A840" i="4"/>
  <c r="E840" i="4" s="1"/>
  <c r="A839" i="4"/>
  <c r="E839" i="4" s="1"/>
  <c r="A838" i="4"/>
  <c r="E838" i="4" s="1"/>
  <c r="A837" i="4"/>
  <c r="E837" i="4" s="1"/>
  <c r="A836" i="4"/>
  <c r="E836" i="4" s="1"/>
  <c r="A835" i="4"/>
  <c r="E835" i="4" s="1"/>
  <c r="A834" i="4"/>
  <c r="E834" i="4" s="1"/>
  <c r="A833" i="4"/>
  <c r="E833" i="4" s="1"/>
  <c r="A832" i="4"/>
  <c r="E832" i="4" s="1"/>
  <c r="A831" i="4"/>
  <c r="E831" i="4" s="1"/>
  <c r="A830" i="4"/>
  <c r="E830" i="4" s="1"/>
  <c r="A829" i="4"/>
  <c r="E829" i="4" s="1"/>
  <c r="A828" i="4"/>
  <c r="E828" i="4" s="1"/>
  <c r="A827" i="4"/>
  <c r="E827" i="4" s="1"/>
  <c r="A826" i="4"/>
  <c r="E826" i="4" s="1"/>
  <c r="A825" i="4"/>
  <c r="E825" i="4" s="1"/>
  <c r="A824" i="4"/>
  <c r="E824" i="4" s="1"/>
  <c r="A823" i="4"/>
  <c r="E823" i="4" s="1"/>
  <c r="A822" i="4"/>
  <c r="E822" i="4" s="1"/>
  <c r="A821" i="4"/>
  <c r="E821" i="4" s="1"/>
  <c r="A820" i="4"/>
  <c r="E820" i="4" s="1"/>
  <c r="A819" i="4"/>
  <c r="E819" i="4" s="1"/>
  <c r="A818" i="4"/>
  <c r="E818" i="4" s="1"/>
  <c r="A817" i="4"/>
  <c r="E817" i="4" s="1"/>
  <c r="A816" i="4"/>
  <c r="E816" i="4" s="1"/>
  <c r="A815" i="4"/>
  <c r="E815" i="4" s="1"/>
  <c r="A814" i="4"/>
  <c r="E814" i="4" s="1"/>
  <c r="A813" i="4"/>
  <c r="E813" i="4" s="1"/>
  <c r="A812" i="4"/>
  <c r="E812" i="4" s="1"/>
  <c r="A811" i="4"/>
  <c r="E811" i="4" s="1"/>
  <c r="A810" i="4"/>
  <c r="E810" i="4" s="1"/>
  <c r="A809" i="4"/>
  <c r="E809" i="4" s="1"/>
  <c r="A808" i="4"/>
  <c r="E808" i="4" s="1"/>
  <c r="A807" i="4"/>
  <c r="E807" i="4" s="1"/>
  <c r="A806" i="4"/>
  <c r="E806" i="4" s="1"/>
  <c r="A805" i="4"/>
  <c r="E805" i="4" s="1"/>
  <c r="A804" i="4"/>
  <c r="E804" i="4" s="1"/>
  <c r="A803" i="4"/>
  <c r="E803" i="4" s="1"/>
  <c r="A802" i="4"/>
  <c r="E802" i="4" s="1"/>
  <c r="A801" i="4"/>
  <c r="E801" i="4" s="1"/>
  <c r="A800" i="4"/>
  <c r="E800" i="4" s="1"/>
  <c r="A799" i="4"/>
  <c r="E799" i="4" s="1"/>
  <c r="A798" i="4"/>
  <c r="E798" i="4" s="1"/>
  <c r="A797" i="4"/>
  <c r="E797" i="4" s="1"/>
  <c r="A796" i="4"/>
  <c r="E796" i="4" s="1"/>
  <c r="A795" i="4"/>
  <c r="E795" i="4" s="1"/>
  <c r="A794" i="4"/>
  <c r="E794" i="4" s="1"/>
  <c r="A793" i="4"/>
  <c r="E793" i="4" s="1"/>
  <c r="A792" i="4"/>
  <c r="E792" i="4" s="1"/>
  <c r="A791" i="4"/>
  <c r="E791" i="4" s="1"/>
  <c r="A790" i="4"/>
  <c r="E790" i="4" s="1"/>
  <c r="A789" i="4"/>
  <c r="E789" i="4" s="1"/>
  <c r="A788" i="4"/>
  <c r="E788" i="4" s="1"/>
  <c r="A787" i="4"/>
  <c r="E787" i="4" s="1"/>
  <c r="A786" i="4"/>
  <c r="E786" i="4" s="1"/>
  <c r="A785" i="4"/>
  <c r="E785" i="4" s="1"/>
  <c r="A784" i="4"/>
  <c r="E784" i="4" s="1"/>
  <c r="A783" i="4"/>
  <c r="E783" i="4" s="1"/>
  <c r="A782" i="4"/>
  <c r="E782" i="4" s="1"/>
  <c r="A781" i="4"/>
  <c r="E781" i="4" s="1"/>
  <c r="A780" i="4"/>
  <c r="E780" i="4" s="1"/>
  <c r="A779" i="4"/>
  <c r="E779" i="4" s="1"/>
  <c r="A778" i="4"/>
  <c r="E778" i="4" s="1"/>
  <c r="A777" i="4"/>
  <c r="E777" i="4" s="1"/>
  <c r="A776" i="4"/>
  <c r="E776" i="4" s="1"/>
  <c r="A775" i="4"/>
  <c r="E775" i="4" s="1"/>
  <c r="A774" i="4"/>
  <c r="E774" i="4" s="1"/>
  <c r="A773" i="4"/>
  <c r="E773" i="4" s="1"/>
  <c r="A772" i="4"/>
  <c r="E772" i="4" s="1"/>
  <c r="A771" i="4"/>
  <c r="E771" i="4" s="1"/>
  <c r="A770" i="4"/>
  <c r="E770" i="4" s="1"/>
  <c r="A769" i="4"/>
  <c r="E769" i="4" s="1"/>
  <c r="A768" i="4"/>
  <c r="E768" i="4" s="1"/>
  <c r="A767" i="4"/>
  <c r="E767" i="4" s="1"/>
  <c r="A766" i="4"/>
  <c r="E766" i="4" s="1"/>
  <c r="A765" i="4"/>
  <c r="E765" i="4" s="1"/>
  <c r="A764" i="4"/>
  <c r="E764" i="4" s="1"/>
  <c r="A763" i="4"/>
  <c r="E763" i="4" s="1"/>
  <c r="A762" i="4"/>
  <c r="E762" i="4" s="1"/>
  <c r="A761" i="4"/>
  <c r="E761" i="4" s="1"/>
  <c r="A760" i="4"/>
  <c r="E760" i="4" s="1"/>
  <c r="A759" i="4"/>
  <c r="E759" i="4" s="1"/>
  <c r="A758" i="4"/>
  <c r="E758" i="4" s="1"/>
  <c r="A757" i="4"/>
  <c r="E757" i="4" s="1"/>
  <c r="A756" i="4"/>
  <c r="E756" i="4" s="1"/>
  <c r="A755" i="4"/>
  <c r="E755" i="4" s="1"/>
  <c r="A754" i="4"/>
  <c r="E754" i="4" s="1"/>
  <c r="A753" i="4"/>
  <c r="E753" i="4" s="1"/>
  <c r="A752" i="4"/>
  <c r="E752" i="4" s="1"/>
  <c r="A751" i="4"/>
  <c r="E751" i="4" s="1"/>
  <c r="A750" i="4"/>
  <c r="E750" i="4" s="1"/>
  <c r="A749" i="4"/>
  <c r="E749" i="4" s="1"/>
  <c r="A748" i="4"/>
  <c r="E748" i="4" s="1"/>
  <c r="A747" i="4"/>
  <c r="E747" i="4" s="1"/>
  <c r="A746" i="4"/>
  <c r="E746" i="4" s="1"/>
  <c r="A745" i="4"/>
  <c r="E745" i="4" s="1"/>
  <c r="A744" i="4"/>
  <c r="E744" i="4" s="1"/>
  <c r="A743" i="4"/>
  <c r="E743" i="4" s="1"/>
  <c r="A742" i="4"/>
  <c r="E742" i="4" s="1"/>
  <c r="A741" i="4"/>
  <c r="E741" i="4" s="1"/>
  <c r="A740" i="4"/>
  <c r="E740" i="4" s="1"/>
  <c r="A739" i="4"/>
  <c r="E739" i="4" s="1"/>
  <c r="A738" i="4"/>
  <c r="E738" i="4" s="1"/>
  <c r="A737" i="4"/>
  <c r="E737" i="4" s="1"/>
  <c r="A736" i="4"/>
  <c r="E736" i="4" s="1"/>
  <c r="A735" i="4"/>
  <c r="E735" i="4" s="1"/>
  <c r="A734" i="4"/>
  <c r="E734" i="4" s="1"/>
  <c r="A733" i="4"/>
  <c r="E733" i="4" s="1"/>
  <c r="A732" i="4"/>
  <c r="E732" i="4" s="1"/>
  <c r="A731" i="4"/>
  <c r="E731" i="4" s="1"/>
  <c r="A730" i="4"/>
  <c r="E730" i="4" s="1"/>
  <c r="A729" i="4"/>
  <c r="E729" i="4" s="1"/>
  <c r="A728" i="4"/>
  <c r="E728" i="4" s="1"/>
  <c r="A727" i="4"/>
  <c r="E727" i="4" s="1"/>
  <c r="A726" i="4"/>
  <c r="E726" i="4" s="1"/>
  <c r="A725" i="4"/>
  <c r="E725" i="4" s="1"/>
  <c r="A724" i="4"/>
  <c r="E724" i="4" s="1"/>
  <c r="A723" i="4"/>
  <c r="E723" i="4" s="1"/>
  <c r="A722" i="4"/>
  <c r="E722" i="4" s="1"/>
  <c r="A721" i="4"/>
  <c r="E721" i="4" s="1"/>
  <c r="A720" i="4"/>
  <c r="E720" i="4" s="1"/>
  <c r="A719" i="4"/>
  <c r="E719" i="4" s="1"/>
  <c r="A718" i="4"/>
  <c r="E718" i="4" s="1"/>
  <c r="A717" i="4"/>
  <c r="E717" i="4" s="1"/>
  <c r="A716" i="4"/>
  <c r="E716" i="4" s="1"/>
  <c r="A715" i="4"/>
  <c r="E715" i="4" s="1"/>
  <c r="A714" i="4"/>
  <c r="E714" i="4" s="1"/>
  <c r="A713" i="4"/>
  <c r="E713" i="4" s="1"/>
  <c r="A712" i="4"/>
  <c r="E712" i="4" s="1"/>
  <c r="A711" i="4"/>
  <c r="E711" i="4" s="1"/>
  <c r="A710" i="4"/>
  <c r="E710" i="4" s="1"/>
  <c r="A709" i="4"/>
  <c r="E709" i="4" s="1"/>
  <c r="A708" i="4"/>
  <c r="E708" i="4" s="1"/>
  <c r="A707" i="4"/>
  <c r="E707" i="4" s="1"/>
  <c r="A706" i="4"/>
  <c r="E706" i="4" s="1"/>
  <c r="A705" i="4"/>
  <c r="E705" i="4" s="1"/>
  <c r="A704" i="4"/>
  <c r="E704" i="4" s="1"/>
  <c r="A703" i="4"/>
  <c r="E703" i="4" s="1"/>
  <c r="A702" i="4"/>
  <c r="E702" i="4" s="1"/>
  <c r="A701" i="4"/>
  <c r="E701" i="4" s="1"/>
  <c r="A700" i="4"/>
  <c r="E700" i="4" s="1"/>
  <c r="A699" i="4"/>
  <c r="E699" i="4" s="1"/>
  <c r="A698" i="4"/>
  <c r="E698" i="4" s="1"/>
  <c r="A697" i="4"/>
  <c r="E697" i="4" s="1"/>
  <c r="A696" i="4"/>
  <c r="E696" i="4" s="1"/>
  <c r="A695" i="4"/>
  <c r="E695" i="4" s="1"/>
  <c r="A694" i="4"/>
  <c r="E694" i="4" s="1"/>
  <c r="A693" i="4"/>
  <c r="E693" i="4" s="1"/>
  <c r="A692" i="4"/>
  <c r="E692" i="4" s="1"/>
  <c r="A691" i="4"/>
  <c r="E691" i="4" s="1"/>
  <c r="A690" i="4"/>
  <c r="E690" i="4" s="1"/>
  <c r="A689" i="4"/>
  <c r="E689" i="4" s="1"/>
  <c r="A688" i="4"/>
  <c r="E688" i="4" s="1"/>
  <c r="A687" i="4"/>
  <c r="E687" i="4" s="1"/>
  <c r="A686" i="4"/>
  <c r="E686" i="4" s="1"/>
  <c r="A685" i="4"/>
  <c r="E685" i="4" s="1"/>
  <c r="A684" i="4"/>
  <c r="E684" i="4" s="1"/>
  <c r="A683" i="4"/>
  <c r="E683" i="4" s="1"/>
  <c r="A682" i="4"/>
  <c r="E682" i="4" s="1"/>
  <c r="A681" i="4"/>
  <c r="E681" i="4" s="1"/>
  <c r="A680" i="4"/>
  <c r="E680" i="4" s="1"/>
  <c r="A679" i="4"/>
  <c r="E679" i="4" s="1"/>
  <c r="A678" i="4"/>
  <c r="E678" i="4" s="1"/>
  <c r="A677" i="4"/>
  <c r="E677" i="4" s="1"/>
  <c r="A676" i="4"/>
  <c r="E676" i="4" s="1"/>
  <c r="A675" i="4"/>
  <c r="E675" i="4" s="1"/>
  <c r="A674" i="4"/>
  <c r="E674" i="4" s="1"/>
  <c r="A673" i="4"/>
  <c r="E673" i="4" s="1"/>
  <c r="A672" i="4"/>
  <c r="E672" i="4" s="1"/>
  <c r="A671" i="4"/>
  <c r="E671" i="4" s="1"/>
  <c r="A670" i="4"/>
  <c r="E670" i="4" s="1"/>
  <c r="A669" i="4"/>
  <c r="E669" i="4" s="1"/>
  <c r="A668" i="4"/>
  <c r="E668" i="4" s="1"/>
  <c r="A667" i="4"/>
  <c r="E667" i="4" s="1"/>
  <c r="A666" i="4"/>
  <c r="E666" i="4" s="1"/>
  <c r="A665" i="4"/>
  <c r="E665" i="4" s="1"/>
  <c r="A664" i="4"/>
  <c r="E664" i="4" s="1"/>
  <c r="A663" i="4"/>
  <c r="E663" i="4" s="1"/>
  <c r="A662" i="4"/>
  <c r="E662" i="4" s="1"/>
  <c r="A661" i="4"/>
  <c r="E661" i="4" s="1"/>
  <c r="A660" i="4"/>
  <c r="E660" i="4" s="1"/>
  <c r="A659" i="4"/>
  <c r="E659" i="4" s="1"/>
  <c r="A658" i="4"/>
  <c r="E658" i="4" s="1"/>
  <c r="A657" i="4"/>
  <c r="E657" i="4" s="1"/>
  <c r="A656" i="4"/>
  <c r="E656" i="4" s="1"/>
  <c r="A655" i="4"/>
  <c r="E655" i="4" s="1"/>
  <c r="A654" i="4"/>
  <c r="E654" i="4" s="1"/>
  <c r="A653" i="4"/>
  <c r="E653" i="4" s="1"/>
  <c r="A652" i="4"/>
  <c r="E652" i="4" s="1"/>
  <c r="A651" i="4"/>
  <c r="E651" i="4" s="1"/>
  <c r="A650" i="4"/>
  <c r="E650" i="4" s="1"/>
  <c r="A649" i="4"/>
  <c r="E649" i="4" s="1"/>
  <c r="A648" i="4"/>
  <c r="E648" i="4" s="1"/>
  <c r="A647" i="4"/>
  <c r="E647" i="4" s="1"/>
  <c r="A646" i="4"/>
  <c r="E646" i="4" s="1"/>
  <c r="A645" i="4"/>
  <c r="E645" i="4" s="1"/>
  <c r="A644" i="4"/>
  <c r="E644" i="4" s="1"/>
  <c r="A643" i="4"/>
  <c r="E643" i="4" s="1"/>
  <c r="A642" i="4"/>
  <c r="E642" i="4" s="1"/>
  <c r="A641" i="4"/>
  <c r="E641" i="4" s="1"/>
  <c r="A640" i="4"/>
  <c r="E640" i="4" s="1"/>
  <c r="A639" i="4"/>
  <c r="E639" i="4" s="1"/>
  <c r="A638" i="4"/>
  <c r="E638" i="4" s="1"/>
  <c r="A637" i="4"/>
  <c r="E637" i="4" s="1"/>
  <c r="A636" i="4"/>
  <c r="E636" i="4" s="1"/>
  <c r="A635" i="4"/>
  <c r="E635" i="4" s="1"/>
  <c r="A634" i="4"/>
  <c r="E634" i="4" s="1"/>
  <c r="A633" i="4"/>
  <c r="E633" i="4" s="1"/>
  <c r="A632" i="4"/>
  <c r="E632" i="4" s="1"/>
  <c r="A631" i="4"/>
  <c r="E631" i="4" s="1"/>
  <c r="A630" i="4"/>
  <c r="E630" i="4" s="1"/>
  <c r="A629" i="4"/>
  <c r="E629" i="4" s="1"/>
  <c r="A628" i="4"/>
  <c r="E628" i="4" s="1"/>
  <c r="A627" i="4"/>
  <c r="E627" i="4" s="1"/>
  <c r="A626" i="4"/>
  <c r="E626" i="4" s="1"/>
  <c r="A625" i="4"/>
  <c r="E625" i="4" s="1"/>
  <c r="A624" i="4"/>
  <c r="E624" i="4" s="1"/>
  <c r="A623" i="4"/>
  <c r="E623" i="4" s="1"/>
  <c r="A622" i="4"/>
  <c r="E622" i="4" s="1"/>
  <c r="A621" i="4"/>
  <c r="E621" i="4" s="1"/>
  <c r="A620" i="4"/>
  <c r="E620" i="4" s="1"/>
  <c r="A619" i="4"/>
  <c r="E619" i="4" s="1"/>
  <c r="A618" i="4"/>
  <c r="E618" i="4" s="1"/>
  <c r="A617" i="4"/>
  <c r="E617" i="4" s="1"/>
  <c r="A616" i="4"/>
  <c r="E616" i="4" s="1"/>
  <c r="A615" i="4"/>
  <c r="E615" i="4" s="1"/>
  <c r="A614" i="4"/>
  <c r="E614" i="4" s="1"/>
  <c r="A613" i="4"/>
  <c r="E613" i="4" s="1"/>
  <c r="A612" i="4"/>
  <c r="E612" i="4" s="1"/>
  <c r="A611" i="4"/>
  <c r="E611" i="4" s="1"/>
  <c r="A610" i="4"/>
  <c r="E610" i="4" s="1"/>
  <c r="A609" i="4"/>
  <c r="E609" i="4" s="1"/>
  <c r="A608" i="4"/>
  <c r="E608" i="4" s="1"/>
  <c r="A607" i="4"/>
  <c r="E607" i="4" s="1"/>
  <c r="A606" i="4"/>
  <c r="E606" i="4" s="1"/>
  <c r="A605" i="4"/>
  <c r="E605" i="4" s="1"/>
  <c r="A604" i="4"/>
  <c r="E604" i="4" s="1"/>
  <c r="A603" i="4"/>
  <c r="E603" i="4" s="1"/>
  <c r="A602" i="4"/>
  <c r="E602" i="4" s="1"/>
  <c r="A601" i="4"/>
  <c r="E601" i="4" s="1"/>
  <c r="A600" i="4"/>
  <c r="E600" i="4" s="1"/>
  <c r="A599" i="4"/>
  <c r="E599" i="4" s="1"/>
  <c r="A598" i="4"/>
  <c r="E598" i="4" s="1"/>
  <c r="A597" i="4"/>
  <c r="E597" i="4" s="1"/>
  <c r="A596" i="4"/>
  <c r="E596" i="4" s="1"/>
  <c r="A595" i="4"/>
  <c r="E595" i="4" s="1"/>
  <c r="A594" i="4"/>
  <c r="E594" i="4" s="1"/>
  <c r="A593" i="4"/>
  <c r="E593" i="4" s="1"/>
  <c r="A592" i="4"/>
  <c r="E592" i="4" s="1"/>
  <c r="A591" i="4"/>
  <c r="E591" i="4" s="1"/>
  <c r="A590" i="4"/>
  <c r="E590" i="4" s="1"/>
  <c r="A589" i="4"/>
  <c r="E589" i="4" s="1"/>
  <c r="A588" i="4"/>
  <c r="E588" i="4" s="1"/>
  <c r="A587" i="4"/>
  <c r="E587" i="4" s="1"/>
  <c r="A586" i="4"/>
  <c r="E586" i="4" s="1"/>
  <c r="A585" i="4"/>
  <c r="E585" i="4" s="1"/>
  <c r="A584" i="4"/>
  <c r="E584" i="4" s="1"/>
  <c r="A583" i="4"/>
  <c r="E583" i="4" s="1"/>
  <c r="A582" i="4"/>
  <c r="E582" i="4" s="1"/>
  <c r="A581" i="4"/>
  <c r="E581" i="4" s="1"/>
  <c r="A580" i="4"/>
  <c r="E580" i="4" s="1"/>
  <c r="A579" i="4"/>
  <c r="E579" i="4" s="1"/>
  <c r="A578" i="4"/>
  <c r="E578" i="4" s="1"/>
  <c r="A577" i="4"/>
  <c r="E577" i="4" s="1"/>
  <c r="A576" i="4"/>
  <c r="E576" i="4" s="1"/>
  <c r="A575" i="4"/>
  <c r="E575" i="4" s="1"/>
  <c r="A574" i="4"/>
  <c r="E574" i="4" s="1"/>
  <c r="A573" i="4"/>
  <c r="E573" i="4" s="1"/>
  <c r="A572" i="4"/>
  <c r="E572" i="4" s="1"/>
  <c r="A571" i="4"/>
  <c r="E571" i="4" s="1"/>
  <c r="A570" i="4"/>
  <c r="E570" i="4" s="1"/>
  <c r="A569" i="4"/>
  <c r="E569" i="4" s="1"/>
  <c r="A568" i="4"/>
  <c r="E568" i="4" s="1"/>
  <c r="A567" i="4"/>
  <c r="E567" i="4" s="1"/>
  <c r="A566" i="4"/>
  <c r="E566" i="4" s="1"/>
  <c r="A565" i="4"/>
  <c r="E565" i="4" s="1"/>
  <c r="A564" i="4"/>
  <c r="E564" i="4" s="1"/>
  <c r="A563" i="4"/>
  <c r="E563" i="4" s="1"/>
  <c r="A562" i="4"/>
  <c r="E562" i="4" s="1"/>
  <c r="A561" i="4"/>
  <c r="E561" i="4" s="1"/>
  <c r="A560" i="4"/>
  <c r="E560" i="4" s="1"/>
  <c r="A559" i="4"/>
  <c r="E559" i="4" s="1"/>
  <c r="A558" i="4"/>
  <c r="E558" i="4" s="1"/>
  <c r="A557" i="4"/>
  <c r="E557" i="4" s="1"/>
  <c r="A556" i="4"/>
  <c r="E556" i="4" s="1"/>
  <c r="A555" i="4"/>
  <c r="E555" i="4" s="1"/>
  <c r="A554" i="4"/>
  <c r="E554" i="4" s="1"/>
  <c r="A553" i="4"/>
  <c r="E553" i="4" s="1"/>
  <c r="A552" i="4"/>
  <c r="E552" i="4" s="1"/>
  <c r="A551" i="4"/>
  <c r="E551" i="4" s="1"/>
  <c r="A550" i="4"/>
  <c r="E550" i="4" s="1"/>
  <c r="A549" i="4"/>
  <c r="E549" i="4" s="1"/>
  <c r="A548" i="4"/>
  <c r="E548" i="4" s="1"/>
  <c r="A547" i="4"/>
  <c r="E547" i="4" s="1"/>
  <c r="A546" i="4"/>
  <c r="E546" i="4" s="1"/>
  <c r="A545" i="4"/>
  <c r="E545" i="4" s="1"/>
  <c r="A544" i="4"/>
  <c r="E544" i="4" s="1"/>
  <c r="A543" i="4"/>
  <c r="E543" i="4" s="1"/>
  <c r="A542" i="4"/>
  <c r="E542" i="4" s="1"/>
  <c r="A541" i="4"/>
  <c r="E541" i="4" s="1"/>
  <c r="A540" i="4"/>
  <c r="E540" i="4" s="1"/>
  <c r="A539" i="4"/>
  <c r="E539" i="4" s="1"/>
  <c r="A538" i="4"/>
  <c r="E538" i="4" s="1"/>
  <c r="A537" i="4"/>
  <c r="E537" i="4" s="1"/>
  <c r="A536" i="4"/>
  <c r="E536" i="4" s="1"/>
  <c r="A535" i="4"/>
  <c r="E535" i="4" s="1"/>
  <c r="A534" i="4"/>
  <c r="E534" i="4" s="1"/>
  <c r="A533" i="4"/>
  <c r="E533" i="4" s="1"/>
  <c r="A532" i="4"/>
  <c r="E532" i="4" s="1"/>
  <c r="A531" i="4"/>
  <c r="E531" i="4" s="1"/>
  <c r="A530" i="4"/>
  <c r="E530" i="4" s="1"/>
  <c r="A529" i="4"/>
  <c r="E529" i="4" s="1"/>
  <c r="A528" i="4"/>
  <c r="E528" i="4" s="1"/>
  <c r="A527" i="4"/>
  <c r="E527" i="4" s="1"/>
  <c r="A526" i="4"/>
  <c r="E526" i="4" s="1"/>
  <c r="A525" i="4"/>
  <c r="E525" i="4" s="1"/>
  <c r="A524" i="4"/>
  <c r="E524" i="4" s="1"/>
  <c r="A523" i="4"/>
  <c r="E523" i="4" s="1"/>
  <c r="A522" i="4"/>
  <c r="E522" i="4" s="1"/>
  <c r="A521" i="4"/>
  <c r="E521" i="4" s="1"/>
  <c r="A520" i="4"/>
  <c r="E520" i="4" s="1"/>
  <c r="A519" i="4"/>
  <c r="E519" i="4" s="1"/>
  <c r="A518" i="4"/>
  <c r="E518" i="4" s="1"/>
  <c r="A517" i="4"/>
  <c r="E517" i="4" s="1"/>
  <c r="A516" i="4"/>
  <c r="E516" i="4" s="1"/>
  <c r="A515" i="4"/>
  <c r="E515" i="4" s="1"/>
  <c r="A514" i="4"/>
  <c r="E514" i="4" s="1"/>
  <c r="A513" i="4"/>
  <c r="E513" i="4" s="1"/>
  <c r="A512" i="4"/>
  <c r="E512" i="4" s="1"/>
  <c r="A511" i="4"/>
  <c r="E511" i="4" s="1"/>
  <c r="A510" i="4"/>
  <c r="E510" i="4" s="1"/>
  <c r="A509" i="4"/>
  <c r="E509" i="4" s="1"/>
  <c r="A508" i="4"/>
  <c r="E508" i="4" s="1"/>
  <c r="A507" i="4"/>
  <c r="E507" i="4" s="1"/>
  <c r="A506" i="4"/>
  <c r="E506" i="4" s="1"/>
  <c r="A505" i="4"/>
  <c r="E505" i="4" s="1"/>
  <c r="A504" i="4"/>
  <c r="E504" i="4" s="1"/>
  <c r="A503" i="4"/>
  <c r="E503" i="4" s="1"/>
  <c r="A502" i="4"/>
  <c r="E502" i="4" s="1"/>
  <c r="A501" i="4"/>
  <c r="E501" i="4" s="1"/>
  <c r="A500" i="4"/>
  <c r="E500" i="4" s="1"/>
  <c r="A499" i="4"/>
  <c r="E499" i="4" s="1"/>
  <c r="A498" i="4"/>
  <c r="E498" i="4" s="1"/>
  <c r="A497" i="4"/>
  <c r="E497" i="4" s="1"/>
  <c r="A496" i="4"/>
  <c r="E496" i="4" s="1"/>
  <c r="A495" i="4"/>
  <c r="E495" i="4" s="1"/>
  <c r="A494" i="4"/>
  <c r="E494" i="4" s="1"/>
  <c r="A493" i="4"/>
  <c r="E493" i="4" s="1"/>
  <c r="A492" i="4"/>
  <c r="E492" i="4" s="1"/>
  <c r="A491" i="4"/>
  <c r="E491" i="4" s="1"/>
  <c r="A490" i="4"/>
  <c r="E490" i="4" s="1"/>
  <c r="A489" i="4"/>
  <c r="E489" i="4" s="1"/>
  <c r="A488" i="4"/>
  <c r="E488" i="4" s="1"/>
  <c r="A487" i="4"/>
  <c r="E487" i="4" s="1"/>
  <c r="A486" i="4"/>
  <c r="E486" i="4" s="1"/>
  <c r="A485" i="4"/>
  <c r="E485" i="4" s="1"/>
  <c r="A484" i="4"/>
  <c r="E484" i="4" s="1"/>
  <c r="A483" i="4"/>
  <c r="E483" i="4" s="1"/>
  <c r="A482" i="4"/>
  <c r="E482" i="4" s="1"/>
  <c r="A481" i="4"/>
  <c r="E481" i="4" s="1"/>
  <c r="A480" i="4"/>
  <c r="E480" i="4" s="1"/>
  <c r="A479" i="4"/>
  <c r="E479" i="4" s="1"/>
  <c r="A478" i="4"/>
  <c r="E478" i="4" s="1"/>
  <c r="A477" i="4"/>
  <c r="E477" i="4" s="1"/>
  <c r="A476" i="4"/>
  <c r="E476" i="4" s="1"/>
  <c r="A475" i="4"/>
  <c r="E475" i="4" s="1"/>
  <c r="A474" i="4"/>
  <c r="E474" i="4" s="1"/>
  <c r="A473" i="4"/>
  <c r="E473" i="4" s="1"/>
  <c r="A472" i="4"/>
  <c r="E472" i="4" s="1"/>
  <c r="A471" i="4"/>
  <c r="E471" i="4" s="1"/>
  <c r="A470" i="4"/>
  <c r="E470" i="4" s="1"/>
  <c r="A469" i="4"/>
  <c r="E469" i="4" s="1"/>
  <c r="A468" i="4"/>
  <c r="E468" i="4" s="1"/>
  <c r="A467" i="4"/>
  <c r="E467" i="4" s="1"/>
  <c r="A466" i="4"/>
  <c r="E466" i="4" s="1"/>
  <c r="A465" i="4"/>
  <c r="E465" i="4" s="1"/>
  <c r="A464" i="4"/>
  <c r="E464" i="4" s="1"/>
  <c r="A463" i="4"/>
  <c r="E463" i="4" s="1"/>
  <c r="A462" i="4"/>
  <c r="E462" i="4" s="1"/>
  <c r="A461" i="4"/>
  <c r="E461" i="4" s="1"/>
  <c r="A460" i="4"/>
  <c r="E460" i="4" s="1"/>
  <c r="A459" i="4"/>
  <c r="E459" i="4" s="1"/>
  <c r="A458" i="4"/>
  <c r="E458" i="4" s="1"/>
  <c r="A457" i="4"/>
  <c r="E457" i="4" s="1"/>
  <c r="A456" i="4"/>
  <c r="E456" i="4" s="1"/>
  <c r="A455" i="4"/>
  <c r="E455" i="4" s="1"/>
  <c r="A454" i="4"/>
  <c r="E454" i="4" s="1"/>
  <c r="A453" i="4"/>
  <c r="E453" i="4" s="1"/>
  <c r="A452" i="4"/>
  <c r="E452" i="4" s="1"/>
  <c r="A451" i="4"/>
  <c r="E451" i="4" s="1"/>
  <c r="A450" i="4"/>
  <c r="E450" i="4" s="1"/>
  <c r="A449" i="4"/>
  <c r="E449" i="4" s="1"/>
  <c r="A448" i="4"/>
  <c r="E448" i="4" s="1"/>
  <c r="A447" i="4"/>
  <c r="E447" i="4" s="1"/>
  <c r="A446" i="4"/>
  <c r="E446" i="4" s="1"/>
  <c r="A445" i="4"/>
  <c r="E445" i="4" s="1"/>
  <c r="A444" i="4"/>
  <c r="E444" i="4" s="1"/>
  <c r="A443" i="4"/>
  <c r="E443" i="4" s="1"/>
  <c r="A442" i="4"/>
  <c r="E442" i="4" s="1"/>
  <c r="A441" i="4"/>
  <c r="E441" i="4" s="1"/>
  <c r="A440" i="4"/>
  <c r="E440" i="4" s="1"/>
  <c r="A439" i="4"/>
  <c r="E439" i="4" s="1"/>
  <c r="A438" i="4"/>
  <c r="E438" i="4" s="1"/>
  <c r="A437" i="4"/>
  <c r="E437" i="4" s="1"/>
  <c r="A436" i="4"/>
  <c r="E436" i="4" s="1"/>
  <c r="A435" i="4"/>
  <c r="E435" i="4" s="1"/>
  <c r="A434" i="4"/>
  <c r="E434" i="4" s="1"/>
  <c r="A433" i="4"/>
  <c r="E433" i="4" s="1"/>
  <c r="A432" i="4"/>
  <c r="E432" i="4" s="1"/>
  <c r="A431" i="4"/>
  <c r="E431" i="4" s="1"/>
  <c r="A430" i="4"/>
  <c r="E430" i="4" s="1"/>
  <c r="A429" i="4"/>
  <c r="E429" i="4" s="1"/>
  <c r="A428" i="4"/>
  <c r="E428" i="4" s="1"/>
  <c r="A427" i="4"/>
  <c r="E427" i="4" s="1"/>
  <c r="A426" i="4"/>
  <c r="E426" i="4" s="1"/>
  <c r="A425" i="4"/>
  <c r="E425" i="4" s="1"/>
  <c r="A424" i="4"/>
  <c r="E424" i="4" s="1"/>
  <c r="A423" i="4"/>
  <c r="E423" i="4" s="1"/>
  <c r="A422" i="4"/>
  <c r="E422" i="4" s="1"/>
  <c r="A421" i="4"/>
  <c r="E421" i="4" s="1"/>
  <c r="A420" i="4"/>
  <c r="E420" i="4" s="1"/>
  <c r="A419" i="4"/>
  <c r="E419" i="4" s="1"/>
  <c r="A418" i="4"/>
  <c r="E418" i="4" s="1"/>
  <c r="A417" i="4"/>
  <c r="E417" i="4" s="1"/>
  <c r="A416" i="4"/>
  <c r="E416" i="4" s="1"/>
  <c r="A415" i="4"/>
  <c r="E415" i="4" s="1"/>
  <c r="A414" i="4"/>
  <c r="E414" i="4" s="1"/>
  <c r="A413" i="4"/>
  <c r="E413" i="4" s="1"/>
  <c r="A412" i="4"/>
  <c r="E412" i="4" s="1"/>
  <c r="A411" i="4"/>
  <c r="E411" i="4" s="1"/>
  <c r="A410" i="4"/>
  <c r="E410" i="4" s="1"/>
  <c r="A409" i="4"/>
  <c r="E409" i="4" s="1"/>
  <c r="A408" i="4"/>
  <c r="E408" i="4" s="1"/>
  <c r="A407" i="4"/>
  <c r="E407" i="4" s="1"/>
  <c r="A406" i="4"/>
  <c r="E406" i="4" s="1"/>
  <c r="A405" i="4"/>
  <c r="E405" i="4" s="1"/>
  <c r="A404" i="4"/>
  <c r="E404" i="4" s="1"/>
  <c r="A403" i="4"/>
  <c r="E403" i="4" s="1"/>
  <c r="A402" i="4"/>
  <c r="E402" i="4" s="1"/>
  <c r="A401" i="4"/>
  <c r="E401" i="4" s="1"/>
  <c r="A400" i="4"/>
  <c r="E400" i="4" s="1"/>
  <c r="A399" i="4"/>
  <c r="E399" i="4" s="1"/>
  <c r="A398" i="4"/>
  <c r="E398" i="4" s="1"/>
  <c r="A397" i="4"/>
  <c r="E397" i="4" s="1"/>
  <c r="A396" i="4"/>
  <c r="E396" i="4" s="1"/>
  <c r="A395" i="4"/>
  <c r="E395" i="4" s="1"/>
  <c r="A394" i="4"/>
  <c r="E394" i="4" s="1"/>
  <c r="A393" i="4"/>
  <c r="E393" i="4" s="1"/>
  <c r="A392" i="4"/>
  <c r="E392" i="4" s="1"/>
  <c r="A391" i="4"/>
  <c r="E391" i="4" s="1"/>
  <c r="A390" i="4"/>
  <c r="E390" i="4" s="1"/>
  <c r="A389" i="4"/>
  <c r="E389" i="4" s="1"/>
  <c r="A388" i="4"/>
  <c r="E388" i="4" s="1"/>
  <c r="A387" i="4"/>
  <c r="E387" i="4" s="1"/>
  <c r="A386" i="4"/>
  <c r="E386" i="4" s="1"/>
  <c r="A385" i="4"/>
  <c r="E385" i="4" s="1"/>
  <c r="A384" i="4"/>
  <c r="E384" i="4" s="1"/>
  <c r="A383" i="4"/>
  <c r="E383" i="4" s="1"/>
  <c r="A382" i="4"/>
  <c r="E382" i="4" s="1"/>
  <c r="A381" i="4"/>
  <c r="E381" i="4" s="1"/>
  <c r="A380" i="4"/>
  <c r="E380" i="4" s="1"/>
  <c r="A379" i="4"/>
  <c r="E379" i="4" s="1"/>
  <c r="A378" i="4"/>
  <c r="E378" i="4" s="1"/>
  <c r="A377" i="4"/>
  <c r="E377" i="4" s="1"/>
  <c r="A376" i="4"/>
  <c r="E376" i="4" s="1"/>
  <c r="A375" i="4"/>
  <c r="E375" i="4" s="1"/>
  <c r="A374" i="4"/>
  <c r="E374" i="4" s="1"/>
  <c r="A373" i="4"/>
  <c r="E373" i="4" s="1"/>
  <c r="A372" i="4"/>
  <c r="E372" i="4" s="1"/>
  <c r="A371" i="4"/>
  <c r="E371" i="4" s="1"/>
  <c r="A370" i="4"/>
  <c r="E370" i="4" s="1"/>
  <c r="A369" i="4"/>
  <c r="E369" i="4" s="1"/>
  <c r="A368" i="4"/>
  <c r="E368" i="4" s="1"/>
  <c r="A367" i="4"/>
  <c r="E367" i="4" s="1"/>
  <c r="A366" i="4"/>
  <c r="E366" i="4" s="1"/>
  <c r="A365" i="4"/>
  <c r="E365" i="4" s="1"/>
  <c r="A364" i="4"/>
  <c r="E364" i="4" s="1"/>
  <c r="A363" i="4"/>
  <c r="E363" i="4" s="1"/>
  <c r="A362" i="4"/>
  <c r="E362" i="4" s="1"/>
  <c r="A361" i="4"/>
  <c r="E361" i="4" s="1"/>
  <c r="A360" i="4"/>
  <c r="E360" i="4" s="1"/>
  <c r="A359" i="4"/>
  <c r="E359" i="4" s="1"/>
  <c r="A358" i="4"/>
  <c r="E358" i="4" s="1"/>
  <c r="A357" i="4"/>
  <c r="E357" i="4" s="1"/>
  <c r="A356" i="4"/>
  <c r="E356" i="4" s="1"/>
  <c r="A355" i="4"/>
  <c r="E355" i="4" s="1"/>
  <c r="A354" i="4"/>
  <c r="E354" i="4" s="1"/>
  <c r="A353" i="4"/>
  <c r="E353" i="4" s="1"/>
  <c r="A352" i="4"/>
  <c r="E352" i="4" s="1"/>
  <c r="A351" i="4"/>
  <c r="E351" i="4" s="1"/>
  <c r="A350" i="4"/>
  <c r="E350" i="4" s="1"/>
  <c r="A349" i="4"/>
  <c r="E349" i="4" s="1"/>
  <c r="A348" i="4"/>
  <c r="E348" i="4" s="1"/>
  <c r="A347" i="4"/>
  <c r="E347" i="4" s="1"/>
  <c r="A346" i="4"/>
  <c r="E346" i="4" s="1"/>
  <c r="A345" i="4"/>
  <c r="E345" i="4" s="1"/>
  <c r="A344" i="4"/>
  <c r="E344" i="4" s="1"/>
  <c r="A343" i="4"/>
  <c r="E343" i="4" s="1"/>
  <c r="A342" i="4"/>
  <c r="E342" i="4" s="1"/>
  <c r="A341" i="4"/>
  <c r="E341" i="4" s="1"/>
  <c r="A340" i="4"/>
  <c r="E340" i="4" s="1"/>
  <c r="A339" i="4"/>
  <c r="E339" i="4" s="1"/>
  <c r="A338" i="4"/>
  <c r="E338" i="4" s="1"/>
  <c r="A337" i="4"/>
  <c r="E337" i="4" s="1"/>
  <c r="A336" i="4"/>
  <c r="E336" i="4" s="1"/>
  <c r="A335" i="4"/>
  <c r="E335" i="4" s="1"/>
  <c r="A334" i="4"/>
  <c r="E334" i="4" s="1"/>
  <c r="A333" i="4"/>
  <c r="E333" i="4" s="1"/>
  <c r="A332" i="4"/>
  <c r="E332" i="4" s="1"/>
  <c r="A331" i="4"/>
  <c r="E331" i="4" s="1"/>
  <c r="A330" i="4"/>
  <c r="E330" i="4" s="1"/>
  <c r="A329" i="4"/>
  <c r="E329" i="4" s="1"/>
  <c r="A328" i="4"/>
  <c r="E328" i="4" s="1"/>
  <c r="A327" i="4"/>
  <c r="E327" i="4" s="1"/>
  <c r="A326" i="4"/>
  <c r="E326" i="4" s="1"/>
  <c r="A325" i="4"/>
  <c r="E325" i="4" s="1"/>
  <c r="A324" i="4"/>
  <c r="E324" i="4" s="1"/>
  <c r="A323" i="4"/>
  <c r="E323" i="4" s="1"/>
  <c r="A322" i="4"/>
  <c r="E322" i="4" s="1"/>
  <c r="A321" i="4"/>
  <c r="E321" i="4" s="1"/>
  <c r="A320" i="4"/>
  <c r="E320" i="4" s="1"/>
  <c r="A319" i="4"/>
  <c r="E319" i="4" s="1"/>
  <c r="A318" i="4"/>
  <c r="E318" i="4" s="1"/>
  <c r="A317" i="4"/>
  <c r="E317" i="4" s="1"/>
  <c r="A316" i="4"/>
  <c r="E316" i="4" s="1"/>
  <c r="A315" i="4"/>
  <c r="E315" i="4" s="1"/>
  <c r="A314" i="4"/>
  <c r="E314" i="4" s="1"/>
  <c r="A313" i="4"/>
  <c r="E313" i="4" s="1"/>
  <c r="A312" i="4"/>
  <c r="E312" i="4" s="1"/>
  <c r="A311" i="4"/>
  <c r="E311" i="4" s="1"/>
  <c r="A310" i="4"/>
  <c r="E310" i="4" s="1"/>
  <c r="A309" i="4"/>
  <c r="E309" i="4" s="1"/>
  <c r="A308" i="4"/>
  <c r="E308" i="4" s="1"/>
  <c r="A307" i="4"/>
  <c r="E307" i="4" s="1"/>
  <c r="A306" i="4"/>
  <c r="E306" i="4" s="1"/>
  <c r="A305" i="4"/>
  <c r="E305" i="4" s="1"/>
  <c r="A304" i="4"/>
  <c r="E304" i="4" s="1"/>
  <c r="A303" i="4"/>
  <c r="E303" i="4" s="1"/>
  <c r="A302" i="4"/>
  <c r="E302" i="4" s="1"/>
  <c r="A301" i="4"/>
  <c r="E301" i="4" s="1"/>
  <c r="A300" i="4"/>
  <c r="E300" i="4" s="1"/>
  <c r="A299" i="4"/>
  <c r="E299" i="4" s="1"/>
  <c r="A298" i="4"/>
  <c r="E298" i="4" s="1"/>
  <c r="A297" i="4"/>
  <c r="E297" i="4" s="1"/>
  <c r="A296" i="4"/>
  <c r="E296" i="4" s="1"/>
  <c r="A295" i="4"/>
  <c r="E295" i="4" s="1"/>
  <c r="A294" i="4"/>
  <c r="E294" i="4" s="1"/>
  <c r="A293" i="4"/>
  <c r="E293" i="4" s="1"/>
  <c r="A292" i="4"/>
  <c r="E292" i="4" s="1"/>
  <c r="A291" i="4"/>
  <c r="E291" i="4" s="1"/>
  <c r="A290" i="4"/>
  <c r="E290" i="4" s="1"/>
  <c r="A289" i="4"/>
  <c r="E289" i="4" s="1"/>
  <c r="A288" i="4"/>
  <c r="E288" i="4" s="1"/>
  <c r="A287" i="4"/>
  <c r="E287" i="4" s="1"/>
  <c r="A286" i="4"/>
  <c r="E286" i="4" s="1"/>
  <c r="A285" i="4"/>
  <c r="E285" i="4" s="1"/>
  <c r="A284" i="4"/>
  <c r="E284" i="4" s="1"/>
  <c r="A283" i="4"/>
  <c r="E283" i="4" s="1"/>
  <c r="A282" i="4"/>
  <c r="E282" i="4" s="1"/>
  <c r="A281" i="4"/>
  <c r="E281" i="4" s="1"/>
  <c r="A280" i="4"/>
  <c r="E280" i="4" s="1"/>
  <c r="A279" i="4"/>
  <c r="E279" i="4" s="1"/>
  <c r="A278" i="4"/>
  <c r="E278" i="4" s="1"/>
  <c r="A277" i="4"/>
  <c r="E277" i="4" s="1"/>
  <c r="A276" i="4"/>
  <c r="E276" i="4" s="1"/>
  <c r="A275" i="4"/>
  <c r="E275" i="4" s="1"/>
  <c r="A274" i="4"/>
  <c r="E274" i="4" s="1"/>
  <c r="A273" i="4"/>
  <c r="E273" i="4" s="1"/>
  <c r="A272" i="4"/>
  <c r="E272" i="4" s="1"/>
  <c r="A271" i="4"/>
  <c r="E271" i="4" s="1"/>
  <c r="A270" i="4"/>
  <c r="E270" i="4" s="1"/>
  <c r="A269" i="4"/>
  <c r="E269" i="4" s="1"/>
  <c r="A268" i="4"/>
  <c r="E268" i="4" s="1"/>
  <c r="A267" i="4"/>
  <c r="E267" i="4" s="1"/>
  <c r="A266" i="4"/>
  <c r="E266" i="4" s="1"/>
  <c r="A265" i="4"/>
  <c r="E265" i="4" s="1"/>
  <c r="A264" i="4"/>
  <c r="E264" i="4" s="1"/>
  <c r="A263" i="4"/>
  <c r="E263" i="4" s="1"/>
  <c r="A262" i="4"/>
  <c r="E262" i="4" s="1"/>
  <c r="A261" i="4"/>
  <c r="E261" i="4" s="1"/>
  <c r="A260" i="4"/>
  <c r="E260" i="4" s="1"/>
  <c r="A259" i="4"/>
  <c r="E259" i="4" s="1"/>
  <c r="A258" i="4"/>
  <c r="E258" i="4" s="1"/>
  <c r="A257" i="4"/>
  <c r="E257" i="4" s="1"/>
  <c r="A256" i="4"/>
  <c r="E256" i="4" s="1"/>
  <c r="A255" i="4"/>
  <c r="E255" i="4" s="1"/>
  <c r="A254" i="4"/>
  <c r="E254" i="4" s="1"/>
  <c r="A253" i="4"/>
  <c r="E253" i="4" s="1"/>
  <c r="A252" i="4"/>
  <c r="E252" i="4" s="1"/>
  <c r="A251" i="4"/>
  <c r="E251" i="4" s="1"/>
  <c r="A250" i="4"/>
  <c r="E250" i="4" s="1"/>
  <c r="A249" i="4"/>
  <c r="E249" i="4" s="1"/>
  <c r="A248" i="4"/>
  <c r="E248" i="4" s="1"/>
  <c r="A247" i="4"/>
  <c r="E247" i="4" s="1"/>
  <c r="A246" i="4"/>
  <c r="E246" i="4" s="1"/>
  <c r="A245" i="4"/>
  <c r="E245" i="4" s="1"/>
  <c r="A244" i="4"/>
  <c r="E244" i="4" s="1"/>
  <c r="A243" i="4"/>
  <c r="E243" i="4" s="1"/>
  <c r="A242" i="4"/>
  <c r="E242" i="4" s="1"/>
  <c r="A241" i="4"/>
  <c r="E241" i="4" s="1"/>
  <c r="A240" i="4"/>
  <c r="E240" i="4" s="1"/>
  <c r="A239" i="4"/>
  <c r="E239" i="4" s="1"/>
  <c r="A238" i="4"/>
  <c r="E238" i="4" s="1"/>
  <c r="A237" i="4"/>
  <c r="E237" i="4" s="1"/>
  <c r="A236" i="4"/>
  <c r="E236" i="4" s="1"/>
  <c r="A235" i="4"/>
  <c r="E235" i="4" s="1"/>
  <c r="A234" i="4"/>
  <c r="E234" i="4" s="1"/>
  <c r="A233" i="4"/>
  <c r="E233" i="4" s="1"/>
  <c r="A232" i="4"/>
  <c r="E232" i="4" s="1"/>
  <c r="A231" i="4"/>
  <c r="E231" i="4" s="1"/>
  <c r="A230" i="4"/>
  <c r="E230" i="4" s="1"/>
  <c r="A229" i="4"/>
  <c r="E229" i="4" s="1"/>
  <c r="A228" i="4"/>
  <c r="E228" i="4" s="1"/>
  <c r="A227" i="4"/>
  <c r="E227" i="4" s="1"/>
  <c r="A226" i="4"/>
  <c r="E226" i="4" s="1"/>
  <c r="A225" i="4"/>
  <c r="E225" i="4" s="1"/>
  <c r="A224" i="4"/>
  <c r="E224" i="4" s="1"/>
  <c r="A223" i="4"/>
  <c r="E223" i="4" s="1"/>
  <c r="A222" i="4"/>
  <c r="E222" i="4" s="1"/>
  <c r="A221" i="4"/>
  <c r="E221" i="4" s="1"/>
  <c r="A220" i="4"/>
  <c r="E220" i="4" s="1"/>
  <c r="A219" i="4"/>
  <c r="E219" i="4" s="1"/>
  <c r="A218" i="4"/>
  <c r="E218" i="4" s="1"/>
  <c r="A217" i="4"/>
  <c r="E217" i="4" s="1"/>
  <c r="A216" i="4"/>
  <c r="E216" i="4" s="1"/>
  <c r="A215" i="4"/>
  <c r="E215" i="4" s="1"/>
  <c r="A214" i="4"/>
  <c r="E214" i="4" s="1"/>
  <c r="A213" i="4"/>
  <c r="E213" i="4" s="1"/>
  <c r="A212" i="4"/>
  <c r="E212" i="4" s="1"/>
  <c r="A211" i="4"/>
  <c r="E211" i="4" s="1"/>
  <c r="A210" i="4"/>
  <c r="E210" i="4" s="1"/>
  <c r="A209" i="4"/>
  <c r="E209" i="4" s="1"/>
  <c r="A208" i="4"/>
  <c r="E208" i="4" s="1"/>
  <c r="A207" i="4"/>
  <c r="E207" i="4" s="1"/>
  <c r="A206" i="4"/>
  <c r="E206" i="4" s="1"/>
  <c r="A205" i="4"/>
  <c r="E205" i="4" s="1"/>
  <c r="A204" i="4"/>
  <c r="E204" i="4" s="1"/>
  <c r="A203" i="4"/>
  <c r="E203" i="4" s="1"/>
  <c r="A202" i="4"/>
  <c r="E202" i="4" s="1"/>
  <c r="A201" i="4"/>
  <c r="E201" i="4" s="1"/>
  <c r="A200" i="4"/>
  <c r="E200" i="4" s="1"/>
  <c r="A199" i="4"/>
  <c r="E199" i="4" s="1"/>
  <c r="A198" i="4"/>
  <c r="E198" i="4" s="1"/>
  <c r="A197" i="4"/>
  <c r="E197" i="4" s="1"/>
  <c r="A196" i="4"/>
  <c r="E196" i="4" s="1"/>
  <c r="A195" i="4"/>
  <c r="E195" i="4" s="1"/>
  <c r="A194" i="4"/>
  <c r="E194" i="4" s="1"/>
  <c r="A193" i="4"/>
  <c r="E193" i="4" s="1"/>
  <c r="A192" i="4"/>
  <c r="E192" i="4" s="1"/>
  <c r="A191" i="4"/>
  <c r="E191" i="4" s="1"/>
  <c r="A190" i="4"/>
  <c r="E190" i="4" s="1"/>
  <c r="A189" i="4"/>
  <c r="E189" i="4" s="1"/>
  <c r="A188" i="4"/>
  <c r="E188" i="4" s="1"/>
  <c r="A187" i="4"/>
  <c r="E187" i="4" s="1"/>
  <c r="A186" i="4"/>
  <c r="E186" i="4" s="1"/>
  <c r="A185" i="4"/>
  <c r="E185" i="4" s="1"/>
  <c r="A184" i="4"/>
  <c r="E184" i="4" s="1"/>
  <c r="A183" i="4"/>
  <c r="E183" i="4" s="1"/>
  <c r="A182" i="4"/>
  <c r="E182" i="4" s="1"/>
  <c r="A181" i="4"/>
  <c r="E181" i="4" s="1"/>
  <c r="A180" i="4"/>
  <c r="E180" i="4" s="1"/>
  <c r="A179" i="4"/>
  <c r="E179" i="4" s="1"/>
  <c r="A178" i="4"/>
  <c r="E178" i="4" s="1"/>
  <c r="A177" i="4"/>
  <c r="E177" i="4" s="1"/>
  <c r="A176" i="4"/>
  <c r="E176" i="4" s="1"/>
  <c r="A175" i="4"/>
  <c r="E175" i="4" s="1"/>
  <c r="A174" i="4"/>
  <c r="E174" i="4" s="1"/>
  <c r="A173" i="4"/>
  <c r="E173" i="4" s="1"/>
  <c r="A172" i="4"/>
  <c r="E172" i="4" s="1"/>
  <c r="A171" i="4"/>
  <c r="E171" i="4" s="1"/>
  <c r="A170" i="4"/>
  <c r="E170" i="4" s="1"/>
  <c r="A169" i="4"/>
  <c r="E169" i="4" s="1"/>
  <c r="A168" i="4"/>
  <c r="E168" i="4" s="1"/>
  <c r="A167" i="4"/>
  <c r="E167" i="4" s="1"/>
  <c r="A166" i="4"/>
  <c r="E166" i="4" s="1"/>
  <c r="A165" i="4"/>
  <c r="E165" i="4" s="1"/>
  <c r="A164" i="4"/>
  <c r="E164" i="4" s="1"/>
  <c r="A163" i="4"/>
  <c r="E163" i="4" s="1"/>
  <c r="A162" i="4"/>
  <c r="E162" i="4" s="1"/>
  <c r="A161" i="4"/>
  <c r="E161" i="4" s="1"/>
  <c r="A160" i="4"/>
  <c r="E160" i="4" s="1"/>
  <c r="A159" i="4"/>
  <c r="E159" i="4" s="1"/>
  <c r="A158" i="4"/>
  <c r="E158" i="4" s="1"/>
  <c r="A157" i="4"/>
  <c r="E157" i="4" s="1"/>
  <c r="A156" i="4"/>
  <c r="E156" i="4" s="1"/>
  <c r="A155" i="4"/>
  <c r="E155" i="4" s="1"/>
  <c r="A154" i="4"/>
  <c r="E154" i="4" s="1"/>
  <c r="A153" i="4"/>
  <c r="E153" i="4" s="1"/>
  <c r="A152" i="4"/>
  <c r="E152" i="4" s="1"/>
  <c r="A151" i="4"/>
  <c r="E151" i="4" s="1"/>
  <c r="A150" i="4"/>
  <c r="E150" i="4" s="1"/>
  <c r="A149" i="4"/>
  <c r="E149" i="4" s="1"/>
  <c r="A148" i="4"/>
  <c r="E148" i="4" s="1"/>
  <c r="A147" i="4"/>
  <c r="E147" i="4" s="1"/>
  <c r="A146" i="4"/>
  <c r="E146" i="4" s="1"/>
  <c r="A145" i="4"/>
  <c r="E145" i="4" s="1"/>
  <c r="A144" i="4"/>
  <c r="E144" i="4" s="1"/>
  <c r="A143" i="4"/>
  <c r="E143" i="4" s="1"/>
  <c r="A142" i="4"/>
  <c r="E142" i="4" s="1"/>
  <c r="A141" i="4"/>
  <c r="E141" i="4" s="1"/>
  <c r="A140" i="4"/>
  <c r="E140" i="4" s="1"/>
  <c r="A139" i="4"/>
  <c r="E139" i="4" s="1"/>
  <c r="A138" i="4"/>
  <c r="E138" i="4" s="1"/>
  <c r="A137" i="4"/>
  <c r="E137" i="4" s="1"/>
  <c r="A136" i="4"/>
  <c r="E136" i="4" s="1"/>
  <c r="A135" i="4"/>
  <c r="E135" i="4" s="1"/>
  <c r="A134" i="4"/>
  <c r="E134" i="4" s="1"/>
  <c r="A133" i="4"/>
  <c r="E133" i="4" s="1"/>
  <c r="A132" i="4"/>
  <c r="E132" i="4" s="1"/>
  <c r="A131" i="4"/>
  <c r="E131" i="4" s="1"/>
  <c r="A130" i="4"/>
  <c r="E130" i="4" s="1"/>
  <c r="A129" i="4"/>
  <c r="E129" i="4" s="1"/>
  <c r="A128" i="4"/>
  <c r="E128" i="4" s="1"/>
  <c r="A127" i="4"/>
  <c r="E127" i="4" s="1"/>
  <c r="A126" i="4"/>
  <c r="E126" i="4" s="1"/>
  <c r="A125" i="4"/>
  <c r="E125" i="4" s="1"/>
  <c r="A124" i="4"/>
  <c r="E124" i="4" s="1"/>
  <c r="A123" i="4"/>
  <c r="E123" i="4" s="1"/>
  <c r="A122" i="4"/>
  <c r="E122" i="4" s="1"/>
  <c r="A121" i="4"/>
  <c r="E121" i="4" s="1"/>
  <c r="A120" i="4"/>
  <c r="E120" i="4" s="1"/>
  <c r="A119" i="4"/>
  <c r="E119" i="4" s="1"/>
  <c r="A118" i="4"/>
  <c r="E118" i="4" s="1"/>
  <c r="A117" i="4"/>
  <c r="E117" i="4" s="1"/>
  <c r="A116" i="4"/>
  <c r="E116" i="4" s="1"/>
  <c r="A115" i="4"/>
  <c r="E115" i="4" s="1"/>
  <c r="A114" i="4"/>
  <c r="E114" i="4" s="1"/>
  <c r="A113" i="4"/>
  <c r="E113" i="4" s="1"/>
  <c r="A112" i="4"/>
  <c r="E112" i="4" s="1"/>
  <c r="A111" i="4"/>
  <c r="E111" i="4" s="1"/>
  <c r="A110" i="4"/>
  <c r="E110" i="4" s="1"/>
  <c r="A109" i="4"/>
  <c r="E109" i="4" s="1"/>
  <c r="A108" i="4"/>
  <c r="E108" i="4" s="1"/>
  <c r="A107" i="4"/>
  <c r="E107" i="4" s="1"/>
  <c r="A106" i="4"/>
  <c r="E106" i="4" s="1"/>
  <c r="A105" i="4"/>
  <c r="E105" i="4" s="1"/>
  <c r="A104" i="4"/>
  <c r="E104" i="4" s="1"/>
  <c r="A103" i="4"/>
  <c r="E103" i="4" s="1"/>
  <c r="A102" i="4"/>
  <c r="E102" i="4" s="1"/>
  <c r="A101" i="4"/>
  <c r="E101" i="4" s="1"/>
  <c r="A100" i="4"/>
  <c r="E100" i="4" s="1"/>
  <c r="A99" i="4"/>
  <c r="E99" i="4" s="1"/>
  <c r="A98" i="4"/>
  <c r="E98" i="4" s="1"/>
  <c r="A97" i="4"/>
  <c r="E97" i="4" s="1"/>
  <c r="A96" i="4"/>
  <c r="E96" i="4" s="1"/>
  <c r="A95" i="4"/>
  <c r="E95" i="4" s="1"/>
  <c r="A94" i="4"/>
  <c r="E94" i="4" s="1"/>
  <c r="A93" i="4"/>
  <c r="E93" i="4" s="1"/>
  <c r="A92" i="4"/>
  <c r="E92" i="4" s="1"/>
  <c r="A91" i="4"/>
  <c r="E91" i="4" s="1"/>
  <c r="A90" i="4"/>
  <c r="E90" i="4" s="1"/>
  <c r="A89" i="4"/>
  <c r="E89" i="4" s="1"/>
  <c r="A88" i="4"/>
  <c r="E88" i="4" s="1"/>
  <c r="A87" i="4"/>
  <c r="E87" i="4" s="1"/>
  <c r="A86" i="4"/>
  <c r="E86" i="4" s="1"/>
  <c r="A85" i="4"/>
  <c r="E85" i="4" s="1"/>
  <c r="A84" i="4"/>
  <c r="E84" i="4" s="1"/>
  <c r="A83" i="4"/>
  <c r="E83" i="4" s="1"/>
  <c r="A82" i="4"/>
  <c r="E82" i="4" s="1"/>
  <c r="A81" i="4"/>
  <c r="E81" i="4" s="1"/>
  <c r="A80" i="4"/>
  <c r="E80" i="4" s="1"/>
  <c r="A79" i="4"/>
  <c r="E79" i="4" s="1"/>
  <c r="A78" i="4"/>
  <c r="E78" i="4" s="1"/>
  <c r="A77" i="4"/>
  <c r="E77" i="4" s="1"/>
  <c r="A76" i="4"/>
  <c r="E76" i="4" s="1"/>
  <c r="A75" i="4"/>
  <c r="E75" i="4" s="1"/>
  <c r="A74" i="4"/>
  <c r="E74" i="4" s="1"/>
  <c r="A73" i="4"/>
  <c r="E73" i="4" s="1"/>
  <c r="A72" i="4"/>
  <c r="E72" i="4" s="1"/>
  <c r="A71" i="4"/>
  <c r="E71" i="4" s="1"/>
  <c r="A70" i="4"/>
  <c r="E70" i="4" s="1"/>
  <c r="A69" i="4"/>
  <c r="E69" i="4" s="1"/>
  <c r="A68" i="4"/>
  <c r="E68" i="4" s="1"/>
  <c r="A67" i="4"/>
  <c r="E67" i="4" s="1"/>
  <c r="A66" i="4"/>
  <c r="E66" i="4" s="1"/>
  <c r="A65" i="4"/>
  <c r="E65" i="4" s="1"/>
  <c r="A64" i="4"/>
  <c r="E64" i="4" s="1"/>
  <c r="A63" i="4"/>
  <c r="E63" i="4" s="1"/>
  <c r="A62" i="4"/>
  <c r="E62" i="4" s="1"/>
  <c r="A61" i="4"/>
  <c r="E61" i="4" s="1"/>
  <c r="A60" i="4"/>
  <c r="E60" i="4" s="1"/>
  <c r="A59" i="4"/>
  <c r="E59" i="4" s="1"/>
  <c r="A58" i="4"/>
  <c r="E58" i="4" s="1"/>
  <c r="A57" i="4"/>
  <c r="E57" i="4" s="1"/>
  <c r="A56" i="4"/>
  <c r="E56" i="4" s="1"/>
  <c r="A55" i="4"/>
  <c r="E55" i="4" s="1"/>
  <c r="A54" i="4"/>
  <c r="E54" i="4" s="1"/>
  <c r="A53" i="4"/>
  <c r="E53" i="4" s="1"/>
  <c r="A52" i="4"/>
  <c r="E52" i="4" s="1"/>
  <c r="A51" i="4"/>
  <c r="E51" i="4" s="1"/>
  <c r="A50" i="4"/>
  <c r="E50" i="4" s="1"/>
  <c r="A49" i="4"/>
  <c r="E49" i="4" s="1"/>
  <c r="A48" i="4"/>
  <c r="E48" i="4" s="1"/>
  <c r="A47" i="4"/>
  <c r="E47" i="4" s="1"/>
  <c r="A46" i="4"/>
  <c r="E46" i="4" s="1"/>
  <c r="A45" i="4"/>
  <c r="E45" i="4" s="1"/>
  <c r="A44" i="4"/>
  <c r="E44" i="4" s="1"/>
  <c r="A43" i="4"/>
  <c r="E43" i="4" s="1"/>
  <c r="A42" i="4"/>
  <c r="E42" i="4" s="1"/>
  <c r="A41" i="4"/>
  <c r="E41" i="4" s="1"/>
  <c r="A40" i="4"/>
  <c r="E40" i="4" s="1"/>
  <c r="A39" i="4"/>
  <c r="E39" i="4" s="1"/>
  <c r="A38" i="4"/>
  <c r="E38" i="4" s="1"/>
  <c r="A37" i="4"/>
  <c r="E37" i="4" s="1"/>
  <c r="A36" i="4"/>
  <c r="E36" i="4" s="1"/>
  <c r="A35" i="4"/>
  <c r="E35" i="4" s="1"/>
  <c r="A34" i="4"/>
  <c r="E34" i="4" s="1"/>
  <c r="A33" i="4"/>
  <c r="E33" i="4" s="1"/>
  <c r="A32" i="4"/>
  <c r="E32" i="4" s="1"/>
  <c r="A31" i="4"/>
  <c r="E31" i="4" s="1"/>
  <c r="A30" i="4"/>
  <c r="E30" i="4" s="1"/>
  <c r="A29" i="4"/>
  <c r="E29" i="4" s="1"/>
  <c r="A28" i="4"/>
  <c r="E28" i="4" s="1"/>
  <c r="A27" i="4"/>
  <c r="E27" i="4" s="1"/>
  <c r="A26" i="4"/>
  <c r="E26" i="4" s="1"/>
  <c r="A25" i="4"/>
  <c r="E25" i="4" s="1"/>
  <c r="A24" i="4"/>
  <c r="E24" i="4" s="1"/>
  <c r="A23" i="4"/>
  <c r="E23" i="4" s="1"/>
  <c r="A22" i="4"/>
  <c r="E22" i="4" s="1"/>
  <c r="A21" i="4"/>
  <c r="E21" i="4" s="1"/>
  <c r="A20" i="4"/>
  <c r="E20" i="4" s="1"/>
  <c r="A19" i="4"/>
  <c r="E19" i="4" s="1"/>
  <c r="A18" i="4"/>
  <c r="E18" i="4" s="1"/>
  <c r="A17" i="4"/>
  <c r="E17" i="4" s="1"/>
  <c r="A16" i="4"/>
  <c r="E16" i="4" s="1"/>
  <c r="A15" i="4"/>
  <c r="E15" i="4" s="1"/>
  <c r="A14" i="4"/>
  <c r="E14" i="4" s="1"/>
  <c r="A13" i="4"/>
  <c r="E13" i="4" s="1"/>
  <c r="A12" i="4"/>
  <c r="E12" i="4" s="1"/>
  <c r="A11" i="4"/>
  <c r="E11" i="4" s="1"/>
  <c r="A10" i="4"/>
  <c r="E10" i="4" s="1"/>
  <c r="A9" i="4"/>
  <c r="E9" i="4" s="1"/>
  <c r="A8" i="4"/>
  <c r="E8" i="4" s="1"/>
  <c r="A7" i="4"/>
  <c r="E7" i="4" s="1"/>
  <c r="A6" i="4"/>
  <c r="E6" i="4" s="1"/>
  <c r="A5" i="4"/>
  <c r="E5" i="4" s="1"/>
  <c r="A4" i="4"/>
  <c r="E4" i="4" s="1"/>
  <c r="E3" i="4"/>
  <c r="A2" i="4"/>
  <c r="E2" i="4" l="1"/>
  <c r="E2869" i="2"/>
  <c r="E3525" i="2"/>
  <c r="C3521" i="2"/>
  <c r="D3516" i="2"/>
  <c r="E3511" i="2"/>
  <c r="C3507" i="2"/>
  <c r="D3502" i="2"/>
  <c r="E3497" i="2"/>
  <c r="D3493" i="2"/>
  <c r="E3488" i="2"/>
  <c r="C3484" i="2"/>
  <c r="D3479" i="2"/>
  <c r="E3474" i="2"/>
  <c r="D3515" i="2"/>
  <c r="D3501" i="2"/>
  <c r="E3487" i="2"/>
  <c r="E3473" i="2"/>
  <c r="C3496" i="2"/>
  <c r="D3482" i="2"/>
  <c r="E3481" i="2"/>
  <c r="C3495" i="2"/>
  <c r="D3499" i="2"/>
  <c r="C3499" i="2"/>
  <c r="D3517" i="2"/>
  <c r="D3494" i="2"/>
  <c r="C3494" i="2"/>
  <c r="C3512" i="2"/>
  <c r="E3479" i="2"/>
  <c r="D3525" i="2"/>
  <c r="E3520" i="2"/>
  <c r="C3516" i="2"/>
  <c r="D3511" i="2"/>
  <c r="E3506" i="2"/>
  <c r="C3502" i="2"/>
  <c r="D3497" i="2"/>
  <c r="C3493" i="2"/>
  <c r="D3488" i="2"/>
  <c r="E3483" i="2"/>
  <c r="C3479" i="2"/>
  <c r="D3474" i="2"/>
  <c r="E3524" i="2"/>
  <c r="E3510" i="2"/>
  <c r="E3496" i="2"/>
  <c r="C3483" i="2"/>
  <c r="C3510" i="2"/>
  <c r="C3487" i="2"/>
  <c r="D3486" i="2"/>
  <c r="E3490" i="2"/>
  <c r="E3480" i="2"/>
  <c r="D3480" i="2"/>
  <c r="D3498" i="2"/>
  <c r="D3521" i="2"/>
  <c r="C3489" i="2"/>
  <c r="C3525" i="2"/>
  <c r="D3520" i="2"/>
  <c r="E3515" i="2"/>
  <c r="C3511" i="2"/>
  <c r="D3506" i="2"/>
  <c r="E3501" i="2"/>
  <c r="C3497" i="2"/>
  <c r="E3492" i="2"/>
  <c r="C3488" i="2"/>
  <c r="D3483" i="2"/>
  <c r="E3478" i="2"/>
  <c r="C3474" i="2"/>
  <c r="C3520" i="2"/>
  <c r="C3506" i="2"/>
  <c r="D3492" i="2"/>
  <c r="D3478" i="2"/>
  <c r="E3500" i="2"/>
  <c r="E3477" i="2"/>
  <c r="C3477" i="2"/>
  <c r="C3486" i="2"/>
  <c r="E3485" i="2"/>
  <c r="D3522" i="2"/>
  <c r="E3494" i="2"/>
  <c r="D3503" i="2"/>
  <c r="C3503" i="2"/>
  <c r="C3513" i="2"/>
  <c r="D3524" i="2"/>
  <c r="E3519" i="2"/>
  <c r="C3515" i="2"/>
  <c r="D3510" i="2"/>
  <c r="E3505" i="2"/>
  <c r="C3501" i="2"/>
  <c r="D3496" i="2"/>
  <c r="C3492" i="2"/>
  <c r="D3487" i="2"/>
  <c r="E3482" i="2"/>
  <c r="C3478" i="2"/>
  <c r="D3473" i="2"/>
  <c r="C3524" i="2"/>
  <c r="D3519" i="2"/>
  <c r="E3514" i="2"/>
  <c r="D3505" i="2"/>
  <c r="E3491" i="2"/>
  <c r="C3473" i="2"/>
  <c r="D3504" i="2"/>
  <c r="C3472" i="2"/>
  <c r="C3518" i="2"/>
  <c r="C3504" i="2"/>
  <c r="E3471" i="2"/>
  <c r="E3503" i="2"/>
  <c r="C3476" i="2"/>
  <c r="E3512" i="2"/>
  <c r="E3498" i="2"/>
  <c r="C3471" i="2"/>
  <c r="D3512" i="2"/>
  <c r="D3489" i="2"/>
  <c r="C3498" i="2"/>
  <c r="E3523" i="2"/>
  <c r="C3519" i="2"/>
  <c r="D3514" i="2"/>
  <c r="E3509" i="2"/>
  <c r="C3505" i="2"/>
  <c r="D3500" i="2"/>
  <c r="E3495" i="2"/>
  <c r="D3491" i="2"/>
  <c r="E3486" i="2"/>
  <c r="C3482" i="2"/>
  <c r="D3477" i="2"/>
  <c r="E3472" i="2"/>
  <c r="D3523" i="2"/>
  <c r="C3514" i="2"/>
  <c r="D3509" i="2"/>
  <c r="E3504" i="2"/>
  <c r="C3500" i="2"/>
  <c r="D3495" i="2"/>
  <c r="C3491" i="2"/>
  <c r="D3472" i="2"/>
  <c r="D3481" i="2"/>
  <c r="D3513" i="2"/>
  <c r="D3476" i="2"/>
  <c r="E3517" i="2"/>
  <c r="D3485" i="2"/>
  <c r="C3485" i="2"/>
  <c r="E3521" i="2"/>
  <c r="D3475" i="2"/>
  <c r="D3507" i="2"/>
  <c r="D3484" i="2"/>
  <c r="E3518" i="2"/>
  <c r="D3490" i="2"/>
  <c r="C3490" i="2"/>
  <c r="C3508" i="2"/>
  <c r="E3475" i="2"/>
  <c r="C3517" i="2"/>
  <c r="C3480" i="2"/>
  <c r="E3502" i="2"/>
  <c r="C3475" i="2"/>
  <c r="C3523" i="2"/>
  <c r="D3518" i="2"/>
  <c r="E3513" i="2"/>
  <c r="C3509" i="2"/>
  <c r="E3499" i="2"/>
  <c r="E3476" i="2"/>
  <c r="E3522" i="2"/>
  <c r="E3508" i="2"/>
  <c r="C3481" i="2"/>
  <c r="D3508" i="2"/>
  <c r="D3471" i="2"/>
  <c r="C3522" i="2"/>
  <c r="E3489" i="2"/>
  <c r="E3507" i="2"/>
  <c r="E3516" i="2"/>
  <c r="E3493" i="2"/>
  <c r="E3484" i="2"/>
  <c r="E3457" i="2"/>
  <c r="G3457" i="2" s="1"/>
  <c r="I3457" i="2" s="1"/>
  <c r="C3453" i="2"/>
  <c r="D3448" i="2"/>
  <c r="D3439" i="2"/>
  <c r="E3434" i="2"/>
  <c r="G3434" i="2" s="1"/>
  <c r="I3434" i="2" s="1" a="1"/>
  <c r="I3434" i="2" s="1"/>
  <c r="D3417" i="2"/>
  <c r="E3412" i="2"/>
  <c r="G3412" i="2" s="1"/>
  <c r="I3412" i="2" s="1" a="1"/>
  <c r="I3412" i="2" s="1"/>
  <c r="D3408" i="2"/>
  <c r="E3403" i="2"/>
  <c r="G3403" i="2" s="1"/>
  <c r="I3403" i="2" s="1" a="1"/>
  <c r="I3403" i="2" s="1"/>
  <c r="C3399" i="2"/>
  <c r="D3394" i="2"/>
  <c r="C3390" i="2"/>
  <c r="D3385" i="2"/>
  <c r="E3380" i="2"/>
  <c r="G3380" i="2" s="1"/>
  <c r="I3380" i="2" s="1" a="1"/>
  <c r="I3380" i="2" s="1"/>
  <c r="C3376" i="2"/>
  <c r="D3371" i="2"/>
  <c r="C3367" i="2"/>
  <c r="C3363" i="2"/>
  <c r="D3353" i="2"/>
  <c r="C3349" i="2"/>
  <c r="D3344" i="2"/>
  <c r="E3339" i="2"/>
  <c r="G3339" i="2" s="1"/>
  <c r="I3339" i="2" s="1" a="1"/>
  <c r="I3339" i="2" s="1"/>
  <c r="D3335" i="2"/>
  <c r="E3330" i="2"/>
  <c r="G3330" i="2" s="1"/>
  <c r="I3330" i="2" s="1" a="1"/>
  <c r="I3330" i="2" s="1"/>
  <c r="C3326" i="2"/>
  <c r="E3321" i="2"/>
  <c r="G3321" i="2" s="1"/>
  <c r="I3321" i="2" s="1" a="1"/>
  <c r="I3321" i="2" s="1"/>
  <c r="C3317" i="2"/>
  <c r="D3312" i="2"/>
  <c r="E3303" i="2"/>
  <c r="G3303" i="2" s="1"/>
  <c r="I3303" i="2" s="1" a="1"/>
  <c r="I3303" i="2" s="1"/>
  <c r="D3299" i="2"/>
  <c r="E3294" i="2"/>
  <c r="G3294" i="2" s="1"/>
  <c r="I3294" i="2" s="1" a="1"/>
  <c r="I3294" i="2" s="1"/>
  <c r="D3290" i="2"/>
  <c r="C3286" i="2"/>
  <c r="D3281" i="2"/>
  <c r="C3277" i="2"/>
  <c r="E3272" i="2"/>
  <c r="G3272" i="2" s="1"/>
  <c r="C3268" i="2"/>
  <c r="E3263" i="2"/>
  <c r="G3263" i="2" s="1"/>
  <c r="I3263" i="2" s="1" a="1"/>
  <c r="I3263" i="2" s="1"/>
  <c r="C3259" i="2"/>
  <c r="E3254" i="2"/>
  <c r="G3254" i="2" s="1"/>
  <c r="I3254" i="2" s="1" a="1"/>
  <c r="I3254" i="2" s="1"/>
  <c r="D3250" i="2"/>
  <c r="E3245" i="2"/>
  <c r="G3245" i="2" s="1"/>
  <c r="I3245" i="2" s="1" a="1"/>
  <c r="I3245" i="2" s="1"/>
  <c r="C3241" i="2"/>
  <c r="D3236" i="2"/>
  <c r="E3231" i="2"/>
  <c r="G3231" i="2" s="1"/>
  <c r="I3231" i="2" s="1" a="1"/>
  <c r="I3231" i="2" s="1"/>
  <c r="D3227" i="2"/>
  <c r="C3223" i="2"/>
  <c r="D3218" i="2"/>
  <c r="E3213" i="2"/>
  <c r="G3213" i="2" s="1"/>
  <c r="I3213" i="2" s="1" a="1"/>
  <c r="I3213" i="2" s="1"/>
  <c r="C3209" i="2"/>
  <c r="D3204" i="2"/>
  <c r="C3200" i="2"/>
  <c r="D3195" i="2"/>
  <c r="E3190" i="2"/>
  <c r="G3190" i="2" s="1"/>
  <c r="I3190" i="2" s="1" a="1"/>
  <c r="I3190" i="2" s="1"/>
  <c r="C3186" i="2"/>
  <c r="E3181" i="2"/>
  <c r="G3181" i="2" s="1"/>
  <c r="C3177" i="2"/>
  <c r="E3172" i="2"/>
  <c r="G3172" i="2" s="1"/>
  <c r="I3172" i="2" s="1" a="1"/>
  <c r="I3172" i="2" s="1"/>
  <c r="C3168" i="2"/>
  <c r="D3163" i="2"/>
  <c r="E3158" i="2"/>
  <c r="G3158" i="2" s="1"/>
  <c r="I3158" i="2" s="1" a="1"/>
  <c r="I3158" i="2" s="1"/>
  <c r="D3154" i="2"/>
  <c r="E3149" i="2"/>
  <c r="G3149" i="2" s="1"/>
  <c r="I3149" i="2" s="1" a="1"/>
  <c r="I3149" i="2" s="1"/>
  <c r="C3145" i="2"/>
  <c r="D3140" i="2"/>
  <c r="E3135" i="2"/>
  <c r="G3135" i="2" s="1"/>
  <c r="I3135" i="2" s="1" a="1"/>
  <c r="I3135" i="2" s="1"/>
  <c r="D3131" i="2"/>
  <c r="C3127" i="2"/>
  <c r="D3122" i="2"/>
  <c r="E3117" i="2"/>
  <c r="G3117" i="2" s="1"/>
  <c r="I3117" i="2" s="1" a="1"/>
  <c r="I3117" i="2" s="1"/>
  <c r="C3113" i="2"/>
  <c r="D3108" i="2"/>
  <c r="C3104" i="2"/>
  <c r="D3099" i="2"/>
  <c r="E3094" i="2"/>
  <c r="G3094" i="2" s="1"/>
  <c r="I3094" i="2" s="1" a="1"/>
  <c r="I3094" i="2" s="1"/>
  <c r="C3090" i="2"/>
  <c r="D3085" i="2"/>
  <c r="E3080" i="2"/>
  <c r="G3080" i="2" s="1"/>
  <c r="I3080" i="2" s="1" a="1"/>
  <c r="I3080" i="2" s="1"/>
  <c r="D3076" i="2"/>
  <c r="C3072" i="2"/>
  <c r="D3067" i="2"/>
  <c r="E3062" i="2"/>
  <c r="G3062" i="2" s="1"/>
  <c r="I3062" i="2" s="1" a="1"/>
  <c r="I3062" i="2" s="1"/>
  <c r="D3058" i="2"/>
  <c r="D3049" i="2"/>
  <c r="E3045" i="2"/>
  <c r="G3045" i="2" s="1"/>
  <c r="I3045" i="2" s="1" a="1"/>
  <c r="I3045" i="2" s="1"/>
  <c r="D3457" i="2"/>
  <c r="E3452" i="2"/>
  <c r="G3452" i="2" s="1"/>
  <c r="I3452" i="2" s="1" a="1"/>
  <c r="I3452" i="2" s="1"/>
  <c r="C3448" i="2"/>
  <c r="E3443" i="2"/>
  <c r="G3443" i="2" s="1"/>
  <c r="I3443" i="2" s="1" a="1"/>
  <c r="I3443" i="2" s="1"/>
  <c r="C3439" i="2"/>
  <c r="D3434" i="2"/>
  <c r="C3417" i="2"/>
  <c r="D3412" i="2"/>
  <c r="C3408" i="2"/>
  <c r="D3403" i="2"/>
  <c r="E3398" i="2"/>
  <c r="G3398" i="2" s="1"/>
  <c r="I3398" i="2" s="1" a="1"/>
  <c r="I3398" i="2" s="1"/>
  <c r="C3394" i="2"/>
  <c r="E3389" i="2"/>
  <c r="G3389" i="2" s="1"/>
  <c r="I3389" i="2" s="1" a="1"/>
  <c r="I3389" i="2" s="1"/>
  <c r="C3385" i="2"/>
  <c r="D3380" i="2"/>
  <c r="E3375" i="2"/>
  <c r="G3375" i="2" s="1"/>
  <c r="I3375" i="2" s="1" a="1"/>
  <c r="I3375" i="2" s="1"/>
  <c r="C3371" i="2"/>
  <c r="E3366" i="2"/>
  <c r="G3366" i="2" s="1"/>
  <c r="I3366" i="2" s="1" a="1"/>
  <c r="I3366" i="2" s="1"/>
  <c r="E3362" i="2"/>
  <c r="G3362" i="2" s="1"/>
  <c r="I3362" i="2" s="1" a="1"/>
  <c r="I3362" i="2" s="1"/>
  <c r="E3358" i="2"/>
  <c r="G3358" i="2" s="1"/>
  <c r="C3353" i="2"/>
  <c r="E3348" i="2"/>
  <c r="G3348" i="2" s="1"/>
  <c r="I3348" i="2" s="1" a="1"/>
  <c r="I3348" i="2" s="1"/>
  <c r="C3344" i="2"/>
  <c r="D3339" i="2"/>
  <c r="C3335" i="2"/>
  <c r="D3330" i="2"/>
  <c r="E3325" i="2"/>
  <c r="G3325" i="2" s="1"/>
  <c r="I3325" i="2" s="1" a="1"/>
  <c r="I3325" i="2" s="1"/>
  <c r="D3321" i="2"/>
  <c r="E3316" i="2"/>
  <c r="G3316" i="2" s="1"/>
  <c r="I3316" i="2" s="1" a="1"/>
  <c r="I3316" i="2" s="1"/>
  <c r="C3312" i="2"/>
  <c r="E3307" i="2"/>
  <c r="G3307" i="2" s="1"/>
  <c r="D3303" i="2"/>
  <c r="C3299" i="2"/>
  <c r="D3294" i="2"/>
  <c r="C3290" i="2"/>
  <c r="E3285" i="2"/>
  <c r="G3285" i="2" s="1"/>
  <c r="I3285" i="2" s="1" a="1"/>
  <c r="I3285" i="2" s="1"/>
  <c r="C3281" i="2"/>
  <c r="E3276" i="2"/>
  <c r="G3276" i="2" s="1"/>
  <c r="I3276" i="2" s="1" a="1"/>
  <c r="I3276" i="2" s="1"/>
  <c r="D3272" i="2"/>
  <c r="E3267" i="2"/>
  <c r="G3267" i="2" s="1"/>
  <c r="I3267" i="2" s="1" a="1"/>
  <c r="I3267" i="2" s="1"/>
  <c r="D3263" i="2"/>
  <c r="D3254" i="2"/>
  <c r="C3250" i="2"/>
  <c r="D3245" i="2"/>
  <c r="E3240" i="2"/>
  <c r="G3240" i="2" s="1"/>
  <c r="I3240" i="2" s="1" a="1"/>
  <c r="I3240" i="2" s="1"/>
  <c r="C3236" i="2"/>
  <c r="D3231" i="2"/>
  <c r="C3227" i="2"/>
  <c r="E3222" i="2"/>
  <c r="G3222" i="2" s="1"/>
  <c r="I3222" i="2" s="1" a="1"/>
  <c r="I3222" i="2" s="1"/>
  <c r="C3218" i="2"/>
  <c r="D3213" i="2"/>
  <c r="E3208" i="2"/>
  <c r="G3208" i="2" s="1"/>
  <c r="I3208" i="2" s="1" a="1"/>
  <c r="I3208" i="2" s="1"/>
  <c r="C3204" i="2"/>
  <c r="E3199" i="2"/>
  <c r="G3199" i="2" s="1"/>
  <c r="I3199" i="2" s="1" a="1"/>
  <c r="I3199" i="2" s="1"/>
  <c r="C3195" i="2"/>
  <c r="D3190" i="2"/>
  <c r="E3185" i="2"/>
  <c r="G3185" i="2" s="1"/>
  <c r="I3185" i="2" s="1" a="1"/>
  <c r="I3185" i="2" s="1"/>
  <c r="D3181" i="2"/>
  <c r="D3172" i="2"/>
  <c r="E3167" i="2"/>
  <c r="G3167" i="2" s="1"/>
  <c r="I3167" i="2" s="1" a="1"/>
  <c r="I3167" i="2" s="1"/>
  <c r="C3163" i="2"/>
  <c r="D3158" i="2"/>
  <c r="C3154" i="2"/>
  <c r="D3149" i="2"/>
  <c r="E3144" i="2"/>
  <c r="G3144" i="2" s="1"/>
  <c r="I3144" i="2" s="1" a="1"/>
  <c r="I3144" i="2" s="1"/>
  <c r="C3140" i="2"/>
  <c r="D3135" i="2"/>
  <c r="C3131" i="2"/>
  <c r="E3126" i="2"/>
  <c r="G3126" i="2" s="1"/>
  <c r="I3126" i="2" s="1" a="1"/>
  <c r="I3126" i="2" s="1"/>
  <c r="C3122" i="2"/>
  <c r="D3117" i="2"/>
  <c r="E3112" i="2"/>
  <c r="G3112" i="2" s="1"/>
  <c r="I3112" i="2" s="1" a="1"/>
  <c r="I3112" i="2" s="1"/>
  <c r="C3108" i="2"/>
  <c r="E3103" i="2"/>
  <c r="G3103" i="2" s="1"/>
  <c r="I3103" i="2" s="1" a="1"/>
  <c r="I3103" i="2" s="1"/>
  <c r="C3099" i="2"/>
  <c r="D3094" i="2"/>
  <c r="E3089" i="2"/>
  <c r="G3089" i="2" s="1"/>
  <c r="I3089" i="2" s="1" a="1"/>
  <c r="I3089" i="2" s="1"/>
  <c r="C3085" i="2"/>
  <c r="D3080" i="2"/>
  <c r="C3076" i="2"/>
  <c r="E3071" i="2"/>
  <c r="G3071" i="2" s="1"/>
  <c r="I3071" i="2" s="1" a="1"/>
  <c r="I3071" i="2" s="1"/>
  <c r="C3067" i="2"/>
  <c r="D3062" i="2"/>
  <c r="C3058" i="2"/>
  <c r="C3456" i="2"/>
  <c r="D3451" i="2"/>
  <c r="E3446" i="2"/>
  <c r="G3446" i="2" s="1"/>
  <c r="I3446" i="2" s="1" a="1"/>
  <c r="I3446" i="2" s="1"/>
  <c r="D3442" i="2"/>
  <c r="E3437" i="2"/>
  <c r="G3437" i="2" s="1"/>
  <c r="I3437" i="2" s="1" a="1"/>
  <c r="I3437" i="2" s="1"/>
  <c r="E3415" i="2"/>
  <c r="G3415" i="2" s="1"/>
  <c r="I3415" i="2" s="1" a="1"/>
  <c r="I3415" i="2" s="1"/>
  <c r="D3411" i="2"/>
  <c r="E3406" i="2"/>
  <c r="G3406" i="2" s="1"/>
  <c r="I3406" i="2" s="1" a="1"/>
  <c r="I3406" i="2" s="1"/>
  <c r="C3457" i="2"/>
  <c r="C3451" i="2"/>
  <c r="D3445" i="2"/>
  <c r="D3440" i="2"/>
  <c r="C3434" i="2"/>
  <c r="D3415" i="2"/>
  <c r="C3410" i="2"/>
  <c r="D3404" i="2"/>
  <c r="D3398" i="2"/>
  <c r="C3393" i="2"/>
  <c r="C3388" i="2"/>
  <c r="E3382" i="2"/>
  <c r="G3382" i="2" s="1"/>
  <c r="I3382" i="2" s="1" a="1"/>
  <c r="I3382" i="2" s="1"/>
  <c r="D3377" i="2"/>
  <c r="C3372" i="2"/>
  <c r="D3366" i="2"/>
  <c r="E3361" i="2"/>
  <c r="G3361" i="2" s="1"/>
  <c r="I3361" i="2" s="1" a="1"/>
  <c r="I3361" i="2" s="1"/>
  <c r="D3357" i="2"/>
  <c r="D3351" i="2"/>
  <c r="C3346" i="2"/>
  <c r="E3340" i="2"/>
  <c r="G3340" i="2" s="1"/>
  <c r="I3340" i="2" s="1" a="1"/>
  <c r="I3340" i="2" s="1"/>
  <c r="E3335" i="2"/>
  <c r="G3335" i="2" s="1"/>
  <c r="I3335" i="2" s="1" a="1"/>
  <c r="I3335" i="2" s="1"/>
  <c r="E3329" i="2"/>
  <c r="G3329" i="2" s="1"/>
  <c r="I3329" i="2" s="1" a="1"/>
  <c r="I3329" i="2" s="1"/>
  <c r="E3324" i="2"/>
  <c r="G3324" i="2" s="1"/>
  <c r="D3319" i="2"/>
  <c r="C3314" i="2"/>
  <c r="E3308" i="2"/>
  <c r="G3308" i="2" s="1"/>
  <c r="I3308" i="2" s="1" a="1"/>
  <c r="I3308" i="2" s="1"/>
  <c r="D3304" i="2"/>
  <c r="E3298" i="2"/>
  <c r="G3298" i="2" s="1"/>
  <c r="I3298" i="2" s="1" a="1"/>
  <c r="I3298" i="2" s="1"/>
  <c r="E3293" i="2"/>
  <c r="G3293" i="2" s="1"/>
  <c r="D3288" i="2"/>
  <c r="D3283" i="2"/>
  <c r="D3278" i="2"/>
  <c r="C3273" i="2"/>
  <c r="D3267" i="2"/>
  <c r="D3262" i="2"/>
  <c r="E3257" i="2"/>
  <c r="G3257" i="2" s="1"/>
  <c r="I3257" i="2" s="1" a="1"/>
  <c r="I3257" i="2" s="1"/>
  <c r="E3252" i="2"/>
  <c r="G3252" i="2" s="1"/>
  <c r="D3247" i="2"/>
  <c r="C3242" i="2"/>
  <c r="E3236" i="2"/>
  <c r="G3236" i="2" s="1"/>
  <c r="I3236" i="2" s="1" a="1"/>
  <c r="I3236" i="2" s="1"/>
  <c r="E3220" i="2"/>
  <c r="G3220" i="2" s="1"/>
  <c r="I3220" i="2" s="1" a="1"/>
  <c r="I3220" i="2" s="1"/>
  <c r="D3215" i="2"/>
  <c r="C3210" i="2"/>
  <c r="E3204" i="2"/>
  <c r="G3204" i="2" s="1"/>
  <c r="I3204" i="2" s="1" a="1"/>
  <c r="I3204" i="2" s="1"/>
  <c r="C3199" i="2"/>
  <c r="E3193" i="2"/>
  <c r="G3193" i="2" s="1"/>
  <c r="I3193" i="2" s="1" a="1"/>
  <c r="I3193" i="2" s="1"/>
  <c r="D3188" i="2"/>
  <c r="C3183" i="2"/>
  <c r="C3178" i="2"/>
  <c r="D3173" i="2"/>
  <c r="D3167" i="2"/>
  <c r="C3162" i="2"/>
  <c r="E3156" i="2"/>
  <c r="G3156" i="2" s="1"/>
  <c r="I3156" i="2" s="1" a="1"/>
  <c r="I3156" i="2" s="1"/>
  <c r="E3151" i="2"/>
  <c r="G3151" i="2" s="1"/>
  <c r="I3151" i="2" s="1" a="1"/>
  <c r="I3151" i="2" s="1"/>
  <c r="D3146" i="2"/>
  <c r="C3141" i="2"/>
  <c r="C3135" i="2"/>
  <c r="C3130" i="2"/>
  <c r="C3125" i="2"/>
  <c r="E3119" i="2"/>
  <c r="G3119" i="2" s="1"/>
  <c r="I3119" i="2" s="1" a="1"/>
  <c r="I3119" i="2" s="1"/>
  <c r="D3114" i="2"/>
  <c r="C3109" i="2"/>
  <c r="D3103" i="2"/>
  <c r="C3098" i="2"/>
  <c r="E3092" i="2"/>
  <c r="G3092" i="2" s="1"/>
  <c r="I3092" i="2" s="1" a="1"/>
  <c r="I3092" i="2" s="1"/>
  <c r="D3087" i="2"/>
  <c r="C3082" i="2"/>
  <c r="D3071" i="2"/>
  <c r="C3066" i="2"/>
  <c r="E3055" i="2"/>
  <c r="G3055" i="2" s="1"/>
  <c r="I3055" i="2" s="1" a="1"/>
  <c r="I3055" i="2" s="1"/>
  <c r="D3051" i="2"/>
  <c r="C3043" i="2"/>
  <c r="E3039" i="2"/>
  <c r="G3039" i="2" s="1"/>
  <c r="I3039" i="2" s="1" a="1"/>
  <c r="I3039" i="2" s="1"/>
  <c r="C3036" i="2"/>
  <c r="E3032" i="2"/>
  <c r="G3032" i="2" s="1"/>
  <c r="I3032" i="2" s="1" a="1"/>
  <c r="I3032" i="2" s="1"/>
  <c r="E3313" i="2"/>
  <c r="G3313" i="2" s="1"/>
  <c r="I3313" i="2" s="1" a="1"/>
  <c r="I3313" i="2" s="1"/>
  <c r="D3308" i="2"/>
  <c r="D3298" i="2"/>
  <c r="D3293" i="2"/>
  <c r="C3283" i="2"/>
  <c r="C3278" i="2"/>
  <c r="C3262" i="2"/>
  <c r="D3257" i="2"/>
  <c r="C3247" i="2"/>
  <c r="E3241" i="2"/>
  <c r="G3241" i="2" s="1"/>
  <c r="I3241" i="2" s="1" a="1"/>
  <c r="I3241" i="2" s="1"/>
  <c r="E3230" i="2"/>
  <c r="G3230" i="2" s="1"/>
  <c r="E3225" i="2"/>
  <c r="G3225" i="2" s="1"/>
  <c r="C3215" i="2"/>
  <c r="E3209" i="2"/>
  <c r="G3209" i="2" s="1"/>
  <c r="I3209" i="2" s="1" a="1"/>
  <c r="I3209" i="2" s="1"/>
  <c r="E3456" i="2"/>
  <c r="G3456" i="2" s="1"/>
  <c r="I3456" i="2" s="1" a="1"/>
  <c r="I3456" i="2" s="1"/>
  <c r="E3450" i="2"/>
  <c r="G3450" i="2" s="1"/>
  <c r="I3450" i="2" s="1" a="1"/>
  <c r="I3450" i="2" s="1"/>
  <c r="C3445" i="2"/>
  <c r="C3440" i="2"/>
  <c r="C3415" i="2"/>
  <c r="E3409" i="2"/>
  <c r="G3409" i="2" s="1"/>
  <c r="I3409" i="2" s="1" a="1"/>
  <c r="I3409" i="2" s="1"/>
  <c r="C3404" i="2"/>
  <c r="C3398" i="2"/>
  <c r="E3392" i="2"/>
  <c r="G3392" i="2" s="1"/>
  <c r="I3392" i="2" s="1" a="1"/>
  <c r="I3392" i="2" s="1"/>
  <c r="E3387" i="2"/>
  <c r="G3387" i="2" s="1"/>
  <c r="I3387" i="2" s="1" a="1"/>
  <c r="I3387" i="2" s="1"/>
  <c r="D3382" i="2"/>
  <c r="C3377" i="2"/>
  <c r="E3371" i="2"/>
  <c r="G3371" i="2" s="1"/>
  <c r="I3371" i="2" s="1" a="1"/>
  <c r="I3371" i="2" s="1"/>
  <c r="C3366" i="2"/>
  <c r="D3361" i="2"/>
  <c r="C3357" i="2"/>
  <c r="C3351" i="2"/>
  <c r="E3345" i="2"/>
  <c r="G3345" i="2" s="1"/>
  <c r="I3345" i="2" s="1" a="1"/>
  <c r="I3345" i="2" s="1"/>
  <c r="D3340" i="2"/>
  <c r="E3334" i="2"/>
  <c r="G3334" i="2" s="1"/>
  <c r="I3334" i="2" s="1" a="1"/>
  <c r="I3334" i="2" s="1"/>
  <c r="D3329" i="2"/>
  <c r="D3324" i="2"/>
  <c r="C3319" i="2"/>
  <c r="C3304" i="2"/>
  <c r="C3288" i="2"/>
  <c r="C3267" i="2"/>
  <c r="D3252" i="2"/>
  <c r="E3235" i="2"/>
  <c r="G3235" i="2" s="1"/>
  <c r="I3235" i="2" s="1" a="1"/>
  <c r="I3235" i="2" s="1"/>
  <c r="D3220" i="2"/>
  <c r="E3198" i="2"/>
  <c r="G3198" i="2" s="1"/>
  <c r="I3198" i="2" s="1" a="1"/>
  <c r="I3198" i="2" s="1"/>
  <c r="D3456" i="2"/>
  <c r="D3450" i="2"/>
  <c r="E3444" i="2"/>
  <c r="G3444" i="2" s="1"/>
  <c r="I3444" i="2" s="1" a="1"/>
  <c r="I3444" i="2" s="1"/>
  <c r="E3439" i="2"/>
  <c r="G3439" i="2" s="1"/>
  <c r="I3439" i="2" s="1" a="1"/>
  <c r="I3439" i="2" s="1"/>
  <c r="E3414" i="2"/>
  <c r="G3414" i="2" s="1"/>
  <c r="I3414" i="2" s="1" a="1"/>
  <c r="I3414" i="2" s="1"/>
  <c r="D3409" i="2"/>
  <c r="C3403" i="2"/>
  <c r="E3397" i="2"/>
  <c r="G3397" i="2" s="1"/>
  <c r="I3397" i="2" s="1" a="1"/>
  <c r="I3397" i="2" s="1"/>
  <c r="D3392" i="2"/>
  <c r="D3387" i="2"/>
  <c r="C3382" i="2"/>
  <c r="E3376" i="2"/>
  <c r="G3376" i="2" s="1"/>
  <c r="I3376" i="2" s="1" a="1"/>
  <c r="I3376" i="2" s="1"/>
  <c r="E3370" i="2"/>
  <c r="G3370" i="2" s="1"/>
  <c r="I3370" i="2" s="1" a="1"/>
  <c r="I3370" i="2" s="1"/>
  <c r="E3365" i="2"/>
  <c r="G3365" i="2" s="1"/>
  <c r="I3365" i="2" s="1" a="1"/>
  <c r="I3365" i="2" s="1"/>
  <c r="C3361" i="2"/>
  <c r="E3356" i="2"/>
  <c r="G3356" i="2" s="1"/>
  <c r="I3356" i="2" s="1" a="1"/>
  <c r="I3356" i="2" s="1"/>
  <c r="E3350" i="2"/>
  <c r="G3350" i="2" s="1"/>
  <c r="I3350" i="2" s="1" a="1"/>
  <c r="I3350" i="2" s="1"/>
  <c r="D3345" i="2"/>
  <c r="C3340" i="2"/>
  <c r="D3334" i="2"/>
  <c r="C3329" i="2"/>
  <c r="C3324" i="2"/>
  <c r="E3318" i="2"/>
  <c r="G3318" i="2" s="1"/>
  <c r="I3318" i="2" s="1" a="1"/>
  <c r="I3318" i="2" s="1"/>
  <c r="D3313" i="2"/>
  <c r="C3308" i="2"/>
  <c r="C3303" i="2"/>
  <c r="C3298" i="2"/>
  <c r="C3293" i="2"/>
  <c r="E3287" i="2"/>
  <c r="G3287" i="2" s="1"/>
  <c r="I3287" i="2" s="1" a="1"/>
  <c r="I3287" i="2" s="1"/>
  <c r="E3455" i="2"/>
  <c r="G3455" i="2" s="1"/>
  <c r="I3455" i="2" s="1" a="1"/>
  <c r="I3455" i="2" s="1"/>
  <c r="C3450" i="2"/>
  <c r="D3444" i="2"/>
  <c r="E3438" i="2"/>
  <c r="G3438" i="2" s="1"/>
  <c r="I3438" i="2" s="1" a="1"/>
  <c r="I3438" i="2" s="1"/>
  <c r="D3414" i="2"/>
  <c r="C3409" i="2"/>
  <c r="E3402" i="2"/>
  <c r="G3402" i="2" s="1"/>
  <c r="I3402" i="2" s="1" a="1"/>
  <c r="I3402" i="2" s="1"/>
  <c r="D3397" i="2"/>
  <c r="C3392" i="2"/>
  <c r="C3387" i="2"/>
  <c r="E3381" i="2"/>
  <c r="G3381" i="2" s="1"/>
  <c r="I3381" i="2" s="1" a="1"/>
  <c r="I3381" i="2" s="1"/>
  <c r="D3376" i="2"/>
  <c r="D3370" i="2"/>
  <c r="D3365" i="2"/>
  <c r="E3360" i="2"/>
  <c r="G3360" i="2" s="1"/>
  <c r="I3360" i="2" s="1" a="1"/>
  <c r="I3360" i="2" s="1"/>
  <c r="D3356" i="2"/>
  <c r="D3350" i="2"/>
  <c r="C3345" i="2"/>
  <c r="C3339" i="2"/>
  <c r="C3334" i="2"/>
  <c r="E3328" i="2"/>
  <c r="G3328" i="2" s="1"/>
  <c r="I3328" i="2" s="1" a="1"/>
  <c r="I3328" i="2" s="1"/>
  <c r="E3323" i="2"/>
  <c r="G3323" i="2" s="1"/>
  <c r="I3323" i="2" s="1" a="1"/>
  <c r="I3323" i="2" s="1"/>
  <c r="D3318" i="2"/>
  <c r="C3313" i="2"/>
  <c r="E3302" i="2"/>
  <c r="G3302" i="2" s="1"/>
  <c r="I3302" i="2" s="1" a="1"/>
  <c r="I3302" i="2" s="1"/>
  <c r="E3297" i="2"/>
  <c r="G3297" i="2" s="1"/>
  <c r="I3297" i="2" s="1" a="1"/>
  <c r="I3297" i="2" s="1"/>
  <c r="E3292" i="2"/>
  <c r="G3292" i="2" s="1"/>
  <c r="I3292" i="2" s="1" a="1"/>
  <c r="I3292" i="2" s="1"/>
  <c r="D3287" i="2"/>
  <c r="D3282" i="2"/>
  <c r="D3455" i="2"/>
  <c r="E3449" i="2"/>
  <c r="G3449" i="2" s="1"/>
  <c r="I3449" i="2" s="1" a="1"/>
  <c r="I3449" i="2" s="1"/>
  <c r="C3444" i="2"/>
  <c r="D3438" i="2"/>
  <c r="E3419" i="2"/>
  <c r="G3419" i="2" s="1"/>
  <c r="I3419" i="2" s="1"/>
  <c r="C3414" i="2"/>
  <c r="E3408" i="2"/>
  <c r="G3408" i="2" s="1"/>
  <c r="I3408" i="2" s="1" a="1"/>
  <c r="I3408" i="2" s="1"/>
  <c r="D3402" i="2"/>
  <c r="C3397" i="2"/>
  <c r="E3391" i="2"/>
  <c r="G3391" i="2" s="1"/>
  <c r="I3391" i="2" s="1" a="1"/>
  <c r="I3391" i="2" s="1"/>
  <c r="E3386" i="2"/>
  <c r="G3386" i="2" s="1"/>
  <c r="I3386" i="2" s="1" a="1"/>
  <c r="I3386" i="2" s="1"/>
  <c r="D3381" i="2"/>
  <c r="D3375" i="2"/>
  <c r="C3370" i="2"/>
  <c r="C3365" i="2"/>
  <c r="D3360" i="2"/>
  <c r="C3356" i="2"/>
  <c r="C3350" i="2"/>
  <c r="E3344" i="2"/>
  <c r="G3344" i="2" s="1"/>
  <c r="I3344" i="2" s="1" a="1"/>
  <c r="I3344" i="2" s="1"/>
  <c r="E3333" i="2"/>
  <c r="G3333" i="2" s="1"/>
  <c r="I3333" i="2" s="1" a="1"/>
  <c r="I3333" i="2" s="1"/>
  <c r="D3328" i="2"/>
  <c r="D3323" i="2"/>
  <c r="C3318" i="2"/>
  <c r="E3312" i="2"/>
  <c r="G3312" i="2" s="1"/>
  <c r="I3312" i="2" s="1" a="1"/>
  <c r="I3312" i="2" s="1"/>
  <c r="D3307" i="2"/>
  <c r="D3302" i="2"/>
  <c r="D3297" i="2"/>
  <c r="D3292" i="2"/>
  <c r="C3287" i="2"/>
  <c r="C3282" i="2"/>
  <c r="D3276" i="2"/>
  <c r="D3271" i="2"/>
  <c r="C3266" i="2"/>
  <c r="C3261" i="2"/>
  <c r="D3256" i="2"/>
  <c r="D3251" i="2"/>
  <c r="C3246" i="2"/>
  <c r="C3240" i="2"/>
  <c r="E3234" i="2"/>
  <c r="G3234" i="2" s="1"/>
  <c r="I3234" i="2" s="1" a="1"/>
  <c r="I3234" i="2" s="1"/>
  <c r="E3229" i="2"/>
  <c r="G3229" i="2" s="1"/>
  <c r="I3229" i="2" s="1" a="1"/>
  <c r="I3229" i="2" s="1"/>
  <c r="E3224" i="2"/>
  <c r="G3224" i="2" s="1"/>
  <c r="I3224" i="2" s="1" a="1"/>
  <c r="I3224" i="2" s="1"/>
  <c r="D3219" i="2"/>
  <c r="C3214" i="2"/>
  <c r="C3208" i="2"/>
  <c r="C3203" i="2"/>
  <c r="E3197" i="2"/>
  <c r="G3197" i="2" s="1"/>
  <c r="I3197" i="2" s="1" a="1"/>
  <c r="I3197" i="2" s="1"/>
  <c r="D3192" i="2"/>
  <c r="C3187" i="2"/>
  <c r="E3176" i="2"/>
  <c r="G3176" i="2" s="1"/>
  <c r="D3171" i="2"/>
  <c r="C3166" i="2"/>
  <c r="E3160" i="2"/>
  <c r="G3160" i="2" s="1"/>
  <c r="I3160" i="2" s="1" a="1"/>
  <c r="I3160" i="2" s="1"/>
  <c r="D3155" i="2"/>
  <c r="D3150" i="2"/>
  <c r="D3144" i="2"/>
  <c r="C3139" i="2"/>
  <c r="E3133" i="2"/>
  <c r="G3133" i="2" s="1"/>
  <c r="I3133" i="2" s="1" a="1"/>
  <c r="I3133" i="2" s="1"/>
  <c r="E3128" i="2"/>
  <c r="G3128" i="2" s="1"/>
  <c r="I3128" i="2" s="1" a="1"/>
  <c r="I3128" i="2" s="1"/>
  <c r="E3123" i="2"/>
  <c r="G3123" i="2" s="1"/>
  <c r="I3123" i="2" s="1" a="1"/>
  <c r="I3123" i="2" s="1"/>
  <c r="D3118" i="2"/>
  <c r="D3112" i="2"/>
  <c r="C3107" i="2"/>
  <c r="C3102" i="2"/>
  <c r="E3096" i="2"/>
  <c r="G3096" i="2" s="1"/>
  <c r="I3096" i="2" s="1" a="1"/>
  <c r="I3096" i="2" s="1"/>
  <c r="D3091" i="2"/>
  <c r="C3086" i="2"/>
  <c r="C3080" i="2"/>
  <c r="C3075" i="2"/>
  <c r="C3070" i="2"/>
  <c r="E3064" i="2"/>
  <c r="G3064" i="2" s="1"/>
  <c r="I3064" i="2" s="1" a="1"/>
  <c r="I3064" i="2" s="1"/>
  <c r="E3059" i="2"/>
  <c r="G3059" i="2" s="1"/>
  <c r="I3059" i="2" s="1" a="1"/>
  <c r="I3059" i="2" s="1"/>
  <c r="D3054" i="2"/>
  <c r="C3050" i="2"/>
  <c r="C3042" i="2"/>
  <c r="E3038" i="2"/>
  <c r="G3038" i="2" s="1"/>
  <c r="I3038" i="2" s="1" a="1"/>
  <c r="I3038" i="2" s="1"/>
  <c r="C3035" i="2"/>
  <c r="C3171" i="2"/>
  <c r="D3160" i="2"/>
  <c r="C3150" i="2"/>
  <c r="C3144" i="2"/>
  <c r="D3133" i="2"/>
  <c r="D3123" i="2"/>
  <c r="C3118" i="2"/>
  <c r="E3106" i="2"/>
  <c r="G3106" i="2" s="1"/>
  <c r="I3106" i="2" s="1" a="1"/>
  <c r="I3106" i="2" s="1"/>
  <c r="E3101" i="2"/>
  <c r="G3101" i="2" s="1"/>
  <c r="I3101" i="2" s="1" a="1"/>
  <c r="I3101" i="2" s="1"/>
  <c r="C3455" i="2"/>
  <c r="D3449" i="2"/>
  <c r="C3438" i="2"/>
  <c r="D3419" i="2"/>
  <c r="E3413" i="2"/>
  <c r="G3413" i="2" s="1"/>
  <c r="I3413" i="2" s="1" a="1"/>
  <c r="I3413" i="2" s="1"/>
  <c r="E3407" i="2"/>
  <c r="G3407" i="2" s="1"/>
  <c r="I3407" i="2" s="1" a="1"/>
  <c r="I3407" i="2" s="1"/>
  <c r="C3402" i="2"/>
  <c r="E3396" i="2"/>
  <c r="G3396" i="2" s="1"/>
  <c r="I3396" i="2" s="1" a="1"/>
  <c r="I3396" i="2" s="1"/>
  <c r="D3391" i="2"/>
  <c r="D3386" i="2"/>
  <c r="C3381" i="2"/>
  <c r="C3375" i="2"/>
  <c r="E3364" i="2"/>
  <c r="G3364" i="2" s="1"/>
  <c r="I3364" i="2" s="1" a="1"/>
  <c r="I3364" i="2" s="1"/>
  <c r="C3360" i="2"/>
  <c r="E3355" i="2"/>
  <c r="G3355" i="2" s="1"/>
  <c r="I3355" i="2" s="1" a="1"/>
  <c r="I3355" i="2" s="1"/>
  <c r="E3349" i="2"/>
  <c r="G3349" i="2" s="1"/>
  <c r="I3349" i="2" s="1" a="1"/>
  <c r="I3349" i="2" s="1"/>
  <c r="E3343" i="2"/>
  <c r="G3343" i="2" s="1"/>
  <c r="I3343" i="2" s="1" a="1"/>
  <c r="I3343" i="2" s="1"/>
  <c r="E3338" i="2"/>
  <c r="G3338" i="2" s="1"/>
  <c r="D3333" i="2"/>
  <c r="C3328" i="2"/>
  <c r="C3323" i="2"/>
  <c r="E3317" i="2"/>
  <c r="G3317" i="2" s="1"/>
  <c r="I3317" i="2" s="1" a="1"/>
  <c r="I3317" i="2" s="1"/>
  <c r="E3311" i="2"/>
  <c r="G3311" i="2" s="1"/>
  <c r="I3311" i="2" s="1" a="1"/>
  <c r="I3311" i="2" s="1"/>
  <c r="C3307" i="2"/>
  <c r="C3302" i="2"/>
  <c r="C3297" i="2"/>
  <c r="C3292" i="2"/>
  <c r="E3281" i="2"/>
  <c r="G3281" i="2" s="1"/>
  <c r="I3281" i="2" s="1" a="1"/>
  <c r="I3281" i="2" s="1"/>
  <c r="C3276" i="2"/>
  <c r="C3271" i="2"/>
  <c r="E3260" i="2"/>
  <c r="G3260" i="2" s="1"/>
  <c r="I3260" i="2" s="1" a="1"/>
  <c r="I3260" i="2" s="1"/>
  <c r="C3256" i="2"/>
  <c r="C3251" i="2"/>
  <c r="C3245" i="2"/>
  <c r="E3239" i="2"/>
  <c r="G3239" i="2" s="1"/>
  <c r="I3239" i="2" s="1" a="1"/>
  <c r="I3239" i="2" s="1"/>
  <c r="D3234" i="2"/>
  <c r="D3229" i="2"/>
  <c r="D3224" i="2"/>
  <c r="C3219" i="2"/>
  <c r="C3213" i="2"/>
  <c r="E3207" i="2"/>
  <c r="G3207" i="2" s="1"/>
  <c r="I3207" i="2" s="1" a="1"/>
  <c r="I3207" i="2" s="1"/>
  <c r="E3202" i="2"/>
  <c r="G3202" i="2" s="1"/>
  <c r="I3202" i="2" s="1" a="1"/>
  <c r="I3202" i="2" s="1"/>
  <c r="D3197" i="2"/>
  <c r="C3192" i="2"/>
  <c r="E3186" i="2"/>
  <c r="G3186" i="2" s="1"/>
  <c r="I3186" i="2" s="1" a="1"/>
  <c r="I3186" i="2" s="1"/>
  <c r="C3181" i="2"/>
  <c r="D3176" i="2"/>
  <c r="E3165" i="2"/>
  <c r="G3165" i="2" s="1"/>
  <c r="I3165" i="2" s="1" a="1"/>
  <c r="I3165" i="2" s="1"/>
  <c r="C3155" i="2"/>
  <c r="E3138" i="2"/>
  <c r="G3138" i="2" s="1"/>
  <c r="I3138" i="2" s="1" a="1"/>
  <c r="I3138" i="2" s="1"/>
  <c r="D3128" i="2"/>
  <c r="C3112" i="2"/>
  <c r="D3096" i="2"/>
  <c r="C3454" i="2"/>
  <c r="E3447" i="2"/>
  <c r="G3447" i="2" s="1"/>
  <c r="I3447" i="2" s="1" a="1"/>
  <c r="I3447" i="2" s="1"/>
  <c r="E3442" i="2"/>
  <c r="G3442" i="2" s="1"/>
  <c r="I3442" i="2" s="1" a="1"/>
  <c r="I3442" i="2" s="1"/>
  <c r="E3436" i="2"/>
  <c r="G3436" i="2" s="1"/>
  <c r="I3436" i="2" s="1" a="1"/>
  <c r="I3436" i="2" s="1"/>
  <c r="D3418" i="2"/>
  <c r="C3412" i="2"/>
  <c r="D3406" i="2"/>
  <c r="C3401" i="2"/>
  <c r="E3395" i="2"/>
  <c r="G3395" i="2" s="1"/>
  <c r="I3395" i="2" s="1" a="1"/>
  <c r="I3395" i="2" s="1"/>
  <c r="E3390" i="2"/>
  <c r="G3390" i="2" s="1"/>
  <c r="E3384" i="2"/>
  <c r="G3384" i="2" s="1"/>
  <c r="I3384" i="2" s="1" a="1"/>
  <c r="I3384" i="2" s="1"/>
  <c r="D3379" i="2"/>
  <c r="C3374" i="2"/>
  <c r="C3369" i="2"/>
  <c r="D3359" i="2"/>
  <c r="E3353" i="2"/>
  <c r="G3353" i="2" s="1"/>
  <c r="I3353" i="2" s="1" a="1"/>
  <c r="I3353" i="2" s="1"/>
  <c r="C3348" i="2"/>
  <c r="E3342" i="2"/>
  <c r="G3342" i="2" s="1"/>
  <c r="I3342" i="2" s="1" a="1"/>
  <c r="I3342" i="2" s="1"/>
  <c r="E3337" i="2"/>
  <c r="G3337" i="2" s="1"/>
  <c r="I3337" i="2" s="1" a="1"/>
  <c r="I3337" i="2" s="1"/>
  <c r="D3332" i="2"/>
  <c r="C3327" i="2"/>
  <c r="C3322" i="2"/>
  <c r="C3316" i="2"/>
  <c r="E3310" i="2"/>
  <c r="G3310" i="2" s="1"/>
  <c r="I3310" i="2" s="1" a="1"/>
  <c r="I3310" i="2" s="1"/>
  <c r="D3306" i="2"/>
  <c r="C3301" i="2"/>
  <c r="C3296" i="2"/>
  <c r="C3291" i="2"/>
  <c r="D3285" i="2"/>
  <c r="C3280" i="2"/>
  <c r="C3275" i="2"/>
  <c r="C3270" i="2"/>
  <c r="C3265" i="2"/>
  <c r="E3259" i="2"/>
  <c r="G3259" i="2" s="1"/>
  <c r="I3259" i="2" s="1" a="1"/>
  <c r="I3259" i="2" s="1"/>
  <c r="C3255" i="2"/>
  <c r="D3249" i="2"/>
  <c r="C3244" i="2"/>
  <c r="E3238" i="2"/>
  <c r="G3238" i="2" s="1"/>
  <c r="I3238" i="2" s="1" a="1"/>
  <c r="I3238" i="2" s="1"/>
  <c r="D3233" i="2"/>
  <c r="D3228" i="2"/>
  <c r="D3223" i="2"/>
  <c r="D3217" i="2"/>
  <c r="C3212" i="2"/>
  <c r="E3206" i="2"/>
  <c r="G3206" i="2" s="1"/>
  <c r="I3206" i="2" s="1" a="1"/>
  <c r="I3206" i="2" s="1"/>
  <c r="E3201" i="2"/>
  <c r="G3201" i="2" s="1"/>
  <c r="I3201" i="2" s="1" a="1"/>
  <c r="I3201" i="2" s="1"/>
  <c r="D3196" i="2"/>
  <c r="C3191" i="2"/>
  <c r="C3185" i="2"/>
  <c r="C3180" i="2"/>
  <c r="D3175" i="2"/>
  <c r="C3170" i="2"/>
  <c r="E3164" i="2"/>
  <c r="G3164" i="2" s="1"/>
  <c r="I3164" i="2" s="1" a="1"/>
  <c r="I3164" i="2" s="1"/>
  <c r="D3159" i="2"/>
  <c r="E3454" i="2"/>
  <c r="G3454" i="2" s="1"/>
  <c r="I3454" i="2" s="1" a="1"/>
  <c r="I3454" i="2" s="1"/>
  <c r="C3435" i="2"/>
  <c r="E3410" i="2"/>
  <c r="G3410" i="2" s="1"/>
  <c r="I3410" i="2" s="1" a="1"/>
  <c r="I3410" i="2" s="1"/>
  <c r="E3399" i="2"/>
  <c r="G3399" i="2" s="1"/>
  <c r="I3399" i="2" s="1" a="1"/>
  <c r="I3399" i="2" s="1"/>
  <c r="E3388" i="2"/>
  <c r="G3388" i="2" s="1"/>
  <c r="I3388" i="2" s="1" a="1"/>
  <c r="I3388" i="2" s="1"/>
  <c r="C3378" i="2"/>
  <c r="C3368" i="2"/>
  <c r="D3347" i="2"/>
  <c r="D3337" i="2"/>
  <c r="E3326" i="2"/>
  <c r="G3326" i="2" s="1"/>
  <c r="I3326" i="2" s="1" a="1"/>
  <c r="I3326" i="2" s="1"/>
  <c r="E3315" i="2"/>
  <c r="G3315" i="2" s="1"/>
  <c r="I3315" i="2" s="1" a="1"/>
  <c r="I3315" i="2" s="1"/>
  <c r="E3306" i="2"/>
  <c r="G3306" i="2" s="1"/>
  <c r="D3296" i="2"/>
  <c r="E3286" i="2"/>
  <c r="G3286" i="2" s="1"/>
  <c r="E3278" i="2"/>
  <c r="G3278" i="2" s="1"/>
  <c r="I3278" i="2" s="1" a="1"/>
  <c r="I3278" i="2" s="1"/>
  <c r="D3270" i="2"/>
  <c r="C3263" i="2"/>
  <c r="D3255" i="2"/>
  <c r="E3247" i="2"/>
  <c r="G3247" i="2" s="1"/>
  <c r="I3247" i="2" s="1" a="1"/>
  <c r="I3247" i="2" s="1"/>
  <c r="D3238" i="2"/>
  <c r="E3223" i="2"/>
  <c r="G3223" i="2" s="1"/>
  <c r="I3223" i="2" s="1" a="1"/>
  <c r="I3223" i="2" s="1"/>
  <c r="E3215" i="2"/>
  <c r="G3215" i="2" s="1"/>
  <c r="I3215" i="2" s="1" a="1"/>
  <c r="I3215" i="2" s="1"/>
  <c r="D3206" i="2"/>
  <c r="D3199" i="2"/>
  <c r="D3191" i="2"/>
  <c r="E3183" i="2"/>
  <c r="G3183" i="2" s="1"/>
  <c r="I3183" i="2" s="1" a="1"/>
  <c r="I3183" i="2" s="1"/>
  <c r="D3177" i="2"/>
  <c r="E3169" i="2"/>
  <c r="G3169" i="2" s="1"/>
  <c r="I3169" i="2" s="1" a="1"/>
  <c r="I3169" i="2" s="1"/>
  <c r="D3162" i="2"/>
  <c r="C3148" i="2"/>
  <c r="E3141" i="2"/>
  <c r="G3141" i="2" s="1"/>
  <c r="I3141" i="2" s="1" a="1"/>
  <c r="I3141" i="2" s="1"/>
  <c r="D3134" i="2"/>
  <c r="C3121" i="2"/>
  <c r="E3114" i="2"/>
  <c r="G3114" i="2" s="1"/>
  <c r="I3114" i="2" s="1" a="1"/>
  <c r="I3114" i="2" s="1"/>
  <c r="D3107" i="2"/>
  <c r="E3100" i="2"/>
  <c r="G3100" i="2" s="1"/>
  <c r="I3100" i="2" s="1" a="1"/>
  <c r="I3100" i="2" s="1"/>
  <c r="E3093" i="2"/>
  <c r="G3093" i="2" s="1"/>
  <c r="I3093" i="2" s="1" a="1"/>
  <c r="I3093" i="2" s="1"/>
  <c r="E3087" i="2"/>
  <c r="G3087" i="2" s="1"/>
  <c r="I3087" i="2" s="1" a="1"/>
  <c r="I3087" i="2" s="1"/>
  <c r="D3081" i="2"/>
  <c r="D3075" i="2"/>
  <c r="D3069" i="2"/>
  <c r="D3063" i="2"/>
  <c r="D3057" i="2"/>
  <c r="D3052" i="2"/>
  <c r="C3047" i="2"/>
  <c r="D3043" i="2"/>
  <c r="C3039" i="2"/>
  <c r="D3152" i="2"/>
  <c r="C3111" i="2"/>
  <c r="D3073" i="2"/>
  <c r="D3033" i="2"/>
  <c r="D3454" i="2"/>
  <c r="D3443" i="2"/>
  <c r="D3410" i="2"/>
  <c r="D3399" i="2"/>
  <c r="D3388" i="2"/>
  <c r="E3377" i="2"/>
  <c r="G3377" i="2" s="1"/>
  <c r="I3377" i="2" s="1" a="1"/>
  <c r="I3377" i="2" s="1"/>
  <c r="E3367" i="2"/>
  <c r="G3367" i="2" s="1"/>
  <c r="I3367" i="2" s="1" a="1"/>
  <c r="I3367" i="2" s="1"/>
  <c r="D3358" i="2"/>
  <c r="C3347" i="2"/>
  <c r="C3337" i="2"/>
  <c r="D3326" i="2"/>
  <c r="D3315" i="2"/>
  <c r="C3306" i="2"/>
  <c r="E3295" i="2"/>
  <c r="G3295" i="2" s="1"/>
  <c r="I3295" i="2" s="1" a="1"/>
  <c r="I3295" i="2" s="1"/>
  <c r="D3286" i="2"/>
  <c r="E3277" i="2"/>
  <c r="G3277" i="2" s="1"/>
  <c r="I3277" i="2" s="1" a="1"/>
  <c r="I3277" i="2" s="1"/>
  <c r="E3269" i="2"/>
  <c r="G3269" i="2" s="1"/>
  <c r="I3269" i="2" s="1" a="1"/>
  <c r="I3269" i="2" s="1"/>
  <c r="E3262" i="2"/>
  <c r="G3262" i="2" s="1"/>
  <c r="I3262" i="2" s="1" a="1"/>
  <c r="I3262" i="2" s="1"/>
  <c r="C3254" i="2"/>
  <c r="E3246" i="2"/>
  <c r="G3246" i="2" s="1"/>
  <c r="I3246" i="2" s="1" a="1"/>
  <c r="I3246" i="2" s="1"/>
  <c r="C3238" i="2"/>
  <c r="D3230" i="2"/>
  <c r="D3222" i="2"/>
  <c r="E3214" i="2"/>
  <c r="G3214" i="2" s="1"/>
  <c r="I3214" i="2" s="1" a="1"/>
  <c r="I3214" i="2" s="1"/>
  <c r="C3206" i="2"/>
  <c r="D3198" i="2"/>
  <c r="C3190" i="2"/>
  <c r="D3183" i="2"/>
  <c r="D3169" i="2"/>
  <c r="E3161" i="2"/>
  <c r="G3161" i="2" s="1"/>
  <c r="I3161" i="2" s="1" a="1"/>
  <c r="I3161" i="2" s="1"/>
  <c r="E3154" i="2"/>
  <c r="G3154" i="2" s="1"/>
  <c r="E3147" i="2"/>
  <c r="G3147" i="2" s="1"/>
  <c r="I3147" i="2" s="1" a="1"/>
  <c r="I3147" i="2" s="1"/>
  <c r="D3141" i="2"/>
  <c r="C3134" i="2"/>
  <c r="E3127" i="2"/>
  <c r="G3127" i="2" s="1"/>
  <c r="E3120" i="2"/>
  <c r="G3120" i="2" s="1"/>
  <c r="I3120" i="2" s="1" a="1"/>
  <c r="I3120" i="2" s="1"/>
  <c r="C3114" i="2"/>
  <c r="D3106" i="2"/>
  <c r="D3100" i="2"/>
  <c r="D3093" i="2"/>
  <c r="C3087" i="2"/>
  <c r="C3081" i="2"/>
  <c r="C3069" i="2"/>
  <c r="C3063" i="2"/>
  <c r="C3057" i="2"/>
  <c r="C3052" i="2"/>
  <c r="E3034" i="2"/>
  <c r="G3034" i="2" s="1"/>
  <c r="I3034" i="2" s="1" a="1"/>
  <c r="I3034" i="2" s="1"/>
  <c r="C3062" i="2"/>
  <c r="E3051" i="2"/>
  <c r="G3051" i="2" s="1"/>
  <c r="I3051" i="2" s="1" a="1"/>
  <c r="I3051" i="2" s="1"/>
  <c r="E3042" i="2"/>
  <c r="G3042" i="2" s="1"/>
  <c r="I3042" i="2" s="1" a="1"/>
  <c r="I3042" i="2" s="1"/>
  <c r="D3034" i="2"/>
  <c r="E3418" i="2"/>
  <c r="G3418" i="2" s="1"/>
  <c r="I3418" i="2" s="1" a="1"/>
  <c r="I3418" i="2" s="1"/>
  <c r="C3396" i="2"/>
  <c r="D3374" i="2"/>
  <c r="E3357" i="2"/>
  <c r="G3357" i="2" s="1"/>
  <c r="I3357" i="2" s="1" a="1"/>
  <c r="I3357" i="2" s="1"/>
  <c r="D3336" i="2"/>
  <c r="E3314" i="2"/>
  <c r="G3314" i="2" s="1"/>
  <c r="I3314" i="2" s="1" a="1"/>
  <c r="I3314" i="2" s="1"/>
  <c r="C3295" i="2"/>
  <c r="E3275" i="2"/>
  <c r="G3275" i="2" s="1"/>
  <c r="I3275" i="2" s="1" a="1"/>
  <c r="I3275" i="2" s="1"/>
  <c r="D3261" i="2"/>
  <c r="E3244" i="2"/>
  <c r="G3244" i="2" s="1"/>
  <c r="I3244" i="2" s="1" a="1"/>
  <c r="I3244" i="2" s="1"/>
  <c r="C3229" i="2"/>
  <c r="E3221" i="2"/>
  <c r="G3221" i="2" s="1"/>
  <c r="I3221" i="2" s="1" a="1"/>
  <c r="I3221" i="2" s="1"/>
  <c r="D3205" i="2"/>
  <c r="D3189" i="2"/>
  <c r="E3175" i="2"/>
  <c r="G3175" i="2" s="1"/>
  <c r="I3175" i="2" s="1" a="1"/>
  <c r="I3175" i="2" s="1"/>
  <c r="C3161" i="2"/>
  <c r="C3147" i="2"/>
  <c r="D3126" i="2"/>
  <c r="D3113" i="2"/>
  <c r="E3099" i="2"/>
  <c r="G3099" i="2" s="1"/>
  <c r="I3099" i="2" s="1" a="1"/>
  <c r="I3099" i="2" s="1"/>
  <c r="D3086" i="2"/>
  <c r="D3074" i="2"/>
  <c r="E3061" i="2"/>
  <c r="G3061" i="2" s="1"/>
  <c r="I3061" i="2" s="1" a="1"/>
  <c r="I3061" i="2" s="1"/>
  <c r="C3051" i="2"/>
  <c r="D3042" i="2"/>
  <c r="C3034" i="2"/>
  <c r="C3046" i="2"/>
  <c r="E3301" i="2"/>
  <c r="G3301" i="2" s="1"/>
  <c r="I3301" i="2" s="1" a="1"/>
  <c r="I3301" i="2" s="1"/>
  <c r="D3259" i="2"/>
  <c r="C3220" i="2"/>
  <c r="E3180" i="2"/>
  <c r="G3180" i="2" s="1"/>
  <c r="I3180" i="2" s="1" a="1"/>
  <c r="I3180" i="2" s="1"/>
  <c r="C3138" i="2"/>
  <c r="E3097" i="2"/>
  <c r="G3097" i="2" s="1"/>
  <c r="I3097" i="2" s="1" a="1"/>
  <c r="I3097" i="2" s="1"/>
  <c r="C3055" i="2"/>
  <c r="E3453" i="2"/>
  <c r="G3453" i="2" s="1"/>
  <c r="I3453" i="2" s="1" a="1"/>
  <c r="I3453" i="2" s="1"/>
  <c r="C3443" i="2"/>
  <c r="C3419" i="2"/>
  <c r="D3407" i="2"/>
  <c r="D3396" i="2"/>
  <c r="C3386" i="2"/>
  <c r="E3374" i="2"/>
  <c r="G3374" i="2" s="1"/>
  <c r="I3374" i="2" s="1" a="1"/>
  <c r="I3374" i="2" s="1"/>
  <c r="D3367" i="2"/>
  <c r="C3358" i="2"/>
  <c r="E3346" i="2"/>
  <c r="G3346" i="2" s="1"/>
  <c r="I3346" i="2" s="1" a="1"/>
  <c r="I3346" i="2" s="1"/>
  <c r="E3336" i="2"/>
  <c r="G3336" i="2" s="1"/>
  <c r="I3336" i="2" s="1" a="1"/>
  <c r="I3336" i="2" s="1"/>
  <c r="D3325" i="2"/>
  <c r="C3315" i="2"/>
  <c r="E3305" i="2"/>
  <c r="G3305" i="2" s="1"/>
  <c r="I3305" i="2" s="1" a="1"/>
  <c r="I3305" i="2" s="1"/>
  <c r="D3295" i="2"/>
  <c r="C3285" i="2"/>
  <c r="D3277" i="2"/>
  <c r="D3269" i="2"/>
  <c r="E3261" i="2"/>
  <c r="G3261" i="2" s="1"/>
  <c r="I3261" i="2" s="1" a="1"/>
  <c r="I3261" i="2" s="1"/>
  <c r="E3253" i="2"/>
  <c r="G3253" i="2" s="1"/>
  <c r="I3253" i="2" s="1" a="1"/>
  <c r="I3253" i="2" s="1"/>
  <c r="D3246" i="2"/>
  <c r="E3237" i="2"/>
  <c r="G3237" i="2" s="1"/>
  <c r="I3237" i="2" s="1" a="1"/>
  <c r="I3237" i="2" s="1"/>
  <c r="C3230" i="2"/>
  <c r="C3222" i="2"/>
  <c r="D3214" i="2"/>
  <c r="E3205" i="2"/>
  <c r="G3205" i="2" s="1"/>
  <c r="I3205" i="2" s="1" a="1"/>
  <c r="I3205" i="2" s="1"/>
  <c r="C3198" i="2"/>
  <c r="E3189" i="2"/>
  <c r="G3189" i="2" s="1"/>
  <c r="I3189" i="2" s="1" a="1"/>
  <c r="I3189" i="2" s="1"/>
  <c r="E3182" i="2"/>
  <c r="G3182" i="2" s="1"/>
  <c r="I3182" i="2" s="1" a="1"/>
  <c r="I3182" i="2" s="1"/>
  <c r="C3176" i="2"/>
  <c r="C3169" i="2"/>
  <c r="D3161" i="2"/>
  <c r="E3153" i="2"/>
  <c r="G3153" i="2" s="1"/>
  <c r="I3153" i="2" s="1" a="1"/>
  <c r="I3153" i="2" s="1"/>
  <c r="D3147" i="2"/>
  <c r="E3140" i="2"/>
  <c r="G3140" i="2" s="1"/>
  <c r="I3140" i="2" s="1" a="1"/>
  <c r="I3140" i="2" s="1"/>
  <c r="C3133" i="2"/>
  <c r="D3127" i="2"/>
  <c r="D3120" i="2"/>
  <c r="E3113" i="2"/>
  <c r="G3113" i="2" s="1"/>
  <c r="I3113" i="2" s="1" a="1"/>
  <c r="I3113" i="2" s="1"/>
  <c r="C3106" i="2"/>
  <c r="C3100" i="2"/>
  <c r="C3093" i="2"/>
  <c r="E3086" i="2"/>
  <c r="G3086" i="2" s="1"/>
  <c r="I3086" i="2" s="1" a="1"/>
  <c r="I3086" i="2" s="1"/>
  <c r="E3079" i="2"/>
  <c r="G3079" i="2" s="1"/>
  <c r="I3079" i="2" s="1" a="1"/>
  <c r="I3079" i="2" s="1"/>
  <c r="E3074" i="2"/>
  <c r="G3074" i="2" s="1"/>
  <c r="E3068" i="2"/>
  <c r="G3068" i="2" s="1"/>
  <c r="I3068" i="2" s="1" a="1"/>
  <c r="I3068" i="2" s="1"/>
  <c r="E3056" i="2"/>
  <c r="G3056" i="2" s="1"/>
  <c r="I3056" i="2" s="1" a="1"/>
  <c r="I3056" i="2" s="1"/>
  <c r="E3046" i="2"/>
  <c r="G3046" i="2" s="1"/>
  <c r="I3046" i="2" s="1" a="1"/>
  <c r="I3046" i="2" s="1"/>
  <c r="D3038" i="2"/>
  <c r="D3453" i="2"/>
  <c r="C3442" i="2"/>
  <c r="C3407" i="2"/>
  <c r="E3385" i="2"/>
  <c r="G3385" i="2" s="1"/>
  <c r="I3385" i="2" s="1" a="1"/>
  <c r="I3385" i="2" s="1"/>
  <c r="D3364" i="2"/>
  <c r="D3346" i="2"/>
  <c r="C3325" i="2"/>
  <c r="D3305" i="2"/>
  <c r="E3284" i="2"/>
  <c r="G3284" i="2" s="1"/>
  <c r="I3284" i="2" s="1" a="1"/>
  <c r="I3284" i="2" s="1"/>
  <c r="C3269" i="2"/>
  <c r="D3253" i="2"/>
  <c r="D3237" i="2"/>
  <c r="E3212" i="2"/>
  <c r="G3212" i="2" s="1"/>
  <c r="I3212" i="2" s="1" a="1"/>
  <c r="I3212" i="2" s="1"/>
  <c r="C3197" i="2"/>
  <c r="D3182" i="2"/>
  <c r="E3168" i="2"/>
  <c r="G3168" i="2" s="1"/>
  <c r="I3168" i="2" s="1" a="1"/>
  <c r="I3168" i="2" s="1"/>
  <c r="D3153" i="2"/>
  <c r="E3139" i="2"/>
  <c r="G3139" i="2" s="1"/>
  <c r="I3139" i="2" s="1" a="1"/>
  <c r="I3139" i="2" s="1"/>
  <c r="C3120" i="2"/>
  <c r="D3092" i="2"/>
  <c r="D3079" i="2"/>
  <c r="D3068" i="2"/>
  <c r="D3056" i="2"/>
  <c r="D3046" i="2"/>
  <c r="C3038" i="2"/>
  <c r="C3056" i="2"/>
  <c r="E3332" i="2"/>
  <c r="G3332" i="2" s="1"/>
  <c r="I3332" i="2" s="1" a="1"/>
  <c r="I3332" i="2" s="1"/>
  <c r="E3283" i="2"/>
  <c r="G3283" i="2" s="1"/>
  <c r="I3283" i="2" s="1" a="1"/>
  <c r="I3283" i="2" s="1"/>
  <c r="D3243" i="2"/>
  <c r="E3203" i="2"/>
  <c r="G3203" i="2" s="1"/>
  <c r="E3166" i="2"/>
  <c r="G3166" i="2" s="1"/>
  <c r="I3166" i="2" s="1" a="1"/>
  <c r="I3166" i="2" s="1"/>
  <c r="D3125" i="2"/>
  <c r="D3084" i="2"/>
  <c r="D3045" i="2"/>
  <c r="D3452" i="2"/>
  <c r="E3441" i="2"/>
  <c r="G3441" i="2" s="1"/>
  <c r="I3441" i="2" s="1" a="1"/>
  <c r="I3441" i="2" s="1"/>
  <c r="C3418" i="2"/>
  <c r="C3406" i="2"/>
  <c r="D3395" i="2"/>
  <c r="D3384" i="2"/>
  <c r="E3373" i="2"/>
  <c r="G3373" i="2" s="1"/>
  <c r="I3373" i="2" s="1" a="1"/>
  <c r="I3373" i="2" s="1"/>
  <c r="C3364" i="2"/>
  <c r="D3355" i="2"/>
  <c r="D3343" i="2"/>
  <c r="C3336" i="2"/>
  <c r="D3314" i="2"/>
  <c r="C3305" i="2"/>
  <c r="C3294" i="2"/>
  <c r="D3284" i="2"/>
  <c r="D3275" i="2"/>
  <c r="E3268" i="2"/>
  <c r="G3268" i="2" s="1"/>
  <c r="I3268" i="2" s="1" a="1"/>
  <c r="I3268" i="2" s="1"/>
  <c r="D3260" i="2"/>
  <c r="C3253" i="2"/>
  <c r="D3244" i="2"/>
  <c r="C3237" i="2"/>
  <c r="E3228" i="2"/>
  <c r="G3228" i="2" s="1"/>
  <c r="I3228" i="2" s="1" a="1"/>
  <c r="I3228" i="2" s="1"/>
  <c r="D3221" i="2"/>
  <c r="D3212" i="2"/>
  <c r="C3205" i="2"/>
  <c r="E3196" i="2"/>
  <c r="G3196" i="2" s="1"/>
  <c r="I3196" i="2" s="1" a="1"/>
  <c r="I3196" i="2" s="1"/>
  <c r="C3189" i="2"/>
  <c r="C3182" i="2"/>
  <c r="C3175" i="2"/>
  <c r="D3168" i="2"/>
  <c r="C3160" i="2"/>
  <c r="C3153" i="2"/>
  <c r="E3146" i="2"/>
  <c r="G3146" i="2" s="1"/>
  <c r="I3146" i="2" s="1" a="1"/>
  <c r="I3146" i="2" s="1"/>
  <c r="D3139" i="2"/>
  <c r="E3132" i="2"/>
  <c r="G3132" i="2" s="1"/>
  <c r="C3126" i="2"/>
  <c r="D3119" i="2"/>
  <c r="E3111" i="2"/>
  <c r="G3111" i="2" s="1"/>
  <c r="I3111" i="2" s="1" a="1"/>
  <c r="I3111" i="2" s="1"/>
  <c r="E3105" i="2"/>
  <c r="G3105" i="2" s="1"/>
  <c r="E3098" i="2"/>
  <c r="G3098" i="2" s="1"/>
  <c r="I3098" i="2" s="1" a="1"/>
  <c r="I3098" i="2" s="1"/>
  <c r="C3092" i="2"/>
  <c r="E3085" i="2"/>
  <c r="G3085" i="2" s="1"/>
  <c r="I3085" i="2" s="1" a="1"/>
  <c r="I3085" i="2" s="1"/>
  <c r="C3079" i="2"/>
  <c r="C3074" i="2"/>
  <c r="C3068" i="2"/>
  <c r="D3061" i="2"/>
  <c r="E3050" i="2"/>
  <c r="G3050" i="2" s="1"/>
  <c r="I3050" i="2" s="1" a="1"/>
  <c r="I3050" i="2" s="1"/>
  <c r="D3322" i="2"/>
  <c r="D3274" i="2"/>
  <c r="C3235" i="2"/>
  <c r="E3195" i="2"/>
  <c r="G3195" i="2" s="1"/>
  <c r="I3195" i="2" s="1" a="1"/>
  <c r="I3195" i="2" s="1"/>
  <c r="C3159" i="2"/>
  <c r="E3118" i="2"/>
  <c r="G3118" i="2" s="1"/>
  <c r="I3118" i="2" s="1" a="1"/>
  <c r="I3118" i="2" s="1"/>
  <c r="D3078" i="2"/>
  <c r="D3041" i="2"/>
  <c r="C3452" i="2"/>
  <c r="D3441" i="2"/>
  <c r="E3417" i="2"/>
  <c r="G3417" i="2" s="1"/>
  <c r="I3417" i="2" s="1" a="1"/>
  <c r="I3417" i="2" s="1"/>
  <c r="E3405" i="2"/>
  <c r="G3405" i="2" s="1"/>
  <c r="I3405" i="2" s="1" a="1"/>
  <c r="I3405" i="2" s="1"/>
  <c r="C3395" i="2"/>
  <c r="C3384" i="2"/>
  <c r="D3373" i="2"/>
  <c r="C3355" i="2"/>
  <c r="C3343" i="2"/>
  <c r="C3333" i="2"/>
  <c r="E3322" i="2"/>
  <c r="G3322" i="2" s="1"/>
  <c r="I3322" i="2" s="1" a="1"/>
  <c r="I3322" i="2" s="1"/>
  <c r="D3311" i="2"/>
  <c r="E3304" i="2"/>
  <c r="G3304" i="2" s="1"/>
  <c r="I3304" i="2" s="1" a="1"/>
  <c r="I3304" i="2" s="1"/>
  <c r="C3284" i="2"/>
  <c r="E3274" i="2"/>
  <c r="G3274" i="2" s="1"/>
  <c r="I3274" i="2" s="1" a="1"/>
  <c r="I3274" i="2" s="1"/>
  <c r="D3268" i="2"/>
  <c r="C3260" i="2"/>
  <c r="E3243" i="2"/>
  <c r="G3243" i="2" s="1"/>
  <c r="I3243" i="2" s="1" a="1"/>
  <c r="I3243" i="2" s="1"/>
  <c r="D3235" i="2"/>
  <c r="C3228" i="2"/>
  <c r="C3221" i="2"/>
  <c r="E3211" i="2"/>
  <c r="G3211" i="2" s="1"/>
  <c r="I3211" i="2" s="1" a="1"/>
  <c r="I3211" i="2" s="1"/>
  <c r="C3196" i="2"/>
  <c r="E3188" i="2"/>
  <c r="G3188" i="2" s="1"/>
  <c r="I3188" i="2" s="1" a="1"/>
  <c r="I3188" i="2" s="1"/>
  <c r="E3174" i="2"/>
  <c r="G3174" i="2" s="1"/>
  <c r="I3174" i="2" s="1" a="1"/>
  <c r="I3174" i="2" s="1"/>
  <c r="C3167" i="2"/>
  <c r="E3159" i="2"/>
  <c r="G3159" i="2" s="1"/>
  <c r="I3159" i="2" s="1" a="1"/>
  <c r="I3159" i="2" s="1"/>
  <c r="E3152" i="2"/>
  <c r="G3152" i="2" s="1"/>
  <c r="I3152" i="2" s="1" a="1"/>
  <c r="I3152" i="2" s="1"/>
  <c r="C3146" i="2"/>
  <c r="D3138" i="2"/>
  <c r="D3132" i="2"/>
  <c r="E3125" i="2"/>
  <c r="G3125" i="2" s="1"/>
  <c r="I3125" i="2" s="1" a="1"/>
  <c r="I3125" i="2" s="1"/>
  <c r="C3119" i="2"/>
  <c r="D3111" i="2"/>
  <c r="D3105" i="2"/>
  <c r="D3098" i="2"/>
  <c r="E3091" i="2"/>
  <c r="G3091" i="2" s="1"/>
  <c r="I3091" i="2" s="1" a="1"/>
  <c r="I3091" i="2" s="1"/>
  <c r="E3084" i="2"/>
  <c r="G3084" i="2" s="1"/>
  <c r="I3084" i="2" s="1" a="1"/>
  <c r="I3084" i="2" s="1"/>
  <c r="E3078" i="2"/>
  <c r="G3078" i="2" s="1"/>
  <c r="I3078" i="2" s="1" a="1"/>
  <c r="I3078" i="2" s="1"/>
  <c r="E3073" i="2"/>
  <c r="G3073" i="2" s="1"/>
  <c r="I3073" i="2" s="1" a="1"/>
  <c r="I3073" i="2" s="1"/>
  <c r="E3067" i="2"/>
  <c r="G3067" i="2" s="1"/>
  <c r="I3067" i="2" s="1" a="1"/>
  <c r="I3067" i="2" s="1"/>
  <c r="C3061" i="2"/>
  <c r="D3055" i="2"/>
  <c r="D3050" i="2"/>
  <c r="E3041" i="2"/>
  <c r="G3041" i="2" s="1"/>
  <c r="I3041" i="2" s="1" a="1"/>
  <c r="I3041" i="2" s="1"/>
  <c r="E3037" i="2"/>
  <c r="G3037" i="2" s="1"/>
  <c r="I3037" i="2" s="1" a="1"/>
  <c r="I3037" i="2" s="1"/>
  <c r="E3033" i="2"/>
  <c r="G3033" i="2" s="1"/>
  <c r="I3033" i="2" s="1" a="1"/>
  <c r="I3033" i="2" s="1"/>
  <c r="C3311" i="2"/>
  <c r="E3266" i="2"/>
  <c r="G3266" i="2" s="1"/>
  <c r="I3266" i="2" s="1" a="1"/>
  <c r="I3266" i="2" s="1"/>
  <c r="E3227" i="2"/>
  <c r="G3227" i="2" s="1"/>
  <c r="I3227" i="2" s="1" a="1"/>
  <c r="I3227" i="2" s="1"/>
  <c r="C3188" i="2"/>
  <c r="E3145" i="2"/>
  <c r="G3145" i="2" s="1"/>
  <c r="I3145" i="2" s="1" a="1"/>
  <c r="I3145" i="2" s="1"/>
  <c r="C3105" i="2"/>
  <c r="E3066" i="2"/>
  <c r="G3066" i="2" s="1"/>
  <c r="I3066" i="2" s="1" a="1"/>
  <c r="I3066" i="2" s="1"/>
  <c r="C3274" i="2"/>
  <c r="E3451" i="2"/>
  <c r="G3451" i="2" s="1"/>
  <c r="I3451" i="2" s="1" a="1"/>
  <c r="I3451" i="2" s="1"/>
  <c r="C3441" i="2"/>
  <c r="E3416" i="2"/>
  <c r="G3416" i="2" s="1"/>
  <c r="I3416" i="2" s="1" a="1"/>
  <c r="I3416" i="2" s="1"/>
  <c r="D3405" i="2"/>
  <c r="E3394" i="2"/>
  <c r="G3394" i="2" s="1"/>
  <c r="I3394" i="2" s="1" a="1"/>
  <c r="I3394" i="2" s="1"/>
  <c r="E3383" i="2"/>
  <c r="G3383" i="2" s="1"/>
  <c r="I3383" i="2" s="1" a="1"/>
  <c r="I3383" i="2" s="1"/>
  <c r="C3373" i="2"/>
  <c r="E3352" i="2"/>
  <c r="G3352" i="2" s="1"/>
  <c r="I3352" i="2" s="1" a="1"/>
  <c r="I3352" i="2" s="1"/>
  <c r="D3342" i="2"/>
  <c r="E3291" i="2"/>
  <c r="G3291" i="2" s="1"/>
  <c r="I3291" i="2" s="1" a="1"/>
  <c r="I3291" i="2" s="1"/>
  <c r="C3252" i="2"/>
  <c r="D3211" i="2"/>
  <c r="D3174" i="2"/>
  <c r="C3132" i="2"/>
  <c r="C3091" i="2"/>
  <c r="E3049" i="2"/>
  <c r="G3049" i="2" s="1"/>
  <c r="I3049" i="2" s="1" a="1"/>
  <c r="I3049" i="2" s="1"/>
  <c r="C3449" i="2"/>
  <c r="E3440" i="2"/>
  <c r="G3440" i="2" s="1"/>
  <c r="I3440" i="2" s="1" a="1"/>
  <c r="I3440" i="2" s="1"/>
  <c r="D3416" i="2"/>
  <c r="C3405" i="2"/>
  <c r="E3393" i="2"/>
  <c r="G3393" i="2" s="1"/>
  <c r="I3393" i="2" s="1" a="1"/>
  <c r="I3393" i="2" s="1"/>
  <c r="D3383" i="2"/>
  <c r="E3372" i="2"/>
  <c r="G3372" i="2" s="1"/>
  <c r="I3372" i="2" s="1" a="1"/>
  <c r="I3372" i="2" s="1"/>
  <c r="E3363" i="2"/>
  <c r="G3363" i="2" s="1"/>
  <c r="I3363" i="2" s="1" a="1"/>
  <c r="I3363" i="2" s="1"/>
  <c r="D3352" i="2"/>
  <c r="C3342" i="2"/>
  <c r="C3332" i="2"/>
  <c r="C3321" i="2"/>
  <c r="D3310" i="2"/>
  <c r="D3301" i="2"/>
  <c r="D3291" i="2"/>
  <c r="E3282" i="2"/>
  <c r="G3282" i="2" s="1"/>
  <c r="I3282" i="2" s="1" a="1"/>
  <c r="I3282" i="2" s="1"/>
  <c r="E3448" i="2"/>
  <c r="G3448" i="2" s="1"/>
  <c r="I3448" i="2" s="1" a="1"/>
  <c r="I3448" i="2" s="1"/>
  <c r="D3437" i="2"/>
  <c r="C3416" i="2"/>
  <c r="E3404" i="2"/>
  <c r="G3404" i="2" s="1"/>
  <c r="I3404" i="2" s="1" a="1"/>
  <c r="I3404" i="2" s="1"/>
  <c r="D3393" i="2"/>
  <c r="C3383" i="2"/>
  <c r="D3372" i="2"/>
  <c r="D3363" i="2"/>
  <c r="C3352" i="2"/>
  <c r="E3341" i="2"/>
  <c r="G3341" i="2" s="1"/>
  <c r="I3341" i="2" s="1" a="1"/>
  <c r="I3341" i="2" s="1"/>
  <c r="E3331" i="2"/>
  <c r="G3331" i="2" s="1"/>
  <c r="I3331" i="2" s="1" a="1"/>
  <c r="I3331" i="2" s="1"/>
  <c r="E3320" i="2"/>
  <c r="G3320" i="2" s="1"/>
  <c r="I3320" i="2" s="1" a="1"/>
  <c r="I3320" i="2" s="1"/>
  <c r="C3310" i="2"/>
  <c r="E3290" i="2"/>
  <c r="G3290" i="2" s="1"/>
  <c r="I3290" i="2" s="1" a="1"/>
  <c r="I3290" i="2" s="1"/>
  <c r="E3280" i="2"/>
  <c r="G3280" i="2" s="1"/>
  <c r="I3280" i="2" s="1" a="1"/>
  <c r="I3280" i="2" s="1"/>
  <c r="E3273" i="2"/>
  <c r="G3273" i="2" s="1"/>
  <c r="I3273" i="2" s="1" a="1"/>
  <c r="I3273" i="2" s="1"/>
  <c r="E3258" i="2"/>
  <c r="G3258" i="2" s="1"/>
  <c r="E3250" i="2"/>
  <c r="G3250" i="2" s="1"/>
  <c r="I3250" i="2" s="1" a="1"/>
  <c r="I3250" i="2" s="1"/>
  <c r="E3242" i="2"/>
  <c r="G3242" i="2" s="1"/>
  <c r="I3242" i="2" s="1" a="1"/>
  <c r="I3242" i="2" s="1"/>
  <c r="E3233" i="2"/>
  <c r="G3233" i="2" s="1"/>
  <c r="I3233" i="2" s="1" a="1"/>
  <c r="I3233" i="2" s="1"/>
  <c r="D3226" i="2"/>
  <c r="E3218" i="2"/>
  <c r="G3218" i="2" s="1"/>
  <c r="I3218" i="2" s="1" a="1"/>
  <c r="I3218" i="2" s="1"/>
  <c r="E3210" i="2"/>
  <c r="G3210" i="2" s="1"/>
  <c r="I3210" i="2" s="1" a="1"/>
  <c r="I3210" i="2" s="1"/>
  <c r="D3202" i="2"/>
  <c r="D3194" i="2"/>
  <c r="D3187" i="2"/>
  <c r="E3179" i="2"/>
  <c r="G3179" i="2" s="1"/>
  <c r="I3179" i="2" s="1" a="1"/>
  <c r="I3179" i="2" s="1"/>
  <c r="E3173" i="2"/>
  <c r="G3173" i="2" s="1"/>
  <c r="I3173" i="2" s="1" a="1"/>
  <c r="I3173" i="2" s="1"/>
  <c r="D3165" i="2"/>
  <c r="E3157" i="2"/>
  <c r="G3157" i="2" s="1"/>
  <c r="I3157" i="2" s="1" a="1"/>
  <c r="I3157" i="2" s="1"/>
  <c r="D3151" i="2"/>
  <c r="E3143" i="2"/>
  <c r="G3143" i="2" s="1"/>
  <c r="I3143" i="2" s="1" a="1"/>
  <c r="I3143" i="2" s="1"/>
  <c r="D3137" i="2"/>
  <c r="E3130" i="2"/>
  <c r="G3130" i="2" s="1"/>
  <c r="I3130" i="2" s="1" a="1"/>
  <c r="I3130" i="2" s="1"/>
  <c r="D3124" i="2"/>
  <c r="E3116" i="2"/>
  <c r="G3116" i="2" s="1"/>
  <c r="I3116" i="2" s="1" a="1"/>
  <c r="I3116" i="2" s="1"/>
  <c r="D3110" i="2"/>
  <c r="D3104" i="2"/>
  <c r="C3097" i="2"/>
  <c r="D3090" i="2"/>
  <c r="E3083" i="2"/>
  <c r="G3083" i="2" s="1"/>
  <c r="I3083" i="2" s="1" a="1"/>
  <c r="I3083" i="2" s="1"/>
  <c r="E3077" i="2"/>
  <c r="G3077" i="2" s="1"/>
  <c r="I3077" i="2" s="1" a="1"/>
  <c r="I3077" i="2" s="1"/>
  <c r="E3072" i="2"/>
  <c r="G3072" i="2" s="1"/>
  <c r="I3072" i="2" s="1" a="1"/>
  <c r="I3072" i="2" s="1"/>
  <c r="E3065" i="2"/>
  <c r="G3065" i="2" s="1"/>
  <c r="I3065" i="2" s="1" a="1"/>
  <c r="I3065" i="2" s="1"/>
  <c r="D3060" i="2"/>
  <c r="C3054" i="2"/>
  <c r="E3048" i="2"/>
  <c r="G3048" i="2" s="1"/>
  <c r="I3048" i="2" s="1" a="1"/>
  <c r="I3048" i="2" s="1"/>
  <c r="E3040" i="2"/>
  <c r="G3040" i="2" s="1"/>
  <c r="I3040" i="2" s="1" a="1"/>
  <c r="I3040" i="2" s="1"/>
  <c r="D3032" i="2"/>
  <c r="C3413" i="2"/>
  <c r="E3379" i="2"/>
  <c r="G3379" i="2" s="1"/>
  <c r="I3379" i="2" s="1" a="1"/>
  <c r="I3379" i="2" s="1"/>
  <c r="D3447" i="2"/>
  <c r="C3437" i="2"/>
  <c r="D3413" i="2"/>
  <c r="E3401" i="2"/>
  <c r="G3401" i="2" s="1"/>
  <c r="I3401" i="2" s="1" a="1"/>
  <c r="I3401" i="2" s="1"/>
  <c r="C3391" i="2"/>
  <c r="C3380" i="2"/>
  <c r="D3362" i="2"/>
  <c r="D3341" i="2"/>
  <c r="D3331" i="2"/>
  <c r="D3320" i="2"/>
  <c r="E3309" i="2"/>
  <c r="G3309" i="2" s="1"/>
  <c r="I3309" i="2" s="1" a="1"/>
  <c r="I3309" i="2" s="1"/>
  <c r="E3300" i="2"/>
  <c r="G3300" i="2" s="1"/>
  <c r="E3289" i="2"/>
  <c r="G3289" i="2" s="1"/>
  <c r="I3289" i="2" s="1" a="1"/>
  <c r="I3289" i="2" s="1"/>
  <c r="D3280" i="2"/>
  <c r="D3273" i="2"/>
  <c r="E3265" i="2"/>
  <c r="G3265" i="2" s="1"/>
  <c r="D3258" i="2"/>
  <c r="E3249" i="2"/>
  <c r="G3249" i="2" s="1"/>
  <c r="I3249" i="2" s="1" a="1"/>
  <c r="I3249" i="2" s="1"/>
  <c r="D3242" i="2"/>
  <c r="C3233" i="2"/>
  <c r="C3226" i="2"/>
  <c r="E3217" i="2"/>
  <c r="G3217" i="2" s="1"/>
  <c r="I3217" i="2" s="1" a="1"/>
  <c r="I3217" i="2" s="1"/>
  <c r="D3210" i="2"/>
  <c r="C3202" i="2"/>
  <c r="C3194" i="2"/>
  <c r="D3186" i="2"/>
  <c r="D3179" i="2"/>
  <c r="C3173" i="2"/>
  <c r="C3165" i="2"/>
  <c r="D3157" i="2"/>
  <c r="C3151" i="2"/>
  <c r="D3143" i="2"/>
  <c r="C3137" i="2"/>
  <c r="D3130" i="2"/>
  <c r="C3124" i="2"/>
  <c r="D3116" i="2"/>
  <c r="C3110" i="2"/>
  <c r="C3103" i="2"/>
  <c r="C3096" i="2"/>
  <c r="D3089" i="2"/>
  <c r="D3083" i="2"/>
  <c r="D3077" i="2"/>
  <c r="D3072" i="2"/>
  <c r="D3065" i="2"/>
  <c r="C3060" i="2"/>
  <c r="D3048" i="2"/>
  <c r="E3044" i="2"/>
  <c r="G3044" i="2" s="1"/>
  <c r="I3044" i="2" s="1" a="1"/>
  <c r="I3044" i="2" s="1"/>
  <c r="E3036" i="2"/>
  <c r="G3036" i="2" s="1"/>
  <c r="I3036" i="2" s="1" a="1"/>
  <c r="I3036" i="2" s="1"/>
  <c r="C3447" i="2"/>
  <c r="D3436" i="2"/>
  <c r="D3401" i="2"/>
  <c r="E3369" i="2"/>
  <c r="G3369" i="2" s="1"/>
  <c r="D3446" i="2"/>
  <c r="C3436" i="2"/>
  <c r="E3400" i="2"/>
  <c r="G3400" i="2" s="1"/>
  <c r="I3400" i="2" s="1" a="1"/>
  <c r="I3400" i="2" s="1"/>
  <c r="D3390" i="2"/>
  <c r="C3379" i="2"/>
  <c r="D3369" i="2"/>
  <c r="D3349" i="2"/>
  <c r="C3330" i="2"/>
  <c r="E3319" i="2"/>
  <c r="G3319" i="2" s="1"/>
  <c r="I3319" i="2" s="1" a="1"/>
  <c r="I3319" i="2" s="1"/>
  <c r="C3309" i="2"/>
  <c r="C3300" i="2"/>
  <c r="C3289" i="2"/>
  <c r="E3279" i="2"/>
  <c r="G3279" i="2" s="1"/>
  <c r="C3272" i="2"/>
  <c r="E3264" i="2"/>
  <c r="G3264" i="2" s="1"/>
  <c r="I3264" i="2" s="1" a="1"/>
  <c r="I3264" i="2" s="1"/>
  <c r="C3446" i="2"/>
  <c r="E3435" i="2"/>
  <c r="G3435" i="2" s="1"/>
  <c r="I3435" i="2" s="1" a="1"/>
  <c r="I3435" i="2" s="1"/>
  <c r="E3411" i="2"/>
  <c r="G3411" i="2" s="1"/>
  <c r="D3400" i="2"/>
  <c r="D3389" i="2"/>
  <c r="E3378" i="2"/>
  <c r="G3378" i="2" s="1"/>
  <c r="I3378" i="2" s="1" a="1"/>
  <c r="I3378" i="2" s="1"/>
  <c r="E3368" i="2"/>
  <c r="G3368" i="2" s="1"/>
  <c r="I3368" i="2" s="1" a="1"/>
  <c r="I3368" i="2" s="1"/>
  <c r="E3359" i="2"/>
  <c r="G3359" i="2" s="1"/>
  <c r="D3348" i="2"/>
  <c r="D3338" i="2"/>
  <c r="E3327" i="2"/>
  <c r="G3327" i="2" s="1"/>
  <c r="I3327" i="2" s="1" a="1"/>
  <c r="I3327" i="2" s="1"/>
  <c r="D3317" i="2"/>
  <c r="E3299" i="2"/>
  <c r="G3299" i="2" s="1"/>
  <c r="I3299" i="2" s="1" a="1"/>
  <c r="I3299" i="2" s="1"/>
  <c r="E3288" i="2"/>
  <c r="G3288" i="2" s="1"/>
  <c r="I3288" i="2" s="1" a="1"/>
  <c r="I3288" i="2" s="1"/>
  <c r="D3279" i="2"/>
  <c r="E3271" i="2"/>
  <c r="G3271" i="2" s="1"/>
  <c r="I3271" i="2" s="1" a="1"/>
  <c r="I3271" i="2" s="1"/>
  <c r="D3264" i="2"/>
  <c r="E3445" i="2"/>
  <c r="G3445" i="2" s="1"/>
  <c r="I3445" i="2" s="1" a="1"/>
  <c r="I3445" i="2" s="1"/>
  <c r="D3435" i="2"/>
  <c r="C3411" i="2"/>
  <c r="C3400" i="2"/>
  <c r="C3389" i="2"/>
  <c r="D3378" i="2"/>
  <c r="D3368" i="2"/>
  <c r="C3359" i="2"/>
  <c r="E3347" i="2"/>
  <c r="G3347" i="2" s="1"/>
  <c r="I3347" i="2" s="1" a="1"/>
  <c r="I3347" i="2" s="1"/>
  <c r="C3338" i="2"/>
  <c r="D3327" i="2"/>
  <c r="D3316" i="2"/>
  <c r="E3296" i="2"/>
  <c r="G3296" i="2" s="1"/>
  <c r="I3296" i="2" s="1" a="1"/>
  <c r="I3296" i="2" s="1"/>
  <c r="C3279" i="2"/>
  <c r="E3270" i="2"/>
  <c r="G3270" i="2" s="1"/>
  <c r="I3270" i="2" s="1" a="1"/>
  <c r="I3270" i="2" s="1"/>
  <c r="C3264" i="2"/>
  <c r="E3255" i="2"/>
  <c r="G3255" i="2" s="1"/>
  <c r="I3255" i="2" s="1" a="1"/>
  <c r="I3255" i="2" s="1"/>
  <c r="C3248" i="2"/>
  <c r="C3239" i="2"/>
  <c r="C3231" i="2"/>
  <c r="C3224" i="2"/>
  <c r="C3216" i="2"/>
  <c r="C3207" i="2"/>
  <c r="D3200" i="2"/>
  <c r="E3191" i="2"/>
  <c r="G3191" i="2" s="1"/>
  <c r="I3191" i="2" s="1" a="1"/>
  <c r="I3191" i="2" s="1"/>
  <c r="C3184" i="2"/>
  <c r="E3177" i="2"/>
  <c r="G3177" i="2" s="1"/>
  <c r="I3177" i="2" s="1" a="1"/>
  <c r="I3177" i="2" s="1"/>
  <c r="D3170" i="2"/>
  <c r="E3162" i="2"/>
  <c r="G3162" i="2" s="1"/>
  <c r="I3162" i="2" s="1" a="1"/>
  <c r="I3162" i="2" s="1"/>
  <c r="E3155" i="2"/>
  <c r="G3155" i="2" s="1"/>
  <c r="I3155" i="2" s="1" a="1"/>
  <c r="I3155" i="2" s="1"/>
  <c r="D3148" i="2"/>
  <c r="C3142" i="2"/>
  <c r="E3134" i="2"/>
  <c r="G3134" i="2" s="1"/>
  <c r="I3134" i="2" s="1" a="1"/>
  <c r="I3134" i="2" s="1"/>
  <c r="C3128" i="2"/>
  <c r="D3121" i="2"/>
  <c r="C3115" i="2"/>
  <c r="E3107" i="2"/>
  <c r="G3107" i="2" s="1"/>
  <c r="I3107" i="2" s="1" a="1"/>
  <c r="I3107" i="2" s="1"/>
  <c r="C3101" i="2"/>
  <c r="C3094" i="2"/>
  <c r="C3088" i="2"/>
  <c r="E3081" i="2"/>
  <c r="G3081" i="2" s="1"/>
  <c r="I3081" i="2" s="1" a="1"/>
  <c r="I3081" i="2" s="1"/>
  <c r="E3075" i="2"/>
  <c r="G3075" i="2" s="1"/>
  <c r="I3075" i="2" s="1" a="1"/>
  <c r="I3075" i="2" s="1"/>
  <c r="E3069" i="2"/>
  <c r="G3069" i="2" s="1"/>
  <c r="I3069" i="2" s="1" a="1"/>
  <c r="I3069" i="2" s="1"/>
  <c r="E3063" i="2"/>
  <c r="G3063" i="2" s="1"/>
  <c r="I3063" i="2" s="1" a="1"/>
  <c r="I3063" i="2" s="1"/>
  <c r="E3057" i="2"/>
  <c r="G3057" i="2" s="1"/>
  <c r="I3057" i="2" s="1" a="1"/>
  <c r="I3057" i="2" s="1"/>
  <c r="E3052" i="2"/>
  <c r="G3052" i="2" s="1"/>
  <c r="I3052" i="2" s="1" a="1"/>
  <c r="I3052" i="2" s="1"/>
  <c r="D3047" i="2"/>
  <c r="E3043" i="2"/>
  <c r="G3043" i="2" s="1"/>
  <c r="I3043" i="2" s="1" a="1"/>
  <c r="I3043" i="2" s="1"/>
  <c r="D3039" i="2"/>
  <c r="D3035" i="2"/>
  <c r="D3037" i="2"/>
  <c r="C3331" i="2"/>
  <c r="D3239" i="2"/>
  <c r="C3211" i="2"/>
  <c r="D3185" i="2"/>
  <c r="D3164" i="2"/>
  <c r="E3142" i="2"/>
  <c r="G3142" i="2" s="1"/>
  <c r="I3142" i="2" s="1" a="1"/>
  <c r="I3142" i="2" s="1"/>
  <c r="E3122" i="2"/>
  <c r="G3122" i="2" s="1"/>
  <c r="I3122" i="2" s="1" a="1"/>
  <c r="I3122" i="2" s="1"/>
  <c r="D3101" i="2"/>
  <c r="C3077" i="2"/>
  <c r="D3059" i="2"/>
  <c r="C3045" i="2"/>
  <c r="C3037" i="2"/>
  <c r="C3033" i="2"/>
  <c r="D3265" i="2"/>
  <c r="C3234" i="2"/>
  <c r="D3209" i="2"/>
  <c r="E3184" i="2"/>
  <c r="G3184" i="2" s="1"/>
  <c r="I3184" i="2" s="1" a="1"/>
  <c r="I3184" i="2" s="1"/>
  <c r="C3164" i="2"/>
  <c r="D3142" i="2"/>
  <c r="E3121" i="2"/>
  <c r="G3121" i="2" s="1"/>
  <c r="I3121" i="2" s="1" a="1"/>
  <c r="I3121" i="2" s="1"/>
  <c r="D3097" i="2"/>
  <c r="C3059" i="2"/>
  <c r="E3058" i="2"/>
  <c r="G3058" i="2" s="1"/>
  <c r="I3058" i="2" s="1" a="1"/>
  <c r="I3058" i="2" s="1"/>
  <c r="D3036" i="2"/>
  <c r="D3070" i="2"/>
  <c r="C3320" i="2"/>
  <c r="E3232" i="2"/>
  <c r="G3232" i="2" s="1"/>
  <c r="I3232" i="2" s="1" a="1"/>
  <c r="I3232" i="2" s="1"/>
  <c r="D3208" i="2"/>
  <c r="D3184" i="2"/>
  <c r="E3163" i="2"/>
  <c r="G3163" i="2" s="1"/>
  <c r="I3163" i="2" s="1" a="1"/>
  <c r="I3163" i="2" s="1"/>
  <c r="E3137" i="2"/>
  <c r="G3137" i="2" s="1"/>
  <c r="I3137" i="2" s="1" a="1"/>
  <c r="I3137" i="2" s="1"/>
  <c r="C3117" i="2"/>
  <c r="E3095" i="2"/>
  <c r="G3095" i="2" s="1"/>
  <c r="I3095" i="2" s="1" a="1"/>
  <c r="I3095" i="2" s="1"/>
  <c r="E3076" i="2"/>
  <c r="G3076" i="2" s="1"/>
  <c r="I3076" i="2" s="1" a="1"/>
  <c r="I3076" i="2" s="1"/>
  <c r="D3044" i="2"/>
  <c r="E3088" i="2"/>
  <c r="G3088" i="2" s="1"/>
  <c r="I3088" i="2" s="1" a="1"/>
  <c r="I3088" i="2" s="1"/>
  <c r="E3124" i="2"/>
  <c r="G3124" i="2" s="1"/>
  <c r="I3124" i="2" s="1" a="1"/>
  <c r="I3124" i="2" s="1"/>
  <c r="D3309" i="2"/>
  <c r="C3258" i="2"/>
  <c r="D3232" i="2"/>
  <c r="D3207" i="2"/>
  <c r="C3158" i="2"/>
  <c r="E3136" i="2"/>
  <c r="G3136" i="2" s="1"/>
  <c r="I3136" i="2" s="1" a="1"/>
  <c r="I3136" i="2" s="1"/>
  <c r="C3116" i="2"/>
  <c r="D3095" i="2"/>
  <c r="E3054" i="2"/>
  <c r="G3054" i="2" s="1"/>
  <c r="I3054" i="2" s="1" a="1"/>
  <c r="I3054" i="2" s="1"/>
  <c r="C3044" i="2"/>
  <c r="E3131" i="2"/>
  <c r="G3131" i="2" s="1"/>
  <c r="I3131" i="2" s="1" a="1"/>
  <c r="I3131" i="2" s="1"/>
  <c r="E3170" i="2"/>
  <c r="G3170" i="2" s="1"/>
  <c r="I3170" i="2" s="1" a="1"/>
  <c r="I3170" i="2" s="1"/>
  <c r="C3257" i="2"/>
  <c r="C3232" i="2"/>
  <c r="D3180" i="2"/>
  <c r="C3157" i="2"/>
  <c r="D3136" i="2"/>
  <c r="E3115" i="2"/>
  <c r="G3115" i="2" s="1"/>
  <c r="I3115" i="2" s="1" a="1"/>
  <c r="I3115" i="2" s="1"/>
  <c r="C3095" i="2"/>
  <c r="C3073" i="2"/>
  <c r="E3035" i="2"/>
  <c r="G3035" i="2" s="1"/>
  <c r="I3035" i="2" s="1" a="1"/>
  <c r="I3035" i="2" s="1"/>
  <c r="D3300" i="2"/>
  <c r="E3109" i="2"/>
  <c r="G3109" i="2" s="1"/>
  <c r="I3109" i="2" s="1" a="1"/>
  <c r="I3109" i="2" s="1"/>
  <c r="D3145" i="2"/>
  <c r="E3256" i="2"/>
  <c r="G3256" i="2" s="1"/>
  <c r="I3256" i="2" s="1" a="1"/>
  <c r="I3256" i="2" s="1"/>
  <c r="D3203" i="2"/>
  <c r="C3179" i="2"/>
  <c r="D3156" i="2"/>
  <c r="C3136" i="2"/>
  <c r="D3115" i="2"/>
  <c r="E3090" i="2"/>
  <c r="G3090" i="2" s="1"/>
  <c r="I3090" i="2" s="1" a="1"/>
  <c r="I3090" i="2" s="1"/>
  <c r="C3071" i="2"/>
  <c r="E3053" i="2"/>
  <c r="G3053" i="2" s="1"/>
  <c r="C3362" i="2"/>
  <c r="E3251" i="2"/>
  <c r="G3251" i="2" s="1"/>
  <c r="I3251" i="2" s="1" a="1"/>
  <c r="I3251" i="2" s="1"/>
  <c r="C3053" i="2"/>
  <c r="E3226" i="2"/>
  <c r="G3226" i="2" s="1"/>
  <c r="I3226" i="2" s="1" a="1"/>
  <c r="I3226" i="2" s="1"/>
  <c r="D3201" i="2"/>
  <c r="E3178" i="2"/>
  <c r="G3178" i="2" s="1"/>
  <c r="I3178" i="2" s="1" a="1"/>
  <c r="I3178" i="2" s="1"/>
  <c r="C3156" i="2"/>
  <c r="E3110" i="2"/>
  <c r="G3110" i="2" s="1"/>
  <c r="I3110" i="2" s="1" a="1"/>
  <c r="I3110" i="2" s="1"/>
  <c r="C3089" i="2"/>
  <c r="E3070" i="2"/>
  <c r="G3070" i="2" s="1"/>
  <c r="I3070" i="2" s="1" a="1"/>
  <c r="I3070" i="2" s="1"/>
  <c r="D3053" i="2"/>
  <c r="C3201" i="2"/>
  <c r="C3041" i="2"/>
  <c r="C3249" i="2"/>
  <c r="D3225" i="2"/>
  <c r="E3200" i="2"/>
  <c r="G3200" i="2" s="1"/>
  <c r="I3200" i="2" s="1" a="1"/>
  <c r="I3200" i="2" s="1"/>
  <c r="C3152" i="2"/>
  <c r="E3129" i="2"/>
  <c r="G3129" i="2" s="1"/>
  <c r="I3129" i="2" s="1" a="1"/>
  <c r="I3129" i="2" s="1"/>
  <c r="D3109" i="2"/>
  <c r="D3088" i="2"/>
  <c r="D3066" i="2"/>
  <c r="C3049" i="2"/>
  <c r="C3048" i="2"/>
  <c r="C3032" i="2"/>
  <c r="D3289" i="2"/>
  <c r="E3248" i="2"/>
  <c r="G3248" i="2" s="1"/>
  <c r="I3248" i="2" s="1" a="1"/>
  <c r="I3248" i="2" s="1"/>
  <c r="C3225" i="2"/>
  <c r="E3194" i="2"/>
  <c r="G3194" i="2" s="1"/>
  <c r="I3194" i="2" s="1" a="1"/>
  <c r="I3194" i="2" s="1"/>
  <c r="C3174" i="2"/>
  <c r="E3150" i="2"/>
  <c r="G3150" i="2" s="1"/>
  <c r="I3150" i="2" s="1" a="1"/>
  <c r="I3150" i="2" s="1"/>
  <c r="D3129" i="2"/>
  <c r="E3108" i="2"/>
  <c r="G3108" i="2" s="1"/>
  <c r="I3108" i="2" s="1" a="1"/>
  <c r="I3108" i="2" s="1"/>
  <c r="C3084" i="2"/>
  <c r="C3065" i="2"/>
  <c r="D3040" i="2"/>
  <c r="D3082" i="2"/>
  <c r="D3248" i="2"/>
  <c r="E3219" i="2"/>
  <c r="G3219" i="2" s="1"/>
  <c r="I3219" i="2" s="1" a="1"/>
  <c r="I3219" i="2" s="1"/>
  <c r="D3193" i="2"/>
  <c r="C3172" i="2"/>
  <c r="C3149" i="2"/>
  <c r="C3129" i="2"/>
  <c r="C3083" i="2"/>
  <c r="D3064" i="2"/>
  <c r="C3040" i="2"/>
  <c r="E3047" i="2"/>
  <c r="G3047" i="2" s="1"/>
  <c r="I3047" i="2" s="1" a="1"/>
  <c r="I3047" i="2" s="1"/>
  <c r="D3241" i="2"/>
  <c r="E3102" i="2"/>
  <c r="G3102" i="2" s="1"/>
  <c r="I3102" i="2" s="1" a="1"/>
  <c r="I3102" i="2" s="1"/>
  <c r="E3351" i="2"/>
  <c r="G3351" i="2" s="1"/>
  <c r="C3243" i="2"/>
  <c r="C3217" i="2"/>
  <c r="C3193" i="2"/>
  <c r="E3171" i="2"/>
  <c r="G3171" i="2" s="1"/>
  <c r="I3171" i="2" s="1" a="1"/>
  <c r="I3171" i="2" s="1"/>
  <c r="E3148" i="2"/>
  <c r="G3148" i="2" s="1"/>
  <c r="I3148" i="2" s="1" a="1"/>
  <c r="I3148" i="2" s="1"/>
  <c r="E3104" i="2"/>
  <c r="G3104" i="2" s="1"/>
  <c r="I3104" i="2" s="1" a="1"/>
  <c r="I3104" i="2" s="1"/>
  <c r="E3082" i="2"/>
  <c r="G3082" i="2" s="1"/>
  <c r="I3082" i="2" s="1" a="1"/>
  <c r="I3082" i="2" s="1"/>
  <c r="C3064" i="2"/>
  <c r="C3341" i="2"/>
  <c r="E3216" i="2"/>
  <c r="G3216" i="2" s="1"/>
  <c r="I3216" i="2" s="1" a="1"/>
  <c r="I3216" i="2" s="1"/>
  <c r="D3266" i="2"/>
  <c r="D3240" i="2"/>
  <c r="D3216" i="2"/>
  <c r="E3187" i="2"/>
  <c r="G3187" i="2" s="1"/>
  <c r="I3187" i="2" s="1" a="1"/>
  <c r="I3187" i="2" s="1"/>
  <c r="D3166" i="2"/>
  <c r="C3143" i="2"/>
  <c r="C3123" i="2"/>
  <c r="D3102" i="2"/>
  <c r="C3078" i="2"/>
  <c r="E3060" i="2"/>
  <c r="G3060" i="2" s="1"/>
  <c r="D3178" i="2"/>
  <c r="E3192" i="2"/>
  <c r="G3192" i="2" s="1"/>
  <c r="I3192" i="2" s="1" a="1"/>
  <c r="I3192" i="2" s="1"/>
  <c r="C3006" i="2"/>
  <c r="E3010" i="2"/>
  <c r="G3010" i="2" s="1"/>
  <c r="D3015" i="2"/>
  <c r="C3020" i="2"/>
  <c r="E3024" i="2"/>
  <c r="G3024" i="2" s="1"/>
  <c r="D3029" i="2"/>
  <c r="C3002" i="2"/>
  <c r="E2998" i="2"/>
  <c r="G2998" i="2" s="1"/>
  <c r="I2998" i="2" s="1" a="1"/>
  <c r="I2998" i="2" s="1"/>
  <c r="C2995" i="2"/>
  <c r="E2991" i="2"/>
  <c r="G2991" i="2" s="1"/>
  <c r="I2991" i="2" s="1" a="1"/>
  <c r="I2991" i="2" s="1"/>
  <c r="C2988" i="2"/>
  <c r="D3017" i="2"/>
  <c r="E3000" i="2"/>
  <c r="G3000" i="2" s="1"/>
  <c r="I3000" i="2" s="1" a="1"/>
  <c r="I3000" i="2" s="1"/>
  <c r="C2990" i="2"/>
  <c r="D3023" i="2"/>
  <c r="C2989" i="2"/>
  <c r="D3014" i="2"/>
  <c r="D3028" i="2"/>
  <c r="D3006" i="2"/>
  <c r="C3011" i="2"/>
  <c r="E3015" i="2"/>
  <c r="G3015" i="2" s="1"/>
  <c r="D3020" i="2"/>
  <c r="C3025" i="2"/>
  <c r="E3029" i="2"/>
  <c r="G3029" i="2" s="1"/>
  <c r="D2998" i="2"/>
  <c r="D2991" i="2"/>
  <c r="E3006" i="2"/>
  <c r="G3006" i="2" s="1"/>
  <c r="D3011" i="2"/>
  <c r="C3016" i="2"/>
  <c r="E3020" i="2"/>
  <c r="G3020" i="2" s="1"/>
  <c r="D3025" i="2"/>
  <c r="C3030" i="2"/>
  <c r="E3001" i="2"/>
  <c r="G3001" i="2" s="1"/>
  <c r="I3001" i="2" s="1" a="1"/>
  <c r="I3001" i="2" s="1"/>
  <c r="C2998" i="2"/>
  <c r="E2994" i="2"/>
  <c r="G2994" i="2" s="1"/>
  <c r="I2994" i="2" s="1" a="1"/>
  <c r="I2994" i="2" s="1"/>
  <c r="C2991" i="2"/>
  <c r="E2987" i="2"/>
  <c r="G2987" i="2" s="1"/>
  <c r="I2987" i="2" s="1" a="1"/>
  <c r="I2987" i="2" s="1"/>
  <c r="E2993" i="2"/>
  <c r="G2993" i="2" s="1"/>
  <c r="I2993" i="2" s="1" a="1"/>
  <c r="I2993" i="2" s="1"/>
  <c r="D3003" i="2"/>
  <c r="D2999" i="2"/>
  <c r="C3007" i="2"/>
  <c r="E3011" i="2"/>
  <c r="G3011" i="2" s="1"/>
  <c r="D3016" i="2"/>
  <c r="C3021" i="2"/>
  <c r="E3025" i="2"/>
  <c r="G3025" i="2" s="1"/>
  <c r="D3030" i="2"/>
  <c r="D3001" i="2"/>
  <c r="D2994" i="2"/>
  <c r="D2987" i="2"/>
  <c r="D3007" i="2"/>
  <c r="C3012" i="2"/>
  <c r="E3016" i="2"/>
  <c r="G3016" i="2" s="1"/>
  <c r="D3021" i="2"/>
  <c r="C3026" i="2"/>
  <c r="E3030" i="2"/>
  <c r="G3030" i="2" s="1"/>
  <c r="C3001" i="2"/>
  <c r="E2997" i="2"/>
  <c r="G2997" i="2" s="1"/>
  <c r="I2997" i="2" s="1" a="1"/>
  <c r="I2997" i="2" s="1"/>
  <c r="C2994" i="2"/>
  <c r="E2990" i="2"/>
  <c r="G2990" i="2" s="1"/>
  <c r="I2990" i="2" s="1" a="1"/>
  <c r="I2990" i="2" s="1"/>
  <c r="C2987" i="2"/>
  <c r="E3007" i="2"/>
  <c r="G3007" i="2" s="1"/>
  <c r="D3012" i="2"/>
  <c r="C3017" i="2"/>
  <c r="E3021" i="2"/>
  <c r="G3021" i="2" s="1"/>
  <c r="D3026" i="2"/>
  <c r="D2997" i="2"/>
  <c r="D2990" i="2"/>
  <c r="C3008" i="2"/>
  <c r="E3012" i="2"/>
  <c r="G3012" i="2" s="1"/>
  <c r="E3026" i="2"/>
  <c r="G3026" i="2" s="1"/>
  <c r="E3004" i="2"/>
  <c r="G3004" i="2" s="1"/>
  <c r="I3004" i="2" s="1" a="1"/>
  <c r="I3004" i="2" s="1"/>
  <c r="C2997" i="2"/>
  <c r="E3018" i="2"/>
  <c r="G3018" i="2" s="1"/>
  <c r="E2999" i="2"/>
  <c r="G2999" i="2" s="1"/>
  <c r="I2999" i="2" s="1" a="1"/>
  <c r="I2999" i="2" s="1"/>
  <c r="C3005" i="2"/>
  <c r="C3019" i="2"/>
  <c r="D2992" i="2"/>
  <c r="D3008" i="2"/>
  <c r="C3013" i="2"/>
  <c r="E3017" i="2"/>
  <c r="G3017" i="2" s="1"/>
  <c r="D3022" i="2"/>
  <c r="C3027" i="2"/>
  <c r="D3004" i="2"/>
  <c r="D3000" i="2"/>
  <c r="D2993" i="2"/>
  <c r="D2986" i="2"/>
  <c r="D3027" i="2"/>
  <c r="C3000" i="2"/>
  <c r="C2993" i="2"/>
  <c r="C2986" i="2"/>
  <c r="E3013" i="2"/>
  <c r="G3013" i="2" s="1"/>
  <c r="C3023" i="2"/>
  <c r="E3003" i="2"/>
  <c r="G3003" i="2" s="1"/>
  <c r="I3003" i="2" s="1" a="1"/>
  <c r="I3003" i="2" s="1"/>
  <c r="D2989" i="2"/>
  <c r="D3009" i="2"/>
  <c r="C3014" i="2"/>
  <c r="C3028" i="2"/>
  <c r="E2992" i="2"/>
  <c r="G2992" i="2" s="1"/>
  <c r="I2992" i="2" s="1" a="1"/>
  <c r="I2992" i="2" s="1"/>
  <c r="E3023" i="2"/>
  <c r="G3023" i="2" s="1"/>
  <c r="E3008" i="2"/>
  <c r="G3008" i="2" s="1"/>
  <c r="D3013" i="2"/>
  <c r="C3018" i="2"/>
  <c r="E3022" i="2"/>
  <c r="G3022" i="2" s="1"/>
  <c r="C3004" i="2"/>
  <c r="E2996" i="2"/>
  <c r="G2996" i="2" s="1"/>
  <c r="I2996" i="2" s="1" a="1"/>
  <c r="I2996" i="2" s="1"/>
  <c r="E2989" i="2"/>
  <c r="G2989" i="2" s="1"/>
  <c r="I2989" i="2" s="1" a="1"/>
  <c r="I2989" i="2" s="1"/>
  <c r="C3009" i="2"/>
  <c r="D3018" i="2"/>
  <c r="E3027" i="2"/>
  <c r="G3027" i="2" s="1"/>
  <c r="D2996" i="2"/>
  <c r="E3009" i="2"/>
  <c r="G3009" i="2" s="1"/>
  <c r="D3005" i="2"/>
  <c r="C3010" i="2"/>
  <c r="E3014" i="2"/>
  <c r="G3014" i="2" s="1"/>
  <c r="D3019" i="2"/>
  <c r="C3024" i="2"/>
  <c r="E3028" i="2"/>
  <c r="G3028" i="2" s="1"/>
  <c r="E3002" i="2"/>
  <c r="G3002" i="2" s="1"/>
  <c r="I3002" i="2" s="1" a="1"/>
  <c r="I3002" i="2" s="1"/>
  <c r="C2999" i="2"/>
  <c r="E2995" i="2"/>
  <c r="G2995" i="2" s="1"/>
  <c r="I2995" i="2" s="1" a="1"/>
  <c r="I2995" i="2" s="1"/>
  <c r="C2992" i="2"/>
  <c r="E2988" i="2"/>
  <c r="G2988" i="2" s="1"/>
  <c r="I2988" i="2" s="1" a="1"/>
  <c r="I2988" i="2" s="1"/>
  <c r="C3022" i="2"/>
  <c r="E2986" i="2"/>
  <c r="G2986" i="2" s="1"/>
  <c r="I2986" i="2" s="1" a="1"/>
  <c r="I2986" i="2" s="1"/>
  <c r="C2996" i="2"/>
  <c r="C3003" i="2"/>
  <c r="E3005" i="2"/>
  <c r="G3005" i="2" s="1"/>
  <c r="D3010" i="2"/>
  <c r="C3015" i="2"/>
  <c r="E3019" i="2"/>
  <c r="G3019" i="2" s="1"/>
  <c r="D3024" i="2"/>
  <c r="C3029" i="2"/>
  <c r="D3002" i="2"/>
  <c r="D2995" i="2"/>
  <c r="D2988" i="2"/>
  <c r="C1829" i="2"/>
  <c r="D1824" i="2"/>
  <c r="E1828" i="2"/>
  <c r="G1828" i="2" s="1"/>
  <c r="I1828" i="2" s="1" a="1"/>
  <c r="I1828" i="2" s="1"/>
  <c r="C1824" i="2"/>
  <c r="D1828" i="2"/>
  <c r="C1830" i="2"/>
  <c r="E1824" i="2"/>
  <c r="G1824" i="2" s="1"/>
  <c r="I1824" i="2" s="1" a="1"/>
  <c r="I1824" i="2" s="1"/>
  <c r="E1823" i="2"/>
  <c r="G1823" i="2" s="1"/>
  <c r="I1823" i="2" s="1" a="1"/>
  <c r="I1823" i="2" s="1"/>
  <c r="E1832" i="2"/>
  <c r="G1832" i="2" s="1"/>
  <c r="I1832" i="2" s="1" a="1"/>
  <c r="I1832" i="2" s="1"/>
  <c r="C1828" i="2"/>
  <c r="D1823" i="2"/>
  <c r="C1827" i="2"/>
  <c r="C1820" i="2"/>
  <c r="D1832" i="2"/>
  <c r="E1827" i="2"/>
  <c r="G1827" i="2" s="1"/>
  <c r="I1827" i="2" s="1" a="1"/>
  <c r="I1827" i="2" s="1"/>
  <c r="C1823" i="2"/>
  <c r="E1831" i="2"/>
  <c r="G1831" i="2" s="1"/>
  <c r="I1831" i="2" s="1" a="1"/>
  <c r="I1831" i="2" s="1"/>
  <c r="C1822" i="2"/>
  <c r="D1830" i="2"/>
  <c r="D1825" i="2"/>
  <c r="E1829" i="2"/>
  <c r="G1829" i="2" s="1"/>
  <c r="I1829" i="2" s="1" a="1"/>
  <c r="I1829" i="2" s="1"/>
  <c r="C1832" i="2"/>
  <c r="D1827" i="2"/>
  <c r="E1822" i="2"/>
  <c r="G1822" i="2" s="1"/>
  <c r="I1822" i="2" s="1" a="1"/>
  <c r="I1822" i="2" s="1"/>
  <c r="D1822" i="2"/>
  <c r="D1831" i="2"/>
  <c r="E1826" i="2"/>
  <c r="G1826" i="2" s="1"/>
  <c r="I1826" i="2" s="1" a="1"/>
  <c r="I1826" i="2" s="1"/>
  <c r="E1825" i="2"/>
  <c r="G1825" i="2" s="1"/>
  <c r="I1825" i="2" s="1" a="1"/>
  <c r="I1825" i="2" s="1"/>
  <c r="E1820" i="2"/>
  <c r="G1820" i="2" s="1"/>
  <c r="I1820" i="2" s="1" a="1"/>
  <c r="I1820" i="2" s="1"/>
  <c r="D1820" i="2"/>
  <c r="C1831" i="2"/>
  <c r="D1826" i="2"/>
  <c r="E1821" i="2"/>
  <c r="G1821" i="2" s="1"/>
  <c r="I1821" i="2" s="1" a="1"/>
  <c r="I1821" i="2" s="1"/>
  <c r="E1830" i="2"/>
  <c r="G1830" i="2" s="1"/>
  <c r="I1830" i="2" s="1" a="1"/>
  <c r="I1830" i="2" s="1"/>
  <c r="C1826" i="2"/>
  <c r="D1821" i="2"/>
  <c r="C1821" i="2"/>
  <c r="C1825" i="2"/>
  <c r="D1829" i="2"/>
  <c r="D19" i="2"/>
  <c r="C24" i="2"/>
  <c r="E28" i="2"/>
  <c r="D33" i="2"/>
  <c r="C38" i="2"/>
  <c r="E42" i="2"/>
  <c r="D47" i="2"/>
  <c r="C52" i="2"/>
  <c r="E56" i="2"/>
  <c r="D61" i="2"/>
  <c r="C66" i="2"/>
  <c r="E70" i="2"/>
  <c r="D75" i="2"/>
  <c r="C80" i="2"/>
  <c r="E84" i="2"/>
  <c r="D89" i="2"/>
  <c r="C94" i="2"/>
  <c r="E98" i="2"/>
  <c r="D103" i="2"/>
  <c r="C108" i="2"/>
  <c r="E112" i="2"/>
  <c r="D117" i="2"/>
  <c r="C122" i="2"/>
  <c r="E126" i="2"/>
  <c r="D131" i="2"/>
  <c r="C136" i="2"/>
  <c r="E140" i="2"/>
  <c r="D145" i="2"/>
  <c r="C150" i="2"/>
  <c r="E154" i="2"/>
  <c r="D159" i="2"/>
  <c r="C164" i="2"/>
  <c r="E168" i="2"/>
  <c r="D173" i="2"/>
  <c r="C178" i="2"/>
  <c r="E182" i="2"/>
  <c r="D187" i="2"/>
  <c r="C192" i="2"/>
  <c r="E196" i="2"/>
  <c r="D201" i="2"/>
  <c r="C206" i="2"/>
  <c r="E210" i="2"/>
  <c r="D215" i="2"/>
  <c r="C220" i="2"/>
  <c r="E224" i="2"/>
  <c r="D229" i="2"/>
  <c r="C234" i="2"/>
  <c r="E238" i="2"/>
  <c r="D243" i="2"/>
  <c r="C248" i="2"/>
  <c r="E252" i="2"/>
  <c r="D257" i="2"/>
  <c r="C262" i="2"/>
  <c r="E266" i="2"/>
  <c r="D271" i="2"/>
  <c r="C276" i="2"/>
  <c r="E280" i="2"/>
  <c r="D285" i="2"/>
  <c r="C290" i="2"/>
  <c r="E294" i="2"/>
  <c r="D299" i="2"/>
  <c r="C304" i="2"/>
  <c r="E308" i="2"/>
  <c r="D313" i="2"/>
  <c r="C318" i="2"/>
  <c r="E322" i="2"/>
  <c r="D327" i="2"/>
  <c r="C332" i="2"/>
  <c r="E336" i="2"/>
  <c r="D341" i="2"/>
  <c r="C346" i="2"/>
  <c r="E350" i="2"/>
  <c r="D355" i="2"/>
  <c r="C360" i="2"/>
  <c r="E364" i="2"/>
  <c r="D369" i="2"/>
  <c r="C374" i="2"/>
  <c r="E378" i="2"/>
  <c r="D383" i="2"/>
  <c r="C388" i="2"/>
  <c r="E392" i="2"/>
  <c r="D397" i="2"/>
  <c r="C402" i="2"/>
  <c r="E406" i="2"/>
  <c r="D411" i="2"/>
  <c r="E19" i="2"/>
  <c r="E24" i="2"/>
  <c r="E29" i="2"/>
  <c r="E34" i="2"/>
  <c r="E39" i="2"/>
  <c r="E44" i="2"/>
  <c r="E49" i="2"/>
  <c r="E54" i="2"/>
  <c r="E59" i="2"/>
  <c r="E64" i="2"/>
  <c r="E69" i="2"/>
  <c r="E74" i="2"/>
  <c r="E79" i="2"/>
  <c r="C85" i="2"/>
  <c r="C90" i="2"/>
  <c r="C95" i="2"/>
  <c r="C100" i="2"/>
  <c r="C105" i="2"/>
  <c r="C110" i="2"/>
  <c r="C115" i="2"/>
  <c r="C120" i="2"/>
  <c r="C125" i="2"/>
  <c r="C130" i="2"/>
  <c r="C135" i="2"/>
  <c r="C140" i="2"/>
  <c r="C145" i="2"/>
  <c r="D150" i="2"/>
  <c r="D155" i="2"/>
  <c r="D160" i="2"/>
  <c r="D165" i="2"/>
  <c r="D170" i="2"/>
  <c r="D175" i="2"/>
  <c r="D180" i="2"/>
  <c r="D185" i="2"/>
  <c r="D190" i="2"/>
  <c r="D195" i="2"/>
  <c r="D200" i="2"/>
  <c r="D205" i="2"/>
  <c r="D210" i="2"/>
  <c r="E215" i="2"/>
  <c r="E220" i="2"/>
  <c r="E225" i="2"/>
  <c r="E230" i="2"/>
  <c r="E235" i="2"/>
  <c r="E240" i="2"/>
  <c r="E245" i="2"/>
  <c r="E250" i="2"/>
  <c r="E255" i="2"/>
  <c r="E260" i="2"/>
  <c r="E265" i="2"/>
  <c r="E270" i="2"/>
  <c r="E275" i="2"/>
  <c r="C281" i="2"/>
  <c r="C286" i="2"/>
  <c r="C291" i="2"/>
  <c r="C296" i="2"/>
  <c r="C301" i="2"/>
  <c r="C306" i="2"/>
  <c r="C311" i="2"/>
  <c r="C316" i="2"/>
  <c r="C321" i="2"/>
  <c r="C326" i="2"/>
  <c r="C331" i="2"/>
  <c r="C336" i="2"/>
  <c r="C341" i="2"/>
  <c r="D346" i="2"/>
  <c r="D351" i="2"/>
  <c r="D356" i="2"/>
  <c r="D361" i="2"/>
  <c r="D366" i="2"/>
  <c r="D371" i="2"/>
  <c r="D376" i="2"/>
  <c r="D381" i="2"/>
  <c r="D386" i="2"/>
  <c r="D391" i="2"/>
  <c r="D396" i="2"/>
  <c r="D401" i="2"/>
  <c r="D406" i="2"/>
  <c r="E411" i="2"/>
  <c r="D417" i="2"/>
  <c r="C422" i="2"/>
  <c r="E426" i="2"/>
  <c r="D431" i="2"/>
  <c r="C436" i="2"/>
  <c r="E440" i="2"/>
  <c r="D445" i="2"/>
  <c r="C20" i="2"/>
  <c r="C25" i="2"/>
  <c r="C30" i="2"/>
  <c r="C35" i="2"/>
  <c r="C40" i="2"/>
  <c r="C45" i="2"/>
  <c r="C50" i="2"/>
  <c r="C55" i="2"/>
  <c r="C60" i="2"/>
  <c r="C65" i="2"/>
  <c r="C70" i="2"/>
  <c r="C75" i="2"/>
  <c r="D80" i="2"/>
  <c r="D85" i="2"/>
  <c r="D90" i="2"/>
  <c r="D95" i="2"/>
  <c r="D100" i="2"/>
  <c r="D105" i="2"/>
  <c r="D110" i="2"/>
  <c r="D115" i="2"/>
  <c r="D120" i="2"/>
  <c r="D125" i="2"/>
  <c r="D130" i="2"/>
  <c r="D135" i="2"/>
  <c r="D140" i="2"/>
  <c r="E145" i="2"/>
  <c r="E150" i="2"/>
  <c r="E155" i="2"/>
  <c r="E160" i="2"/>
  <c r="E165" i="2"/>
  <c r="E170" i="2"/>
  <c r="E175" i="2"/>
  <c r="E180" i="2"/>
  <c r="E185" i="2"/>
  <c r="E190" i="2"/>
  <c r="E195" i="2"/>
  <c r="E200" i="2"/>
  <c r="E205" i="2"/>
  <c r="C211" i="2"/>
  <c r="C216" i="2"/>
  <c r="C221" i="2"/>
  <c r="C226" i="2"/>
  <c r="C231" i="2"/>
  <c r="C236" i="2"/>
  <c r="C241" i="2"/>
  <c r="C246" i="2"/>
  <c r="C251" i="2"/>
  <c r="C256" i="2"/>
  <c r="C261" i="2"/>
  <c r="C266" i="2"/>
  <c r="C271" i="2"/>
  <c r="D276" i="2"/>
  <c r="D281" i="2"/>
  <c r="D286" i="2"/>
  <c r="D291" i="2"/>
  <c r="D296" i="2"/>
  <c r="D301" i="2"/>
  <c r="D306" i="2"/>
  <c r="D311" i="2"/>
  <c r="D316" i="2"/>
  <c r="D321" i="2"/>
  <c r="D326" i="2"/>
  <c r="D331" i="2"/>
  <c r="D336" i="2"/>
  <c r="E341" i="2"/>
  <c r="E346" i="2"/>
  <c r="E351" i="2"/>
  <c r="E356" i="2"/>
  <c r="E361" i="2"/>
  <c r="E366" i="2"/>
  <c r="E371" i="2"/>
  <c r="E376" i="2"/>
  <c r="E381" i="2"/>
  <c r="E386" i="2"/>
  <c r="E391" i="2"/>
  <c r="E396" i="2"/>
  <c r="E401" i="2"/>
  <c r="C407" i="2"/>
  <c r="C412" i="2"/>
  <c r="E417" i="2"/>
  <c r="D422" i="2"/>
  <c r="C427" i="2"/>
  <c r="E431" i="2"/>
  <c r="D436" i="2"/>
  <c r="C441" i="2"/>
  <c r="C21" i="2"/>
  <c r="C26" i="2"/>
  <c r="C31" i="2"/>
  <c r="C36" i="2"/>
  <c r="C41" i="2"/>
  <c r="C46" i="2"/>
  <c r="D18" i="2"/>
  <c r="D25" i="2"/>
  <c r="E31" i="2"/>
  <c r="E37" i="2"/>
  <c r="C44" i="2"/>
  <c r="E50" i="2"/>
  <c r="D56" i="2"/>
  <c r="D62" i="2"/>
  <c r="C68" i="2"/>
  <c r="E73" i="2"/>
  <c r="D79" i="2"/>
  <c r="C86" i="2"/>
  <c r="E91" i="2"/>
  <c r="D97" i="2"/>
  <c r="C103" i="2"/>
  <c r="C109" i="2"/>
  <c r="E114" i="2"/>
  <c r="C121" i="2"/>
  <c r="C127" i="2"/>
  <c r="E132" i="2"/>
  <c r="D138" i="2"/>
  <c r="C144" i="2"/>
  <c r="E149" i="2"/>
  <c r="D156" i="2"/>
  <c r="C162" i="2"/>
  <c r="E167" i="2"/>
  <c r="E173" i="2"/>
  <c r="D179" i="2"/>
  <c r="C185" i="2"/>
  <c r="D191" i="2"/>
  <c r="D197" i="2"/>
  <c r="C203" i="2"/>
  <c r="E208" i="2"/>
  <c r="D214" i="2"/>
  <c r="D220" i="2"/>
  <c r="E226" i="2"/>
  <c r="D232" i="2"/>
  <c r="C238" i="2"/>
  <c r="C244" i="2"/>
  <c r="E249" i="2"/>
  <c r="D255" i="2"/>
  <c r="E261" i="2"/>
  <c r="E267" i="2"/>
  <c r="D273" i="2"/>
  <c r="C279" i="2"/>
  <c r="E284" i="2"/>
  <c r="E290" i="2"/>
  <c r="C297" i="2"/>
  <c r="E302" i="2"/>
  <c r="D308" i="2"/>
  <c r="D314" i="2"/>
  <c r="C320" i="2"/>
  <c r="E325" i="2"/>
  <c r="D332" i="2"/>
  <c r="C338" i="2"/>
  <c r="E343" i="2"/>
  <c r="D349" i="2"/>
  <c r="C355" i="2"/>
  <c r="C361" i="2"/>
  <c r="D367" i="2"/>
  <c r="C373" i="2"/>
  <c r="C379" i="2"/>
  <c r="E384" i="2"/>
  <c r="D390" i="2"/>
  <c r="C396" i="2"/>
  <c r="E402" i="2"/>
  <c r="D408" i="2"/>
  <c r="C415" i="2"/>
  <c r="D420" i="2"/>
  <c r="E425" i="2"/>
  <c r="C431" i="2"/>
  <c r="C437" i="2"/>
  <c r="D442" i="2"/>
  <c r="D447" i="2"/>
  <c r="C452" i="2"/>
  <c r="E456" i="2"/>
  <c r="D461" i="2"/>
  <c r="C466" i="2"/>
  <c r="E470" i="2"/>
  <c r="D475" i="2"/>
  <c r="C480" i="2"/>
  <c r="E484" i="2"/>
  <c r="D489" i="2"/>
  <c r="C494" i="2"/>
  <c r="E498" i="2"/>
  <c r="D20" i="2"/>
  <c r="E26" i="2"/>
  <c r="E32" i="2"/>
  <c r="C39" i="2"/>
  <c r="E45" i="2"/>
  <c r="E51" i="2"/>
  <c r="E57" i="2"/>
  <c r="D63" i="2"/>
  <c r="C69" i="2"/>
  <c r="E75" i="2"/>
  <c r="D81" i="2"/>
  <c r="C87" i="2"/>
  <c r="E92" i="2"/>
  <c r="D98" i="2"/>
  <c r="D104" i="2"/>
  <c r="E110" i="2"/>
  <c r="D116" i="2"/>
  <c r="D122" i="2"/>
  <c r="C128" i="2"/>
  <c r="E133" i="2"/>
  <c r="D139" i="2"/>
  <c r="C146" i="2"/>
  <c r="E151" i="2"/>
  <c r="D157" i="2"/>
  <c r="C163" i="2"/>
  <c r="C169" i="2"/>
  <c r="E174" i="2"/>
  <c r="C181" i="2"/>
  <c r="E186" i="2"/>
  <c r="E192" i="2"/>
  <c r="D198" i="2"/>
  <c r="C204" i="2"/>
  <c r="E209" i="2"/>
  <c r="D216" i="2"/>
  <c r="C222" i="2"/>
  <c r="E227" i="2"/>
  <c r="D233" i="2"/>
  <c r="D239" i="2"/>
  <c r="C245" i="2"/>
  <c r="D251" i="2"/>
  <c r="C257" i="2"/>
  <c r="C263" i="2"/>
  <c r="E268" i="2"/>
  <c r="D274" i="2"/>
  <c r="C280" i="2"/>
  <c r="E286" i="2"/>
  <c r="D292" i="2"/>
  <c r="C298" i="2"/>
  <c r="E303" i="2"/>
  <c r="E309" i="2"/>
  <c r="D315" i="2"/>
  <c r="E321" i="2"/>
  <c r="E327" i="2"/>
  <c r="D333" i="2"/>
  <c r="C339" i="2"/>
  <c r="E344" i="2"/>
  <c r="D350" i="2"/>
  <c r="C357" i="2"/>
  <c r="E362" i="2"/>
  <c r="D368" i="2"/>
  <c r="D374" i="2"/>
  <c r="C380" i="2"/>
  <c r="E385" i="2"/>
  <c r="C392" i="2"/>
  <c r="C398" i="2"/>
  <c r="E403" i="2"/>
  <c r="D409" i="2"/>
  <c r="C416" i="2"/>
  <c r="D421" i="2"/>
  <c r="D427" i="2"/>
  <c r="E432" i="2"/>
  <c r="C438" i="2"/>
  <c r="D443" i="2"/>
  <c r="D448" i="2"/>
  <c r="C453" i="2"/>
  <c r="E457" i="2"/>
  <c r="D462" i="2"/>
  <c r="C467" i="2"/>
  <c r="E471" i="2"/>
  <c r="D476" i="2"/>
  <c r="C481" i="2"/>
  <c r="E485" i="2"/>
  <c r="D490" i="2"/>
  <c r="C495" i="2"/>
  <c r="E499" i="2"/>
  <c r="D504" i="2"/>
  <c r="C510" i="2"/>
  <c r="E514" i="2"/>
  <c r="D519" i="2"/>
  <c r="C524" i="2"/>
  <c r="E528" i="2"/>
  <c r="D533" i="2"/>
  <c r="C538" i="2"/>
  <c r="E542" i="2"/>
  <c r="D547" i="2"/>
  <c r="C552" i="2"/>
  <c r="E556" i="2"/>
  <c r="D561" i="2"/>
  <c r="C566" i="2"/>
  <c r="E570" i="2"/>
  <c r="D575" i="2"/>
  <c r="C580" i="2"/>
  <c r="E584" i="2"/>
  <c r="D589" i="2"/>
  <c r="C594" i="2"/>
  <c r="E598" i="2"/>
  <c r="D603" i="2"/>
  <c r="C608" i="2"/>
  <c r="E612" i="2"/>
  <c r="D617" i="2"/>
  <c r="C623" i="2"/>
  <c r="E627" i="2"/>
  <c r="D632" i="2"/>
  <c r="C637" i="2"/>
  <c r="E641" i="2"/>
  <c r="D646" i="2"/>
  <c r="C651" i="2"/>
  <c r="E655" i="2"/>
  <c r="D660" i="2"/>
  <c r="C666" i="2"/>
  <c r="E670" i="2"/>
  <c r="D675" i="2"/>
  <c r="C680" i="2"/>
  <c r="E684" i="2"/>
  <c r="D689" i="2"/>
  <c r="C694" i="2"/>
  <c r="E698" i="2"/>
  <c r="D704" i="2"/>
  <c r="C709" i="2"/>
  <c r="E713" i="2"/>
  <c r="D718" i="2"/>
  <c r="C723" i="2"/>
  <c r="E727" i="2"/>
  <c r="D732" i="2"/>
  <c r="C737" i="2"/>
  <c r="E741" i="2"/>
  <c r="D746" i="2"/>
  <c r="C751" i="2"/>
  <c r="E755" i="2"/>
  <c r="D760" i="2"/>
  <c r="C765" i="2"/>
  <c r="E769" i="2"/>
  <c r="D774" i="2"/>
  <c r="C779" i="2"/>
  <c r="E783" i="2"/>
  <c r="D788" i="2"/>
  <c r="C793" i="2"/>
  <c r="E797" i="2"/>
  <c r="D803" i="2"/>
  <c r="C22" i="2"/>
  <c r="C28" i="2"/>
  <c r="D34" i="2"/>
  <c r="D41" i="2"/>
  <c r="E47" i="2"/>
  <c r="D53" i="2"/>
  <c r="C59" i="2"/>
  <c r="D65" i="2"/>
  <c r="D71" i="2"/>
  <c r="C77" i="2"/>
  <c r="E82" i="2"/>
  <c r="D88" i="2"/>
  <c r="D94" i="2"/>
  <c r="E100" i="2"/>
  <c r="D106" i="2"/>
  <c r="C112" i="2"/>
  <c r="C118" i="2"/>
  <c r="E123" i="2"/>
  <c r="D129" i="2"/>
  <c r="E135" i="2"/>
  <c r="E141" i="2"/>
  <c r="D147" i="2"/>
  <c r="C153" i="2"/>
  <c r="E158" i="2"/>
  <c r="E164" i="2"/>
  <c r="C171" i="2"/>
  <c r="E176" i="2"/>
  <c r="D182" i="2"/>
  <c r="D188" i="2"/>
  <c r="C194" i="2"/>
  <c r="E199" i="2"/>
  <c r="D206" i="2"/>
  <c r="C212" i="2"/>
  <c r="E217" i="2"/>
  <c r="D223" i="2"/>
  <c r="C229" i="2"/>
  <c r="E18" i="2"/>
  <c r="D27" i="2"/>
  <c r="E35" i="2"/>
  <c r="D43" i="2"/>
  <c r="D51" i="2"/>
  <c r="E58" i="2"/>
  <c r="E66" i="2"/>
  <c r="D73" i="2"/>
  <c r="E81" i="2"/>
  <c r="E88" i="2"/>
  <c r="D96" i="2"/>
  <c r="E103" i="2"/>
  <c r="D111" i="2"/>
  <c r="E118" i="2"/>
  <c r="C126" i="2"/>
  <c r="D133" i="2"/>
  <c r="D141" i="2"/>
  <c r="D148" i="2"/>
  <c r="C156" i="2"/>
  <c r="D163" i="2"/>
  <c r="D171" i="2"/>
  <c r="D178" i="2"/>
  <c r="C186" i="2"/>
  <c r="D193" i="2"/>
  <c r="C201" i="2"/>
  <c r="C208" i="2"/>
  <c r="C215" i="2"/>
  <c r="C223" i="2"/>
  <c r="D230" i="2"/>
  <c r="D237" i="2"/>
  <c r="D244" i="2"/>
  <c r="E251" i="2"/>
  <c r="D258" i="2"/>
  <c r="E264" i="2"/>
  <c r="C272" i="2"/>
  <c r="D278" i="2"/>
  <c r="C285" i="2"/>
  <c r="E292" i="2"/>
  <c r="C299" i="2"/>
  <c r="E305" i="2"/>
  <c r="E312" i="2"/>
  <c r="D319" i="2"/>
  <c r="E326" i="2"/>
  <c r="E333" i="2"/>
  <c r="C340" i="2"/>
  <c r="D347" i="2"/>
  <c r="E353" i="2"/>
  <c r="D360" i="2"/>
  <c r="E367" i="2"/>
  <c r="E374" i="2"/>
  <c r="C381" i="2"/>
  <c r="D388" i="2"/>
  <c r="E394" i="2"/>
  <c r="C401" i="2"/>
  <c r="E408" i="2"/>
  <c r="D416" i="2"/>
  <c r="C423" i="2"/>
  <c r="C429" i="2"/>
  <c r="C435" i="2"/>
  <c r="E441" i="2"/>
  <c r="E447" i="2"/>
  <c r="D453" i="2"/>
  <c r="E458" i="2"/>
  <c r="C464" i="2"/>
  <c r="D469" i="2"/>
  <c r="E474" i="2"/>
  <c r="D480" i="2"/>
  <c r="C486" i="2"/>
  <c r="D491" i="2"/>
  <c r="E496" i="2"/>
  <c r="C502" i="2"/>
  <c r="C507" i="2"/>
  <c r="C513" i="2"/>
  <c r="C518" i="2"/>
  <c r="C523" i="2"/>
  <c r="C528" i="2"/>
  <c r="C533" i="2"/>
  <c r="D538" i="2"/>
  <c r="D543" i="2"/>
  <c r="D548" i="2"/>
  <c r="D553" i="2"/>
  <c r="D558" i="2"/>
  <c r="D563" i="2"/>
  <c r="D568" i="2"/>
  <c r="D573" i="2"/>
  <c r="D578" i="2"/>
  <c r="D583" i="2"/>
  <c r="D588" i="2"/>
  <c r="D593" i="2"/>
  <c r="D598" i="2"/>
  <c r="E603" i="2"/>
  <c r="E608" i="2"/>
  <c r="E613" i="2"/>
  <c r="E618" i="2"/>
  <c r="E624" i="2"/>
  <c r="E629" i="2"/>
  <c r="E634" i="2"/>
  <c r="E639" i="2"/>
  <c r="E644" i="2"/>
  <c r="E649" i="2"/>
  <c r="E654" i="2"/>
  <c r="E659" i="2"/>
  <c r="E664" i="2"/>
  <c r="C671" i="2"/>
  <c r="C676" i="2"/>
  <c r="C681" i="2"/>
  <c r="C686" i="2"/>
  <c r="C691" i="2"/>
  <c r="C696" i="2"/>
  <c r="C701" i="2"/>
  <c r="C707" i="2"/>
  <c r="C712" i="2"/>
  <c r="D21" i="2"/>
  <c r="C29" i="2"/>
  <c r="C37" i="2"/>
  <c r="D45" i="2"/>
  <c r="C53" i="2"/>
  <c r="E60" i="2"/>
  <c r="E67" i="2"/>
  <c r="C76" i="2"/>
  <c r="C83" i="2"/>
  <c r="E90" i="2"/>
  <c r="E97" i="2"/>
  <c r="E105" i="2"/>
  <c r="C113" i="2"/>
  <c r="E119" i="2"/>
  <c r="E127" i="2"/>
  <c r="E134" i="2"/>
  <c r="E142" i="2"/>
  <c r="D149" i="2"/>
  <c r="E157" i="2"/>
  <c r="C165" i="2"/>
  <c r="D172" i="2"/>
  <c r="E179" i="2"/>
  <c r="E187" i="2"/>
  <c r="E194" i="2"/>
  <c r="D202" i="2"/>
  <c r="D209" i="2"/>
  <c r="D217" i="2"/>
  <c r="D224" i="2"/>
  <c r="C232" i="2"/>
  <c r="C239" i="2"/>
  <c r="D246" i="2"/>
  <c r="C253" i="2"/>
  <c r="D259" i="2"/>
  <c r="D266" i="2"/>
  <c r="C273" i="2"/>
  <c r="E279" i="2"/>
  <c r="D287" i="2"/>
  <c r="E293" i="2"/>
  <c r="D300" i="2"/>
  <c r="D307" i="2"/>
  <c r="C314" i="2"/>
  <c r="E320" i="2"/>
  <c r="D328" i="2"/>
  <c r="E334" i="2"/>
  <c r="C342" i="2"/>
  <c r="D348" i="2"/>
  <c r="E354" i="2"/>
  <c r="D362" i="2"/>
  <c r="C369" i="2"/>
  <c r="E375" i="2"/>
  <c r="E382" i="2"/>
  <c r="D389" i="2"/>
  <c r="E395" i="2"/>
  <c r="D403" i="2"/>
  <c r="C410" i="2"/>
  <c r="C418" i="2"/>
  <c r="C424" i="2"/>
  <c r="C430" i="2"/>
  <c r="E436" i="2"/>
  <c r="C443" i="2"/>
  <c r="C449" i="2"/>
  <c r="D454" i="2"/>
  <c r="E459" i="2"/>
  <c r="C465" i="2"/>
  <c r="D470" i="2"/>
  <c r="C476" i="2"/>
  <c r="E481" i="2"/>
  <c r="C487" i="2"/>
  <c r="D492" i="2"/>
  <c r="E497" i="2"/>
  <c r="C503" i="2"/>
  <c r="C509" i="2"/>
  <c r="C514" i="2"/>
  <c r="C519" i="2"/>
  <c r="D524" i="2"/>
  <c r="D529" i="2"/>
  <c r="D534" i="2"/>
  <c r="D539" i="2"/>
  <c r="D544" i="2"/>
  <c r="D549" i="2"/>
  <c r="D554" i="2"/>
  <c r="D559" i="2"/>
  <c r="D564" i="2"/>
  <c r="D569" i="2"/>
  <c r="D574" i="2"/>
  <c r="D579" i="2"/>
  <c r="D584" i="2"/>
  <c r="E589" i="2"/>
  <c r="E594" i="2"/>
  <c r="E599" i="2"/>
  <c r="E604" i="2"/>
  <c r="E609" i="2"/>
  <c r="E614" i="2"/>
  <c r="E619" i="2"/>
  <c r="E625" i="2"/>
  <c r="E630" i="2"/>
  <c r="E635" i="2"/>
  <c r="E640" i="2"/>
  <c r="E645" i="2"/>
  <c r="E650" i="2"/>
  <c r="C656" i="2"/>
  <c r="C661" i="2"/>
  <c r="C667" i="2"/>
  <c r="C672" i="2"/>
  <c r="C677" i="2"/>
  <c r="C682" i="2"/>
  <c r="C687" i="2"/>
  <c r="C692" i="2"/>
  <c r="C697" i="2"/>
  <c r="C703" i="2"/>
  <c r="C708" i="2"/>
  <c r="C713" i="2"/>
  <c r="C718" i="2"/>
  <c r="D723" i="2"/>
  <c r="D728" i="2"/>
  <c r="D733" i="2"/>
  <c r="D738" i="2"/>
  <c r="D743" i="2"/>
  <c r="D748" i="2"/>
  <c r="D753" i="2"/>
  <c r="D758" i="2"/>
  <c r="D763" i="2"/>
  <c r="D768" i="2"/>
  <c r="D773" i="2"/>
  <c r="D778" i="2"/>
  <c r="D783" i="2"/>
  <c r="E788" i="2"/>
  <c r="E793" i="2"/>
  <c r="E798" i="2"/>
  <c r="E804" i="2"/>
  <c r="D809" i="2"/>
  <c r="C814" i="2"/>
  <c r="E818" i="2"/>
  <c r="D823" i="2"/>
  <c r="C829" i="2"/>
  <c r="E833" i="2"/>
  <c r="D838" i="2"/>
  <c r="C843" i="2"/>
  <c r="E847" i="2"/>
  <c r="D852" i="2"/>
  <c r="C857" i="2"/>
  <c r="E861" i="2"/>
  <c r="D866" i="2"/>
  <c r="C871" i="2"/>
  <c r="E875" i="2"/>
  <c r="D880" i="2"/>
  <c r="C885" i="2"/>
  <c r="E889" i="2"/>
  <c r="D894" i="2"/>
  <c r="C899" i="2"/>
  <c r="E903" i="2"/>
  <c r="D908" i="2"/>
  <c r="C913" i="2"/>
  <c r="E917" i="2"/>
  <c r="D922" i="2"/>
  <c r="C927" i="2"/>
  <c r="E931" i="2"/>
  <c r="D936" i="2"/>
  <c r="C941" i="2"/>
  <c r="E945" i="2"/>
  <c r="D950" i="2"/>
  <c r="C955" i="2"/>
  <c r="E959" i="2"/>
  <c r="D964" i="2"/>
  <c r="C969" i="2"/>
  <c r="E973" i="2"/>
  <c r="D1294" i="2"/>
  <c r="C1299" i="2"/>
  <c r="E1303" i="2"/>
  <c r="D1308" i="2"/>
  <c r="C23" i="2"/>
  <c r="D31" i="2"/>
  <c r="D39" i="2"/>
  <c r="C48" i="2"/>
  <c r="D55" i="2"/>
  <c r="E62" i="2"/>
  <c r="D70" i="2"/>
  <c r="E77" i="2"/>
  <c r="D84" i="2"/>
  <c r="D92" i="2"/>
  <c r="E99" i="2"/>
  <c r="D107" i="2"/>
  <c r="D114" i="2"/>
  <c r="E122" i="2"/>
  <c r="E129" i="2"/>
  <c r="D137" i="2"/>
  <c r="D144" i="2"/>
  <c r="D152" i="2"/>
  <c r="E159" i="2"/>
  <c r="C167" i="2"/>
  <c r="D174" i="2"/>
  <c r="C182" i="2"/>
  <c r="D189" i="2"/>
  <c r="C197" i="2"/>
  <c r="D204" i="2"/>
  <c r="D212" i="2"/>
  <c r="C219" i="2"/>
  <c r="C227" i="2"/>
  <c r="D234" i="2"/>
  <c r="D241" i="2"/>
  <c r="E247" i="2"/>
  <c r="D254" i="2"/>
  <c r="D261" i="2"/>
  <c r="D268" i="2"/>
  <c r="C275" i="2"/>
  <c r="D282" i="2"/>
  <c r="E288" i="2"/>
  <c r="D295" i="2"/>
  <c r="D302" i="2"/>
  <c r="D309" i="2"/>
  <c r="E316" i="2"/>
  <c r="D323" i="2"/>
  <c r="E329" i="2"/>
  <c r="C19" i="2"/>
  <c r="D30" i="2"/>
  <c r="E40" i="2"/>
  <c r="D50" i="2"/>
  <c r="D60" i="2"/>
  <c r="D69" i="2"/>
  <c r="E78" i="2"/>
  <c r="C88" i="2"/>
  <c r="C98" i="2"/>
  <c r="E107" i="2"/>
  <c r="C117" i="2"/>
  <c r="D126" i="2"/>
  <c r="E136" i="2"/>
  <c r="D146" i="2"/>
  <c r="D154" i="2"/>
  <c r="D164" i="2"/>
  <c r="C174" i="2"/>
  <c r="E183" i="2"/>
  <c r="C193" i="2"/>
  <c r="E202" i="2"/>
  <c r="E212" i="2"/>
  <c r="E221" i="2"/>
  <c r="D231" i="2"/>
  <c r="C240" i="2"/>
  <c r="E248" i="2"/>
  <c r="E257" i="2"/>
  <c r="D265" i="2"/>
  <c r="E274" i="2"/>
  <c r="D283" i="2"/>
  <c r="C292" i="2"/>
  <c r="E300" i="2"/>
  <c r="C310" i="2"/>
  <c r="D318" i="2"/>
  <c r="C327" i="2"/>
  <c r="D335" i="2"/>
  <c r="D343" i="2"/>
  <c r="C352" i="2"/>
  <c r="C359" i="2"/>
  <c r="C367" i="2"/>
  <c r="D375" i="2"/>
  <c r="E383" i="2"/>
  <c r="C391" i="2"/>
  <c r="D399" i="2"/>
  <c r="D407" i="2"/>
  <c r="E415" i="2"/>
  <c r="E423" i="2"/>
  <c r="E430" i="2"/>
  <c r="E438" i="2"/>
  <c r="E445" i="2"/>
  <c r="E451" i="2"/>
  <c r="D458" i="2"/>
  <c r="E464" i="2"/>
  <c r="D471" i="2"/>
  <c r="E477" i="2"/>
  <c r="E483" i="2"/>
  <c r="C490" i="2"/>
  <c r="D496" i="2"/>
  <c r="E502" i="2"/>
  <c r="E509" i="2"/>
  <c r="E515" i="2"/>
  <c r="D521" i="2"/>
  <c r="C527" i="2"/>
  <c r="E532" i="2"/>
  <c r="C539" i="2"/>
  <c r="C545" i="2"/>
  <c r="E550" i="2"/>
  <c r="D556" i="2"/>
  <c r="D562" i="2"/>
  <c r="C568" i="2"/>
  <c r="C574" i="2"/>
  <c r="D580" i="2"/>
  <c r="C586" i="2"/>
  <c r="E591" i="2"/>
  <c r="D597" i="2"/>
  <c r="C603" i="2"/>
  <c r="D609" i="2"/>
  <c r="D615" i="2"/>
  <c r="C621" i="2"/>
  <c r="C628" i="2"/>
  <c r="E633" i="2"/>
  <c r="D639" i="2"/>
  <c r="D645" i="2"/>
  <c r="E651" i="2"/>
  <c r="D657" i="2"/>
  <c r="C663" i="2"/>
  <c r="E669" i="2"/>
  <c r="E675" i="2"/>
  <c r="E681" i="2"/>
  <c r="E687" i="2"/>
  <c r="D693" i="2"/>
  <c r="D699" i="2"/>
  <c r="C706" i="2"/>
  <c r="E711" i="2"/>
  <c r="D717" i="2"/>
  <c r="E722" i="2"/>
  <c r="E728" i="2"/>
  <c r="C734" i="2"/>
  <c r="D739" i="2"/>
  <c r="E744" i="2"/>
  <c r="C750" i="2"/>
  <c r="D755" i="2"/>
  <c r="C761" i="2"/>
  <c r="D766" i="2"/>
  <c r="E771" i="2"/>
  <c r="C777" i="2"/>
  <c r="D782" i="2"/>
  <c r="E787" i="2"/>
  <c r="D793" i="2"/>
  <c r="C799" i="2"/>
  <c r="D805" i="2"/>
  <c r="D810" i="2"/>
  <c r="D815" i="2"/>
  <c r="D820" i="2"/>
  <c r="D825" i="2"/>
  <c r="D831" i="2"/>
  <c r="D836" i="2"/>
  <c r="D841" i="2"/>
  <c r="D846" i="2"/>
  <c r="D851" i="2"/>
  <c r="D856" i="2"/>
  <c r="D861" i="2"/>
  <c r="E866" i="2"/>
  <c r="E871" i="2"/>
  <c r="E876" i="2"/>
  <c r="E881" i="2"/>
  <c r="E886" i="2"/>
  <c r="E891" i="2"/>
  <c r="E896" i="2"/>
  <c r="E901" i="2"/>
  <c r="E906" i="2"/>
  <c r="E911" i="2"/>
  <c r="E916" i="2"/>
  <c r="E921" i="2"/>
  <c r="E926" i="2"/>
  <c r="C932" i="2"/>
  <c r="C937" i="2"/>
  <c r="C942" i="2"/>
  <c r="C947" i="2"/>
  <c r="C952" i="2"/>
  <c r="C957" i="2"/>
  <c r="C962" i="2"/>
  <c r="C967" i="2"/>
  <c r="C972" i="2"/>
  <c r="C977" i="2"/>
  <c r="C1298" i="2"/>
  <c r="C1303" i="2"/>
  <c r="C1308" i="2"/>
  <c r="C1313" i="2"/>
  <c r="E1317" i="2"/>
  <c r="D1322" i="2"/>
  <c r="C1327" i="2"/>
  <c r="E1331" i="2"/>
  <c r="D1336" i="2"/>
  <c r="C1341" i="2"/>
  <c r="E1345" i="2"/>
  <c r="D1350" i="2"/>
  <c r="C1356" i="2"/>
  <c r="E1360" i="2"/>
  <c r="D1365" i="2"/>
  <c r="C1370" i="2"/>
  <c r="E1374" i="2"/>
  <c r="D1379" i="2"/>
  <c r="C1384" i="2"/>
  <c r="E1388" i="2"/>
  <c r="D1393" i="2"/>
  <c r="C1398" i="2"/>
  <c r="E1402" i="2"/>
  <c r="D1407" i="2"/>
  <c r="C1412" i="2"/>
  <c r="E1416" i="2"/>
  <c r="D22" i="2"/>
  <c r="D32" i="2"/>
  <c r="D42" i="2"/>
  <c r="E52" i="2"/>
  <c r="C62" i="2"/>
  <c r="C72" i="2"/>
  <c r="C81" i="2"/>
  <c r="C91" i="2"/>
  <c r="C101" i="2"/>
  <c r="D109" i="2"/>
  <c r="C119" i="2"/>
  <c r="E128" i="2"/>
  <c r="C138" i="2"/>
  <c r="E147" i="2"/>
  <c r="C157" i="2"/>
  <c r="E166" i="2"/>
  <c r="D176" i="2"/>
  <c r="E184" i="2"/>
  <c r="C195" i="2"/>
  <c r="E204" i="2"/>
  <c r="E213" i="2"/>
  <c r="E223" i="2"/>
  <c r="C233" i="2"/>
  <c r="C242" i="2"/>
  <c r="C250" i="2"/>
  <c r="C259" i="2"/>
  <c r="C268" i="2"/>
  <c r="C277" i="2"/>
  <c r="D284" i="2"/>
  <c r="C294" i="2"/>
  <c r="C303" i="2"/>
  <c r="E311" i="2"/>
  <c r="E319" i="2"/>
  <c r="C329" i="2"/>
  <c r="D337" i="2"/>
  <c r="C345" i="2"/>
  <c r="C353" i="2"/>
  <c r="E360" i="2"/>
  <c r="E369" i="2"/>
  <c r="D377" i="2"/>
  <c r="C385" i="2"/>
  <c r="D393" i="2"/>
  <c r="D400" i="2"/>
  <c r="C409" i="2"/>
  <c r="D418" i="2"/>
  <c r="C425" i="2"/>
  <c r="C433" i="2"/>
  <c r="E439" i="2"/>
  <c r="E446" i="2"/>
  <c r="E453" i="2"/>
  <c r="C460" i="2"/>
  <c r="D466" i="2"/>
  <c r="E472" i="2"/>
  <c r="E478" i="2"/>
  <c r="C485" i="2"/>
  <c r="E491" i="2"/>
  <c r="C498" i="2"/>
  <c r="C504" i="2"/>
  <c r="C511" i="2"/>
  <c r="E516" i="2"/>
  <c r="D522" i="2"/>
  <c r="D528" i="2"/>
  <c r="E534" i="2"/>
  <c r="D540" i="2"/>
  <c r="C546" i="2"/>
  <c r="E551" i="2"/>
  <c r="E557" i="2"/>
  <c r="E563" i="2"/>
  <c r="E569" i="2"/>
  <c r="E575" i="2"/>
  <c r="D581" i="2"/>
  <c r="C587" i="2"/>
  <c r="E592" i="2"/>
  <c r="C599" i="2"/>
  <c r="C605" i="2"/>
  <c r="E610" i="2"/>
  <c r="D616" i="2"/>
  <c r="D623" i="2"/>
  <c r="C629" i="2"/>
  <c r="C635" i="2"/>
  <c r="C641" i="2"/>
  <c r="C647" i="2"/>
  <c r="E652" i="2"/>
  <c r="D658" i="2"/>
  <c r="C664" i="2"/>
  <c r="D671" i="2"/>
  <c r="D677" i="2"/>
  <c r="C683" i="2"/>
  <c r="E688" i="2"/>
  <c r="E694" i="2"/>
  <c r="D700" i="2"/>
  <c r="D707" i="2"/>
  <c r="D713" i="2"/>
  <c r="C719" i="2"/>
  <c r="D724" i="2"/>
  <c r="E729" i="2"/>
  <c r="C735" i="2"/>
  <c r="D740" i="2"/>
  <c r="E745" i="2"/>
  <c r="D751" i="2"/>
  <c r="E756" i="2"/>
  <c r="C762" i="2"/>
  <c r="D767" i="2"/>
  <c r="E772" i="2"/>
  <c r="C778" i="2"/>
  <c r="C784" i="2"/>
  <c r="D789" i="2"/>
  <c r="E794" i="2"/>
  <c r="C801" i="2"/>
  <c r="D806" i="2"/>
  <c r="D811" i="2"/>
  <c r="D816" i="2"/>
  <c r="D821" i="2"/>
  <c r="D826" i="2"/>
  <c r="D832" i="2"/>
  <c r="D837" i="2"/>
  <c r="D842" i="2"/>
  <c r="D847" i="2"/>
  <c r="E852" i="2"/>
  <c r="E857" i="2"/>
  <c r="E862" i="2"/>
  <c r="E867" i="2"/>
  <c r="E872" i="2"/>
  <c r="E877" i="2"/>
  <c r="E882" i="2"/>
  <c r="E887" i="2"/>
  <c r="E892" i="2"/>
  <c r="E897" i="2"/>
  <c r="E902" i="2"/>
  <c r="E907" i="2"/>
  <c r="E912" i="2"/>
  <c r="C918" i="2"/>
  <c r="C923" i="2"/>
  <c r="C928" i="2"/>
  <c r="C933" i="2"/>
  <c r="C938" i="2"/>
  <c r="C943" i="2"/>
  <c r="C948" i="2"/>
  <c r="C953" i="2"/>
  <c r="C958" i="2"/>
  <c r="C963" i="2"/>
  <c r="C968" i="2"/>
  <c r="C973" i="2"/>
  <c r="C1294" i="2"/>
  <c r="D1299" i="2"/>
  <c r="D1304" i="2"/>
  <c r="D1309" i="2"/>
  <c r="C1314" i="2"/>
  <c r="E1318" i="2"/>
  <c r="D1323" i="2"/>
  <c r="C1328" i="2"/>
  <c r="E1332" i="2"/>
  <c r="D1337" i="2"/>
  <c r="C1342" i="2"/>
  <c r="E1346" i="2"/>
  <c r="D1351" i="2"/>
  <c r="C1357" i="2"/>
  <c r="E1361" i="2"/>
  <c r="D1366" i="2"/>
  <c r="C1371" i="2"/>
  <c r="E1375" i="2"/>
  <c r="D1380" i="2"/>
  <c r="C1385" i="2"/>
  <c r="E1389" i="2"/>
  <c r="D1394" i="2"/>
  <c r="C1399" i="2"/>
  <c r="E1403" i="2"/>
  <c r="D1408" i="2"/>
  <c r="C1413" i="2"/>
  <c r="E1417" i="2"/>
  <c r="D1423" i="2"/>
  <c r="C1428" i="2"/>
  <c r="E1432" i="2"/>
  <c r="D1437" i="2"/>
  <c r="C1442" i="2"/>
  <c r="E1446" i="2"/>
  <c r="D1452" i="2"/>
  <c r="C1457" i="2"/>
  <c r="E1461" i="2"/>
  <c r="D1466" i="2"/>
  <c r="C1471" i="2"/>
  <c r="E1475" i="2"/>
  <c r="D1480" i="2"/>
  <c r="C1485" i="2"/>
  <c r="E1489" i="2"/>
  <c r="D1494" i="2"/>
  <c r="C1499" i="2"/>
  <c r="E1503" i="2"/>
  <c r="D1508" i="2"/>
  <c r="C1513" i="2"/>
  <c r="D24" i="2"/>
  <c r="D35" i="2"/>
  <c r="D46" i="2"/>
  <c r="E55" i="2"/>
  <c r="D64" i="2"/>
  <c r="C74" i="2"/>
  <c r="E83" i="2"/>
  <c r="D93" i="2"/>
  <c r="D102" i="2"/>
  <c r="D112" i="2"/>
  <c r="E121" i="2"/>
  <c r="E131" i="2"/>
  <c r="C141" i="2"/>
  <c r="C151" i="2"/>
  <c r="C160" i="2"/>
  <c r="D169" i="2"/>
  <c r="E178" i="2"/>
  <c r="E188" i="2"/>
  <c r="C198" i="2"/>
  <c r="D207" i="2"/>
  <c r="C217" i="2"/>
  <c r="D226" i="2"/>
  <c r="D235" i="2"/>
  <c r="E243" i="2"/>
  <c r="D253" i="2"/>
  <c r="D262" i="2"/>
  <c r="C270" i="2"/>
  <c r="E278" i="2"/>
  <c r="C288" i="2"/>
  <c r="E296" i="2"/>
  <c r="C305" i="2"/>
  <c r="E313" i="2"/>
  <c r="C323" i="2"/>
  <c r="E330" i="2"/>
  <c r="D339" i="2"/>
  <c r="E347" i="2"/>
  <c r="E355" i="2"/>
  <c r="E363" i="2"/>
  <c r="C371" i="2"/>
  <c r="D379" i="2"/>
  <c r="D387" i="2"/>
  <c r="C395" i="2"/>
  <c r="C404" i="2"/>
  <c r="C411" i="2"/>
  <c r="E419" i="2"/>
  <c r="E427" i="2"/>
  <c r="D434" i="2"/>
  <c r="C442" i="2"/>
  <c r="D449" i="2"/>
  <c r="D455" i="2"/>
  <c r="E461" i="2"/>
  <c r="C468" i="2"/>
  <c r="C474" i="2"/>
  <c r="E480" i="2"/>
  <c r="D487" i="2"/>
  <c r="D493" i="2"/>
  <c r="C500" i="2"/>
  <c r="E505" i="2"/>
  <c r="D512" i="2"/>
  <c r="D518" i="2"/>
  <c r="E524" i="2"/>
  <c r="D530" i="2"/>
  <c r="C536" i="2"/>
  <c r="E541" i="2"/>
  <c r="E547" i="2"/>
  <c r="E553" i="2"/>
  <c r="E559" i="2"/>
  <c r="D565" i="2"/>
  <c r="E20" i="2"/>
  <c r="E33" i="2"/>
  <c r="C47" i="2"/>
  <c r="D58" i="2"/>
  <c r="E71" i="2"/>
  <c r="D83" i="2"/>
  <c r="E95" i="2"/>
  <c r="C107" i="2"/>
  <c r="D119" i="2"/>
  <c r="C132" i="2"/>
  <c r="D143" i="2"/>
  <c r="C155" i="2"/>
  <c r="C168" i="2"/>
  <c r="C180" i="2"/>
  <c r="E191" i="2"/>
  <c r="E203" i="2"/>
  <c r="E216" i="2"/>
  <c r="D228" i="2"/>
  <c r="E239" i="2"/>
  <c r="D250" i="2"/>
  <c r="E262" i="2"/>
  <c r="E272" i="2"/>
  <c r="E283" i="2"/>
  <c r="C295" i="2"/>
  <c r="E306" i="2"/>
  <c r="D317" i="2"/>
  <c r="E328" i="2"/>
  <c r="E338" i="2"/>
  <c r="C349" i="2"/>
  <c r="E358" i="2"/>
  <c r="C370" i="2"/>
  <c r="E379" i="2"/>
  <c r="E389" i="2"/>
  <c r="E399" i="2"/>
  <c r="D410" i="2"/>
  <c r="E420" i="2"/>
  <c r="E429" i="2"/>
  <c r="D439" i="2"/>
  <c r="E448" i="2"/>
  <c r="D456" i="2"/>
  <c r="D464" i="2"/>
  <c r="C473" i="2"/>
  <c r="D481" i="2"/>
  <c r="E488" i="2"/>
  <c r="C497" i="2"/>
  <c r="C505" i="2"/>
  <c r="D513" i="2"/>
  <c r="E520" i="2"/>
  <c r="E527" i="2"/>
  <c r="E535" i="2"/>
  <c r="C543" i="2"/>
  <c r="D550" i="2"/>
  <c r="C558" i="2"/>
  <c r="E565" i="2"/>
  <c r="D572" i="2"/>
  <c r="C579" i="2"/>
  <c r="D586" i="2"/>
  <c r="C593" i="2"/>
  <c r="D600" i="2"/>
  <c r="E606" i="2"/>
  <c r="D613" i="2"/>
  <c r="D620" i="2"/>
  <c r="D628" i="2"/>
  <c r="D635" i="2"/>
  <c r="D642" i="2"/>
  <c r="E648" i="2"/>
  <c r="D655" i="2"/>
  <c r="D662" i="2"/>
  <c r="C670" i="2"/>
  <c r="E677" i="2"/>
  <c r="C684" i="2"/>
  <c r="E690" i="2"/>
  <c r="E697" i="2"/>
  <c r="D705" i="2"/>
  <c r="D712" i="2"/>
  <c r="D719" i="2"/>
  <c r="D725" i="2"/>
  <c r="D731" i="2"/>
  <c r="E737" i="2"/>
  <c r="C744" i="2"/>
  <c r="D750" i="2"/>
  <c r="C757" i="2"/>
  <c r="C763" i="2"/>
  <c r="D769" i="2"/>
  <c r="E775" i="2"/>
  <c r="E781" i="2"/>
  <c r="C788" i="2"/>
  <c r="C795" i="2"/>
  <c r="C802" i="2"/>
  <c r="C808" i="2"/>
  <c r="E813" i="2"/>
  <c r="E819" i="2"/>
  <c r="E825" i="2"/>
  <c r="E832" i="2"/>
  <c r="E838" i="2"/>
  <c r="D844" i="2"/>
  <c r="C850" i="2"/>
  <c r="E855" i="2"/>
  <c r="C862" i="2"/>
  <c r="C868" i="2"/>
  <c r="E873" i="2"/>
  <c r="D879" i="2"/>
  <c r="D885" i="2"/>
  <c r="C891" i="2"/>
  <c r="C897" i="2"/>
  <c r="C903" i="2"/>
  <c r="C909" i="2"/>
  <c r="E914" i="2"/>
  <c r="D920" i="2"/>
  <c r="C926" i="2"/>
  <c r="D932" i="2"/>
  <c r="D938" i="2"/>
  <c r="C944" i="2"/>
  <c r="E949" i="2"/>
  <c r="E955" i="2"/>
  <c r="D961" i="2"/>
  <c r="D967" i="2"/>
  <c r="D973" i="2"/>
  <c r="D1295" i="2"/>
  <c r="C1301" i="2"/>
  <c r="E1306" i="2"/>
  <c r="D1312" i="2"/>
  <c r="C1318" i="2"/>
  <c r="E1323" i="2"/>
  <c r="C1329" i="2"/>
  <c r="D1334" i="2"/>
  <c r="E1339" i="2"/>
  <c r="C1345" i="2"/>
  <c r="E1350" i="2"/>
  <c r="D1357" i="2"/>
  <c r="E1362" i="2"/>
  <c r="C1368" i="2"/>
  <c r="D1373" i="2"/>
  <c r="E1378" i="2"/>
  <c r="D1384" i="2"/>
  <c r="C1390" i="2"/>
  <c r="D1395" i="2"/>
  <c r="E1400" i="2"/>
  <c r="C1406" i="2"/>
  <c r="D1411" i="2"/>
  <c r="C1417" i="2"/>
  <c r="C1423" i="2"/>
  <c r="D1428" i="2"/>
  <c r="D1433" i="2"/>
  <c r="D1438" i="2"/>
  <c r="D1443" i="2"/>
  <c r="D1448" i="2"/>
  <c r="D1454" i="2"/>
  <c r="D1459" i="2"/>
  <c r="D1464" i="2"/>
  <c r="D1469" i="2"/>
  <c r="D1474" i="2"/>
  <c r="D1479" i="2"/>
  <c r="D1484" i="2"/>
  <c r="D1489" i="2"/>
  <c r="E1494" i="2"/>
  <c r="E1499" i="2"/>
  <c r="E1504" i="2"/>
  <c r="E1509" i="2"/>
  <c r="E1514" i="2"/>
  <c r="D23" i="2"/>
  <c r="E36" i="2"/>
  <c r="C49" i="2"/>
  <c r="E61" i="2"/>
  <c r="C73" i="2"/>
  <c r="D86" i="2"/>
  <c r="C97" i="2"/>
  <c r="E109" i="2"/>
  <c r="C123" i="2"/>
  <c r="C134" i="2"/>
  <c r="E146" i="2"/>
  <c r="D158" i="2"/>
  <c r="C170" i="2"/>
  <c r="C183" i="2"/>
  <c r="D194" i="2"/>
  <c r="C207" i="2"/>
  <c r="E218" i="2"/>
  <c r="C230" i="2"/>
  <c r="D242" i="2"/>
  <c r="E253" i="2"/>
  <c r="C264" i="2"/>
  <c r="D275" i="2"/>
  <c r="C287" i="2"/>
  <c r="E297" i="2"/>
  <c r="C308" i="2"/>
  <c r="C319" i="2"/>
  <c r="D330" i="2"/>
  <c r="E340" i="2"/>
  <c r="C351" i="2"/>
  <c r="C362" i="2"/>
  <c r="C372" i="2"/>
  <c r="C382" i="2"/>
  <c r="D392" i="2"/>
  <c r="D402" i="2"/>
  <c r="E412" i="2"/>
  <c r="E422" i="2"/>
  <c r="D432" i="2"/>
  <c r="D441" i="2"/>
  <c r="D450" i="2"/>
  <c r="C458" i="2"/>
  <c r="E466" i="2"/>
  <c r="D474" i="2"/>
  <c r="E482" i="2"/>
  <c r="E490" i="2"/>
  <c r="C499" i="2"/>
  <c r="D506" i="2"/>
  <c r="C515" i="2"/>
  <c r="C522" i="2"/>
  <c r="C530" i="2"/>
  <c r="C537" i="2"/>
  <c r="E544" i="2"/>
  <c r="D552" i="2"/>
  <c r="C560" i="2"/>
  <c r="C567" i="2"/>
  <c r="E573" i="2"/>
  <c r="C581" i="2"/>
  <c r="E587" i="2"/>
  <c r="C595" i="2"/>
  <c r="D601" i="2"/>
  <c r="E607" i="2"/>
  <c r="C615" i="2"/>
  <c r="E621" i="2"/>
  <c r="C630" i="2"/>
  <c r="E636" i="2"/>
  <c r="D643" i="2"/>
  <c r="C650" i="2"/>
  <c r="C657" i="2"/>
  <c r="E663" i="2"/>
  <c r="D672" i="2"/>
  <c r="E678" i="2"/>
  <c r="D685" i="2"/>
  <c r="D692" i="2"/>
  <c r="C699" i="2"/>
  <c r="E706" i="2"/>
  <c r="D714" i="2"/>
  <c r="D720" i="2"/>
  <c r="D726" i="2"/>
  <c r="E732" i="2"/>
  <c r="C739" i="2"/>
  <c r="D745" i="2"/>
  <c r="C752" i="2"/>
  <c r="C758" i="2"/>
  <c r="D764" i="2"/>
  <c r="E770" i="2"/>
  <c r="E776" i="2"/>
  <c r="C783" i="2"/>
  <c r="C790" i="2"/>
  <c r="C796" i="2"/>
  <c r="C803" i="2"/>
  <c r="C809" i="2"/>
  <c r="C815" i="2"/>
  <c r="C821" i="2"/>
  <c r="C827" i="2"/>
  <c r="C834" i="2"/>
  <c r="E839" i="2"/>
  <c r="D845" i="2"/>
  <c r="C851" i="2"/>
  <c r="D857" i="2"/>
  <c r="D863" i="2"/>
  <c r="C869" i="2"/>
  <c r="E874" i="2"/>
  <c r="E880" i="2"/>
  <c r="D886" i="2"/>
  <c r="D892" i="2"/>
  <c r="D898" i="2"/>
  <c r="D904" i="2"/>
  <c r="C910" i="2"/>
  <c r="E915" i="2"/>
  <c r="D921" i="2"/>
  <c r="E927" i="2"/>
  <c r="E933" i="2"/>
  <c r="D939" i="2"/>
  <c r="C945" i="2"/>
  <c r="C951" i="2"/>
  <c r="E956" i="2"/>
  <c r="E962" i="2"/>
  <c r="E968" i="2"/>
  <c r="E974" i="2"/>
  <c r="D1296" i="2"/>
  <c r="C1302" i="2"/>
  <c r="E1307" i="2"/>
  <c r="E1313" i="2"/>
  <c r="D1319" i="2"/>
  <c r="E1324" i="2"/>
  <c r="C1330" i="2"/>
  <c r="D1335" i="2"/>
  <c r="E1340" i="2"/>
  <c r="D1346" i="2"/>
  <c r="C1352" i="2"/>
  <c r="D1358" i="2"/>
  <c r="E1363" i="2"/>
  <c r="C1369" i="2"/>
  <c r="D1374" i="2"/>
  <c r="C1380" i="2"/>
  <c r="E1385" i="2"/>
  <c r="C1391" i="2"/>
  <c r="D1396" i="2"/>
  <c r="E1401" i="2"/>
  <c r="C1407" i="2"/>
  <c r="E1412" i="2"/>
  <c r="D1418" i="2"/>
  <c r="D1424" i="2"/>
  <c r="D1429" i="2"/>
  <c r="D1434" i="2"/>
  <c r="D1439" i="2"/>
  <c r="D1444" i="2"/>
  <c r="D1450" i="2"/>
  <c r="D1455" i="2"/>
  <c r="D1460" i="2"/>
  <c r="D1465" i="2"/>
  <c r="D1470" i="2"/>
  <c r="D1475" i="2"/>
  <c r="E1480" i="2"/>
  <c r="E1485" i="2"/>
  <c r="E1490" i="2"/>
  <c r="E1495" i="2"/>
  <c r="E1500" i="2"/>
  <c r="E1505" i="2"/>
  <c r="E1510" i="2"/>
  <c r="E1515" i="2"/>
  <c r="E23" i="2"/>
  <c r="D37" i="2"/>
  <c r="D49" i="2"/>
  <c r="C63" i="2"/>
  <c r="D74" i="2"/>
  <c r="E86" i="2"/>
  <c r="C99" i="2"/>
  <c r="C111" i="2"/>
  <c r="D123" i="2"/>
  <c r="D134" i="2"/>
  <c r="C147" i="2"/>
  <c r="C159" i="2"/>
  <c r="E171" i="2"/>
  <c r="D183" i="2"/>
  <c r="C196" i="2"/>
  <c r="E207" i="2"/>
  <c r="D219" i="2"/>
  <c r="E231" i="2"/>
  <c r="E242" i="2"/>
  <c r="C254" i="2"/>
  <c r="D264" i="2"/>
  <c r="E276" i="2"/>
  <c r="E287" i="2"/>
  <c r="D298" i="2"/>
  <c r="C309" i="2"/>
  <c r="D320" i="2"/>
  <c r="E331" i="2"/>
  <c r="D342" i="2"/>
  <c r="D352" i="2"/>
  <c r="C363" i="2"/>
  <c r="D372" i="2"/>
  <c r="D382" i="2"/>
  <c r="C393" i="2"/>
  <c r="C403" i="2"/>
  <c r="C414" i="2"/>
  <c r="D423" i="2"/>
  <c r="D433" i="2"/>
  <c r="E442" i="2"/>
  <c r="E450" i="2"/>
  <c r="C459" i="2"/>
  <c r="D467" i="2"/>
  <c r="C475" i="2"/>
  <c r="C483" i="2"/>
  <c r="C491" i="2"/>
  <c r="D499" i="2"/>
  <c r="E506" i="2"/>
  <c r="D515" i="2"/>
  <c r="E522" i="2"/>
  <c r="E530" i="2"/>
  <c r="D537" i="2"/>
  <c r="D545" i="2"/>
  <c r="E552" i="2"/>
  <c r="D560" i="2"/>
  <c r="D567" i="2"/>
  <c r="E574" i="2"/>
  <c r="E581" i="2"/>
  <c r="C588" i="2"/>
  <c r="D595" i="2"/>
  <c r="E601" i="2"/>
  <c r="D608" i="2"/>
  <c r="E615" i="2"/>
  <c r="E623" i="2"/>
  <c r="D630" i="2"/>
  <c r="D637" i="2"/>
  <c r="E643" i="2"/>
  <c r="D650" i="2"/>
  <c r="E657" i="2"/>
  <c r="D664" i="2"/>
  <c r="E672" i="2"/>
  <c r="C679" i="2"/>
  <c r="E685" i="2"/>
  <c r="E692" i="2"/>
  <c r="E699" i="2"/>
  <c r="E707" i="2"/>
  <c r="E714" i="2"/>
  <c r="E720" i="2"/>
  <c r="E726" i="2"/>
  <c r="C733" i="2"/>
  <c r="E739" i="2"/>
  <c r="C746" i="2"/>
  <c r="D752" i="2"/>
  <c r="E758" i="2"/>
  <c r="E764" i="2"/>
  <c r="C771" i="2"/>
  <c r="D777" i="2"/>
  <c r="D784" i="2"/>
  <c r="D790" i="2"/>
  <c r="D796" i="2"/>
  <c r="E803" i="2"/>
  <c r="E809" i="2"/>
  <c r="E815" i="2"/>
  <c r="E821" i="2"/>
  <c r="D827" i="2"/>
  <c r="D834" i="2"/>
  <c r="C840" i="2"/>
  <c r="E845" i="2"/>
  <c r="E851" i="2"/>
  <c r="C858" i="2"/>
  <c r="E863" i="2"/>
  <c r="D869" i="2"/>
  <c r="C875" i="2"/>
  <c r="C881" i="2"/>
  <c r="C887" i="2"/>
  <c r="C893" i="2"/>
  <c r="E898" i="2"/>
  <c r="E904" i="2"/>
  <c r="D910" i="2"/>
  <c r="C916" i="2"/>
  <c r="C922" i="2"/>
  <c r="D928" i="2"/>
  <c r="C934" i="2"/>
  <c r="E939" i="2"/>
  <c r="D945" i="2"/>
  <c r="D951" i="2"/>
  <c r="C27" i="2"/>
  <c r="D40" i="2"/>
  <c r="E53" i="2"/>
  <c r="E65" i="2"/>
  <c r="D77" i="2"/>
  <c r="C89" i="2"/>
  <c r="E101" i="2"/>
  <c r="E113" i="2"/>
  <c r="E124" i="2"/>
  <c r="E137" i="2"/>
  <c r="C149" i="2"/>
  <c r="E161" i="2"/>
  <c r="C173" i="2"/>
  <c r="D186" i="2"/>
  <c r="E198" i="2"/>
  <c r="C210" i="2"/>
  <c r="D222" i="2"/>
  <c r="E234" i="2"/>
  <c r="D245" i="2"/>
  <c r="D256" i="2"/>
  <c r="D267" i="2"/>
  <c r="C278" i="2"/>
  <c r="D289" i="2"/>
  <c r="C300" i="2"/>
  <c r="C312" i="2"/>
  <c r="E323" i="2"/>
  <c r="C334" i="2"/>
  <c r="C344" i="2"/>
  <c r="C354" i="2"/>
  <c r="D364" i="2"/>
  <c r="E373" i="2"/>
  <c r="D384" i="2"/>
  <c r="D394" i="2"/>
  <c r="C405" i="2"/>
  <c r="D415" i="2"/>
  <c r="D425" i="2"/>
  <c r="E434" i="2"/>
  <c r="D444" i="2"/>
  <c r="D452" i="2"/>
  <c r="E460" i="2"/>
  <c r="E468" i="2"/>
  <c r="C477" i="2"/>
  <c r="D484" i="2"/>
  <c r="C493" i="2"/>
  <c r="C501" i="2"/>
  <c r="D509" i="2"/>
  <c r="C517" i="2"/>
  <c r="C525" i="2"/>
  <c r="E531" i="2"/>
  <c r="E539" i="2"/>
  <c r="E546" i="2"/>
  <c r="E554" i="2"/>
  <c r="E561" i="2"/>
  <c r="C569" i="2"/>
  <c r="D576" i="2"/>
  <c r="E582" i="2"/>
  <c r="C590" i="2"/>
  <c r="D596" i="2"/>
  <c r="E602" i="2"/>
  <c r="D610" i="2"/>
  <c r="C617" i="2"/>
  <c r="C625" i="2"/>
  <c r="E631" i="2"/>
  <c r="D638" i="2"/>
  <c r="C645" i="2"/>
  <c r="D652" i="2"/>
  <c r="C659" i="2"/>
  <c r="D667" i="2"/>
  <c r="E673" i="2"/>
  <c r="D680" i="2"/>
  <c r="D687" i="2"/>
  <c r="D694" i="2"/>
  <c r="D701" i="2"/>
  <c r="D709" i="2"/>
  <c r="E715" i="2"/>
  <c r="E721" i="2"/>
  <c r="C728" i="2"/>
  <c r="E734" i="2"/>
  <c r="C741" i="2"/>
  <c r="D747" i="2"/>
  <c r="E753" i="2"/>
  <c r="E759" i="2"/>
  <c r="C766" i="2"/>
  <c r="D772" i="2"/>
  <c r="D779" i="2"/>
  <c r="E21" i="2"/>
  <c r="E41" i="2"/>
  <c r="D57" i="2"/>
  <c r="D76" i="2"/>
  <c r="C92" i="2"/>
  <c r="D108" i="2"/>
  <c r="E125" i="2"/>
  <c r="D142" i="2"/>
  <c r="C161" i="2"/>
  <c r="C177" i="2"/>
  <c r="D192" i="2"/>
  <c r="D211" i="2"/>
  <c r="D227" i="2"/>
  <c r="C243" i="2"/>
  <c r="E258" i="2"/>
  <c r="E273" i="2"/>
  <c r="E289" i="2"/>
  <c r="E304" i="2"/>
  <c r="C322" i="2"/>
  <c r="E335" i="2"/>
  <c r="E349" i="2"/>
  <c r="C365" i="2"/>
  <c r="C378" i="2"/>
  <c r="E393" i="2"/>
  <c r="C406" i="2"/>
  <c r="C421" i="2"/>
  <c r="D435" i="2"/>
  <c r="C447" i="2"/>
  <c r="D459" i="2"/>
  <c r="C470" i="2"/>
  <c r="C482" i="2"/>
  <c r="E493" i="2"/>
  <c r="E503" i="2"/>
  <c r="C516" i="2"/>
  <c r="C526" i="2"/>
  <c r="D536" i="2"/>
  <c r="C547" i="2"/>
  <c r="C557" i="2"/>
  <c r="E567" i="2"/>
  <c r="D577" i="2"/>
  <c r="E586" i="2"/>
  <c r="E596" i="2"/>
  <c r="C606" i="2"/>
  <c r="C616" i="2"/>
  <c r="D626" i="2"/>
  <c r="C636" i="2"/>
  <c r="C646" i="2"/>
  <c r="D654" i="2"/>
  <c r="D666" i="2"/>
  <c r="E674" i="2"/>
  <c r="D684" i="2"/>
  <c r="C695" i="2"/>
  <c r="E704" i="2"/>
  <c r="C715" i="2"/>
  <c r="E723" i="2"/>
  <c r="E731" i="2"/>
  <c r="D741" i="2"/>
  <c r="D749" i="2"/>
  <c r="C759" i="2"/>
  <c r="E767" i="2"/>
  <c r="C776" i="2"/>
  <c r="D785" i="2"/>
  <c r="D792" i="2"/>
  <c r="E801" i="2"/>
  <c r="C810" i="2"/>
  <c r="D817" i="2"/>
  <c r="D824" i="2"/>
  <c r="C833" i="2"/>
  <c r="E840" i="2"/>
  <c r="D848" i="2"/>
  <c r="C855" i="2"/>
  <c r="C863" i="2"/>
  <c r="D870" i="2"/>
  <c r="C878" i="2"/>
  <c r="E884" i="2"/>
  <c r="D893" i="2"/>
  <c r="D900" i="2"/>
  <c r="D907" i="2"/>
  <c r="C915" i="2"/>
  <c r="D923" i="2"/>
  <c r="C930" i="2"/>
  <c r="D937" i="2"/>
  <c r="E944" i="2"/>
  <c r="E952" i="2"/>
  <c r="D959" i="2"/>
  <c r="C966" i="2"/>
  <c r="E972" i="2"/>
  <c r="C1296" i="2"/>
  <c r="E1302" i="2"/>
  <c r="C1310" i="2"/>
  <c r="C1316" i="2"/>
  <c r="C1322" i="2"/>
  <c r="E1328" i="2"/>
  <c r="C1335" i="2"/>
  <c r="E1341" i="2"/>
  <c r="C1348" i="2"/>
  <c r="C1354" i="2"/>
  <c r="D1361" i="2"/>
  <c r="E1367" i="2"/>
  <c r="C1374" i="2"/>
  <c r="C1381" i="2"/>
  <c r="C1387" i="2"/>
  <c r="C1393" i="2"/>
  <c r="E1399" i="2"/>
  <c r="E1405" i="2"/>
  <c r="D1412" i="2"/>
  <c r="C1419" i="2"/>
  <c r="E1425" i="2"/>
  <c r="D1431" i="2"/>
  <c r="C1437" i="2"/>
  <c r="C1443" i="2"/>
  <c r="C1450" i="2"/>
  <c r="C1456" i="2"/>
  <c r="C1462" i="2"/>
  <c r="E1467" i="2"/>
  <c r="D1473" i="2"/>
  <c r="C1479" i="2"/>
  <c r="D1485" i="2"/>
  <c r="D1491" i="2"/>
  <c r="C1497" i="2"/>
  <c r="E1502" i="2"/>
  <c r="E1508" i="2"/>
  <c r="D1514" i="2"/>
  <c r="E22" i="2"/>
  <c r="C42" i="2"/>
  <c r="C58" i="2"/>
  <c r="E76" i="2"/>
  <c r="C93" i="2"/>
  <c r="E108" i="2"/>
  <c r="D127" i="2"/>
  <c r="C143" i="2"/>
  <c r="D161" i="2"/>
  <c r="D177" i="2"/>
  <c r="E193" i="2"/>
  <c r="E211" i="2"/>
  <c r="C228" i="2"/>
  <c r="E244" i="2"/>
  <c r="E259" i="2"/>
  <c r="C274" i="2"/>
  <c r="D290" i="2"/>
  <c r="D305" i="2"/>
  <c r="D322" i="2"/>
  <c r="C337" i="2"/>
  <c r="C350" i="2"/>
  <c r="D365" i="2"/>
  <c r="D378" i="2"/>
  <c r="C394" i="2"/>
  <c r="E407" i="2"/>
  <c r="E421" i="2"/>
  <c r="E435" i="2"/>
  <c r="C448" i="2"/>
  <c r="D460" i="2"/>
  <c r="C471" i="2"/>
  <c r="D482" i="2"/>
  <c r="D494" i="2"/>
  <c r="E504" i="2"/>
  <c r="D516" i="2"/>
  <c r="D526" i="2"/>
  <c r="E536" i="2"/>
  <c r="C548" i="2"/>
  <c r="D557" i="2"/>
  <c r="E568" i="2"/>
  <c r="E577" i="2"/>
  <c r="D587" i="2"/>
  <c r="C597" i="2"/>
  <c r="D606" i="2"/>
  <c r="E616" i="2"/>
  <c r="E626" i="2"/>
  <c r="D636" i="2"/>
  <c r="E646" i="2"/>
  <c r="C655" i="2"/>
  <c r="E666" i="2"/>
  <c r="C675" i="2"/>
  <c r="C685" i="2"/>
  <c r="D695" i="2"/>
  <c r="C705" i="2"/>
  <c r="D715" i="2"/>
  <c r="C724" i="2"/>
  <c r="C732" i="2"/>
  <c r="C742" i="2"/>
  <c r="E749" i="2"/>
  <c r="D759" i="2"/>
  <c r="C768" i="2"/>
  <c r="D776" i="2"/>
  <c r="E785" i="2"/>
  <c r="E792" i="2"/>
  <c r="D802" i="2"/>
  <c r="E810" i="2"/>
  <c r="E817" i="2"/>
  <c r="E824" i="2"/>
  <c r="D833" i="2"/>
  <c r="C841" i="2"/>
  <c r="E848" i="2"/>
  <c r="D855" i="2"/>
  <c r="C864" i="2"/>
  <c r="E870" i="2"/>
  <c r="D878" i="2"/>
  <c r="E885" i="2"/>
  <c r="E893" i="2"/>
  <c r="E900" i="2"/>
  <c r="C908" i="2"/>
  <c r="D915" i="2"/>
  <c r="E923" i="2"/>
  <c r="D930" i="2"/>
  <c r="E937" i="2"/>
  <c r="C946" i="2"/>
  <c r="D953" i="2"/>
  <c r="C960" i="2"/>
  <c r="D966" i="2"/>
  <c r="C974" i="2"/>
  <c r="E1296" i="2"/>
  <c r="D1303" i="2"/>
  <c r="D1310" i="2"/>
  <c r="D1316" i="2"/>
  <c r="E1322" i="2"/>
  <c r="D1329" i="2"/>
  <c r="E1335" i="2"/>
  <c r="D1342" i="2"/>
  <c r="D1348" i="2"/>
  <c r="D1354" i="2"/>
  <c r="C1362" i="2"/>
  <c r="D1368" i="2"/>
  <c r="C1375" i="2"/>
  <c r="D1381" i="2"/>
  <c r="D1387" i="2"/>
  <c r="E1393" i="2"/>
  <c r="C1400" i="2"/>
  <c r="D1406" i="2"/>
  <c r="D1413" i="2"/>
  <c r="D1419" i="2"/>
  <c r="C1426" i="2"/>
  <c r="E1431" i="2"/>
  <c r="E1437" i="2"/>
  <c r="E1443" i="2"/>
  <c r="E1450" i="2"/>
  <c r="D1456" i="2"/>
  <c r="D1462" i="2"/>
  <c r="C1468" i="2"/>
  <c r="E1473" i="2"/>
  <c r="E1479" i="2"/>
  <c r="C1486" i="2"/>
  <c r="D26" i="2"/>
  <c r="E43" i="2"/>
  <c r="C61" i="2"/>
  <c r="D78" i="2"/>
  <c r="E94" i="2"/>
  <c r="D113" i="2"/>
  <c r="C129" i="2"/>
  <c r="E144" i="2"/>
  <c r="E162" i="2"/>
  <c r="C179" i="2"/>
  <c r="E197" i="2"/>
  <c r="D213" i="2"/>
  <c r="E229" i="2"/>
  <c r="C247" i="2"/>
  <c r="D260" i="2"/>
  <c r="E277" i="2"/>
  <c r="C293" i="2"/>
  <c r="E307" i="2"/>
  <c r="D324" i="2"/>
  <c r="D338" i="2"/>
  <c r="D353" i="2"/>
  <c r="C366" i="2"/>
  <c r="E380" i="2"/>
  <c r="C397" i="2"/>
  <c r="E409" i="2"/>
  <c r="E424" i="2"/>
  <c r="E437" i="2"/>
  <c r="C450" i="2"/>
  <c r="C462" i="2"/>
  <c r="D472" i="2"/>
  <c r="C484" i="2"/>
  <c r="D495" i="2"/>
  <c r="C506" i="2"/>
  <c r="E517" i="2"/>
  <c r="D527" i="2"/>
  <c r="E538" i="2"/>
  <c r="C549" i="2"/>
  <c r="C559" i="2"/>
  <c r="D570" i="2"/>
  <c r="E578" i="2"/>
  <c r="C589" i="2"/>
  <c r="C598" i="2"/>
  <c r="D607" i="2"/>
  <c r="C618" i="2"/>
  <c r="D627" i="2"/>
  <c r="C638" i="2"/>
  <c r="E647" i="2"/>
  <c r="E656" i="2"/>
  <c r="C668" i="2"/>
  <c r="E676" i="2"/>
  <c r="E686" i="2"/>
  <c r="D696" i="2"/>
  <c r="D706" i="2"/>
  <c r="D716" i="2"/>
  <c r="C725" i="2"/>
  <c r="D734" i="2"/>
  <c r="E742" i="2"/>
  <c r="E751" i="2"/>
  <c r="E760" i="2"/>
  <c r="C769" i="2"/>
  <c r="E778" i="2"/>
  <c r="D786" i="2"/>
  <c r="D794" i="2"/>
  <c r="C804" i="2"/>
  <c r="E811" i="2"/>
  <c r="D818" i="2"/>
  <c r="C826" i="2"/>
  <c r="C835" i="2"/>
  <c r="C842" i="2"/>
  <c r="D849" i="2"/>
  <c r="E856" i="2"/>
  <c r="E864" i="2"/>
  <c r="C872" i="2"/>
  <c r="C879" i="2"/>
  <c r="D887" i="2"/>
  <c r="E894" i="2"/>
  <c r="D901" i="2"/>
  <c r="D909" i="2"/>
  <c r="C917" i="2"/>
  <c r="D924" i="2"/>
  <c r="C931" i="2"/>
  <c r="C939" i="2"/>
  <c r="E946" i="2"/>
  <c r="C954" i="2"/>
  <c r="E960" i="2"/>
  <c r="E967" i="2"/>
  <c r="C975" i="2"/>
  <c r="D1297" i="2"/>
  <c r="E1304" i="2"/>
  <c r="C1311" i="2"/>
  <c r="C1317" i="2"/>
  <c r="C1324" i="2"/>
  <c r="D1330" i="2"/>
  <c r="E1336" i="2"/>
  <c r="C1343" i="2"/>
  <c r="C1349" i="2"/>
  <c r="D1356" i="2"/>
  <c r="C1363" i="2"/>
  <c r="D1369" i="2"/>
  <c r="C1376" i="2"/>
  <c r="C1382" i="2"/>
  <c r="C1388" i="2"/>
  <c r="E1394" i="2"/>
  <c r="C1401" i="2"/>
  <c r="E1407" i="2"/>
  <c r="C1414" i="2"/>
  <c r="C1420" i="2"/>
  <c r="E1426" i="2"/>
  <c r="D1432" i="2"/>
  <c r="E1438" i="2"/>
  <c r="E1444" i="2"/>
  <c r="D1451" i="2"/>
  <c r="D1457" i="2"/>
  <c r="C1463" i="2"/>
  <c r="E1468" i="2"/>
  <c r="E1474" i="2"/>
  <c r="C1481" i="2"/>
  <c r="E1486" i="2"/>
  <c r="D1492" i="2"/>
  <c r="C1498" i="2"/>
  <c r="C1504" i="2"/>
  <c r="C1510" i="2"/>
  <c r="E27" i="2"/>
  <c r="D44" i="2"/>
  <c r="E63" i="2"/>
  <c r="C79" i="2"/>
  <c r="C96" i="2"/>
  <c r="C114" i="2"/>
  <c r="E130" i="2"/>
  <c r="C148" i="2"/>
  <c r="E163" i="2"/>
  <c r="D181" i="2"/>
  <c r="C199" i="2"/>
  <c r="C214" i="2"/>
  <c r="E232" i="2"/>
  <c r="D247" i="2"/>
  <c r="D263" i="2"/>
  <c r="D279" i="2"/>
  <c r="D293" i="2"/>
  <c r="D310" i="2"/>
  <c r="E324" i="2"/>
  <c r="E339" i="2"/>
  <c r="D354" i="2"/>
  <c r="C368" i="2"/>
  <c r="C383" i="2"/>
  <c r="E397" i="2"/>
  <c r="E410" i="2"/>
  <c r="C426" i="2"/>
  <c r="D438" i="2"/>
  <c r="C451" i="2"/>
  <c r="E462" i="2"/>
  <c r="D473" i="2"/>
  <c r="D485" i="2"/>
  <c r="E495" i="2"/>
  <c r="D507" i="2"/>
  <c r="E518" i="2"/>
  <c r="C529" i="2"/>
  <c r="C540" i="2"/>
  <c r="E549" i="2"/>
  <c r="E560" i="2"/>
  <c r="C571" i="2"/>
  <c r="E579" i="2"/>
  <c r="D590" i="2"/>
  <c r="D599" i="2"/>
  <c r="C609" i="2"/>
  <c r="D618" i="2"/>
  <c r="E628" i="2"/>
  <c r="E638" i="2"/>
  <c r="C648" i="2"/>
  <c r="C658" i="2"/>
  <c r="D668" i="2"/>
  <c r="C678" i="2"/>
  <c r="C688" i="2"/>
  <c r="E696" i="2"/>
  <c r="D708" i="2"/>
  <c r="E716" i="2"/>
  <c r="E725" i="2"/>
  <c r="D735" i="2"/>
  <c r="C743" i="2"/>
  <c r="E752" i="2"/>
  <c r="D761" i="2"/>
  <c r="C770" i="2"/>
  <c r="E779" i="2"/>
  <c r="E786" i="2"/>
  <c r="D795" i="2"/>
  <c r="D804" i="2"/>
  <c r="C812" i="2"/>
  <c r="C819" i="2"/>
  <c r="E826" i="2"/>
  <c r="D835" i="2"/>
  <c r="E842" i="2"/>
  <c r="E849" i="2"/>
  <c r="D858" i="2"/>
  <c r="C865" i="2"/>
  <c r="D872" i="2"/>
  <c r="E879" i="2"/>
  <c r="C888" i="2"/>
  <c r="C895" i="2"/>
  <c r="C902" i="2"/>
  <c r="E909" i="2"/>
  <c r="D917" i="2"/>
  <c r="E924" i="2"/>
  <c r="D931" i="2"/>
  <c r="C940" i="2"/>
  <c r="D947" i="2"/>
  <c r="D954" i="2"/>
  <c r="C961" i="2"/>
  <c r="D968" i="2"/>
  <c r="D975" i="2"/>
  <c r="E1297" i="2"/>
  <c r="C1305" i="2"/>
  <c r="D1311" i="2"/>
  <c r="D1317" i="2"/>
  <c r="D1324" i="2"/>
  <c r="E1330" i="2"/>
  <c r="C1337" i="2"/>
  <c r="D1343" i="2"/>
  <c r="D1349" i="2"/>
  <c r="E1356" i="2"/>
  <c r="D1363" i="2"/>
  <c r="E1369" i="2"/>
  <c r="D1376" i="2"/>
  <c r="D1382" i="2"/>
  <c r="D1388" i="2"/>
  <c r="C1395" i="2"/>
  <c r="D1401" i="2"/>
  <c r="C1408" i="2"/>
  <c r="D1414" i="2"/>
  <c r="D1420" i="2"/>
  <c r="C1427" i="2"/>
  <c r="C1433" i="2"/>
  <c r="C1439" i="2"/>
  <c r="C1445" i="2"/>
  <c r="E1451" i="2"/>
  <c r="E1457" i="2"/>
  <c r="D1463" i="2"/>
  <c r="C1469" i="2"/>
  <c r="C1475" i="2"/>
  <c r="D1481" i="2"/>
  <c r="C1487" i="2"/>
  <c r="E1492" i="2"/>
  <c r="D1498" i="2"/>
  <c r="D1504" i="2"/>
  <c r="D1510" i="2"/>
  <c r="D28" i="2"/>
  <c r="E46" i="2"/>
  <c r="C64" i="2"/>
  <c r="E80" i="2"/>
  <c r="E96" i="2"/>
  <c r="E115" i="2"/>
  <c r="C131" i="2"/>
  <c r="E148" i="2"/>
  <c r="C166" i="2"/>
  <c r="E181" i="2"/>
  <c r="D199" i="2"/>
  <c r="E214" i="2"/>
  <c r="E233" i="2"/>
  <c r="D248" i="2"/>
  <c r="E263" i="2"/>
  <c r="D280" i="2"/>
  <c r="D294" i="2"/>
  <c r="E310" i="2"/>
  <c r="C325" i="2"/>
  <c r="D340" i="2"/>
  <c r="C356" i="2"/>
  <c r="E368" i="2"/>
  <c r="C384" i="2"/>
  <c r="D398" i="2"/>
  <c r="D412" i="2"/>
  <c r="D426" i="2"/>
  <c r="C439" i="2"/>
  <c r="D451" i="2"/>
  <c r="C463" i="2"/>
  <c r="E473" i="2"/>
  <c r="D486" i="2"/>
  <c r="C496" i="2"/>
  <c r="E507" i="2"/>
  <c r="E519" i="2"/>
  <c r="E529" i="2"/>
  <c r="E540" i="2"/>
  <c r="C550" i="2"/>
  <c r="C561" i="2"/>
  <c r="D571" i="2"/>
  <c r="E580" i="2"/>
  <c r="E590" i="2"/>
  <c r="C600" i="2"/>
  <c r="C610" i="2"/>
  <c r="C619" i="2"/>
  <c r="D629" i="2"/>
  <c r="C639" i="2"/>
  <c r="D648" i="2"/>
  <c r="E658" i="2"/>
  <c r="E668" i="2"/>
  <c r="D678" i="2"/>
  <c r="D688" i="2"/>
  <c r="D697" i="2"/>
  <c r="E708" i="2"/>
  <c r="C717" i="2"/>
  <c r="C726" i="2"/>
  <c r="E735" i="2"/>
  <c r="E743" i="2"/>
  <c r="C753" i="2"/>
  <c r="E761" i="2"/>
  <c r="D770" i="2"/>
  <c r="C780" i="2"/>
  <c r="C787" i="2"/>
  <c r="E795" i="2"/>
  <c r="C805" i="2"/>
  <c r="D812" i="2"/>
  <c r="D819" i="2"/>
  <c r="E827" i="2"/>
  <c r="E835" i="2"/>
  <c r="D843" i="2"/>
  <c r="D850" i="2"/>
  <c r="E858" i="2"/>
  <c r="D865" i="2"/>
  <c r="C873" i="2"/>
  <c r="C880" i="2"/>
  <c r="D888" i="2"/>
  <c r="D895" i="2"/>
  <c r="D902" i="2"/>
  <c r="E910" i="2"/>
  <c r="D918" i="2"/>
  <c r="C925" i="2"/>
  <c r="E932" i="2"/>
  <c r="D940" i="2"/>
  <c r="E947" i="2"/>
  <c r="E954" i="2"/>
  <c r="E961" i="2"/>
  <c r="D969" i="2"/>
  <c r="E975" i="2"/>
  <c r="D1298" i="2"/>
  <c r="D1305" i="2"/>
  <c r="E1311" i="2"/>
  <c r="D1318" i="2"/>
  <c r="C1325" i="2"/>
  <c r="C1331" i="2"/>
  <c r="E1337" i="2"/>
  <c r="E1343" i="2"/>
  <c r="E1349" i="2"/>
  <c r="E1357" i="2"/>
  <c r="E30" i="2"/>
  <c r="E48" i="2"/>
  <c r="C67" i="2"/>
  <c r="D82" i="2"/>
  <c r="D101" i="2"/>
  <c r="E116" i="2"/>
  <c r="C133" i="2"/>
  <c r="C152" i="2"/>
  <c r="D167" i="2"/>
  <c r="D184" i="2"/>
  <c r="E201" i="2"/>
  <c r="D218" i="2"/>
  <c r="D236" i="2"/>
  <c r="D249" i="2"/>
  <c r="C267" i="2"/>
  <c r="C282" i="2"/>
  <c r="D297" i="2"/>
  <c r="C313" i="2"/>
  <c r="C328" i="2"/>
  <c r="C343" i="2"/>
  <c r="E357" i="2"/>
  <c r="E370" i="2"/>
  <c r="C386" i="2"/>
  <c r="C399" i="2"/>
  <c r="E414" i="2"/>
  <c r="D428" i="2"/>
  <c r="D440" i="2"/>
  <c r="C454" i="2"/>
  <c r="E463" i="2"/>
  <c r="E476" i="2"/>
  <c r="E487" i="2"/>
  <c r="D498" i="2"/>
  <c r="E510" i="2"/>
  <c r="D520" i="2"/>
  <c r="D531" i="2"/>
  <c r="D541" i="2"/>
  <c r="D551" i="2"/>
  <c r="E562" i="2"/>
  <c r="C572" i="2"/>
  <c r="D582" i="2"/>
  <c r="D591" i="2"/>
  <c r="C601" i="2"/>
  <c r="D611" i="2"/>
  <c r="C620" i="2"/>
  <c r="D631" i="2"/>
  <c r="D640" i="2"/>
  <c r="D649" i="2"/>
  <c r="C660" i="2"/>
  <c r="D669" i="2"/>
  <c r="E679" i="2"/>
  <c r="E689" i="2"/>
  <c r="D698" i="2"/>
  <c r="C710" i="2"/>
  <c r="E718" i="2"/>
  <c r="D727" i="2"/>
  <c r="D736" i="2"/>
  <c r="C745" i="2"/>
  <c r="D754" i="2"/>
  <c r="E762" i="2"/>
  <c r="C772" i="2"/>
  <c r="E780" i="2"/>
  <c r="C789" i="2"/>
  <c r="C797" i="2"/>
  <c r="C806" i="2"/>
  <c r="C813" i="2"/>
  <c r="E820" i="2"/>
  <c r="E829" i="2"/>
  <c r="E836" i="2"/>
  <c r="C844" i="2"/>
  <c r="C852" i="2"/>
  <c r="D859" i="2"/>
  <c r="C866" i="2"/>
  <c r="C874" i="2"/>
  <c r="C882" i="2"/>
  <c r="C889" i="2"/>
  <c r="C896" i="2"/>
  <c r="C904" i="2"/>
  <c r="D911" i="2"/>
  <c r="C919" i="2"/>
  <c r="E925" i="2"/>
  <c r="D934" i="2"/>
  <c r="D941" i="2"/>
  <c r="E948" i="2"/>
  <c r="C956" i="2"/>
  <c r="D963" i="2"/>
  <c r="C970" i="2"/>
  <c r="D976" i="2"/>
  <c r="E1299" i="2"/>
  <c r="C1306" i="2"/>
  <c r="E1312" i="2"/>
  <c r="E1319" i="2"/>
  <c r="E1325" i="2"/>
  <c r="C1332" i="2"/>
  <c r="D1338" i="2"/>
  <c r="D1344" i="2"/>
  <c r="C1351" i="2"/>
  <c r="E1358" i="2"/>
  <c r="E1364" i="2"/>
  <c r="D1371" i="2"/>
  <c r="D1377" i="2"/>
  <c r="D1383" i="2"/>
  <c r="D1390" i="2"/>
  <c r="E1396" i="2"/>
  <c r="C1403" i="2"/>
  <c r="D1409" i="2"/>
  <c r="D1415" i="2"/>
  <c r="D1421" i="2"/>
  <c r="E1428" i="2"/>
  <c r="E1434" i="2"/>
  <c r="D1440" i="2"/>
  <c r="C1446" i="2"/>
  <c r="C1453" i="2"/>
  <c r="E1458" i="2"/>
  <c r="E1464" i="2"/>
  <c r="E1470" i="2"/>
  <c r="E1476" i="2"/>
  <c r="D1482" i="2"/>
  <c r="C1488" i="2"/>
  <c r="E25" i="2"/>
  <c r="C56" i="2"/>
  <c r="D87" i="2"/>
  <c r="E117" i="2"/>
  <c r="E143" i="2"/>
  <c r="C175" i="2"/>
  <c r="C205" i="2"/>
  <c r="E236" i="2"/>
  <c r="C260" i="2"/>
  <c r="D288" i="2"/>
  <c r="E315" i="2"/>
  <c r="D344" i="2"/>
  <c r="E365" i="2"/>
  <c r="C390" i="2"/>
  <c r="E418" i="2"/>
  <c r="E443" i="2"/>
  <c r="C461" i="2"/>
  <c r="D479" i="2"/>
  <c r="D501" i="2"/>
  <c r="C521" i="2"/>
  <c r="E537" i="2"/>
  <c r="E555" i="2"/>
  <c r="C575" i="2"/>
  <c r="C592" i="2"/>
  <c r="C607" i="2"/>
  <c r="D625" i="2"/>
  <c r="E642" i="2"/>
  <c r="E660" i="2"/>
  <c r="D676" i="2"/>
  <c r="C693" i="2"/>
  <c r="C711" i="2"/>
  <c r="C729" i="2"/>
  <c r="D742" i="2"/>
  <c r="D757" i="2"/>
  <c r="C774" i="2"/>
  <c r="E789" i="2"/>
  <c r="E802" i="2"/>
  <c r="E816" i="2"/>
  <c r="E830" i="2"/>
  <c r="E844" i="2"/>
  <c r="C856" i="2"/>
  <c r="E869" i="2"/>
  <c r="D883" i="2"/>
  <c r="D896" i="2"/>
  <c r="E908" i="2"/>
  <c r="C921" i="2"/>
  <c r="D935" i="2"/>
  <c r="C949" i="2"/>
  <c r="D960" i="2"/>
  <c r="E971" i="2"/>
  <c r="E1300" i="2"/>
  <c r="D1313" i="2"/>
  <c r="C1323" i="2"/>
  <c r="C1334" i="2"/>
  <c r="C1346" i="2"/>
  <c r="C1359" i="2"/>
  <c r="D1367" i="2"/>
  <c r="C1378" i="2"/>
  <c r="E1387" i="2"/>
  <c r="E1397" i="2"/>
  <c r="E1408" i="2"/>
  <c r="D1417" i="2"/>
  <c r="E1427" i="2"/>
  <c r="D1436" i="2"/>
  <c r="D1446" i="2"/>
  <c r="E1455" i="2"/>
  <c r="E1465" i="2"/>
  <c r="C1474" i="2"/>
  <c r="D1483" i="2"/>
  <c r="C1492" i="2"/>
  <c r="C1500" i="2"/>
  <c r="C1507" i="2"/>
  <c r="C1514" i="2"/>
  <c r="D29" i="2"/>
  <c r="C57" i="2"/>
  <c r="E87" i="2"/>
  <c r="D118" i="2"/>
  <c r="D151" i="2"/>
  <c r="C176" i="2"/>
  <c r="E206" i="2"/>
  <c r="C237" i="2"/>
  <c r="C265" i="2"/>
  <c r="C289" i="2"/>
  <c r="C317" i="2"/>
  <c r="D345" i="2"/>
  <c r="D370" i="2"/>
  <c r="E390" i="2"/>
  <c r="C419" i="2"/>
  <c r="C444" i="2"/>
  <c r="D463" i="2"/>
  <c r="E479" i="2"/>
  <c r="E501" i="2"/>
  <c r="E521" i="2"/>
  <c r="C541" i="2"/>
  <c r="C556" i="2"/>
  <c r="C576" i="2"/>
  <c r="D592" i="2"/>
  <c r="C611" i="2"/>
  <c r="C626" i="2"/>
  <c r="C643" i="2"/>
  <c r="D661" i="2"/>
  <c r="D679" i="2"/>
  <c r="E693" i="2"/>
  <c r="D711" i="2"/>
  <c r="D729" i="2"/>
  <c r="D744" i="2"/>
  <c r="E757" i="2"/>
  <c r="E774" i="2"/>
  <c r="E790" i="2"/>
  <c r="E805" i="2"/>
  <c r="C817" i="2"/>
  <c r="C831" i="2"/>
  <c r="C845" i="2"/>
  <c r="C859" i="2"/>
  <c r="C870" i="2"/>
  <c r="E883" i="2"/>
  <c r="D897" i="2"/>
  <c r="C911" i="2"/>
  <c r="E922" i="2"/>
  <c r="E935" i="2"/>
  <c r="D949" i="2"/>
  <c r="D962" i="2"/>
  <c r="D972" i="2"/>
  <c r="D1301" i="2"/>
  <c r="D1314" i="2"/>
  <c r="D1325" i="2"/>
  <c r="E1334" i="2"/>
  <c r="C1347" i="2"/>
  <c r="D1359" i="2"/>
  <c r="E1368" i="2"/>
  <c r="D1378" i="2"/>
  <c r="C1389" i="2"/>
  <c r="D1398" i="2"/>
  <c r="C1409" i="2"/>
  <c r="C1418" i="2"/>
  <c r="C1429" i="2"/>
  <c r="E1436" i="2"/>
  <c r="C1447" i="2"/>
  <c r="E1456" i="2"/>
  <c r="C1466" i="2"/>
  <c r="C1476" i="2"/>
  <c r="E1483" i="2"/>
  <c r="C1493" i="2"/>
  <c r="D1500" i="2"/>
  <c r="D1507" i="2"/>
  <c r="C1515" i="2"/>
  <c r="C32" i="2"/>
  <c r="D59" i="2"/>
  <c r="E89" i="2"/>
  <c r="E120" i="2"/>
  <c r="E152" i="2"/>
  <c r="E177" i="2"/>
  <c r="D208" i="2"/>
  <c r="E237" i="2"/>
  <c r="C269" i="2"/>
  <c r="E291" i="2"/>
  <c r="E317" i="2"/>
  <c r="E345" i="2"/>
  <c r="E372" i="2"/>
  <c r="D395" i="2"/>
  <c r="D419" i="2"/>
  <c r="E444" i="2"/>
  <c r="D465" i="2"/>
  <c r="D483" i="2"/>
  <c r="D502" i="2"/>
  <c r="D523" i="2"/>
  <c r="C542" i="2"/>
  <c r="E558" i="2"/>
  <c r="E576" i="2"/>
  <c r="E593" i="2"/>
  <c r="E611" i="2"/>
  <c r="C627" i="2"/>
  <c r="C644" i="2"/>
  <c r="E661" i="2"/>
  <c r="E680" i="2"/>
  <c r="E695" i="2"/>
  <c r="E712" i="2"/>
  <c r="C730" i="2"/>
  <c r="E746" i="2"/>
  <c r="C760" i="2"/>
  <c r="C775" i="2"/>
  <c r="C791" i="2"/>
  <c r="E806" i="2"/>
  <c r="C818" i="2"/>
  <c r="E831" i="2"/>
  <c r="C846" i="2"/>
  <c r="E859" i="2"/>
  <c r="D871" i="2"/>
  <c r="C884" i="2"/>
  <c r="C898" i="2"/>
  <c r="C912" i="2"/>
  <c r="C924" i="2"/>
  <c r="C936" i="2"/>
  <c r="C950" i="2"/>
  <c r="E963" i="2"/>
  <c r="D974" i="2"/>
  <c r="E1301" i="2"/>
  <c r="E1314" i="2"/>
  <c r="C1326" i="2"/>
  <c r="C1336" i="2"/>
  <c r="D1347" i="2"/>
  <c r="E1359" i="2"/>
  <c r="D1370" i="2"/>
  <c r="C1379" i="2"/>
  <c r="D1389" i="2"/>
  <c r="E1398" i="2"/>
  <c r="E1409" i="2"/>
  <c r="E1418" i="2"/>
  <c r="E1429" i="2"/>
  <c r="C1438" i="2"/>
  <c r="D1447" i="2"/>
  <c r="C1458" i="2"/>
  <c r="E1466" i="2"/>
  <c r="D1476" i="2"/>
  <c r="C1484" i="2"/>
  <c r="D1493" i="2"/>
  <c r="C1501" i="2"/>
  <c r="E1507" i="2"/>
  <c r="D1515" i="2"/>
  <c r="E736" i="2"/>
  <c r="C1295" i="2"/>
  <c r="E1352" i="2"/>
  <c r="C1404" i="2"/>
  <c r="E1433" i="2"/>
  <c r="D1471" i="2"/>
  <c r="D1496" i="2"/>
  <c r="E1511" i="2"/>
  <c r="E72" i="2"/>
  <c r="C689" i="2"/>
  <c r="D877" i="2"/>
  <c r="E1308" i="2"/>
  <c r="D1404" i="2"/>
  <c r="E1471" i="2"/>
  <c r="C78" i="2"/>
  <c r="E254" i="2"/>
  <c r="E433" i="2"/>
  <c r="C553" i="2"/>
  <c r="C673" i="2"/>
  <c r="E768" i="2"/>
  <c r="E853" i="2"/>
  <c r="E930" i="2"/>
  <c r="E1320" i="2"/>
  <c r="D1385" i="2"/>
  <c r="E1442" i="2"/>
  <c r="C1490" i="2"/>
  <c r="C82" i="2"/>
  <c r="C335" i="2"/>
  <c r="C478" i="2"/>
  <c r="C554" i="2"/>
  <c r="D621" i="2"/>
  <c r="E709" i="2"/>
  <c r="D771" i="2"/>
  <c r="C854" i="2"/>
  <c r="E919" i="2"/>
  <c r="E1298" i="2"/>
  <c r="C1366" i="2"/>
  <c r="E1415" i="2"/>
  <c r="D1472" i="2"/>
  <c r="E17" i="2"/>
  <c r="E416" i="2"/>
  <c r="E572" i="2"/>
  <c r="D691" i="2"/>
  <c r="E799" i="2"/>
  <c r="C894" i="2"/>
  <c r="C971" i="2"/>
  <c r="E1354" i="2"/>
  <c r="C1416" i="2"/>
  <c r="E1472" i="2"/>
  <c r="E85" i="2"/>
  <c r="C389" i="2"/>
  <c r="C520" i="2"/>
  <c r="C642" i="2"/>
  <c r="D756" i="2"/>
  <c r="E843" i="2"/>
  <c r="D948" i="2"/>
  <c r="E1333" i="2"/>
  <c r="D1397" i="2"/>
  <c r="C1455" i="2"/>
  <c r="E1506" i="2"/>
  <c r="C33" i="2"/>
  <c r="D66" i="2"/>
  <c r="D91" i="2"/>
  <c r="D121" i="2"/>
  <c r="D153" i="2"/>
  <c r="C184" i="2"/>
  <c r="C209" i="2"/>
  <c r="D238" i="2"/>
  <c r="D269" i="2"/>
  <c r="E295" i="2"/>
  <c r="E318" i="2"/>
  <c r="C347" i="2"/>
  <c r="D373" i="2"/>
  <c r="E398" i="2"/>
  <c r="C420" i="2"/>
  <c r="C445" i="2"/>
  <c r="E465" i="2"/>
  <c r="E486" i="2"/>
  <c r="D503" i="2"/>
  <c r="E523" i="2"/>
  <c r="D542" i="2"/>
  <c r="C562" i="2"/>
  <c r="C577" i="2"/>
  <c r="D594" i="2"/>
  <c r="C612" i="2"/>
  <c r="C631" i="2"/>
  <c r="D644" i="2"/>
  <c r="C662" i="2"/>
  <c r="D681" i="2"/>
  <c r="C698" i="2"/>
  <c r="C714" i="2"/>
  <c r="D730" i="2"/>
  <c r="C747" i="2"/>
  <c r="D762" i="2"/>
  <c r="D775" i="2"/>
  <c r="D791" i="2"/>
  <c r="C807" i="2"/>
  <c r="C820" i="2"/>
  <c r="C832" i="2"/>
  <c r="E846" i="2"/>
  <c r="C860" i="2"/>
  <c r="D873" i="2"/>
  <c r="D884" i="2"/>
  <c r="D899" i="2"/>
  <c r="D912" i="2"/>
  <c r="D925" i="2"/>
  <c r="E936" i="2"/>
  <c r="E950" i="2"/>
  <c r="C964" i="2"/>
  <c r="C976" i="2"/>
  <c r="D1302" i="2"/>
  <c r="C1315" i="2"/>
  <c r="D1326" i="2"/>
  <c r="C1338" i="2"/>
  <c r="E1347" i="2"/>
  <c r="C1360" i="2"/>
  <c r="E1370" i="2"/>
  <c r="E1379" i="2"/>
  <c r="E1390" i="2"/>
  <c r="D1399" i="2"/>
  <c r="C1410" i="2"/>
  <c r="E1419" i="2"/>
  <c r="C1430" i="2"/>
  <c r="E1439" i="2"/>
  <c r="E1447" i="2"/>
  <c r="D1458" i="2"/>
  <c r="C1467" i="2"/>
  <c r="C1477" i="2"/>
  <c r="E1484" i="2"/>
  <c r="E1493" i="2"/>
  <c r="D1501" i="2"/>
  <c r="C1508" i="2"/>
  <c r="C34" i="2"/>
  <c r="D67" i="2"/>
  <c r="E93" i="2"/>
  <c r="C124" i="2"/>
  <c r="E153" i="2"/>
  <c r="C187" i="2"/>
  <c r="C213" i="2"/>
  <c r="D240" i="2"/>
  <c r="E269" i="2"/>
  <c r="E298" i="2"/>
  <c r="C324" i="2"/>
  <c r="C348" i="2"/>
  <c r="C375" i="2"/>
  <c r="C400" i="2"/>
  <c r="D424" i="2"/>
  <c r="C446" i="2"/>
  <c r="E467" i="2"/>
  <c r="C488" i="2"/>
  <c r="D505" i="2"/>
  <c r="D525" i="2"/>
  <c r="E543" i="2"/>
  <c r="C563" i="2"/>
  <c r="C578" i="2"/>
  <c r="E595" i="2"/>
  <c r="D612" i="2"/>
  <c r="C632" i="2"/>
  <c r="D647" i="2"/>
  <c r="E662" i="2"/>
  <c r="D682" i="2"/>
  <c r="C700" i="2"/>
  <c r="C716" i="2"/>
  <c r="E730" i="2"/>
  <c r="E747" i="2"/>
  <c r="E763" i="2"/>
  <c r="E777" i="2"/>
  <c r="E791" i="2"/>
  <c r="D807" i="2"/>
  <c r="C822" i="2"/>
  <c r="E834" i="2"/>
  <c r="C847" i="2"/>
  <c r="D860" i="2"/>
  <c r="D874" i="2"/>
  <c r="C886" i="2"/>
  <c r="E899" i="2"/>
  <c r="D913" i="2"/>
  <c r="D926" i="2"/>
  <c r="E938" i="2"/>
  <c r="E951" i="2"/>
  <c r="E964" i="2"/>
  <c r="E976" i="2"/>
  <c r="C1304" i="2"/>
  <c r="D1315" i="2"/>
  <c r="E1326" i="2"/>
  <c r="E1338" i="2"/>
  <c r="E1348" i="2"/>
  <c r="D1360" i="2"/>
  <c r="E1371" i="2"/>
  <c r="E1380" i="2"/>
  <c r="D1391" i="2"/>
  <c r="D1400" i="2"/>
  <c r="D1410" i="2"/>
  <c r="E1420" i="2"/>
  <c r="D1430" i="2"/>
  <c r="C1440" i="2"/>
  <c r="C1448" i="2"/>
  <c r="C1459" i="2"/>
  <c r="D1467" i="2"/>
  <c r="D1477" i="2"/>
  <c r="D1486" i="2"/>
  <c r="C1494" i="2"/>
  <c r="E1501" i="2"/>
  <c r="C1509" i="2"/>
  <c r="D36" i="2"/>
  <c r="D68" i="2"/>
  <c r="D99" i="2"/>
  <c r="D124" i="2"/>
  <c r="C154" i="2"/>
  <c r="C188" i="2"/>
  <c r="C218" i="2"/>
  <c r="E241" i="2"/>
  <c r="D270" i="2"/>
  <c r="E299" i="2"/>
  <c r="D325" i="2"/>
  <c r="E348" i="2"/>
  <c r="C376" i="2"/>
  <c r="E400" i="2"/>
  <c r="C428" i="2"/>
  <c r="D446" i="2"/>
  <c r="D468" i="2"/>
  <c r="D488" i="2"/>
  <c r="D510" i="2"/>
  <c r="E525" i="2"/>
  <c r="C544" i="2"/>
  <c r="C564" i="2"/>
  <c r="C582" i="2"/>
  <c r="C596" i="2"/>
  <c r="C613" i="2"/>
  <c r="E632" i="2"/>
  <c r="C649" i="2"/>
  <c r="D663" i="2"/>
  <c r="E682" i="2"/>
  <c r="E700" i="2"/>
  <c r="E717" i="2"/>
  <c r="C731" i="2"/>
  <c r="C748" i="2"/>
  <c r="C764" i="2"/>
  <c r="D780" i="2"/>
  <c r="C792" i="2"/>
  <c r="E807" i="2"/>
  <c r="D822" i="2"/>
  <c r="C836" i="2"/>
  <c r="C848" i="2"/>
  <c r="E860" i="2"/>
  <c r="D875" i="2"/>
  <c r="E888" i="2"/>
  <c r="C900" i="2"/>
  <c r="E913" i="2"/>
  <c r="D927" i="2"/>
  <c r="E940" i="2"/>
  <c r="D952" i="2"/>
  <c r="C965" i="2"/>
  <c r="D977" i="2"/>
  <c r="E1305" i="2"/>
  <c r="E1315" i="2"/>
  <c r="D1327" i="2"/>
  <c r="C1339" i="2"/>
  <c r="C1350" i="2"/>
  <c r="C1361" i="2"/>
  <c r="C1372" i="2"/>
  <c r="E1381" i="2"/>
  <c r="E1391" i="2"/>
  <c r="C1402" i="2"/>
  <c r="E1410" i="2"/>
  <c r="C1421" i="2"/>
  <c r="E1430" i="2"/>
  <c r="E1440" i="2"/>
  <c r="E1448" i="2"/>
  <c r="E1459" i="2"/>
  <c r="D1468" i="2"/>
  <c r="E1477" i="2"/>
  <c r="D1487" i="2"/>
  <c r="C1495" i="2"/>
  <c r="C1502" i="2"/>
  <c r="D1509" i="2"/>
  <c r="D38" i="2"/>
  <c r="E68" i="2"/>
  <c r="C102" i="2"/>
  <c r="D128" i="2"/>
  <c r="E156" i="2"/>
  <c r="C189" i="2"/>
  <c r="E219" i="2"/>
  <c r="E246" i="2"/>
  <c r="E271" i="2"/>
  <c r="E301" i="2"/>
  <c r="D329" i="2"/>
  <c r="E352" i="2"/>
  <c r="C377" i="2"/>
  <c r="D404" i="2"/>
  <c r="E428" i="2"/>
  <c r="E449" i="2"/>
  <c r="C469" i="2"/>
  <c r="C489" i="2"/>
  <c r="D511" i="2"/>
  <c r="E526" i="2"/>
  <c r="E545" i="2"/>
  <c r="E564" i="2"/>
  <c r="C583" i="2"/>
  <c r="E597" i="2"/>
  <c r="C614" i="2"/>
  <c r="C633" i="2"/>
  <c r="D651" i="2"/>
  <c r="E667" i="2"/>
  <c r="D683" i="2"/>
  <c r="E701" i="2"/>
  <c r="E719" i="2"/>
  <c r="E733" i="2"/>
  <c r="E748" i="2"/>
  <c r="D765" i="2"/>
  <c r="C781" i="2"/>
  <c r="C794" i="2"/>
  <c r="D808" i="2"/>
  <c r="E822" i="2"/>
  <c r="C837" i="2"/>
  <c r="C849" i="2"/>
  <c r="C861" i="2"/>
  <c r="C876" i="2"/>
  <c r="D889" i="2"/>
  <c r="C901" i="2"/>
  <c r="C914" i="2"/>
  <c r="E928" i="2"/>
  <c r="E941" i="2"/>
  <c r="E953" i="2"/>
  <c r="D965" i="2"/>
  <c r="E977" i="2"/>
  <c r="D1306" i="2"/>
  <c r="E1316" i="2"/>
  <c r="E1327" i="2"/>
  <c r="D1339" i="2"/>
  <c r="E1351" i="2"/>
  <c r="D1362" i="2"/>
  <c r="D1372" i="2"/>
  <c r="E1382" i="2"/>
  <c r="C1392" i="2"/>
  <c r="D1402" i="2"/>
  <c r="C1411" i="2"/>
  <c r="E1421" i="2"/>
  <c r="C1431" i="2"/>
  <c r="C1441" i="2"/>
  <c r="C1451" i="2"/>
  <c r="C1460" i="2"/>
  <c r="E1469" i="2"/>
  <c r="C1478" i="2"/>
  <c r="E1487" i="2"/>
  <c r="D1495" i="2"/>
  <c r="D1502" i="2"/>
  <c r="C1511" i="2"/>
  <c r="D72" i="2"/>
  <c r="C104" i="2"/>
  <c r="D136" i="2"/>
  <c r="D162" i="2"/>
  <c r="C190" i="2"/>
  <c r="E222" i="2"/>
  <c r="C252" i="2"/>
  <c r="D277" i="2"/>
  <c r="D303" i="2"/>
  <c r="E332" i="2"/>
  <c r="C358" i="2"/>
  <c r="D380" i="2"/>
  <c r="D405" i="2"/>
  <c r="D430" i="2"/>
  <c r="E454" i="2"/>
  <c r="C472" i="2"/>
  <c r="C492" i="2"/>
  <c r="C512" i="2"/>
  <c r="C532" i="2"/>
  <c r="E548" i="2"/>
  <c r="D566" i="2"/>
  <c r="C584" i="2"/>
  <c r="C602" i="2"/>
  <c r="E617" i="2"/>
  <c r="C634" i="2"/>
  <c r="C653" i="2"/>
  <c r="D670" i="2"/>
  <c r="D686" i="2"/>
  <c r="E703" i="2"/>
  <c r="C721" i="2"/>
  <c r="E750" i="2"/>
  <c r="E766" i="2"/>
  <c r="C782" i="2"/>
  <c r="D797" i="2"/>
  <c r="C811" i="2"/>
  <c r="E823" i="2"/>
  <c r="C838" i="2"/>
  <c r="C853" i="2"/>
  <c r="D864" i="2"/>
  <c r="C877" i="2"/>
  <c r="D890" i="2"/>
  <c r="C905" i="2"/>
  <c r="D916" i="2"/>
  <c r="D929" i="2"/>
  <c r="E942" i="2"/>
  <c r="D956" i="2"/>
  <c r="E966" i="2"/>
  <c r="D1307" i="2"/>
  <c r="C1320" i="2"/>
  <c r="E1329" i="2"/>
  <c r="D1340" i="2"/>
  <c r="D1364" i="2"/>
  <c r="C1373" i="2"/>
  <c r="E1383" i="2"/>
  <c r="E1392" i="2"/>
  <c r="E1413" i="2"/>
  <c r="C1424" i="2"/>
  <c r="E1441" i="2"/>
  <c r="E1452" i="2"/>
  <c r="C1461" i="2"/>
  <c r="E1478" i="2"/>
  <c r="E1488" i="2"/>
  <c r="D1503" i="2"/>
  <c r="E104" i="2"/>
  <c r="C137" i="2"/>
  <c r="D166" i="2"/>
  <c r="C191" i="2"/>
  <c r="C224" i="2"/>
  <c r="D252" i="2"/>
  <c r="E281" i="2"/>
  <c r="D304" i="2"/>
  <c r="C333" i="2"/>
  <c r="D385" i="2"/>
  <c r="E405" i="2"/>
  <c r="C432" i="2"/>
  <c r="E475" i="2"/>
  <c r="E512" i="2"/>
  <c r="C551" i="2"/>
  <c r="C585" i="2"/>
  <c r="D619" i="2"/>
  <c r="D653" i="2"/>
  <c r="C704" i="2"/>
  <c r="D737" i="2"/>
  <c r="C767" i="2"/>
  <c r="C798" i="2"/>
  <c r="C824" i="2"/>
  <c r="D853" i="2"/>
  <c r="E890" i="2"/>
  <c r="E918" i="2"/>
  <c r="D943" i="2"/>
  <c r="E969" i="2"/>
  <c r="D1320" i="2"/>
  <c r="D1341" i="2"/>
  <c r="C1365" i="2"/>
  <c r="E1384" i="2"/>
  <c r="E1414" i="2"/>
  <c r="C1434" i="2"/>
  <c r="D1453" i="2"/>
  <c r="C1480" i="2"/>
  <c r="E1496" i="2"/>
  <c r="C1512" i="2"/>
  <c r="C51" i="2"/>
  <c r="E138" i="2"/>
  <c r="D196" i="2"/>
  <c r="E282" i="2"/>
  <c r="D334" i="2"/>
  <c r="C408" i="2"/>
  <c r="D477" i="2"/>
  <c r="E513" i="2"/>
  <c r="C570" i="2"/>
  <c r="C604" i="2"/>
  <c r="E637" i="2"/>
  <c r="E705" i="2"/>
  <c r="C738" i="2"/>
  <c r="E784" i="2"/>
  <c r="C825" i="2"/>
  <c r="C867" i="2"/>
  <c r="D891" i="2"/>
  <c r="D919" i="2"/>
  <c r="E957" i="2"/>
  <c r="C1297" i="2"/>
  <c r="D1332" i="2"/>
  <c r="D1353" i="2"/>
  <c r="D1375" i="2"/>
  <c r="E1404" i="2"/>
  <c r="C1425" i="2"/>
  <c r="E1453" i="2"/>
  <c r="C1472" i="2"/>
  <c r="D1497" i="2"/>
  <c r="D1512" i="2"/>
  <c r="D17" i="2"/>
  <c r="E106" i="2"/>
  <c r="E169" i="2"/>
  <c r="D225" i="2"/>
  <c r="C283" i="2"/>
  <c r="E359" i="2"/>
  <c r="D414" i="2"/>
  <c r="C456" i="2"/>
  <c r="D497" i="2"/>
  <c r="D514" i="2"/>
  <c r="C534" i="2"/>
  <c r="E571" i="2"/>
  <c r="E585" i="2"/>
  <c r="D604" i="2"/>
  <c r="C640" i="2"/>
  <c r="C654" i="2"/>
  <c r="D690" i="2"/>
  <c r="D722" i="2"/>
  <c r="E738" i="2"/>
  <c r="C755" i="2"/>
  <c r="D799" i="2"/>
  <c r="D814" i="2"/>
  <c r="D840" i="2"/>
  <c r="D867" i="2"/>
  <c r="C892" i="2"/>
  <c r="D933" i="2"/>
  <c r="E970" i="2"/>
  <c r="E1309" i="2"/>
  <c r="C1333" i="2"/>
  <c r="E1353" i="2"/>
  <c r="C1386" i="2"/>
  <c r="C1396" i="2"/>
  <c r="D1425" i="2"/>
  <c r="C1444" i="2"/>
  <c r="E1463" i="2"/>
  <c r="D1490" i="2"/>
  <c r="C1506" i="2"/>
  <c r="C54" i="2"/>
  <c r="C172" i="2"/>
  <c r="E256" i="2"/>
  <c r="E337" i="2"/>
  <c r="E388" i="2"/>
  <c r="C457" i="2"/>
  <c r="D500" i="2"/>
  <c r="C535" i="2"/>
  <c r="E588" i="2"/>
  <c r="C624" i="2"/>
  <c r="D656" i="2"/>
  <c r="D710" i="2"/>
  <c r="C740" i="2"/>
  <c r="C773" i="2"/>
  <c r="E814" i="2"/>
  <c r="E841" i="2"/>
  <c r="D868" i="2"/>
  <c r="D906" i="2"/>
  <c r="E934" i="2"/>
  <c r="E958" i="2"/>
  <c r="E1310" i="2"/>
  <c r="D1333" i="2"/>
  <c r="E1366" i="2"/>
  <c r="D1386" i="2"/>
  <c r="D1405" i="2"/>
  <c r="E1435" i="2"/>
  <c r="C1464" i="2"/>
  <c r="C1491" i="2"/>
  <c r="D1506" i="2"/>
  <c r="D54" i="2"/>
  <c r="C116" i="2"/>
  <c r="E172" i="2"/>
  <c r="C235" i="2"/>
  <c r="E285" i="2"/>
  <c r="C364" i="2"/>
  <c r="C440" i="2"/>
  <c r="C479" i="2"/>
  <c r="D535" i="2"/>
  <c r="C573" i="2"/>
  <c r="E605" i="2"/>
  <c r="D659" i="2"/>
  <c r="E691" i="2"/>
  <c r="E740" i="2"/>
  <c r="D787" i="2"/>
  <c r="C816" i="2"/>
  <c r="E854" i="2"/>
  <c r="C883" i="2"/>
  <c r="C907" i="2"/>
  <c r="C959" i="2"/>
  <c r="D1300" i="2"/>
  <c r="E1321" i="2"/>
  <c r="C1358" i="2"/>
  <c r="E1377" i="2"/>
  <c r="E1406" i="2"/>
  <c r="D1427" i="2"/>
  <c r="E1445" i="2"/>
  <c r="C1473" i="2"/>
  <c r="E1491" i="2"/>
  <c r="E1513" i="2"/>
  <c r="D48" i="2"/>
  <c r="D358" i="2"/>
  <c r="C455" i="2"/>
  <c r="E492" i="2"/>
  <c r="D532" i="2"/>
  <c r="E566" i="2"/>
  <c r="D602" i="2"/>
  <c r="D634" i="2"/>
  <c r="E671" i="2"/>
  <c r="D721" i="2"/>
  <c r="C754" i="2"/>
  <c r="E782" i="2"/>
  <c r="E812" i="2"/>
  <c r="C839" i="2"/>
  <c r="E865" i="2"/>
  <c r="D905" i="2"/>
  <c r="E929" i="2"/>
  <c r="D957" i="2"/>
  <c r="E1295" i="2"/>
  <c r="D1331" i="2"/>
  <c r="C1353" i="2"/>
  <c r="E1373" i="2"/>
  <c r="C1394" i="2"/>
  <c r="E1424" i="2"/>
  <c r="D1442" i="2"/>
  <c r="D1461" i="2"/>
  <c r="C1489" i="2"/>
  <c r="C1505" i="2"/>
  <c r="C17" i="2"/>
  <c r="D168" i="2"/>
  <c r="C225" i="2"/>
  <c r="C307" i="2"/>
  <c r="D359" i="2"/>
  <c r="C387" i="2"/>
  <c r="E455" i="2"/>
  <c r="E494" i="2"/>
  <c r="E533" i="2"/>
  <c r="D585" i="2"/>
  <c r="E620" i="2"/>
  <c r="E653" i="2"/>
  <c r="C690" i="2"/>
  <c r="C722" i="2"/>
  <c r="E754" i="2"/>
  <c r="D798" i="2"/>
  <c r="D813" i="2"/>
  <c r="D839" i="2"/>
  <c r="E878" i="2"/>
  <c r="E905" i="2"/>
  <c r="E943" i="2"/>
  <c r="D970" i="2"/>
  <c r="C1309" i="2"/>
  <c r="E1342" i="2"/>
  <c r="E1365" i="2"/>
  <c r="E1395" i="2"/>
  <c r="C1415" i="2"/>
  <c r="C1435" i="2"/>
  <c r="E1462" i="2"/>
  <c r="E1481" i="2"/>
  <c r="D1505" i="2"/>
  <c r="D52" i="2"/>
  <c r="C139" i="2"/>
  <c r="C200" i="2"/>
  <c r="C255" i="2"/>
  <c r="D312" i="2"/>
  <c r="E387" i="2"/>
  <c r="C434" i="2"/>
  <c r="D673" i="2"/>
  <c r="C785" i="2"/>
  <c r="D829" i="2"/>
  <c r="D881" i="2"/>
  <c r="C906" i="2"/>
  <c r="D958" i="2"/>
  <c r="C1321" i="2"/>
  <c r="C1344" i="2"/>
  <c r="E1376" i="2"/>
  <c r="C1405" i="2"/>
  <c r="D1435" i="2"/>
  <c r="C1454" i="2"/>
  <c r="C1482" i="2"/>
  <c r="E1497" i="2"/>
  <c r="E1512" i="2"/>
  <c r="C84" i="2"/>
  <c r="E111" i="2"/>
  <c r="E139" i="2"/>
  <c r="C202" i="2"/>
  <c r="E228" i="2"/>
  <c r="C284" i="2"/>
  <c r="D363" i="2"/>
  <c r="D437" i="2"/>
  <c r="D478" i="2"/>
  <c r="D517" i="2"/>
  <c r="C555" i="2"/>
  <c r="D605" i="2"/>
  <c r="D641" i="2"/>
  <c r="C674" i="2"/>
  <c r="E724" i="2"/>
  <c r="C756" i="2"/>
  <c r="C786" i="2"/>
  <c r="C830" i="2"/>
  <c r="D854" i="2"/>
  <c r="D882" i="2"/>
  <c r="C920" i="2"/>
  <c r="D946" i="2"/>
  <c r="C1300" i="2"/>
  <c r="D1321" i="2"/>
  <c r="E1344" i="2"/>
  <c r="C1377" i="2"/>
  <c r="C1397" i="2"/>
  <c r="D1426" i="2"/>
  <c r="D1445" i="2"/>
  <c r="E1454" i="2"/>
  <c r="E1482" i="2"/>
  <c r="E1498" i="2"/>
  <c r="D1513" i="2"/>
  <c r="C18" i="2"/>
  <c r="C142" i="2"/>
  <c r="D203" i="2"/>
  <c r="C258" i="2"/>
  <c r="C315" i="2"/>
  <c r="E342" i="2"/>
  <c r="C417" i="2"/>
  <c r="D457" i="2"/>
  <c r="E500" i="2"/>
  <c r="D555" i="2"/>
  <c r="C591" i="2"/>
  <c r="D624" i="2"/>
  <c r="D674" i="2"/>
  <c r="E710" i="2"/>
  <c r="C727" i="2"/>
  <c r="E773" i="2"/>
  <c r="D801" i="2"/>
  <c r="D830" i="2"/>
  <c r="E868" i="2"/>
  <c r="E895" i="2"/>
  <c r="C935" i="2"/>
  <c r="D971" i="2"/>
  <c r="C1312" i="2"/>
  <c r="D1345" i="2"/>
  <c r="C1367" i="2"/>
  <c r="E1386" i="2"/>
  <c r="D1416" i="2"/>
  <c r="C1436" i="2"/>
  <c r="C1465" i="2"/>
  <c r="C1483" i="2"/>
  <c r="D1499" i="2"/>
  <c r="E38" i="2"/>
  <c r="C71" i="2"/>
  <c r="E102" i="2"/>
  <c r="D132" i="2"/>
  <c r="C158" i="2"/>
  <c r="E189" i="2"/>
  <c r="D221" i="2"/>
  <c r="C249" i="2"/>
  <c r="D272" i="2"/>
  <c r="C302" i="2"/>
  <c r="C330" i="2"/>
  <c r="D357" i="2"/>
  <c r="E377" i="2"/>
  <c r="E404" i="2"/>
  <c r="D429" i="2"/>
  <c r="E452" i="2"/>
  <c r="E469" i="2"/>
  <c r="E489" i="2"/>
  <c r="E511" i="2"/>
  <c r="C531" i="2"/>
  <c r="D546" i="2"/>
  <c r="C565" i="2"/>
  <c r="E583" i="2"/>
  <c r="E600" i="2"/>
  <c r="D614" i="2"/>
  <c r="D633" i="2"/>
  <c r="C652" i="2"/>
  <c r="C669" i="2"/>
  <c r="E683" i="2"/>
  <c r="D703" i="2"/>
  <c r="C720" i="2"/>
  <c r="C736" i="2"/>
  <c r="C749" i="2"/>
  <c r="E765" i="2"/>
  <c r="D781" i="2"/>
  <c r="E796" i="2"/>
  <c r="E808" i="2"/>
  <c r="C823" i="2"/>
  <c r="E837" i="2"/>
  <c r="E850" i="2"/>
  <c r="D862" i="2"/>
  <c r="D876" i="2"/>
  <c r="C890" i="2"/>
  <c r="D903" i="2"/>
  <c r="D914" i="2"/>
  <c r="C929" i="2"/>
  <c r="D942" i="2"/>
  <c r="D955" i="2"/>
  <c r="E965" i="2"/>
  <c r="E1294" i="2"/>
  <c r="C1307" i="2"/>
  <c r="C1319" i="2"/>
  <c r="D1328" i="2"/>
  <c r="C1340" i="2"/>
  <c r="D1352" i="2"/>
  <c r="C1364" i="2"/>
  <c r="E1372" i="2"/>
  <c r="C1383" i="2"/>
  <c r="D1392" i="2"/>
  <c r="D1403" i="2"/>
  <c r="E1411" i="2"/>
  <c r="E1423" i="2"/>
  <c r="C1432" i="2"/>
  <c r="D1441" i="2"/>
  <c r="C1452" i="2"/>
  <c r="E1460" i="2"/>
  <c r="C1470" i="2"/>
  <c r="D1478" i="2"/>
  <c r="D1488" i="2"/>
  <c r="C1496" i="2"/>
  <c r="C1503" i="2"/>
  <c r="D1511" i="2"/>
  <c r="C43" i="2"/>
  <c r="C106" i="2"/>
  <c r="D944" i="2"/>
  <c r="E314" i="2"/>
  <c r="E920" i="2"/>
  <c r="E1811" i="2"/>
  <c r="C1806" i="2"/>
  <c r="D1801" i="2"/>
  <c r="E1796" i="2"/>
  <c r="G1796" i="2" s="1"/>
  <c r="C1792" i="2"/>
  <c r="D1787" i="2"/>
  <c r="E1782" i="2"/>
  <c r="C1778" i="2"/>
  <c r="D1773" i="2"/>
  <c r="E1768" i="2"/>
  <c r="C1764" i="2"/>
  <c r="D1759" i="2"/>
  <c r="E1754" i="2"/>
  <c r="C1750" i="2"/>
  <c r="D1745" i="2"/>
  <c r="E1740" i="2"/>
  <c r="C1736" i="2"/>
  <c r="D1731" i="2"/>
  <c r="E1805" i="2"/>
  <c r="G1805" i="2" s="1"/>
  <c r="C1801" i="2"/>
  <c r="D1796" i="2"/>
  <c r="E1791" i="2"/>
  <c r="G1791" i="2" s="1"/>
  <c r="C1787" i="2"/>
  <c r="D1782" i="2"/>
  <c r="E1777" i="2"/>
  <c r="C1773" i="2"/>
  <c r="D1768" i="2"/>
  <c r="E1763" i="2"/>
  <c r="C1759" i="2"/>
  <c r="D1754" i="2"/>
  <c r="E1749" i="2"/>
  <c r="C1745" i="2"/>
  <c r="D1740" i="2"/>
  <c r="E1735" i="2"/>
  <c r="C1731" i="2"/>
  <c r="D1805" i="2"/>
  <c r="E1800" i="2"/>
  <c r="G1800" i="2" s="1"/>
  <c r="C1796" i="2"/>
  <c r="D1791" i="2"/>
  <c r="E1786" i="2"/>
  <c r="G1786" i="2" s="1"/>
  <c r="C1782" i="2"/>
  <c r="D1777" i="2"/>
  <c r="E1772" i="2"/>
  <c r="C1768" i="2"/>
  <c r="D1763" i="2"/>
  <c r="E1758" i="2"/>
  <c r="C1754" i="2"/>
  <c r="D1749" i="2"/>
  <c r="E1744" i="2"/>
  <c r="C1740" i="2"/>
  <c r="D1735" i="2"/>
  <c r="E1730" i="2"/>
  <c r="E1809" i="2"/>
  <c r="G1809" i="2" s="1"/>
  <c r="C1805" i="2"/>
  <c r="D1800" i="2"/>
  <c r="E1795" i="2"/>
  <c r="G1795" i="2" s="1"/>
  <c r="C1791" i="2"/>
  <c r="D1786" i="2"/>
  <c r="E1781" i="2"/>
  <c r="C1777" i="2"/>
  <c r="D1772" i="2"/>
  <c r="E1767" i="2"/>
  <c r="C1763" i="2"/>
  <c r="D1758" i="2"/>
  <c r="E1753" i="2"/>
  <c r="C1749" i="2"/>
  <c r="D1744" i="2"/>
  <c r="E1739" i="2"/>
  <c r="C1735" i="2"/>
  <c r="D1730" i="2"/>
  <c r="E982" i="2"/>
  <c r="D987" i="2"/>
  <c r="C992" i="2"/>
  <c r="E996" i="2"/>
  <c r="D1001" i="2"/>
  <c r="C1006" i="2"/>
  <c r="E1010" i="2"/>
  <c r="D1015" i="2"/>
  <c r="C1039" i="2"/>
  <c r="E1043" i="2"/>
  <c r="D1048" i="2"/>
  <c r="C1053" i="2"/>
  <c r="E1057" i="2"/>
  <c r="D1062" i="2"/>
  <c r="C1067" i="2"/>
  <c r="E1071" i="2"/>
  <c r="D1076" i="2"/>
  <c r="C1081" i="2"/>
  <c r="E1085" i="2"/>
  <c r="D1090" i="2"/>
  <c r="C1095" i="2"/>
  <c r="E1099" i="2"/>
  <c r="D1104" i="2"/>
  <c r="C1109" i="2"/>
  <c r="E1113" i="2"/>
  <c r="D1118" i="2"/>
  <c r="C1124" i="2"/>
  <c r="E1128" i="2"/>
  <c r="D1133" i="2"/>
  <c r="C1138" i="2"/>
  <c r="E1142" i="2"/>
  <c r="D1147" i="2"/>
  <c r="C1152" i="2"/>
  <c r="E1156" i="2"/>
  <c r="D1161" i="2"/>
  <c r="C1166" i="2"/>
  <c r="E1170" i="2"/>
  <c r="D1175" i="2"/>
  <c r="C1180" i="2"/>
  <c r="E1184" i="2"/>
  <c r="D1189" i="2"/>
  <c r="C1194" i="2"/>
  <c r="E1198" i="2"/>
  <c r="D1203" i="2"/>
  <c r="C1208" i="2"/>
  <c r="E1213" i="2"/>
  <c r="D1218" i="2"/>
  <c r="C1223" i="2"/>
  <c r="E1227" i="2"/>
  <c r="D1232" i="2"/>
  <c r="C1237" i="2"/>
  <c r="E1241" i="2"/>
  <c r="D1246" i="2"/>
  <c r="C1251" i="2"/>
  <c r="E1255" i="2"/>
  <c r="D1260" i="2"/>
  <c r="C1266" i="2"/>
  <c r="E1270" i="2"/>
  <c r="D1275" i="2"/>
  <c r="C1280" i="2"/>
  <c r="E1284" i="2"/>
  <c r="D1289" i="2"/>
  <c r="D1518" i="2"/>
  <c r="C1524" i="2"/>
  <c r="E1528" i="2"/>
  <c r="D1533" i="2"/>
  <c r="C1809" i="2"/>
  <c r="D1804" i="2"/>
  <c r="E1799" i="2"/>
  <c r="G1799" i="2" s="1"/>
  <c r="C1795" i="2"/>
  <c r="D1790" i="2"/>
  <c r="E1785" i="2"/>
  <c r="G1785" i="2" s="1"/>
  <c r="I1785" i="2" s="1" a="1"/>
  <c r="I1785" i="2" s="1"/>
  <c r="C1781" i="2"/>
  <c r="D1776" i="2"/>
  <c r="E1771" i="2"/>
  <c r="C1767" i="2"/>
  <c r="D1762" i="2"/>
  <c r="E1757" i="2"/>
  <c r="C1753" i="2"/>
  <c r="D1748" i="2"/>
  <c r="E1743" i="2"/>
  <c r="C1739" i="2"/>
  <c r="D1734" i="2"/>
  <c r="D983" i="2"/>
  <c r="C988" i="2"/>
  <c r="E992" i="2"/>
  <c r="D997" i="2"/>
  <c r="C1002" i="2"/>
  <c r="E1006" i="2"/>
  <c r="D1011" i="2"/>
  <c r="C1016" i="2"/>
  <c r="E1039" i="2"/>
  <c r="D1044" i="2"/>
  <c r="C1049" i="2"/>
  <c r="E1053" i="2"/>
  <c r="D1058" i="2"/>
  <c r="C1063" i="2"/>
  <c r="E1067" i="2"/>
  <c r="D1072" i="2"/>
  <c r="C1077" i="2"/>
  <c r="E1081" i="2"/>
  <c r="D1086" i="2"/>
  <c r="C1091" i="2"/>
  <c r="E1095" i="2"/>
  <c r="D1100" i="2"/>
  <c r="C1105" i="2"/>
  <c r="E1109" i="2"/>
  <c r="D1114" i="2"/>
  <c r="D1803" i="2"/>
  <c r="C1797" i="2"/>
  <c r="C1789" i="2"/>
  <c r="D1781" i="2"/>
  <c r="E1774" i="2"/>
  <c r="E1766" i="2"/>
  <c r="D1760" i="2"/>
  <c r="D1752" i="2"/>
  <c r="C1746" i="2"/>
  <c r="C1738" i="2"/>
  <c r="E1731" i="2"/>
  <c r="C1803" i="2"/>
  <c r="D1795" i="2"/>
  <c r="E1788" i="2"/>
  <c r="G1788" i="2" s="1"/>
  <c r="E1780" i="2"/>
  <c r="D1774" i="2"/>
  <c r="D1766" i="2"/>
  <c r="C1760" i="2"/>
  <c r="C1752" i="2"/>
  <c r="E1745" i="2"/>
  <c r="E1737" i="2"/>
  <c r="C1730" i="2"/>
  <c r="D1809" i="2"/>
  <c r="E1802" i="2"/>
  <c r="G1802" i="2" s="1"/>
  <c r="I1802" i="2" s="1" a="1"/>
  <c r="I1802" i="2" s="1"/>
  <c r="E1794" i="2"/>
  <c r="G1794" i="2" s="1"/>
  <c r="D1788" i="2"/>
  <c r="D1780" i="2"/>
  <c r="C1774" i="2"/>
  <c r="C1766" i="2"/>
  <c r="E1759" i="2"/>
  <c r="E1751" i="2"/>
  <c r="C1744" i="2"/>
  <c r="D1737" i="2"/>
  <c r="E1808" i="2"/>
  <c r="G1808" i="2" s="1"/>
  <c r="D1802" i="2"/>
  <c r="D1794" i="2"/>
  <c r="C1788" i="2"/>
  <c r="C1780" i="2"/>
  <c r="E1773" i="2"/>
  <c r="E1765" i="2"/>
  <c r="C1758" i="2"/>
  <c r="D1751" i="2"/>
  <c r="D1743" i="2"/>
  <c r="C1737" i="2"/>
  <c r="E980" i="2"/>
  <c r="C986" i="2"/>
  <c r="D991" i="2"/>
  <c r="C997" i="2"/>
  <c r="E1002" i="2"/>
  <c r="C1008" i="2"/>
  <c r="D1013" i="2"/>
  <c r="E1018" i="2"/>
  <c r="C1043" i="2"/>
  <c r="E1048" i="2"/>
  <c r="D1054" i="2"/>
  <c r="E1059" i="2"/>
  <c r="C1065" i="2"/>
  <c r="D1070" i="2"/>
  <c r="E1075" i="2"/>
  <c r="D1081" i="2"/>
  <c r="C1087" i="2"/>
  <c r="D1092" i="2"/>
  <c r="E1097" i="2"/>
  <c r="C1103" i="2"/>
  <c r="D1108" i="2"/>
  <c r="C1114" i="2"/>
  <c r="D1119" i="2"/>
  <c r="D1125" i="2"/>
  <c r="D1130" i="2"/>
  <c r="D1135" i="2"/>
  <c r="D1140" i="2"/>
  <c r="D1145" i="2"/>
  <c r="D1150" i="2"/>
  <c r="D1155" i="2"/>
  <c r="D1160" i="2"/>
  <c r="D1165" i="2"/>
  <c r="D1170" i="2"/>
  <c r="E1175" i="2"/>
  <c r="E1180" i="2"/>
  <c r="E1185" i="2"/>
  <c r="E1190" i="2"/>
  <c r="E1195" i="2"/>
  <c r="E1200" i="2"/>
  <c r="E1205" i="2"/>
  <c r="E1211" i="2"/>
  <c r="E1216" i="2"/>
  <c r="E1221" i="2"/>
  <c r="E1226" i="2"/>
  <c r="E1231" i="2"/>
  <c r="E1236" i="2"/>
  <c r="C1242" i="2"/>
  <c r="C1247" i="2"/>
  <c r="C1252" i="2"/>
  <c r="C1257" i="2"/>
  <c r="C1262" i="2"/>
  <c r="C1268" i="2"/>
  <c r="C1273" i="2"/>
  <c r="C1278" i="2"/>
  <c r="C1283" i="2"/>
  <c r="C1288" i="2"/>
  <c r="D1517" i="2"/>
  <c r="D1523" i="2"/>
  <c r="D1528" i="2"/>
  <c r="E1533" i="2"/>
  <c r="D1538" i="2"/>
  <c r="C1543" i="2"/>
  <c r="E1548" i="2"/>
  <c r="D1553" i="2"/>
  <c r="C1558" i="2"/>
  <c r="E1562" i="2"/>
  <c r="D1567" i="2"/>
  <c r="C1573" i="2"/>
  <c r="E1577" i="2"/>
  <c r="D1582" i="2"/>
  <c r="C1587" i="2"/>
  <c r="E1591" i="2"/>
  <c r="D1596" i="2"/>
  <c r="C1601" i="2"/>
  <c r="E1605" i="2"/>
  <c r="D1611" i="2"/>
  <c r="C1616" i="2"/>
  <c r="E1620" i="2"/>
  <c r="D1625" i="2"/>
  <c r="C1630" i="2"/>
  <c r="E1634" i="2"/>
  <c r="D1639" i="2"/>
  <c r="C1644" i="2"/>
  <c r="E1648" i="2"/>
  <c r="D1653" i="2"/>
  <c r="C1658" i="2"/>
  <c r="E1662" i="2"/>
  <c r="D1668" i="2"/>
  <c r="C1673" i="2"/>
  <c r="E1677" i="2"/>
  <c r="D1682" i="2"/>
  <c r="C1687" i="2"/>
  <c r="E1691" i="2"/>
  <c r="D1696" i="2"/>
  <c r="C1701" i="2"/>
  <c r="E1705" i="2"/>
  <c r="D1710" i="2"/>
  <c r="C1715" i="2"/>
  <c r="E1719" i="2"/>
  <c r="G1719" i="2" s="1"/>
  <c r="I1719" i="2" s="1"/>
  <c r="D1724" i="2"/>
  <c r="C981" i="2"/>
  <c r="D986" i="2"/>
  <c r="E991" i="2"/>
  <c r="E997" i="2"/>
  <c r="C1003" i="2"/>
  <c r="D1008" i="2"/>
  <c r="E1013" i="2"/>
  <c r="C1038" i="2"/>
  <c r="D1043" i="2"/>
  <c r="D1049" i="2"/>
  <c r="E1054" i="2"/>
  <c r="C1060" i="2"/>
  <c r="D1065" i="2"/>
  <c r="E1070" i="2"/>
  <c r="C1076" i="2"/>
  <c r="C1082" i="2"/>
  <c r="D1087" i="2"/>
  <c r="E1092" i="2"/>
  <c r="C1098" i="2"/>
  <c r="D1103" i="2"/>
  <c r="E1108" i="2"/>
  <c r="E1114" i="2"/>
  <c r="E1119" i="2"/>
  <c r="E1125" i="2"/>
  <c r="E1130" i="2"/>
  <c r="E1135" i="2"/>
  <c r="E1140" i="2"/>
  <c r="E1145" i="2"/>
  <c r="E1150" i="2"/>
  <c r="E1155" i="2"/>
  <c r="E1160" i="2"/>
  <c r="E1165" i="2"/>
  <c r="C1171" i="2"/>
  <c r="C1176" i="2"/>
  <c r="C1181" i="2"/>
  <c r="C1186" i="2"/>
  <c r="C1191" i="2"/>
  <c r="C1196" i="2"/>
  <c r="C1201" i="2"/>
  <c r="C1206" i="2"/>
  <c r="C1212" i="2"/>
  <c r="C1217" i="2"/>
  <c r="C1222" i="2"/>
  <c r="C1227" i="2"/>
  <c r="C1232" i="2"/>
  <c r="D1237" i="2"/>
  <c r="D1242" i="2"/>
  <c r="D1247" i="2"/>
  <c r="D1252" i="2"/>
  <c r="D1257" i="2"/>
  <c r="D1262" i="2"/>
  <c r="D1268" i="2"/>
  <c r="D1273" i="2"/>
  <c r="D1278" i="2"/>
  <c r="D1283" i="2"/>
  <c r="D1288" i="2"/>
  <c r="D1808" i="2"/>
  <c r="C1802" i="2"/>
  <c r="C1794" i="2"/>
  <c r="E1787" i="2"/>
  <c r="G1787" i="2" s="1"/>
  <c r="E1779" i="2"/>
  <c r="C1772" i="2"/>
  <c r="D1765" i="2"/>
  <c r="D1757" i="2"/>
  <c r="C1751" i="2"/>
  <c r="C1743" i="2"/>
  <c r="E1736" i="2"/>
  <c r="C1808" i="2"/>
  <c r="E1801" i="2"/>
  <c r="G1801" i="2" s="1"/>
  <c r="I1801" i="2" s="1" a="1"/>
  <c r="I1801" i="2" s="1"/>
  <c r="E1793" i="2"/>
  <c r="G1793" i="2" s="1"/>
  <c r="C1786" i="2"/>
  <c r="D1779" i="2"/>
  <c r="D1771" i="2"/>
  <c r="C1765" i="2"/>
  <c r="C1757" i="2"/>
  <c r="E1750" i="2"/>
  <c r="E1742" i="2"/>
  <c r="D1736" i="2"/>
  <c r="D981" i="2"/>
  <c r="E986" i="2"/>
  <c r="D992" i="2"/>
  <c r="C998" i="2"/>
  <c r="D1003" i="2"/>
  <c r="E1008" i="2"/>
  <c r="C1014" i="2"/>
  <c r="D1038" i="2"/>
  <c r="C1044" i="2"/>
  <c r="E1049" i="2"/>
  <c r="C1055" i="2"/>
  <c r="D1060" i="2"/>
  <c r="E1065" i="2"/>
  <c r="C1071" i="2"/>
  <c r="E1076" i="2"/>
  <c r="D1082" i="2"/>
  <c r="E1087" i="2"/>
  <c r="C1093" i="2"/>
  <c r="D1098" i="2"/>
  <c r="E1103" i="2"/>
  <c r="D1109" i="2"/>
  <c r="C1115" i="2"/>
  <c r="C1120" i="2"/>
  <c r="C1126" i="2"/>
  <c r="C1131" i="2"/>
  <c r="C1136" i="2"/>
  <c r="C1141" i="2"/>
  <c r="C1146" i="2"/>
  <c r="C1151" i="2"/>
  <c r="C1156" i="2"/>
  <c r="C1161" i="2"/>
  <c r="D1166" i="2"/>
  <c r="D1171" i="2"/>
  <c r="D1176" i="2"/>
  <c r="D1181" i="2"/>
  <c r="D1186" i="2"/>
  <c r="D1191" i="2"/>
  <c r="D1196" i="2"/>
  <c r="D1201" i="2"/>
  <c r="D1206" i="2"/>
  <c r="D1212" i="2"/>
  <c r="D1217" i="2"/>
  <c r="D1222" i="2"/>
  <c r="D1227" i="2"/>
  <c r="E1232" i="2"/>
  <c r="E1237" i="2"/>
  <c r="E1242" i="2"/>
  <c r="E1247" i="2"/>
  <c r="E1252" i="2"/>
  <c r="E1257" i="2"/>
  <c r="E1262" i="2"/>
  <c r="E1268" i="2"/>
  <c r="E1273" i="2"/>
  <c r="E1278" i="2"/>
  <c r="E1283" i="2"/>
  <c r="E1288" i="2"/>
  <c r="C1518" i="2"/>
  <c r="D1524" i="2"/>
  <c r="D1529" i="2"/>
  <c r="D1534" i="2"/>
  <c r="C1539" i="2"/>
  <c r="E1543" i="2"/>
  <c r="D1549" i="2"/>
  <c r="C1554" i="2"/>
  <c r="E1558" i="2"/>
  <c r="D1563" i="2"/>
  <c r="C1568" i="2"/>
  <c r="E1573" i="2"/>
  <c r="D1578" i="2"/>
  <c r="C1583" i="2"/>
  <c r="E1587" i="2"/>
  <c r="D1592" i="2"/>
  <c r="D1807" i="2"/>
  <c r="D1799" i="2"/>
  <c r="C1793" i="2"/>
  <c r="C1785" i="2"/>
  <c r="E1778" i="2"/>
  <c r="E1770" i="2"/>
  <c r="D1764" i="2"/>
  <c r="D1756" i="2"/>
  <c r="E1748" i="2"/>
  <c r="C1742" i="2"/>
  <c r="C1734" i="2"/>
  <c r="E1797" i="2"/>
  <c r="G1797" i="2" s="1"/>
  <c r="D1783" i="2"/>
  <c r="C1769" i="2"/>
  <c r="D1753" i="2"/>
  <c r="E1738" i="2"/>
  <c r="D1797" i="2"/>
  <c r="C1783" i="2"/>
  <c r="D1767" i="2"/>
  <c r="E1752" i="2"/>
  <c r="D1738" i="2"/>
  <c r="E1807" i="2"/>
  <c r="G1807" i="2" s="1"/>
  <c r="D1793" i="2"/>
  <c r="C1779" i="2"/>
  <c r="E1764" i="2"/>
  <c r="D1750" i="2"/>
  <c r="E1734" i="2"/>
  <c r="C1807" i="2"/>
  <c r="E1792" i="2"/>
  <c r="G1792" i="2" s="1"/>
  <c r="D1778" i="2"/>
  <c r="E1762" i="2"/>
  <c r="C1748" i="2"/>
  <c r="E1733" i="2"/>
  <c r="E981" i="2"/>
  <c r="E988" i="2"/>
  <c r="C995" i="2"/>
  <c r="E1001" i="2"/>
  <c r="D1009" i="2"/>
  <c r="D1016" i="2"/>
  <c r="E1041" i="2"/>
  <c r="C1048" i="2"/>
  <c r="C1056" i="2"/>
  <c r="E1062" i="2"/>
  <c r="D1069" i="2"/>
  <c r="D1077" i="2"/>
  <c r="E1083" i="2"/>
  <c r="C1090" i="2"/>
  <c r="C1097" i="2"/>
  <c r="E1104" i="2"/>
  <c r="D1111" i="2"/>
  <c r="E1117" i="2"/>
  <c r="C1125" i="2"/>
  <c r="C1132" i="2"/>
  <c r="D1138" i="2"/>
  <c r="D1144" i="2"/>
  <c r="D1151" i="2"/>
  <c r="E1157" i="2"/>
  <c r="E1163" i="2"/>
  <c r="E1169" i="2"/>
  <c r="C1177" i="2"/>
  <c r="C1183" i="2"/>
  <c r="C1189" i="2"/>
  <c r="D1195" i="2"/>
  <c r="D1202" i="2"/>
  <c r="E1208" i="2"/>
  <c r="E1215" i="2"/>
  <c r="E1222" i="2"/>
  <c r="C1229" i="2"/>
  <c r="C1235" i="2"/>
  <c r="C1241" i="2"/>
  <c r="D1248" i="2"/>
  <c r="D1254" i="2"/>
  <c r="E1260" i="2"/>
  <c r="E1267" i="2"/>
  <c r="E1274" i="2"/>
  <c r="C1281" i="2"/>
  <c r="C1287" i="2"/>
  <c r="E1517" i="2"/>
  <c r="C1525" i="2"/>
  <c r="E1530" i="2"/>
  <c r="D1536" i="2"/>
  <c r="E1541" i="2"/>
  <c r="C1548" i="2"/>
  <c r="E1553" i="2"/>
  <c r="D1559" i="2"/>
  <c r="E1564" i="2"/>
  <c r="C1570" i="2"/>
  <c r="D1576" i="2"/>
  <c r="E1581" i="2"/>
  <c r="D1587" i="2"/>
  <c r="C1593" i="2"/>
  <c r="C1598" i="2"/>
  <c r="C1603" i="2"/>
  <c r="C1609" i="2"/>
  <c r="C1614" i="2"/>
  <c r="C1619" i="2"/>
  <c r="C1624" i="2"/>
  <c r="C1629" i="2"/>
  <c r="C1634" i="2"/>
  <c r="C1639" i="2"/>
  <c r="D1644" i="2"/>
  <c r="D1649" i="2"/>
  <c r="D1654" i="2"/>
  <c r="D1659" i="2"/>
  <c r="D1665" i="2"/>
  <c r="D1670" i="2"/>
  <c r="D1675" i="2"/>
  <c r="D1680" i="2"/>
  <c r="D1685" i="2"/>
  <c r="D1690" i="2"/>
  <c r="D1695" i="2"/>
  <c r="D1700" i="2"/>
  <c r="D1705" i="2"/>
  <c r="E1710" i="2"/>
  <c r="E1715" i="2"/>
  <c r="G1715" i="2" s="1"/>
  <c r="I1715" i="2" s="1"/>
  <c r="E1720" i="2"/>
  <c r="G1720" i="2" s="1"/>
  <c r="I1720" i="2" s="1"/>
  <c r="E1725" i="2"/>
  <c r="C1042" i="2"/>
  <c r="D1056" i="2"/>
  <c r="D1063" i="2"/>
  <c r="E1069" i="2"/>
  <c r="E1077" i="2"/>
  <c r="C1084" i="2"/>
  <c r="E1090" i="2"/>
  <c r="D1097" i="2"/>
  <c r="D1105" i="2"/>
  <c r="E1111" i="2"/>
  <c r="C1118" i="2"/>
  <c r="D1132" i="2"/>
  <c r="E1138" i="2"/>
  <c r="E1144" i="2"/>
  <c r="E1151" i="2"/>
  <c r="C1158" i="2"/>
  <c r="C1164" i="2"/>
  <c r="C1170" i="2"/>
  <c r="D1177" i="2"/>
  <c r="D1183" i="2"/>
  <c r="E1189" i="2"/>
  <c r="E1196" i="2"/>
  <c r="E1202" i="2"/>
  <c r="C1209" i="2"/>
  <c r="C1216" i="2"/>
  <c r="D1229" i="2"/>
  <c r="D1235" i="2"/>
  <c r="D1241" i="2"/>
  <c r="E1248" i="2"/>
  <c r="E1254" i="2"/>
  <c r="C1261" i="2"/>
  <c r="C1269" i="2"/>
  <c r="C1275" i="2"/>
  <c r="D1281" i="2"/>
  <c r="D1287" i="2"/>
  <c r="E1518" i="2"/>
  <c r="D1525" i="2"/>
  <c r="C1531" i="2"/>
  <c r="E1536" i="2"/>
  <c r="C1542" i="2"/>
  <c r="D1548" i="2"/>
  <c r="D1554" i="2"/>
  <c r="E1559" i="2"/>
  <c r="C1565" i="2"/>
  <c r="D1570" i="2"/>
  <c r="E1576" i="2"/>
  <c r="C1582" i="2"/>
  <c r="C1588" i="2"/>
  <c r="D1593" i="2"/>
  <c r="D1598" i="2"/>
  <c r="D1603" i="2"/>
  <c r="D1609" i="2"/>
  <c r="D1614" i="2"/>
  <c r="D1619" i="2"/>
  <c r="D1624" i="2"/>
  <c r="D1629" i="2"/>
  <c r="D1634" i="2"/>
  <c r="E1639" i="2"/>
  <c r="E1644" i="2"/>
  <c r="E1649" i="2"/>
  <c r="E1654" i="2"/>
  <c r="E1659" i="2"/>
  <c r="E1665" i="2"/>
  <c r="E1670" i="2"/>
  <c r="E1675" i="2"/>
  <c r="E1680" i="2"/>
  <c r="E1685" i="2"/>
  <c r="E1690" i="2"/>
  <c r="E1695" i="2"/>
  <c r="E1700" i="2"/>
  <c r="C1706" i="2"/>
  <c r="C1711" i="2"/>
  <c r="C1716" i="2"/>
  <c r="C1721" i="2"/>
  <c r="C1727" i="2"/>
  <c r="E1042" i="2"/>
  <c r="C1064" i="2"/>
  <c r="E1806" i="2"/>
  <c r="G1806" i="2" s="1"/>
  <c r="D1792" i="2"/>
  <c r="E1776" i="2"/>
  <c r="C1762" i="2"/>
  <c r="E1747" i="2"/>
  <c r="D1733" i="2"/>
  <c r="C982" i="2"/>
  <c r="C989" i="2"/>
  <c r="D995" i="2"/>
  <c r="D1002" i="2"/>
  <c r="E1009" i="2"/>
  <c r="E1016" i="2"/>
  <c r="C1050" i="2"/>
  <c r="D1126" i="2"/>
  <c r="D1223" i="2"/>
  <c r="D1806" i="2"/>
  <c r="E1790" i="2"/>
  <c r="G1790" i="2" s="1"/>
  <c r="C1776" i="2"/>
  <c r="E1761" i="2"/>
  <c r="D1747" i="2"/>
  <c r="C1733" i="2"/>
  <c r="D982" i="2"/>
  <c r="D989" i="2"/>
  <c r="E995" i="2"/>
  <c r="E1003" i="2"/>
  <c r="C1010" i="2"/>
  <c r="C1017" i="2"/>
  <c r="D1042" i="2"/>
  <c r="D1050" i="2"/>
  <c r="E1056" i="2"/>
  <c r="E1063" i="2"/>
  <c r="C1070" i="2"/>
  <c r="C1078" i="2"/>
  <c r="D1084" i="2"/>
  <c r="D1091" i="2"/>
  <c r="E1098" i="2"/>
  <c r="E1105" i="2"/>
  <c r="C1112" i="2"/>
  <c r="E1118" i="2"/>
  <c r="E1126" i="2"/>
  <c r="E1132" i="2"/>
  <c r="C1139" i="2"/>
  <c r="C1145" i="2"/>
  <c r="D1152" i="2"/>
  <c r="D1158" i="2"/>
  <c r="D1164" i="2"/>
  <c r="E1171" i="2"/>
  <c r="E1177" i="2"/>
  <c r="E1183" i="2"/>
  <c r="C1190" i="2"/>
  <c r="C1197" i="2"/>
  <c r="C1203" i="2"/>
  <c r="D1209" i="2"/>
  <c r="D1216" i="2"/>
  <c r="E1223" i="2"/>
  <c r="E1229" i="2"/>
  <c r="E1235" i="2"/>
  <c r="C1243" i="2"/>
  <c r="C1249" i="2"/>
  <c r="C1255" i="2"/>
  <c r="D1261" i="2"/>
  <c r="D1269" i="2"/>
  <c r="E1275" i="2"/>
  <c r="E1281" i="2"/>
  <c r="E1287" i="2"/>
  <c r="C1519" i="2"/>
  <c r="E1525" i="2"/>
  <c r="D1531" i="2"/>
  <c r="C1537" i="2"/>
  <c r="D1542" i="2"/>
  <c r="C1549" i="2"/>
  <c r="E1554" i="2"/>
  <c r="C1560" i="2"/>
  <c r="D1565" i="2"/>
  <c r="E1570" i="2"/>
  <c r="C1577" i="2"/>
  <c r="E1582" i="2"/>
  <c r="D1588" i="2"/>
  <c r="E1593" i="2"/>
  <c r="E1598" i="2"/>
  <c r="E1603" i="2"/>
  <c r="E1609" i="2"/>
  <c r="E1614" i="2"/>
  <c r="E1619" i="2"/>
  <c r="E1624" i="2"/>
  <c r="E1629" i="2"/>
  <c r="C1635" i="2"/>
  <c r="C1640" i="2"/>
  <c r="C1645" i="2"/>
  <c r="C1650" i="2"/>
  <c r="C1655" i="2"/>
  <c r="C1660" i="2"/>
  <c r="C1666" i="2"/>
  <c r="C1671" i="2"/>
  <c r="C1676" i="2"/>
  <c r="C1681" i="2"/>
  <c r="C1686" i="2"/>
  <c r="C1691" i="2"/>
  <c r="C1696" i="2"/>
  <c r="D1701" i="2"/>
  <c r="D1706" i="2"/>
  <c r="D1711" i="2"/>
  <c r="D1716" i="2"/>
  <c r="D1721" i="2"/>
  <c r="D1727" i="2"/>
  <c r="E1804" i="2"/>
  <c r="G1804" i="2" s="1"/>
  <c r="C1790" i="2"/>
  <c r="E1775" i="2"/>
  <c r="D1761" i="2"/>
  <c r="C1747" i="2"/>
  <c r="E1732" i="2"/>
  <c r="C983" i="2"/>
  <c r="E989" i="2"/>
  <c r="C996" i="2"/>
  <c r="C1004" i="2"/>
  <c r="D1010" i="2"/>
  <c r="D1017" i="2"/>
  <c r="E1050" i="2"/>
  <c r="C1057" i="2"/>
  <c r="D1071" i="2"/>
  <c r="C1804" i="2"/>
  <c r="E1789" i="2"/>
  <c r="G1789" i="2" s="1"/>
  <c r="D1775" i="2"/>
  <c r="C1761" i="2"/>
  <c r="E1746" i="2"/>
  <c r="D1732" i="2"/>
  <c r="C1800" i="2"/>
  <c r="D1785" i="2"/>
  <c r="C1771" i="2"/>
  <c r="E1756" i="2"/>
  <c r="D1742" i="2"/>
  <c r="D984" i="2"/>
  <c r="E990" i="2"/>
  <c r="E998" i="2"/>
  <c r="C1005" i="2"/>
  <c r="C1012" i="2"/>
  <c r="D1018" i="2"/>
  <c r="D1045" i="2"/>
  <c r="E1051" i="2"/>
  <c r="E1058" i="2"/>
  <c r="D1798" i="2"/>
  <c r="C1784" i="2"/>
  <c r="E1769" i="2"/>
  <c r="D1755" i="2"/>
  <c r="C1741" i="2"/>
  <c r="C1798" i="2"/>
  <c r="E1783" i="2"/>
  <c r="D1769" i="2"/>
  <c r="C1755" i="2"/>
  <c r="D1739" i="2"/>
  <c r="D1746" i="2"/>
  <c r="C987" i="2"/>
  <c r="C999" i="2"/>
  <c r="E1007" i="2"/>
  <c r="D1039" i="2"/>
  <c r="E1047" i="2"/>
  <c r="E1060" i="2"/>
  <c r="C1069" i="2"/>
  <c r="D1079" i="2"/>
  <c r="D1088" i="2"/>
  <c r="D1096" i="2"/>
  <c r="D1106" i="2"/>
  <c r="D1115" i="2"/>
  <c r="D1123" i="2"/>
  <c r="E1131" i="2"/>
  <c r="C1140" i="2"/>
  <c r="D1148" i="2"/>
  <c r="D1156" i="2"/>
  <c r="E1164" i="2"/>
  <c r="C1173" i="2"/>
  <c r="D1180" i="2"/>
  <c r="D1188" i="2"/>
  <c r="E1197" i="2"/>
  <c r="C1205" i="2"/>
  <c r="D1214" i="2"/>
  <c r="D1221" i="2"/>
  <c r="E1230" i="2"/>
  <c r="C1239" i="2"/>
  <c r="C1246" i="2"/>
  <c r="D1255" i="2"/>
  <c r="E1263" i="2"/>
  <c r="C1272" i="2"/>
  <c r="D1280" i="2"/>
  <c r="E1289" i="2"/>
  <c r="E1520" i="2"/>
  <c r="C1529" i="2"/>
  <c r="C1536" i="2"/>
  <c r="C1544" i="2"/>
  <c r="D1551" i="2"/>
  <c r="E1557" i="2"/>
  <c r="E1565" i="2"/>
  <c r="D1573" i="2"/>
  <c r="C1580" i="2"/>
  <c r="D1586" i="2"/>
  <c r="D1594" i="2"/>
  <c r="D1600" i="2"/>
  <c r="E1606" i="2"/>
  <c r="E1613" i="2"/>
  <c r="C1621" i="2"/>
  <c r="C1627" i="2"/>
  <c r="C1633" i="2"/>
  <c r="D1640" i="2"/>
  <c r="D1646" i="2"/>
  <c r="D1652" i="2"/>
  <c r="E1658" i="2"/>
  <c r="E1666" i="2"/>
  <c r="E1672" i="2"/>
  <c r="C1679" i="2"/>
  <c r="C1685" i="2"/>
  <c r="D1692" i="2"/>
  <c r="D1698" i="2"/>
  <c r="D1704" i="2"/>
  <c r="E1711" i="2"/>
  <c r="E1717" i="2"/>
  <c r="G1717" i="2" s="1"/>
  <c r="I1717" i="2" s="1"/>
  <c r="E1723" i="2"/>
  <c r="G1723" i="2" s="1"/>
  <c r="I1723" i="2" s="1"/>
  <c r="E987" i="2"/>
  <c r="D999" i="2"/>
  <c r="C1009" i="2"/>
  <c r="C1040" i="2"/>
  <c r="C1051" i="2"/>
  <c r="C1061" i="2"/>
  <c r="C1072" i="2"/>
  <c r="E1079" i="2"/>
  <c r="E1088" i="2"/>
  <c r="E1096" i="2"/>
  <c r="E1106" i="2"/>
  <c r="E1115" i="2"/>
  <c r="E1123" i="2"/>
  <c r="C1133" i="2"/>
  <c r="D1141" i="2"/>
  <c r="E1148" i="2"/>
  <c r="C1157" i="2"/>
  <c r="C1165" i="2"/>
  <c r="D1173" i="2"/>
  <c r="E1741" i="2"/>
  <c r="E1803" i="2"/>
  <c r="G1803" i="2" s="1"/>
  <c r="D1741" i="2"/>
  <c r="D988" i="2"/>
  <c r="E999" i="2"/>
  <c r="C1011" i="2"/>
  <c r="D1040" i="2"/>
  <c r="D1051" i="2"/>
  <c r="D1061" i="2"/>
  <c r="E1072" i="2"/>
  <c r="C1080" i="2"/>
  <c r="C1089" i="2"/>
  <c r="C1099" i="2"/>
  <c r="C1107" i="2"/>
  <c r="C1116" i="2"/>
  <c r="D1124" i="2"/>
  <c r="E1133" i="2"/>
  <c r="E1141" i="2"/>
  <c r="C1149" i="2"/>
  <c r="D1157" i="2"/>
  <c r="E1166" i="2"/>
  <c r="E1173" i="2"/>
  <c r="C1182" i="2"/>
  <c r="D1190" i="2"/>
  <c r="D1198" i="2"/>
  <c r="E1206" i="2"/>
  <c r="C1215" i="2"/>
  <c r="D1224" i="2"/>
  <c r="D1231" i="2"/>
  <c r="E1239" i="2"/>
  <c r="C1248" i="2"/>
  <c r="D1256" i="2"/>
  <c r="D1265" i="2"/>
  <c r="E1272" i="2"/>
  <c r="C1282" i="2"/>
  <c r="D1290" i="2"/>
  <c r="C1799" i="2"/>
  <c r="C1732" i="2"/>
  <c r="C979" i="2"/>
  <c r="C990" i="2"/>
  <c r="C1000" i="2"/>
  <c r="E1011" i="2"/>
  <c r="E1040" i="2"/>
  <c r="C1052" i="2"/>
  <c r="E1061" i="2"/>
  <c r="C1073" i="2"/>
  <c r="D1080" i="2"/>
  <c r="D1089" i="2"/>
  <c r="D1099" i="2"/>
  <c r="D1107" i="2"/>
  <c r="D1116" i="2"/>
  <c r="E1124" i="2"/>
  <c r="C1134" i="2"/>
  <c r="C1142" i="2"/>
  <c r="D1149" i="2"/>
  <c r="E1158" i="2"/>
  <c r="C1167" i="2"/>
  <c r="C1174" i="2"/>
  <c r="D1182" i="2"/>
  <c r="E1191" i="2"/>
  <c r="C1199" i="2"/>
  <c r="C1207" i="2"/>
  <c r="D1215" i="2"/>
  <c r="E1224" i="2"/>
  <c r="C1233" i="2"/>
  <c r="C1240" i="2"/>
  <c r="D1249" i="2"/>
  <c r="E1256" i="2"/>
  <c r="E1265" i="2"/>
  <c r="C1274" i="2"/>
  <c r="D1282" i="2"/>
  <c r="E1290" i="2"/>
  <c r="E1521" i="2"/>
  <c r="D1530" i="2"/>
  <c r="C1538" i="2"/>
  <c r="C1545" i="2"/>
  <c r="D1552" i="2"/>
  <c r="D1560" i="2"/>
  <c r="E1566" i="2"/>
  <c r="E1574" i="2"/>
  <c r="C1581" i="2"/>
  <c r="C1589" i="2"/>
  <c r="D1595" i="2"/>
  <c r="E1601" i="2"/>
  <c r="E1607" i="2"/>
  <c r="E1615" i="2"/>
  <c r="C1622" i="2"/>
  <c r="C1628" i="2"/>
  <c r="D1635" i="2"/>
  <c r="D1641" i="2"/>
  <c r="D1647" i="2"/>
  <c r="E1653" i="2"/>
  <c r="E1660" i="2"/>
  <c r="E1667" i="2"/>
  <c r="C1674" i="2"/>
  <c r="C1680" i="2"/>
  <c r="D1687" i="2"/>
  <c r="D1693" i="2"/>
  <c r="D1699" i="2"/>
  <c r="E1706" i="2"/>
  <c r="E1712" i="2"/>
  <c r="E1718" i="2"/>
  <c r="G1718" i="2" s="1"/>
  <c r="I1718" i="2" s="1"/>
  <c r="C1725" i="2"/>
  <c r="D979" i="2"/>
  <c r="D990" i="2"/>
  <c r="D1000" i="2"/>
  <c r="D1012" i="2"/>
  <c r="C1041" i="2"/>
  <c r="D1052" i="2"/>
  <c r="C1062" i="2"/>
  <c r="D1073" i="2"/>
  <c r="E1080" i="2"/>
  <c r="E1089" i="2"/>
  <c r="E1107" i="2"/>
  <c r="E1116" i="2"/>
  <c r="C1127" i="2"/>
  <c r="D1134" i="2"/>
  <c r="D1142" i="2"/>
  <c r="C1159" i="2"/>
  <c r="D1167" i="2"/>
  <c r="D1174" i="2"/>
  <c r="E1182" i="2"/>
  <c r="D1199" i="2"/>
  <c r="D1207" i="2"/>
  <c r="E1217" i="2"/>
  <c r="C1225" i="2"/>
  <c r="D1240" i="2"/>
  <c r="E1249" i="2"/>
  <c r="C1258" i="2"/>
  <c r="D1274" i="2"/>
  <c r="E1282" i="2"/>
  <c r="C1291" i="2"/>
  <c r="C1523" i="2"/>
  <c r="E1531" i="2"/>
  <c r="E1538" i="2"/>
  <c r="D1545" i="2"/>
  <c r="E1552" i="2"/>
  <c r="E1560" i="2"/>
  <c r="C1567" i="2"/>
  <c r="C1575" i="2"/>
  <c r="D1581" i="2"/>
  <c r="E1595" i="2"/>
  <c r="C1602" i="2"/>
  <c r="C1610" i="2"/>
  <c r="D1622" i="2"/>
  <c r="D1628" i="2"/>
  <c r="E1635" i="2"/>
  <c r="E1647" i="2"/>
  <c r="C1654" i="2"/>
  <c r="C1668" i="2"/>
  <c r="D1674" i="2"/>
  <c r="E1687" i="2"/>
  <c r="E1693" i="2"/>
  <c r="C1707" i="2"/>
  <c r="C1719" i="2"/>
  <c r="D1725" i="2"/>
  <c r="D1789" i="2"/>
  <c r="E979" i="2"/>
  <c r="E1000" i="2"/>
  <c r="E1012" i="2"/>
  <c r="E1052" i="2"/>
  <c r="D1064" i="2"/>
  <c r="E1073" i="2"/>
  <c r="E1091" i="2"/>
  <c r="E1100" i="2"/>
  <c r="C1108" i="2"/>
  <c r="E1798" i="2"/>
  <c r="G1798" i="2" s="1"/>
  <c r="C1100" i="2"/>
  <c r="E1149" i="2"/>
  <c r="C1192" i="2"/>
  <c r="D1233" i="2"/>
  <c r="D1266" i="2"/>
  <c r="D1589" i="2"/>
  <c r="D1616" i="2"/>
  <c r="E1641" i="2"/>
  <c r="C1661" i="2"/>
  <c r="D1681" i="2"/>
  <c r="E1699" i="2"/>
  <c r="C1713" i="2"/>
  <c r="C991" i="2"/>
  <c r="D1041" i="2"/>
  <c r="E1082" i="2"/>
  <c r="D1784" i="2"/>
  <c r="D1770" i="2"/>
  <c r="C984" i="2"/>
  <c r="C994" i="2"/>
  <c r="D1005" i="2"/>
  <c r="C1015" i="2"/>
  <c r="C1046" i="2"/>
  <c r="E1055" i="2"/>
  <c r="E1066" i="2"/>
  <c r="C1075" i="2"/>
  <c r="C1085" i="2"/>
  <c r="C1094" i="2"/>
  <c r="C1102" i="2"/>
  <c r="C1111" i="2"/>
  <c r="E1120" i="2"/>
  <c r="C1129" i="2"/>
  <c r="C1137" i="2"/>
  <c r="D1146" i="2"/>
  <c r="C993" i="2"/>
  <c r="C1013" i="2"/>
  <c r="D1053" i="2"/>
  <c r="C1074" i="2"/>
  <c r="C1092" i="2"/>
  <c r="C1110" i="2"/>
  <c r="C1123" i="2"/>
  <c r="E1137" i="2"/>
  <c r="D1153" i="2"/>
  <c r="D1163" i="2"/>
  <c r="D1178" i="2"/>
  <c r="C1188" i="2"/>
  <c r="D1200" i="2"/>
  <c r="C1213" i="2"/>
  <c r="D1225" i="2"/>
  <c r="C1236" i="2"/>
  <c r="E1245" i="2"/>
  <c r="C1259" i="2"/>
  <c r="C1271" i="2"/>
  <c r="C1284" i="2"/>
  <c r="E1292" i="2"/>
  <c r="C1517" i="2"/>
  <c r="E1527" i="2"/>
  <c r="E1537" i="2"/>
  <c r="D1547" i="2"/>
  <c r="D1556" i="2"/>
  <c r="D1564" i="2"/>
  <c r="D1575" i="2"/>
  <c r="D1584" i="2"/>
  <c r="C1592" i="2"/>
  <c r="E1600" i="2"/>
  <c r="E1610" i="2"/>
  <c r="C1618" i="2"/>
  <c r="D1626" i="2"/>
  <c r="E1633" i="2"/>
  <c r="E1642" i="2"/>
  <c r="C1651" i="2"/>
  <c r="D1658" i="2"/>
  <c r="E1668" i="2"/>
  <c r="E1676" i="2"/>
  <c r="C1684" i="2"/>
  <c r="E1692" i="2"/>
  <c r="E1701" i="2"/>
  <c r="E1708" i="2"/>
  <c r="C1717" i="2"/>
  <c r="E1724" i="2"/>
  <c r="G1724" i="2" s="1"/>
  <c r="I1724" i="2" s="1"/>
  <c r="D1139" i="2"/>
  <c r="E1153" i="2"/>
  <c r="E1167" i="2"/>
  <c r="E1188" i="2"/>
  <c r="E1201" i="2"/>
  <c r="D1213" i="2"/>
  <c r="E1225" i="2"/>
  <c r="D1236" i="2"/>
  <c r="E1246" i="2"/>
  <c r="D1259" i="2"/>
  <c r="D1271" i="2"/>
  <c r="D1284" i="2"/>
  <c r="D1519" i="2"/>
  <c r="C1528" i="2"/>
  <c r="D1539" i="2"/>
  <c r="E1547" i="2"/>
  <c r="E1556" i="2"/>
  <c r="C1566" i="2"/>
  <c r="E1575" i="2"/>
  <c r="E1584" i="2"/>
  <c r="E1592" i="2"/>
  <c r="D1601" i="2"/>
  <c r="C1611" i="2"/>
  <c r="E1626" i="2"/>
  <c r="C1636" i="2"/>
  <c r="C1643" i="2"/>
  <c r="D1651" i="2"/>
  <c r="C1659" i="2"/>
  <c r="C1669" i="2"/>
  <c r="C1677" i="2"/>
  <c r="D1684" i="2"/>
  <c r="C1693" i="2"/>
  <c r="C1702" i="2"/>
  <c r="D1717" i="2"/>
  <c r="E1727" i="2"/>
  <c r="D1055" i="2"/>
  <c r="E1093" i="2"/>
  <c r="E1127" i="2"/>
  <c r="E1139" i="2"/>
  <c r="C1168" i="2"/>
  <c r="C1179" i="2"/>
  <c r="C1214" i="2"/>
  <c r="C1226" i="2"/>
  <c r="C1238" i="2"/>
  <c r="E1259" i="2"/>
  <c r="E1519" i="2"/>
  <c r="E1539" i="2"/>
  <c r="E1549" i="2"/>
  <c r="C1557" i="2"/>
  <c r="D1566" i="2"/>
  <c r="C1576" i="2"/>
  <c r="C1594" i="2"/>
  <c r="D1602" i="2"/>
  <c r="E1618" i="2"/>
  <c r="D1636" i="2"/>
  <c r="D1643" i="2"/>
  <c r="D1660" i="2"/>
  <c r="D1669" i="2"/>
  <c r="E1684" i="2"/>
  <c r="C1694" i="2"/>
  <c r="C1718" i="2"/>
  <c r="C1728" i="2"/>
  <c r="C1596" i="2"/>
  <c r="D1621" i="2"/>
  <c r="E1645" i="2"/>
  <c r="D1671" i="2"/>
  <c r="C1695" i="2"/>
  <c r="C1720" i="2"/>
  <c r="C1756" i="2"/>
  <c r="E1038" i="2"/>
  <c r="E1129" i="2"/>
  <c r="D1159" i="2"/>
  <c r="C1184" i="2"/>
  <c r="E1204" i="2"/>
  <c r="E1228" i="2"/>
  <c r="E1251" i="2"/>
  <c r="D1263" i="2"/>
  <c r="E1532" i="2"/>
  <c r="C1551" i="2"/>
  <c r="C1561" i="2"/>
  <c r="C1569" i="2"/>
  <c r="E1586" i="2"/>
  <c r="E1596" i="2"/>
  <c r="C1613" i="2"/>
  <c r="E1637" i="2"/>
  <c r="D1655" i="2"/>
  <c r="D1679" i="2"/>
  <c r="D1688" i="2"/>
  <c r="D1712" i="2"/>
  <c r="D1729" i="2"/>
  <c r="E1551" i="2"/>
  <c r="D1561" i="2"/>
  <c r="D1579" i="2"/>
  <c r="C1597" i="2"/>
  <c r="D1613" i="2"/>
  <c r="C1638" i="2"/>
  <c r="E1655" i="2"/>
  <c r="C1672" i="2"/>
  <c r="E1688" i="2"/>
  <c r="D1713" i="2"/>
  <c r="E1729" i="2"/>
  <c r="D1172" i="2"/>
  <c r="E1569" i="2"/>
  <c r="D1597" i="2"/>
  <c r="C1623" i="2"/>
  <c r="C1647" i="2"/>
  <c r="D1672" i="2"/>
  <c r="C1689" i="2"/>
  <c r="E1713" i="2"/>
  <c r="E1004" i="2"/>
  <c r="D1066" i="2"/>
  <c r="C1119" i="2"/>
  <c r="E1134" i="2"/>
  <c r="E1161" i="2"/>
  <c r="D1185" i="2"/>
  <c r="C1231" i="2"/>
  <c r="E1253" i="2"/>
  <c r="C1290" i="2"/>
  <c r="E1534" i="2"/>
  <c r="C1562" i="2"/>
  <c r="D1580" i="2"/>
  <c r="E1597" i="2"/>
  <c r="D1615" i="2"/>
  <c r="E1638" i="2"/>
  <c r="D993" i="2"/>
  <c r="D1014" i="2"/>
  <c r="C1054" i="2"/>
  <c r="D1074" i="2"/>
  <c r="D1093" i="2"/>
  <c r="D1110" i="2"/>
  <c r="D1127" i="2"/>
  <c r="E1178" i="2"/>
  <c r="D1618" i="2"/>
  <c r="C1709" i="2"/>
  <c r="C1202" i="2"/>
  <c r="D1709" i="2"/>
  <c r="D1113" i="2"/>
  <c r="E1784" i="2"/>
  <c r="G1784" i="2" s="1"/>
  <c r="I1784" i="2" s="1" a="1"/>
  <c r="I1784" i="2" s="1"/>
  <c r="E993" i="2"/>
  <c r="E1014" i="2"/>
  <c r="E1074" i="2"/>
  <c r="E1110" i="2"/>
  <c r="C1154" i="2"/>
  <c r="D1192" i="2"/>
  <c r="C1250" i="2"/>
  <c r="E1271" i="2"/>
  <c r="C1285" i="2"/>
  <c r="E1529" i="2"/>
  <c r="C1585" i="2"/>
  <c r="E1611" i="2"/>
  <c r="D1627" i="2"/>
  <c r="E1651" i="2"/>
  <c r="D1677" i="2"/>
  <c r="D1702" i="2"/>
  <c r="C1586" i="2"/>
  <c r="D1637" i="2"/>
  <c r="E1678" i="2"/>
  <c r="C1729" i="2"/>
  <c r="D1059" i="2"/>
  <c r="C1219" i="2"/>
  <c r="D1286" i="2"/>
  <c r="E1630" i="2"/>
  <c r="D1662" i="2"/>
  <c r="E1703" i="2"/>
  <c r="C1631" i="2"/>
  <c r="C1663" i="2"/>
  <c r="C1704" i="2"/>
  <c r="C1160" i="2"/>
  <c r="E1207" i="2"/>
  <c r="E1243" i="2"/>
  <c r="E1266" i="2"/>
  <c r="D1277" i="2"/>
  <c r="C1534" i="2"/>
  <c r="C1552" i="2"/>
  <c r="E1579" i="2"/>
  <c r="C1615" i="2"/>
  <c r="C1656" i="2"/>
  <c r="D1697" i="2"/>
  <c r="C1722" i="2"/>
  <c r="E1084" i="2"/>
  <c r="C1220" i="2"/>
  <c r="C1267" i="2"/>
  <c r="D1543" i="2"/>
  <c r="C1590" i="2"/>
  <c r="E1631" i="2"/>
  <c r="C1775" i="2"/>
  <c r="D994" i="2"/>
  <c r="E1015" i="2"/>
  <c r="D1057" i="2"/>
  <c r="D1075" i="2"/>
  <c r="D1094" i="2"/>
  <c r="D1112" i="2"/>
  <c r="C1128" i="2"/>
  <c r="C1143" i="2"/>
  <c r="D1154" i="2"/>
  <c r="D1168" i="2"/>
  <c r="D1179" i="2"/>
  <c r="E1192" i="2"/>
  <c r="E1203" i="2"/>
  <c r="E1214" i="2"/>
  <c r="D1226" i="2"/>
  <c r="D1238" i="2"/>
  <c r="D1250" i="2"/>
  <c r="C1260" i="2"/>
  <c r="D1272" i="2"/>
  <c r="D1285" i="2"/>
  <c r="C1520" i="2"/>
  <c r="C1530" i="2"/>
  <c r="C1540" i="2"/>
  <c r="C1550" i="2"/>
  <c r="D1557" i="2"/>
  <c r="E1567" i="2"/>
  <c r="D1577" i="2"/>
  <c r="D1585" i="2"/>
  <c r="E1594" i="2"/>
  <c r="E1602" i="2"/>
  <c r="C1612" i="2"/>
  <c r="C1620" i="2"/>
  <c r="E1627" i="2"/>
  <c r="E1636" i="2"/>
  <c r="E1643" i="2"/>
  <c r="C1652" i="2"/>
  <c r="D1661" i="2"/>
  <c r="E1669" i="2"/>
  <c r="C1678" i="2"/>
  <c r="D1686" i="2"/>
  <c r="D1694" i="2"/>
  <c r="E1702" i="2"/>
  <c r="E1709" i="2"/>
  <c r="D1718" i="2"/>
  <c r="D1728" i="2"/>
  <c r="C1604" i="2"/>
  <c r="D1612" i="2"/>
  <c r="E1628" i="2"/>
  <c r="C1637" i="2"/>
  <c r="E1652" i="2"/>
  <c r="E1661" i="2"/>
  <c r="D1678" i="2"/>
  <c r="E1686" i="2"/>
  <c r="C1703" i="2"/>
  <c r="C1710" i="2"/>
  <c r="E1728" i="2"/>
  <c r="E1760" i="2"/>
  <c r="D996" i="2"/>
  <c r="C1059" i="2"/>
  <c r="E1078" i="2"/>
  <c r="D1095" i="2"/>
  <c r="D1129" i="2"/>
  <c r="E1143" i="2"/>
  <c r="C1155" i="2"/>
  <c r="E1181" i="2"/>
  <c r="D1193" i="2"/>
  <c r="D1204" i="2"/>
  <c r="E1218" i="2"/>
  <c r="D1239" i="2"/>
  <c r="C1263" i="2"/>
  <c r="C1521" i="2"/>
  <c r="E1540" i="2"/>
  <c r="E1550" i="2"/>
  <c r="C1559" i="2"/>
  <c r="E1568" i="2"/>
  <c r="E1578" i="2"/>
  <c r="D1604" i="2"/>
  <c r="D1630" i="2"/>
  <c r="C1653" i="2"/>
  <c r="C1688" i="2"/>
  <c r="D1703" i="2"/>
  <c r="D998" i="2"/>
  <c r="C1079" i="2"/>
  <c r="C1144" i="2"/>
  <c r="D1169" i="2"/>
  <c r="E1193" i="2"/>
  <c r="E1240" i="2"/>
  <c r="E1276" i="2"/>
  <c r="D1521" i="2"/>
  <c r="C1541" i="2"/>
  <c r="C1579" i="2"/>
  <c r="E1604" i="2"/>
  <c r="E1621" i="2"/>
  <c r="C1646" i="2"/>
  <c r="E1671" i="2"/>
  <c r="E1696" i="2"/>
  <c r="D1720" i="2"/>
  <c r="E1523" i="2"/>
  <c r="C1533" i="2"/>
  <c r="D1541" i="2"/>
  <c r="D1569" i="2"/>
  <c r="E1588" i="2"/>
  <c r="C1605" i="2"/>
  <c r="E1622" i="2"/>
  <c r="E1646" i="2"/>
  <c r="E1679" i="2"/>
  <c r="C1697" i="2"/>
  <c r="E1721" i="2"/>
  <c r="G1721" i="2" s="1"/>
  <c r="I1721" i="2" s="1"/>
  <c r="C1185" i="2"/>
  <c r="E1194" i="2"/>
  <c r="E1219" i="2"/>
  <c r="D1230" i="2"/>
  <c r="D1253" i="2"/>
  <c r="C1289" i="2"/>
  <c r="E1524" i="2"/>
  <c r="E1542" i="2"/>
  <c r="E1561" i="2"/>
  <c r="E1589" i="2"/>
  <c r="D1605" i="2"/>
  <c r="D1631" i="2"/>
  <c r="D1663" i="2"/>
  <c r="E1681" i="2"/>
  <c r="E1704" i="2"/>
  <c r="E983" i="2"/>
  <c r="E1045" i="2"/>
  <c r="E1101" i="2"/>
  <c r="E1147" i="2"/>
  <c r="E1172" i="2"/>
  <c r="D1208" i="2"/>
  <c r="C1244" i="2"/>
  <c r="E1277" i="2"/>
  <c r="C1526" i="2"/>
  <c r="C1553" i="2"/>
  <c r="C1572" i="2"/>
  <c r="C1606" i="2"/>
  <c r="D1623" i="2"/>
  <c r="C1648" i="2"/>
  <c r="C1770" i="2"/>
  <c r="E994" i="2"/>
  <c r="E1017" i="2"/>
  <c r="C1058" i="2"/>
  <c r="D1078" i="2"/>
  <c r="E1094" i="2"/>
  <c r="E1112" i="2"/>
  <c r="D1128" i="2"/>
  <c r="D1143" i="2"/>
  <c r="E1154" i="2"/>
  <c r="E1168" i="2"/>
  <c r="E1179" i="2"/>
  <c r="C1193" i="2"/>
  <c r="C1204" i="2"/>
  <c r="C1218" i="2"/>
  <c r="C1228" i="2"/>
  <c r="E1238" i="2"/>
  <c r="E1250" i="2"/>
  <c r="E1261" i="2"/>
  <c r="C1276" i="2"/>
  <c r="E1285" i="2"/>
  <c r="D1520" i="2"/>
  <c r="C1532" i="2"/>
  <c r="D1540" i="2"/>
  <c r="D1550" i="2"/>
  <c r="D1558" i="2"/>
  <c r="D1568" i="2"/>
  <c r="C1578" i="2"/>
  <c r="E1585" i="2"/>
  <c r="C1595" i="2"/>
  <c r="D1620" i="2"/>
  <c r="D1645" i="2"/>
  <c r="C1670" i="2"/>
  <c r="E1694" i="2"/>
  <c r="D1719" i="2"/>
  <c r="C1018" i="2"/>
  <c r="C1113" i="2"/>
  <c r="C1169" i="2"/>
  <c r="D1228" i="2"/>
  <c r="D1251" i="2"/>
  <c r="D1276" i="2"/>
  <c r="C1286" i="2"/>
  <c r="D1532" i="2"/>
  <c r="E1612" i="2"/>
  <c r="C1662" i="2"/>
  <c r="C1712" i="2"/>
  <c r="C1096" i="2"/>
  <c r="E1755" i="2"/>
  <c r="C980" i="2"/>
  <c r="C1001" i="2"/>
  <c r="E1044" i="2"/>
  <c r="E1064" i="2"/>
  <c r="C1083" i="2"/>
  <c r="C1101" i="2"/>
  <c r="C1117" i="2"/>
  <c r="C1130" i="2"/>
  <c r="E1146" i="2"/>
  <c r="E1159" i="2"/>
  <c r="C1172" i="2"/>
  <c r="D1184" i="2"/>
  <c r="D1194" i="2"/>
  <c r="D1205" i="2"/>
  <c r="D1219" i="2"/>
  <c r="C1230" i="2"/>
  <c r="D1243" i="2"/>
  <c r="C1253" i="2"/>
  <c r="C1265" i="2"/>
  <c r="C1277" i="2"/>
  <c r="E1286" i="2"/>
  <c r="D980" i="2"/>
  <c r="D1004" i="2"/>
  <c r="C1045" i="2"/>
  <c r="C1066" i="2"/>
  <c r="D1083" i="2"/>
  <c r="D1101" i="2"/>
  <c r="D1117" i="2"/>
  <c r="D1131" i="2"/>
  <c r="C1147" i="2"/>
  <c r="D1638" i="2"/>
  <c r="C1195" i="2"/>
  <c r="C1068" i="2"/>
  <c r="E1122" i="2"/>
  <c r="C1175" i="2"/>
  <c r="E1212" i="2"/>
  <c r="C1256" i="2"/>
  <c r="D1292" i="2"/>
  <c r="D1526" i="2"/>
  <c r="E1555" i="2"/>
  <c r="D1590" i="2"/>
  <c r="D1617" i="2"/>
  <c r="D1648" i="2"/>
  <c r="D1673" i="2"/>
  <c r="C1692" i="2"/>
  <c r="D1715" i="2"/>
  <c r="D1136" i="2"/>
  <c r="D1562" i="2"/>
  <c r="D1650" i="2"/>
  <c r="C1625" i="2"/>
  <c r="E1722" i="2"/>
  <c r="G1722" i="2" s="1"/>
  <c r="I1722" i="2" s="1"/>
  <c r="D1137" i="2"/>
  <c r="E1625" i="2"/>
  <c r="C1723" i="2"/>
  <c r="C1547" i="2"/>
  <c r="C1714" i="2"/>
  <c r="E984" i="2"/>
  <c r="D1068" i="2"/>
  <c r="C1135" i="2"/>
  <c r="E1176" i="2"/>
  <c r="D1220" i="2"/>
  <c r="D1258" i="2"/>
  <c r="E1526" i="2"/>
  <c r="C1556" i="2"/>
  <c r="E1590" i="2"/>
  <c r="E1617" i="2"/>
  <c r="C1649" i="2"/>
  <c r="E1673" i="2"/>
  <c r="E1697" i="2"/>
  <c r="E1716" i="2"/>
  <c r="G1716" i="2" s="1"/>
  <c r="I1716" i="2" s="1"/>
  <c r="E1068" i="2"/>
  <c r="C1178" i="2"/>
  <c r="E1220" i="2"/>
  <c r="C1527" i="2"/>
  <c r="E1623" i="2"/>
  <c r="E1674" i="2"/>
  <c r="D1722" i="2"/>
  <c r="E1650" i="2"/>
  <c r="E985" i="2"/>
  <c r="E1269" i="2"/>
  <c r="C1535" i="2"/>
  <c r="C1699" i="2"/>
  <c r="D1291" i="2"/>
  <c r="D1666" i="2"/>
  <c r="C1555" i="2"/>
  <c r="E1616" i="2"/>
  <c r="C1690" i="2"/>
  <c r="C1292" i="2"/>
  <c r="D1642" i="2"/>
  <c r="C985" i="2"/>
  <c r="E1258" i="2"/>
  <c r="C1591" i="2"/>
  <c r="C1698" i="2"/>
  <c r="E1698" i="2"/>
  <c r="C1224" i="2"/>
  <c r="D1656" i="2"/>
  <c r="C1245" i="2"/>
  <c r="E1689" i="2"/>
  <c r="D985" i="2"/>
  <c r="D1085" i="2"/>
  <c r="E1136" i="2"/>
  <c r="E1186" i="2"/>
  <c r="C1221" i="2"/>
  <c r="D1267" i="2"/>
  <c r="D1527" i="2"/>
  <c r="C1563" i="2"/>
  <c r="D1591" i="2"/>
  <c r="C1675" i="2"/>
  <c r="C1086" i="2"/>
  <c r="C1599" i="2"/>
  <c r="E1640" i="2"/>
  <c r="E1162" i="2"/>
  <c r="C1254" i="2"/>
  <c r="D1667" i="2"/>
  <c r="C1187" i="2"/>
  <c r="E1563" i="2"/>
  <c r="D1676" i="2"/>
  <c r="C1665" i="2"/>
  <c r="D1120" i="2"/>
  <c r="D1583" i="2"/>
  <c r="E1291" i="2"/>
  <c r="C1584" i="2"/>
  <c r="E1714" i="2"/>
  <c r="G1714" i="2" s="1"/>
  <c r="I1714" i="2" s="1"/>
  <c r="E1005" i="2"/>
  <c r="E1086" i="2"/>
  <c r="C1148" i="2"/>
  <c r="D1187" i="2"/>
  <c r="E1233" i="2"/>
  <c r="C1270" i="2"/>
  <c r="D1535" i="2"/>
  <c r="C1564" i="2"/>
  <c r="D1599" i="2"/>
  <c r="C1626" i="2"/>
  <c r="E1656" i="2"/>
  <c r="C1682" i="2"/>
  <c r="C1700" i="2"/>
  <c r="D1723" i="2"/>
  <c r="C1150" i="2"/>
  <c r="E1187" i="2"/>
  <c r="C1234" i="2"/>
  <c r="D1270" i="2"/>
  <c r="E1535" i="2"/>
  <c r="D1572" i="2"/>
  <c r="E1599" i="2"/>
  <c r="C1632" i="2"/>
  <c r="C1657" i="2"/>
  <c r="E1682" i="2"/>
  <c r="C1705" i="2"/>
  <c r="E1199" i="2"/>
  <c r="D1574" i="2"/>
  <c r="D1633" i="2"/>
  <c r="E1683" i="2"/>
  <c r="E1046" i="2"/>
  <c r="D1162" i="2"/>
  <c r="C1200" i="2"/>
  <c r="E1280" i="2"/>
  <c r="E1580" i="2"/>
  <c r="D1708" i="2"/>
  <c r="C1047" i="2"/>
  <c r="E1209" i="2"/>
  <c r="D1610" i="2"/>
  <c r="C1211" i="2"/>
  <c r="C1667" i="2"/>
  <c r="D1006" i="2"/>
  <c r="C1088" i="2"/>
  <c r="C1724" i="2"/>
  <c r="E1244" i="2"/>
  <c r="E1545" i="2"/>
  <c r="C1007" i="2"/>
  <c r="D1102" i="2"/>
  <c r="E1152" i="2"/>
  <c r="D1197" i="2"/>
  <c r="D1234" i="2"/>
  <c r="C1279" i="2"/>
  <c r="D1537" i="2"/>
  <c r="E1572" i="2"/>
  <c r="C1600" i="2"/>
  <c r="D1632" i="2"/>
  <c r="D1657" i="2"/>
  <c r="C1683" i="2"/>
  <c r="D1707" i="2"/>
  <c r="D1007" i="2"/>
  <c r="E1102" i="2"/>
  <c r="C1153" i="2"/>
  <c r="C1198" i="2"/>
  <c r="E1234" i="2"/>
  <c r="D1279" i="2"/>
  <c r="D1544" i="2"/>
  <c r="C1574" i="2"/>
  <c r="D1606" i="2"/>
  <c r="E1632" i="2"/>
  <c r="E1657" i="2"/>
  <c r="D1683" i="2"/>
  <c r="E1707" i="2"/>
  <c r="C1162" i="2"/>
  <c r="D1244" i="2"/>
  <c r="E1279" i="2"/>
  <c r="E1544" i="2"/>
  <c r="C1607" i="2"/>
  <c r="E1663" i="2"/>
  <c r="C1708" i="2"/>
  <c r="C1106" i="2"/>
  <c r="D1607" i="2"/>
  <c r="D1689" i="2"/>
  <c r="C1641" i="2"/>
  <c r="D1245" i="2"/>
  <c r="E1583" i="2"/>
  <c r="C1642" i="2"/>
  <c r="D1714" i="2"/>
  <c r="D1555" i="2"/>
  <c r="C1617" i="2"/>
  <c r="D1691" i="2"/>
  <c r="D1046" i="2"/>
  <c r="C1104" i="2"/>
  <c r="D1047" i="2"/>
  <c r="C1122" i="2"/>
  <c r="C1163" i="2"/>
  <c r="D1067" i="2"/>
  <c r="D1122" i="2"/>
  <c r="E1174" i="2"/>
  <c r="D1211" i="2"/>
  <c r="G3499" i="2" l="1"/>
  <c r="I3499" i="2" s="1" a="1"/>
  <c r="G3504" i="2"/>
  <c r="I3504" i="2" s="1" a="1"/>
  <c r="G3505" i="2"/>
  <c r="I3505" i="2" s="1" a="1"/>
  <c r="G3500" i="2"/>
  <c r="I3500" i="2" s="1" a="1"/>
  <c r="G3515" i="2"/>
  <c r="I3515" i="2" s="1" a="1"/>
  <c r="G3510" i="2"/>
  <c r="I3510" i="2" s="1" a="1"/>
  <c r="G3479" i="2"/>
  <c r="I3479" i="2" s="1" a="1"/>
  <c r="G3523" i="2"/>
  <c r="G3524" i="2"/>
  <c r="I3524" i="2" s="1" a="1"/>
  <c r="G3474" i="2"/>
  <c r="I3474" i="2" s="1" a="1"/>
  <c r="G3484" i="2"/>
  <c r="I3484" i="2" s="1" a="1"/>
  <c r="G3513" i="2"/>
  <c r="I3513" i="2" s="1" a="1"/>
  <c r="G3491" i="2"/>
  <c r="I3491" i="2" s="1" a="1"/>
  <c r="G3493" i="2"/>
  <c r="G3521" i="2"/>
  <c r="I3521" i="2" s="1" a="1"/>
  <c r="G3519" i="2"/>
  <c r="I3519" i="2" s="1" a="1"/>
  <c r="G3516" i="2"/>
  <c r="I3516" i="2" s="1" a="1"/>
  <c r="G3472" i="2"/>
  <c r="I3472" i="2" s="1" a="1"/>
  <c r="G3514" i="2"/>
  <c r="I3514" i="2" s="1" a="1"/>
  <c r="G3483" i="2"/>
  <c r="I3483" i="2" s="1" a="1"/>
  <c r="G3488" i="2"/>
  <c r="I3488" i="2" s="1" a="1"/>
  <c r="G3507" i="2"/>
  <c r="I3507" i="2" s="1" a="1"/>
  <c r="G3489" i="2"/>
  <c r="I3489" i="2" s="1" a="1"/>
  <c r="G3502" i="2"/>
  <c r="I3502" i="2" s="1" a="1"/>
  <c r="G3517" i="2"/>
  <c r="I3517" i="2" s="1" a="1"/>
  <c r="G3498" i="2"/>
  <c r="G3478" i="2"/>
  <c r="G3497" i="2"/>
  <c r="G3486" i="2"/>
  <c r="I3486" i="2" s="1" a="1"/>
  <c r="G3512" i="2"/>
  <c r="I3512" i="2" s="1" a="1"/>
  <c r="G3480" i="2"/>
  <c r="I3480" i="2" s="1" a="1"/>
  <c r="G3494" i="2"/>
  <c r="I3494" i="2" s="1" a="1"/>
  <c r="G3490" i="2"/>
  <c r="I3490" i="2" s="1" a="1"/>
  <c r="G3481" i="2"/>
  <c r="I3481" i="2" s="1" a="1"/>
  <c r="G3475" i="2"/>
  <c r="I3475" i="2" s="1" a="1"/>
  <c r="G3495" i="2"/>
  <c r="G3503" i="2"/>
  <c r="I3503" i="2" s="1" a="1"/>
  <c r="G3482" i="2"/>
  <c r="G3492" i="2"/>
  <c r="I3492" i="2" s="1" a="1"/>
  <c r="G3506" i="2"/>
  <c r="I3506" i="2" s="1" a="1"/>
  <c r="G3511" i="2"/>
  <c r="I3511" i="2" s="1" a="1"/>
  <c r="G3471" i="2"/>
  <c r="I3471" i="2" s="1" a="1"/>
  <c r="G3485" i="2"/>
  <c r="I3485" i="2" s="1" a="1"/>
  <c r="G3508" i="2"/>
  <c r="I3508" i="2" s="1" a="1"/>
  <c r="G3501" i="2"/>
  <c r="I3501" i="2" s="1" a="1"/>
  <c r="G3473" i="2"/>
  <c r="I3473" i="2" s="1" a="1"/>
  <c r="G3522" i="2"/>
  <c r="I3522" i="2" s="1" a="1"/>
  <c r="G3509" i="2"/>
  <c r="I3509" i="2" s="1" a="1"/>
  <c r="G3520" i="2"/>
  <c r="G3487" i="2"/>
  <c r="I3487" i="2" s="1" a="1"/>
  <c r="G3525" i="2"/>
  <c r="I3525" i="2" s="1" a="1"/>
  <c r="G3476" i="2"/>
  <c r="I3476" i="2" s="1" a="1"/>
  <c r="G3518" i="2"/>
  <c r="I3518" i="2" s="1" a="1"/>
  <c r="G3477" i="2"/>
  <c r="I3477" i="2" s="1" a="1"/>
  <c r="G3496" i="2"/>
  <c r="I3496" i="2" s="1" a="1"/>
  <c r="I3293" i="2" a="1"/>
  <c r="I3293" i="2" s="1"/>
  <c r="I3028" i="2" a="1"/>
  <c r="I3028" i="2" s="1"/>
  <c r="I3022" i="2" a="1"/>
  <c r="I3022" i="2" s="1"/>
  <c r="I3007" i="2" a="1"/>
  <c r="I3007" i="2" s="1"/>
  <c r="I3024" i="2" a="1"/>
  <c r="I3024" i="2" s="1"/>
  <c r="I3351" i="2" a="1"/>
  <c r="I3351" i="2" s="1"/>
  <c r="I3265" i="2" a="1"/>
  <c r="I3265" i="2" s="1"/>
  <c r="I3019" i="2" a="1"/>
  <c r="I3019" i="2" s="1"/>
  <c r="I3359" i="2" a="1"/>
  <c r="I3359" i="2" s="1"/>
  <c r="I3225" i="2" a="1"/>
  <c r="I3225" i="2" s="1"/>
  <c r="I3013" i="2" a="1"/>
  <c r="I3013" i="2" s="1"/>
  <c r="I3015" i="2" a="1"/>
  <c r="I3015" i="2" s="1"/>
  <c r="I3338" i="2" a="1"/>
  <c r="I3338" i="2" s="1"/>
  <c r="I3230" i="2" a="1"/>
  <c r="I3230" i="2" s="1"/>
  <c r="I3008" i="2" a="1"/>
  <c r="I3008" i="2" s="1"/>
  <c r="I3010" i="2" a="1"/>
  <c r="I3010" i="2" s="1"/>
  <c r="I3005" i="2" a="1"/>
  <c r="I3005" i="2" s="1"/>
  <c r="I3023" i="2" a="1"/>
  <c r="I3023" i="2" s="1"/>
  <c r="I3026" i="2" a="1"/>
  <c r="I3026" i="2" s="1"/>
  <c r="I3011" i="2" a="1"/>
  <c r="I3011" i="2" s="1"/>
  <c r="I3252" i="2" a="1"/>
  <c r="I3252" i="2" s="1"/>
  <c r="I3324" i="2" a="1"/>
  <c r="I3324" i="2" s="1"/>
  <c r="I3009" i="2" a="1"/>
  <c r="I3009" i="2" s="1"/>
  <c r="I3012" i="2" a="1"/>
  <c r="I3012" i="2" s="1"/>
  <c r="I3030" i="2" a="1"/>
  <c r="I3030" i="2" s="1"/>
  <c r="I3006" i="2" a="1"/>
  <c r="I3006" i="2" s="1"/>
  <c r="I3369" i="2" a="1"/>
  <c r="I3369" i="2" s="1"/>
  <c r="I3132" i="2" a="1"/>
  <c r="I3132" i="2" s="1"/>
  <c r="I3127" i="2" a="1"/>
  <c r="I3127" i="2" s="1"/>
  <c r="I3307" i="2" a="1"/>
  <c r="I3307" i="2" s="1"/>
  <c r="I3053" i="2" a="1"/>
  <c r="I3053" i="2" s="1"/>
  <c r="I3279" i="2" a="1"/>
  <c r="I3279" i="2" s="1"/>
  <c r="I3027" i="2" a="1"/>
  <c r="I3027" i="2" s="1"/>
  <c r="I3060" i="2" a="1"/>
  <c r="I3060" i="2" s="1"/>
  <c r="I3258" i="2" a="1"/>
  <c r="I3258" i="2" s="1"/>
  <c r="I3286" i="2" a="1"/>
  <c r="I3286" i="2" s="1"/>
  <c r="I3411" i="2" a="1"/>
  <c r="I3411" i="2" s="1"/>
  <c r="I3017" i="2" a="1"/>
  <c r="I3017" i="2" s="1"/>
  <c r="I3016" i="2" a="1"/>
  <c r="I3016" i="2" s="1"/>
  <c r="I3029" i="2" a="1"/>
  <c r="I3029" i="2" s="1"/>
  <c r="I3074" i="2" a="1"/>
  <c r="I3074" i="2" s="1"/>
  <c r="I3390" i="2" a="1"/>
  <c r="I3390" i="2" s="1"/>
  <c r="I3021" i="2" a="1"/>
  <c r="I3021" i="2" s="1"/>
  <c r="I3018" i="2" a="1"/>
  <c r="I3018" i="2" s="1"/>
  <c r="I3025" i="2" a="1"/>
  <c r="I3025" i="2" s="1"/>
  <c r="I3105" i="2" a="1"/>
  <c r="I3105" i="2" s="1"/>
  <c r="I3272" i="2" a="1"/>
  <c r="I3272" i="2" s="1"/>
  <c r="I3014" i="2" a="1"/>
  <c r="I3014" i="2" s="1"/>
  <c r="I3020" i="2" a="1"/>
  <c r="I3020" i="2" s="1"/>
  <c r="I3203" i="2" a="1"/>
  <c r="I3203" i="2" s="1"/>
  <c r="I3358" i="2" a="1"/>
  <c r="I3358" i="2" s="1"/>
  <c r="I3300" i="2" a="1"/>
  <c r="I3300" i="2" s="1"/>
  <c r="I3154" i="2" a="1"/>
  <c r="I3154" i="2" s="1"/>
  <c r="I3306" i="2" a="1"/>
  <c r="I3306" i="2" s="1"/>
  <c r="I3176" i="2" a="1"/>
  <c r="I3176" i="2" s="1"/>
  <c r="I3181" i="2" a="1"/>
  <c r="I3181" i="2" s="1"/>
  <c r="I1806" i="2" a="1"/>
  <c r="I1806" i="2" s="1"/>
  <c r="I1800" i="2" a="1"/>
  <c r="I1800" i="2" s="1"/>
  <c r="I1794" i="2" a="1"/>
  <c r="I1794" i="2" s="1"/>
  <c r="I1807" i="2" a="1"/>
  <c r="I1807" i="2" s="1"/>
  <c r="I1804" i="2" a="1"/>
  <c r="I1804" i="2" s="1"/>
  <c r="I1808" i="2" a="1"/>
  <c r="I1808" i="2" s="1"/>
  <c r="I1803" i="2" a="1"/>
  <c r="I1803" i="2" s="1"/>
  <c r="I1793" i="2" a="1"/>
  <c r="I1793" i="2" s="1"/>
  <c r="I1786" i="2" a="1"/>
  <c r="I1786" i="2" s="1"/>
  <c r="I1790" i="2" a="1"/>
  <c r="I1790" i="2" s="1"/>
  <c r="I1792" i="2" a="1"/>
  <c r="I1792" i="2" s="1"/>
  <c r="I1809" i="2" a="1"/>
  <c r="I1809" i="2" s="1"/>
  <c r="I1789" i="2" a="1"/>
  <c r="I1789" i="2" s="1"/>
  <c r="I1787" i="2" a="1"/>
  <c r="I1787" i="2" s="1"/>
  <c r="I1788" i="2" a="1"/>
  <c r="I1788" i="2" s="1"/>
  <c r="I1796" i="2" a="1"/>
  <c r="I1796" i="2" s="1"/>
  <c r="I1799" i="2" a="1"/>
  <c r="I1799" i="2" s="1"/>
  <c r="I1795" i="2" a="1"/>
  <c r="I1795" i="2" s="1"/>
  <c r="I1797" i="2" a="1"/>
  <c r="I1797" i="2" s="1"/>
  <c r="I1791" i="2" a="1"/>
  <c r="I1791" i="2" s="1"/>
  <c r="I1805" i="2" a="1"/>
  <c r="I1805" i="2" s="1"/>
  <c r="I1798" i="2" a="1"/>
  <c r="I1798" i="2" s="1"/>
  <c r="I3478" i="2" l="1" a="1"/>
  <c r="I3478" i="2" s="1"/>
  <c r="I3520" i="2" a="1"/>
  <c r="I3520" i="2" s="1"/>
  <c r="I3509" i="2"/>
  <c r="I3479" i="2"/>
  <c r="I3497" i="2" a="1"/>
  <c r="I3497" i="2" s="1"/>
  <c r="I3483" i="2"/>
  <c r="I3498" i="2" a="1"/>
  <c r="I3498" i="2" s="1"/>
  <c r="I3493" i="2" a="1"/>
  <c r="I3493" i="2" s="1"/>
  <c r="I3496" i="2"/>
  <c r="I3511" i="2"/>
  <c r="I3481" i="2"/>
  <c r="I3510" i="2"/>
  <c r="I3506" i="2"/>
  <c r="I3492" i="2"/>
  <c r="I3482" i="2" a="1"/>
  <c r="I3482" i="2" s="1"/>
  <c r="I3525" i="2"/>
  <c r="I3512" i="2"/>
  <c r="I3519" i="2"/>
  <c r="I3524" i="2"/>
  <c r="I3505" i="2"/>
  <c r="I3495" i="2" a="1"/>
  <c r="I3495" i="2" s="1"/>
  <c r="I3523" i="2" a="1"/>
  <c r="I3523" i="2" s="1"/>
  <c r="I3514" i="2"/>
  <c r="I3513" i="2"/>
  <c r="I3515" i="2"/>
  <c r="I3471" i="2"/>
  <c r="I3475" i="2"/>
  <c r="I3488" i="2"/>
  <c r="I3491" i="2"/>
  <c r="I3494" i="2"/>
  <c r="I3476" i="2"/>
  <c r="I3501" i="2"/>
  <c r="I3480" i="2"/>
  <c r="I3502" i="2"/>
  <c r="I3516" i="2"/>
  <c r="I3474" i="2"/>
  <c r="I3477" i="2"/>
  <c r="I3517" i="2"/>
  <c r="I3522" i="2"/>
  <c r="I3490" i="2"/>
  <c r="I3518" i="2"/>
  <c r="I3484" i="2"/>
  <c r="I3508" i="2"/>
  <c r="I3503" i="2"/>
  <c r="I3489" i="2"/>
  <c r="I3504" i="2"/>
  <c r="I3500" i="2"/>
  <c r="I3473" i="2"/>
  <c r="I3472" i="2"/>
  <c r="I3487" i="2"/>
  <c r="I3485" i="2"/>
  <c r="I3486" i="2"/>
  <c r="I3507" i="2"/>
  <c r="I3521" i="2"/>
  <c r="I3499" i="2"/>
  <c r="D2971" i="2"/>
  <c r="O2967" i="2"/>
  <c r="C2967" i="2"/>
  <c r="O2966" i="2"/>
  <c r="O2965" i="2"/>
  <c r="O2964" i="2"/>
  <c r="O2963" i="2"/>
  <c r="O2962" i="2"/>
  <c r="O2961" i="2"/>
  <c r="O2960" i="2"/>
  <c r="O2959" i="2"/>
  <c r="O2958" i="2"/>
  <c r="O2957" i="2"/>
  <c r="O2956" i="2"/>
  <c r="E2956" i="2"/>
  <c r="G2956" i="2" s="1"/>
  <c r="I2956" i="2" s="1" a="1"/>
  <c r="I2956" i="2" s="1"/>
  <c r="O2955" i="2"/>
  <c r="O2954" i="2"/>
  <c r="O2953" i="2"/>
  <c r="O2952" i="2"/>
  <c r="E2943" i="2"/>
  <c r="G2943" i="2" s="1"/>
  <c r="I2943" i="2" s="1" a="1"/>
  <c r="I2943" i="2" s="1"/>
  <c r="E2938" i="2"/>
  <c r="G2938" i="2" s="1"/>
  <c r="I2938" i="2" s="1" a="1"/>
  <c r="I2938" i="2" s="1"/>
  <c r="E2934" i="2"/>
  <c r="G2934" i="2" s="1"/>
  <c r="I2934" i="2" s="1" a="1"/>
  <c r="I2934" i="2" s="1"/>
  <c r="C2930" i="2"/>
  <c r="O2926" i="2"/>
  <c r="O2925" i="2"/>
  <c r="O2924" i="2"/>
  <c r="O2923" i="2"/>
  <c r="O2922" i="2"/>
  <c r="D2922" i="2"/>
  <c r="C2922" i="2"/>
  <c r="O2921" i="2"/>
  <c r="O2920" i="2"/>
  <c r="O2919" i="2"/>
  <c r="O2918" i="2"/>
  <c r="O2917" i="2"/>
  <c r="O2916" i="2"/>
  <c r="O2915" i="2"/>
  <c r="D2915" i="2"/>
  <c r="O2914" i="2"/>
  <c r="O2913" i="2"/>
  <c r="O2912" i="2"/>
  <c r="O2911" i="2"/>
  <c r="D2911" i="2"/>
  <c r="C2897" i="2"/>
  <c r="D2892" i="2"/>
  <c r="C2892" i="2"/>
  <c r="D2887" i="2"/>
  <c r="E2877" i="2"/>
  <c r="G2877" i="2" s="1"/>
  <c r="I2877" i="2" s="1" a="1"/>
  <c r="I2877" i="2" s="1"/>
  <c r="E2873" i="2"/>
  <c r="G2873" i="2" s="1"/>
  <c r="I2873" i="2" s="1" a="1"/>
  <c r="I2873" i="2" s="1"/>
  <c r="D2873" i="2"/>
  <c r="C2873" i="2"/>
  <c r="E2871" i="2"/>
  <c r="G2871" i="2" s="1"/>
  <c r="I2871" i="2" s="1" a="1"/>
  <c r="I2871" i="2" s="1"/>
  <c r="D2871" i="2"/>
  <c r="C2871" i="2"/>
  <c r="D2869" i="2"/>
  <c r="C2869" i="2"/>
  <c r="E2868" i="2"/>
  <c r="D2868" i="2"/>
  <c r="C2868" i="2"/>
  <c r="E2867" i="2"/>
  <c r="D2867" i="2"/>
  <c r="C2867" i="2"/>
  <c r="E2866" i="2"/>
  <c r="D2866" i="2"/>
  <c r="C2866" i="2"/>
  <c r="E2865" i="2"/>
  <c r="D2865" i="2"/>
  <c r="C2865" i="2"/>
  <c r="E2864" i="2"/>
  <c r="D2864" i="2"/>
  <c r="C2864" i="2"/>
  <c r="E2863" i="2"/>
  <c r="D2863" i="2"/>
  <c r="C2863" i="2"/>
  <c r="E2862" i="2"/>
  <c r="D2862" i="2"/>
  <c r="C2862" i="2"/>
  <c r="E2861" i="2"/>
  <c r="D2861" i="2"/>
  <c r="C2861" i="2"/>
  <c r="E2860" i="2"/>
  <c r="D2860" i="2"/>
  <c r="C2860" i="2"/>
  <c r="E2859" i="2"/>
  <c r="D2859" i="2"/>
  <c r="C2859" i="2"/>
  <c r="E2858" i="2"/>
  <c r="D2858" i="2"/>
  <c r="C2858" i="2"/>
  <c r="E2857" i="2"/>
  <c r="D2857" i="2"/>
  <c r="C2857" i="2"/>
  <c r="E2856" i="2"/>
  <c r="D2856" i="2"/>
  <c r="C2856" i="2"/>
  <c r="E2855" i="2"/>
  <c r="D2855" i="2"/>
  <c r="C2855" i="2"/>
  <c r="E2854" i="2"/>
  <c r="D2854" i="2"/>
  <c r="C2854" i="2"/>
  <c r="E2853" i="2"/>
  <c r="D2853" i="2"/>
  <c r="C2853" i="2"/>
  <c r="E2852" i="2"/>
  <c r="D2852" i="2"/>
  <c r="C2852" i="2"/>
  <c r="E2851" i="2"/>
  <c r="D2851" i="2"/>
  <c r="C2851" i="2"/>
  <c r="E2850" i="2"/>
  <c r="D2850" i="2"/>
  <c r="C2850" i="2"/>
  <c r="E2849" i="2"/>
  <c r="D2849" i="2"/>
  <c r="C2849" i="2"/>
  <c r="E2848" i="2"/>
  <c r="D2848" i="2"/>
  <c r="C2848" i="2"/>
  <c r="E2847" i="2"/>
  <c r="D2847" i="2"/>
  <c r="C2847" i="2"/>
  <c r="E2846" i="2"/>
  <c r="D2846" i="2"/>
  <c r="C2846" i="2"/>
  <c r="E2845" i="2"/>
  <c r="D2845" i="2"/>
  <c r="C2845" i="2"/>
  <c r="E2844" i="2"/>
  <c r="D2844" i="2"/>
  <c r="C2844" i="2"/>
  <c r="E2843" i="2"/>
  <c r="D2843" i="2"/>
  <c r="C2843" i="2"/>
  <c r="E2842" i="2"/>
  <c r="D2842" i="2"/>
  <c r="C2842" i="2"/>
  <c r="E2841" i="2"/>
  <c r="D2841" i="2"/>
  <c r="C2841" i="2"/>
  <c r="E2840" i="2"/>
  <c r="D2840" i="2"/>
  <c r="C2840" i="2"/>
  <c r="E2839" i="2"/>
  <c r="D2839" i="2"/>
  <c r="C2839" i="2"/>
  <c r="E2838" i="2"/>
  <c r="D2838" i="2"/>
  <c r="C2838" i="2"/>
  <c r="E2837" i="2"/>
  <c r="D2837" i="2"/>
  <c r="C2837" i="2"/>
  <c r="E2836" i="2"/>
  <c r="D2836" i="2"/>
  <c r="C2836" i="2"/>
  <c r="E2835" i="2"/>
  <c r="D2835" i="2"/>
  <c r="C2835" i="2"/>
  <c r="E2834" i="2"/>
  <c r="D2834" i="2"/>
  <c r="C2834" i="2"/>
  <c r="E2833" i="2"/>
  <c r="D2833" i="2"/>
  <c r="C2833" i="2"/>
  <c r="E2832" i="2"/>
  <c r="D2832" i="2"/>
  <c r="C2832" i="2"/>
  <c r="E2831" i="2"/>
  <c r="D2831" i="2"/>
  <c r="C2831" i="2"/>
  <c r="E2830" i="2"/>
  <c r="D2830" i="2"/>
  <c r="C2830" i="2"/>
  <c r="E2829" i="2"/>
  <c r="D2829" i="2"/>
  <c r="C2829" i="2"/>
  <c r="E2828" i="2"/>
  <c r="D2828" i="2"/>
  <c r="C2828" i="2"/>
  <c r="E2827" i="2"/>
  <c r="D2827" i="2"/>
  <c r="C2827" i="2"/>
  <c r="E2826" i="2"/>
  <c r="D2826" i="2"/>
  <c r="C2826" i="2"/>
  <c r="E2825" i="2"/>
  <c r="D2825" i="2"/>
  <c r="C2825" i="2"/>
  <c r="E2824" i="2"/>
  <c r="D2824" i="2"/>
  <c r="C2824" i="2"/>
  <c r="E2823" i="2"/>
  <c r="D2823" i="2"/>
  <c r="C2823" i="2"/>
  <c r="E2822" i="2"/>
  <c r="D2822" i="2"/>
  <c r="C2822" i="2"/>
  <c r="E2821" i="2"/>
  <c r="D2821" i="2"/>
  <c r="C2821" i="2"/>
  <c r="E2820" i="2"/>
  <c r="D2820" i="2"/>
  <c r="C2820" i="2"/>
  <c r="E2819" i="2"/>
  <c r="D2819" i="2"/>
  <c r="C2819" i="2"/>
  <c r="E2818" i="2"/>
  <c r="D2818" i="2"/>
  <c r="C2818" i="2"/>
  <c r="E2817" i="2"/>
  <c r="D2817" i="2"/>
  <c r="C2817" i="2"/>
  <c r="E2816" i="2"/>
  <c r="D2816" i="2"/>
  <c r="C2816" i="2"/>
  <c r="E2815" i="2"/>
  <c r="D2815" i="2"/>
  <c r="C2815" i="2"/>
  <c r="E2814" i="2"/>
  <c r="D2814" i="2"/>
  <c r="C2814" i="2"/>
  <c r="E2813" i="2"/>
  <c r="D2813" i="2"/>
  <c r="C2813" i="2"/>
  <c r="E2812" i="2"/>
  <c r="D2812" i="2"/>
  <c r="C2812" i="2"/>
  <c r="E2811" i="2"/>
  <c r="D2811" i="2"/>
  <c r="C2811" i="2"/>
  <c r="E2810" i="2"/>
  <c r="D2810" i="2"/>
  <c r="C2810" i="2"/>
  <c r="E2808" i="2"/>
  <c r="D2808" i="2"/>
  <c r="C2808" i="2"/>
  <c r="E2807" i="2"/>
  <c r="D2807" i="2"/>
  <c r="C2807" i="2"/>
  <c r="E2806" i="2"/>
  <c r="D2806" i="2"/>
  <c r="C2806" i="2"/>
  <c r="E2805" i="2"/>
  <c r="D2805" i="2"/>
  <c r="C2805" i="2"/>
  <c r="E2804" i="2"/>
  <c r="D2804" i="2"/>
  <c r="C2804" i="2"/>
  <c r="E2803" i="2"/>
  <c r="D2803" i="2"/>
  <c r="C2803" i="2"/>
  <c r="E2802" i="2"/>
  <c r="D2802" i="2"/>
  <c r="C2802" i="2"/>
  <c r="E2801" i="2"/>
  <c r="D2801" i="2"/>
  <c r="C2801" i="2"/>
  <c r="E2800" i="2"/>
  <c r="D2800" i="2"/>
  <c r="C2800" i="2"/>
  <c r="E2799" i="2"/>
  <c r="D2799" i="2"/>
  <c r="C2799" i="2"/>
  <c r="E2798" i="2"/>
  <c r="D2798" i="2"/>
  <c r="C2798" i="2"/>
  <c r="E2797" i="2"/>
  <c r="D2797" i="2"/>
  <c r="C2797" i="2"/>
  <c r="E2796" i="2"/>
  <c r="D2796" i="2"/>
  <c r="C2796" i="2"/>
  <c r="E2795" i="2"/>
  <c r="D2795" i="2"/>
  <c r="C2795" i="2"/>
  <c r="E2794" i="2"/>
  <c r="D2794" i="2"/>
  <c r="C2794" i="2"/>
  <c r="E2793" i="2"/>
  <c r="D2793" i="2"/>
  <c r="C2793" i="2"/>
  <c r="E2792" i="2"/>
  <c r="D2792" i="2"/>
  <c r="C2792" i="2"/>
  <c r="E2791" i="2"/>
  <c r="D2791" i="2"/>
  <c r="C2791" i="2"/>
  <c r="E2789" i="2"/>
  <c r="D2789" i="2"/>
  <c r="C2789" i="2"/>
  <c r="E2788" i="2"/>
  <c r="D2788" i="2"/>
  <c r="C2788" i="2"/>
  <c r="E2787" i="2"/>
  <c r="D2787" i="2"/>
  <c r="C2787" i="2"/>
  <c r="E2786" i="2"/>
  <c r="D2786" i="2"/>
  <c r="C2786" i="2"/>
  <c r="E2785" i="2"/>
  <c r="D2785" i="2"/>
  <c r="C2785" i="2"/>
  <c r="E2784" i="2"/>
  <c r="D2784" i="2"/>
  <c r="C2784" i="2"/>
  <c r="E2783" i="2"/>
  <c r="D2783" i="2"/>
  <c r="C2783" i="2"/>
  <c r="E2782" i="2"/>
  <c r="D2782" i="2"/>
  <c r="C2782" i="2"/>
  <c r="E2781" i="2"/>
  <c r="D2781" i="2"/>
  <c r="C2781" i="2"/>
  <c r="E2780" i="2"/>
  <c r="D2780" i="2"/>
  <c r="C2780" i="2"/>
  <c r="E2779" i="2"/>
  <c r="D2779" i="2"/>
  <c r="C2779" i="2"/>
  <c r="E2778" i="2"/>
  <c r="D2778" i="2"/>
  <c r="C2778" i="2"/>
  <c r="E2777" i="2"/>
  <c r="D2777" i="2"/>
  <c r="C2777" i="2"/>
  <c r="E2776" i="2"/>
  <c r="D2776" i="2"/>
  <c r="C2776" i="2"/>
  <c r="E2775" i="2"/>
  <c r="D2775" i="2"/>
  <c r="C2775" i="2"/>
  <c r="E2774" i="2"/>
  <c r="D2774" i="2"/>
  <c r="C2774" i="2"/>
  <c r="E2773" i="2"/>
  <c r="D2773" i="2"/>
  <c r="C2773" i="2"/>
  <c r="E2772" i="2"/>
  <c r="D2772" i="2"/>
  <c r="C2772" i="2"/>
  <c r="E2770" i="2"/>
  <c r="D2770" i="2"/>
  <c r="C2770" i="2"/>
  <c r="E2769" i="2"/>
  <c r="D2769" i="2"/>
  <c r="C2769" i="2"/>
  <c r="E2768" i="2"/>
  <c r="D2768" i="2"/>
  <c r="C2768" i="2"/>
  <c r="E2767" i="2"/>
  <c r="D2767" i="2"/>
  <c r="C2767" i="2"/>
  <c r="E2766" i="2"/>
  <c r="D2766" i="2"/>
  <c r="C2766" i="2"/>
  <c r="E2765" i="2"/>
  <c r="D2765" i="2"/>
  <c r="C2765" i="2"/>
  <c r="E2764" i="2"/>
  <c r="D2764" i="2"/>
  <c r="C2764" i="2"/>
  <c r="E2763" i="2"/>
  <c r="D2763" i="2"/>
  <c r="C2763" i="2"/>
  <c r="E2762" i="2"/>
  <c r="D2762" i="2"/>
  <c r="C2762" i="2"/>
  <c r="E2761" i="2"/>
  <c r="D2761" i="2"/>
  <c r="C2761" i="2"/>
  <c r="E2760" i="2"/>
  <c r="D2760" i="2"/>
  <c r="C2760" i="2"/>
  <c r="E2759" i="2"/>
  <c r="D2759" i="2"/>
  <c r="C2759" i="2"/>
  <c r="E2758" i="2"/>
  <c r="D2758" i="2"/>
  <c r="C2758" i="2"/>
  <c r="E2757" i="2"/>
  <c r="D2757" i="2"/>
  <c r="C2757" i="2"/>
  <c r="E2756" i="2"/>
  <c r="D2756" i="2"/>
  <c r="C2756" i="2"/>
  <c r="E2755" i="2"/>
  <c r="D2755" i="2"/>
  <c r="C2755" i="2"/>
  <c r="E2754" i="2"/>
  <c r="D2754" i="2"/>
  <c r="C2754" i="2"/>
  <c r="E2753" i="2"/>
  <c r="D2753" i="2"/>
  <c r="C2753" i="2"/>
  <c r="E2752" i="2"/>
  <c r="D2752" i="2"/>
  <c r="C2752" i="2"/>
  <c r="E2751" i="2"/>
  <c r="D2751" i="2"/>
  <c r="C2751" i="2"/>
  <c r="E2750" i="2"/>
  <c r="D2750" i="2"/>
  <c r="C2750" i="2"/>
  <c r="E2749" i="2"/>
  <c r="D2749" i="2"/>
  <c r="C2749" i="2"/>
  <c r="E2748" i="2"/>
  <c r="D2748" i="2"/>
  <c r="C2748" i="2"/>
  <c r="E2747" i="2"/>
  <c r="D2747" i="2"/>
  <c r="C2747" i="2"/>
  <c r="E2746" i="2"/>
  <c r="D2746" i="2"/>
  <c r="C2746" i="2"/>
  <c r="E2745" i="2"/>
  <c r="D2745" i="2"/>
  <c r="C2745" i="2"/>
  <c r="E2743" i="2"/>
  <c r="D2743" i="2"/>
  <c r="C2743" i="2"/>
  <c r="E2742" i="2"/>
  <c r="D2742" i="2"/>
  <c r="C2742" i="2"/>
  <c r="E2741" i="2"/>
  <c r="D2741" i="2"/>
  <c r="C2741" i="2"/>
  <c r="E2740" i="2"/>
  <c r="D2740" i="2"/>
  <c r="C2740" i="2"/>
  <c r="E2739" i="2"/>
  <c r="D2739" i="2"/>
  <c r="C2739" i="2"/>
  <c r="E2738" i="2"/>
  <c r="D2738" i="2"/>
  <c r="C2738" i="2"/>
  <c r="E2737" i="2"/>
  <c r="D2737" i="2"/>
  <c r="C2737" i="2"/>
  <c r="E2736" i="2"/>
  <c r="D2736" i="2"/>
  <c r="C2736" i="2"/>
  <c r="E2735" i="2"/>
  <c r="D2735" i="2"/>
  <c r="C2735" i="2"/>
  <c r="E2734" i="2"/>
  <c r="D2734" i="2"/>
  <c r="C2734" i="2"/>
  <c r="E2733" i="2"/>
  <c r="D2733" i="2"/>
  <c r="C2733" i="2"/>
  <c r="E2732" i="2"/>
  <c r="D2732" i="2"/>
  <c r="C2732" i="2"/>
  <c r="E2731" i="2"/>
  <c r="D2731" i="2"/>
  <c r="C2731" i="2"/>
  <c r="E2730" i="2"/>
  <c r="D2730" i="2"/>
  <c r="C2730" i="2"/>
  <c r="E2729" i="2"/>
  <c r="D2729" i="2"/>
  <c r="C2729" i="2"/>
  <c r="E2728" i="2"/>
  <c r="D2728" i="2"/>
  <c r="C2728" i="2"/>
  <c r="E2727" i="2"/>
  <c r="D2727" i="2"/>
  <c r="C2727" i="2"/>
  <c r="E2726" i="2"/>
  <c r="D2726" i="2"/>
  <c r="C2726" i="2"/>
  <c r="E2725" i="2"/>
  <c r="D2725" i="2"/>
  <c r="C2725" i="2"/>
  <c r="E2724" i="2"/>
  <c r="D2724" i="2"/>
  <c r="C2724" i="2"/>
  <c r="E2723" i="2"/>
  <c r="D2723" i="2"/>
  <c r="C2723" i="2"/>
  <c r="E2722" i="2"/>
  <c r="D2722" i="2"/>
  <c r="C2722" i="2"/>
  <c r="E2721" i="2"/>
  <c r="D2721" i="2"/>
  <c r="C2721" i="2"/>
  <c r="E2720" i="2"/>
  <c r="D2720" i="2"/>
  <c r="C2720" i="2"/>
  <c r="E2719" i="2"/>
  <c r="D2719" i="2"/>
  <c r="C2719" i="2"/>
  <c r="E2718" i="2"/>
  <c r="D2718" i="2"/>
  <c r="C2718" i="2"/>
  <c r="E2717" i="2"/>
  <c r="D2717" i="2"/>
  <c r="C2717" i="2"/>
  <c r="E2716" i="2"/>
  <c r="D2716" i="2"/>
  <c r="C2716" i="2"/>
  <c r="E2715" i="2"/>
  <c r="D2715" i="2"/>
  <c r="C2715" i="2"/>
  <c r="E2714" i="2"/>
  <c r="D2714" i="2"/>
  <c r="C2714" i="2"/>
  <c r="E2713" i="2"/>
  <c r="D2713" i="2"/>
  <c r="C2713" i="2"/>
  <c r="E2712" i="2"/>
  <c r="D2712" i="2"/>
  <c r="C2712" i="2"/>
  <c r="E2711" i="2"/>
  <c r="D2711" i="2"/>
  <c r="C2711" i="2"/>
  <c r="E2710" i="2"/>
  <c r="D2710" i="2"/>
  <c r="C2710" i="2"/>
  <c r="E2709" i="2"/>
  <c r="D2709" i="2"/>
  <c r="C2709" i="2"/>
  <c r="E2708" i="2"/>
  <c r="D2708" i="2"/>
  <c r="C2708" i="2"/>
  <c r="E2707" i="2"/>
  <c r="D2707" i="2"/>
  <c r="C2707" i="2"/>
  <c r="E2706" i="2"/>
  <c r="D2706" i="2"/>
  <c r="C2706" i="2"/>
  <c r="E2705" i="2"/>
  <c r="D2705" i="2"/>
  <c r="C2705" i="2"/>
  <c r="E2704" i="2"/>
  <c r="D2704" i="2"/>
  <c r="C2704" i="2"/>
  <c r="E2703" i="2"/>
  <c r="D2703" i="2"/>
  <c r="C2703" i="2"/>
  <c r="E2702" i="2"/>
  <c r="D2702" i="2"/>
  <c r="C2702" i="2"/>
  <c r="E2701" i="2"/>
  <c r="D2701" i="2"/>
  <c r="C2701" i="2"/>
  <c r="E2700" i="2"/>
  <c r="D2700" i="2"/>
  <c r="C2700" i="2"/>
  <c r="E2699" i="2"/>
  <c r="D2699" i="2"/>
  <c r="C2699" i="2"/>
  <c r="E2698" i="2"/>
  <c r="D2698" i="2"/>
  <c r="C2698" i="2"/>
  <c r="E2697" i="2"/>
  <c r="D2697" i="2"/>
  <c r="C2697" i="2"/>
  <c r="E2696" i="2"/>
  <c r="D2696" i="2"/>
  <c r="C2696" i="2"/>
  <c r="E2695" i="2"/>
  <c r="D2695" i="2"/>
  <c r="C2695" i="2"/>
  <c r="E2694" i="2"/>
  <c r="D2694" i="2"/>
  <c r="C2694" i="2"/>
  <c r="E2693" i="2"/>
  <c r="D2693" i="2"/>
  <c r="C2693" i="2"/>
  <c r="E2692" i="2"/>
  <c r="D2692" i="2"/>
  <c r="C2692" i="2"/>
  <c r="E2691" i="2"/>
  <c r="D2691" i="2"/>
  <c r="C2691" i="2"/>
  <c r="E2690" i="2"/>
  <c r="D2690" i="2"/>
  <c r="C2690" i="2"/>
  <c r="E2689" i="2"/>
  <c r="D2689" i="2"/>
  <c r="C2689" i="2"/>
  <c r="E2688" i="2"/>
  <c r="D2688" i="2"/>
  <c r="C2688" i="2"/>
  <c r="E2687" i="2"/>
  <c r="D2687" i="2"/>
  <c r="C2687" i="2"/>
  <c r="E2686" i="2"/>
  <c r="D2686" i="2"/>
  <c r="C2686" i="2"/>
  <c r="E2685" i="2"/>
  <c r="D2685" i="2"/>
  <c r="C2685" i="2"/>
  <c r="E2684" i="2"/>
  <c r="D2684" i="2"/>
  <c r="C2684" i="2"/>
  <c r="E2683" i="2"/>
  <c r="D2683" i="2"/>
  <c r="C2683" i="2"/>
  <c r="E2681" i="2"/>
  <c r="D2681" i="2"/>
  <c r="C2681" i="2"/>
  <c r="E2680" i="2"/>
  <c r="D2680" i="2"/>
  <c r="C2680" i="2"/>
  <c r="E2679" i="2"/>
  <c r="D2679" i="2"/>
  <c r="C2679" i="2"/>
  <c r="E2678" i="2"/>
  <c r="D2678" i="2"/>
  <c r="C2678" i="2"/>
  <c r="E2677" i="2"/>
  <c r="D2677" i="2"/>
  <c r="C2677" i="2"/>
  <c r="E2676" i="2"/>
  <c r="D2676" i="2"/>
  <c r="C2676" i="2"/>
  <c r="E2675" i="2"/>
  <c r="D2675" i="2"/>
  <c r="C2675" i="2"/>
  <c r="E2674" i="2"/>
  <c r="D2674" i="2"/>
  <c r="C2674" i="2"/>
  <c r="E2673" i="2"/>
  <c r="D2673" i="2"/>
  <c r="C2673" i="2"/>
  <c r="E2672" i="2"/>
  <c r="D2672" i="2"/>
  <c r="C2672" i="2"/>
  <c r="E2671" i="2"/>
  <c r="D2671" i="2"/>
  <c r="C2671" i="2"/>
  <c r="E2670" i="2"/>
  <c r="D2670" i="2"/>
  <c r="C2670" i="2"/>
  <c r="E2669" i="2"/>
  <c r="D2669" i="2"/>
  <c r="C2669" i="2"/>
  <c r="E2668" i="2"/>
  <c r="D2668" i="2"/>
  <c r="C2668" i="2"/>
  <c r="E2667" i="2"/>
  <c r="D2667" i="2"/>
  <c r="C2667" i="2"/>
  <c r="E2666" i="2"/>
  <c r="D2666" i="2"/>
  <c r="C2666" i="2"/>
  <c r="E2665" i="2"/>
  <c r="D2665" i="2"/>
  <c r="C2665" i="2"/>
  <c r="E2664" i="2"/>
  <c r="D2664" i="2"/>
  <c r="C2664" i="2"/>
  <c r="E2663" i="2"/>
  <c r="D2663" i="2"/>
  <c r="C2663" i="2"/>
  <c r="E2662" i="2"/>
  <c r="D2662" i="2"/>
  <c r="C2662" i="2"/>
  <c r="E2661" i="2"/>
  <c r="D2661" i="2"/>
  <c r="C2661" i="2"/>
  <c r="E2660" i="2"/>
  <c r="D2660" i="2"/>
  <c r="C2660" i="2"/>
  <c r="E2659" i="2"/>
  <c r="D2659" i="2"/>
  <c r="C2659" i="2"/>
  <c r="E2658" i="2"/>
  <c r="D2658" i="2"/>
  <c r="C2658" i="2"/>
  <c r="E2657" i="2"/>
  <c r="D2657" i="2"/>
  <c r="C2657" i="2"/>
  <c r="E2656" i="2"/>
  <c r="D2656" i="2"/>
  <c r="C2656" i="2"/>
  <c r="E2655" i="2"/>
  <c r="D2655" i="2"/>
  <c r="C2655" i="2"/>
  <c r="E2654" i="2"/>
  <c r="D2654" i="2"/>
  <c r="C2654" i="2"/>
  <c r="E2653" i="2"/>
  <c r="D2653" i="2"/>
  <c r="C2653" i="2"/>
  <c r="E2652" i="2"/>
  <c r="D2652" i="2"/>
  <c r="C2652" i="2"/>
  <c r="E2651" i="2"/>
  <c r="D2651" i="2"/>
  <c r="C2651" i="2"/>
  <c r="E2650" i="2"/>
  <c r="D2650" i="2"/>
  <c r="C2650" i="2"/>
  <c r="E2649" i="2"/>
  <c r="D2649" i="2"/>
  <c r="C2649" i="2"/>
  <c r="E2648" i="2"/>
  <c r="D2648" i="2"/>
  <c r="C2648" i="2"/>
  <c r="E2647" i="2"/>
  <c r="D2647" i="2"/>
  <c r="C2647" i="2"/>
  <c r="E2646" i="2"/>
  <c r="D2646" i="2"/>
  <c r="C2646" i="2"/>
  <c r="E2645" i="2"/>
  <c r="D2645" i="2"/>
  <c r="C2645" i="2"/>
  <c r="E2644" i="2"/>
  <c r="D2644" i="2"/>
  <c r="C2644" i="2"/>
  <c r="E2643" i="2"/>
  <c r="D2643" i="2"/>
  <c r="C2643" i="2"/>
  <c r="E2642" i="2"/>
  <c r="D2642" i="2"/>
  <c r="C2642" i="2"/>
  <c r="E2641" i="2"/>
  <c r="D2641" i="2"/>
  <c r="C2641" i="2"/>
  <c r="E2640" i="2"/>
  <c r="D2640" i="2"/>
  <c r="C2640" i="2"/>
  <c r="E2639" i="2"/>
  <c r="D2639" i="2"/>
  <c r="C2639" i="2"/>
  <c r="E2638" i="2"/>
  <c r="D2638" i="2"/>
  <c r="C2638" i="2"/>
  <c r="E2637" i="2"/>
  <c r="D2637" i="2"/>
  <c r="C2637" i="2"/>
  <c r="E2636" i="2"/>
  <c r="D2636" i="2"/>
  <c r="C2636" i="2"/>
  <c r="E2635" i="2"/>
  <c r="D2635" i="2"/>
  <c r="C2635" i="2"/>
  <c r="E2634" i="2"/>
  <c r="D2634" i="2"/>
  <c r="C2634" i="2"/>
  <c r="E2633" i="2"/>
  <c r="D2633" i="2"/>
  <c r="C2633" i="2"/>
  <c r="E2631" i="2"/>
  <c r="D2631" i="2"/>
  <c r="C2631" i="2"/>
  <c r="E2630" i="2"/>
  <c r="D2630" i="2"/>
  <c r="C2630" i="2"/>
  <c r="E2629" i="2"/>
  <c r="D2629" i="2"/>
  <c r="C2629" i="2"/>
  <c r="E2628" i="2"/>
  <c r="D2628" i="2"/>
  <c r="C2628" i="2"/>
  <c r="E2627" i="2"/>
  <c r="D2627" i="2"/>
  <c r="C2627" i="2"/>
  <c r="E2626" i="2"/>
  <c r="D2626" i="2"/>
  <c r="C2626" i="2"/>
  <c r="E2625" i="2"/>
  <c r="D2625" i="2"/>
  <c r="C2625" i="2"/>
  <c r="E2624" i="2"/>
  <c r="D2624" i="2"/>
  <c r="C2624" i="2"/>
  <c r="E2623" i="2"/>
  <c r="D2623" i="2"/>
  <c r="C2623" i="2"/>
  <c r="E2622" i="2"/>
  <c r="D2622" i="2"/>
  <c r="C2622" i="2"/>
  <c r="E2621" i="2"/>
  <c r="D2621" i="2"/>
  <c r="C2621" i="2"/>
  <c r="E2620" i="2"/>
  <c r="D2620" i="2"/>
  <c r="C2620" i="2"/>
  <c r="E2619" i="2"/>
  <c r="D2619" i="2"/>
  <c r="C2619" i="2"/>
  <c r="E2618" i="2"/>
  <c r="D2618" i="2"/>
  <c r="C2618" i="2"/>
  <c r="E2617" i="2"/>
  <c r="D2617" i="2"/>
  <c r="C2617" i="2"/>
  <c r="E2616" i="2"/>
  <c r="D2616" i="2"/>
  <c r="C2616" i="2"/>
  <c r="E2615" i="2"/>
  <c r="D2615" i="2"/>
  <c r="C2615" i="2"/>
  <c r="E2614" i="2"/>
  <c r="D2614" i="2"/>
  <c r="C2614" i="2"/>
  <c r="E2613" i="2"/>
  <c r="D2613" i="2"/>
  <c r="C2613" i="2"/>
  <c r="E2612" i="2"/>
  <c r="D2612" i="2"/>
  <c r="C2612" i="2"/>
  <c r="E2611" i="2"/>
  <c r="D2611" i="2"/>
  <c r="C2611" i="2"/>
  <c r="E2610" i="2"/>
  <c r="D2610" i="2"/>
  <c r="C2610" i="2"/>
  <c r="E2609" i="2"/>
  <c r="D2609" i="2"/>
  <c r="C2609" i="2"/>
  <c r="E2608" i="2"/>
  <c r="D2608" i="2"/>
  <c r="C2608" i="2"/>
  <c r="E2607" i="2"/>
  <c r="D2607" i="2"/>
  <c r="C2607" i="2"/>
  <c r="E2606" i="2"/>
  <c r="D2606" i="2"/>
  <c r="C2606" i="2"/>
  <c r="E2605" i="2"/>
  <c r="D2605" i="2"/>
  <c r="C2605" i="2"/>
  <c r="E2604" i="2"/>
  <c r="D2604" i="2"/>
  <c r="C2604" i="2"/>
  <c r="E2603" i="2"/>
  <c r="D2603" i="2"/>
  <c r="C2603" i="2"/>
  <c r="E2602" i="2"/>
  <c r="D2602" i="2"/>
  <c r="C2602" i="2"/>
  <c r="E2601" i="2"/>
  <c r="D2601" i="2"/>
  <c r="C2601" i="2"/>
  <c r="E2600" i="2"/>
  <c r="D2600" i="2"/>
  <c r="C2600" i="2"/>
  <c r="E2599" i="2"/>
  <c r="D2599" i="2"/>
  <c r="C2599" i="2"/>
  <c r="E2598" i="2"/>
  <c r="D2598" i="2"/>
  <c r="C2598" i="2"/>
  <c r="E2597" i="2"/>
  <c r="D2597" i="2"/>
  <c r="C2597" i="2"/>
  <c r="E2596" i="2"/>
  <c r="D2596" i="2"/>
  <c r="C2596" i="2"/>
  <c r="E2595" i="2"/>
  <c r="D2595" i="2"/>
  <c r="C2595" i="2"/>
  <c r="E2594" i="2"/>
  <c r="D2594" i="2"/>
  <c r="C2594" i="2"/>
  <c r="E2593" i="2"/>
  <c r="D2593" i="2"/>
  <c r="C2593" i="2"/>
  <c r="E2592" i="2"/>
  <c r="D2592" i="2"/>
  <c r="C2592" i="2"/>
  <c r="E2591" i="2"/>
  <c r="D2591" i="2"/>
  <c r="C2591" i="2"/>
  <c r="E2590" i="2"/>
  <c r="D2590" i="2"/>
  <c r="C2590" i="2"/>
  <c r="E2589" i="2"/>
  <c r="D2589" i="2"/>
  <c r="C2589" i="2"/>
  <c r="E2588" i="2"/>
  <c r="D2588" i="2"/>
  <c r="C2588" i="2"/>
  <c r="E2587" i="2"/>
  <c r="D2587" i="2"/>
  <c r="C2587" i="2"/>
  <c r="E2586" i="2"/>
  <c r="D2586" i="2"/>
  <c r="C2586" i="2"/>
  <c r="E2585" i="2"/>
  <c r="D2585" i="2"/>
  <c r="C2585" i="2"/>
  <c r="E2584" i="2"/>
  <c r="D2584" i="2"/>
  <c r="C2584" i="2"/>
  <c r="E2583" i="2"/>
  <c r="D2583" i="2"/>
  <c r="C2583" i="2"/>
  <c r="E2582" i="2"/>
  <c r="D2582" i="2"/>
  <c r="C2582" i="2"/>
  <c r="E2581" i="2"/>
  <c r="D2581" i="2"/>
  <c r="C2581" i="2"/>
  <c r="E2580" i="2"/>
  <c r="D2580" i="2"/>
  <c r="C2580" i="2"/>
  <c r="E2579" i="2"/>
  <c r="D2579" i="2"/>
  <c r="C2579" i="2"/>
  <c r="E2578" i="2"/>
  <c r="D2578" i="2"/>
  <c r="C2578" i="2"/>
  <c r="E2577" i="2"/>
  <c r="D2577" i="2"/>
  <c r="C2577" i="2"/>
  <c r="E2576" i="2"/>
  <c r="D2576" i="2"/>
  <c r="C2576" i="2"/>
  <c r="E2575" i="2"/>
  <c r="D2575" i="2"/>
  <c r="C2575" i="2"/>
  <c r="E2574" i="2"/>
  <c r="D2574" i="2"/>
  <c r="C2574" i="2"/>
  <c r="E2573" i="2"/>
  <c r="D2573" i="2"/>
  <c r="C2573" i="2"/>
  <c r="E2572" i="2"/>
  <c r="D2572" i="2"/>
  <c r="C2572" i="2"/>
  <c r="E2571" i="2"/>
  <c r="D2571" i="2"/>
  <c r="C2571" i="2"/>
  <c r="E2570" i="2"/>
  <c r="D2570" i="2"/>
  <c r="C2570" i="2"/>
  <c r="E2569" i="2"/>
  <c r="D2569" i="2"/>
  <c r="C2569" i="2"/>
  <c r="E2568" i="2"/>
  <c r="D2568" i="2"/>
  <c r="C2568" i="2"/>
  <c r="E2567" i="2"/>
  <c r="D2567" i="2"/>
  <c r="C2567" i="2"/>
  <c r="E2566" i="2"/>
  <c r="D2566" i="2"/>
  <c r="C2566" i="2"/>
  <c r="E2565" i="2"/>
  <c r="D2565" i="2"/>
  <c r="C2565" i="2"/>
  <c r="E2564" i="2"/>
  <c r="D2564" i="2"/>
  <c r="C2564" i="2"/>
  <c r="E2563" i="2"/>
  <c r="D2563" i="2"/>
  <c r="C2563" i="2"/>
  <c r="E2562" i="2"/>
  <c r="D2562" i="2"/>
  <c r="C2562" i="2"/>
  <c r="E2561" i="2"/>
  <c r="D2561" i="2"/>
  <c r="C2561" i="2"/>
  <c r="E2560" i="2"/>
  <c r="D2560" i="2"/>
  <c r="C2560" i="2"/>
  <c r="E2558" i="2"/>
  <c r="D2558" i="2"/>
  <c r="C2558" i="2"/>
  <c r="E2557" i="2"/>
  <c r="D2557" i="2"/>
  <c r="C2557" i="2"/>
  <c r="E2556" i="2"/>
  <c r="D2556" i="2"/>
  <c r="C2556" i="2"/>
  <c r="E2555" i="2"/>
  <c r="D2555" i="2"/>
  <c r="C2555" i="2"/>
  <c r="E2554" i="2"/>
  <c r="D2554" i="2"/>
  <c r="C2554" i="2"/>
  <c r="E2553" i="2"/>
  <c r="D2553" i="2"/>
  <c r="C2553" i="2"/>
  <c r="E2552" i="2"/>
  <c r="D2552" i="2"/>
  <c r="C2552" i="2"/>
  <c r="E2551" i="2"/>
  <c r="D2551" i="2"/>
  <c r="C2551" i="2"/>
  <c r="E2550" i="2"/>
  <c r="D2550" i="2"/>
  <c r="C2550" i="2"/>
  <c r="E2549" i="2"/>
  <c r="D2549" i="2"/>
  <c r="C2549" i="2"/>
  <c r="E2548" i="2"/>
  <c r="D2548" i="2"/>
  <c r="C2548" i="2"/>
  <c r="E2547" i="2"/>
  <c r="D2547" i="2"/>
  <c r="C2547" i="2"/>
  <c r="E2546" i="2"/>
  <c r="D2546" i="2"/>
  <c r="C2546" i="2"/>
  <c r="E2545" i="2"/>
  <c r="D2545" i="2"/>
  <c r="C2545" i="2"/>
  <c r="E2544" i="2"/>
  <c r="D2544" i="2"/>
  <c r="C2544" i="2"/>
  <c r="E2543" i="2"/>
  <c r="D2543" i="2"/>
  <c r="C2543" i="2"/>
  <c r="E2542" i="2"/>
  <c r="D2542" i="2"/>
  <c r="C2542" i="2"/>
  <c r="E2541" i="2"/>
  <c r="D2541" i="2"/>
  <c r="C2541" i="2"/>
  <c r="E2540" i="2"/>
  <c r="D2540" i="2"/>
  <c r="C2540" i="2"/>
  <c r="E2539" i="2"/>
  <c r="D2539" i="2"/>
  <c r="C2539" i="2"/>
  <c r="E2538" i="2"/>
  <c r="D2538" i="2"/>
  <c r="C2538" i="2"/>
  <c r="E2537" i="2"/>
  <c r="D2537" i="2"/>
  <c r="C2537" i="2"/>
  <c r="E2536" i="2"/>
  <c r="D2536" i="2"/>
  <c r="C2536" i="2"/>
  <c r="E2534" i="2"/>
  <c r="D2534" i="2"/>
  <c r="C2534" i="2"/>
  <c r="E2533" i="2"/>
  <c r="D2533" i="2"/>
  <c r="C2533" i="2"/>
  <c r="E2532" i="2"/>
  <c r="D2532" i="2"/>
  <c r="C2532" i="2"/>
  <c r="E2531" i="2"/>
  <c r="D2531" i="2"/>
  <c r="C2531" i="2"/>
  <c r="E2530" i="2"/>
  <c r="D2530" i="2"/>
  <c r="C2530" i="2"/>
  <c r="E2529" i="2"/>
  <c r="D2529" i="2"/>
  <c r="C2529" i="2"/>
  <c r="E2528" i="2"/>
  <c r="D2528" i="2"/>
  <c r="C2528" i="2"/>
  <c r="E2527" i="2"/>
  <c r="D2527" i="2"/>
  <c r="C2527" i="2"/>
  <c r="E2526" i="2"/>
  <c r="D2526" i="2"/>
  <c r="C2526" i="2"/>
  <c r="E2525" i="2"/>
  <c r="D2525" i="2"/>
  <c r="C2525" i="2"/>
  <c r="E2524" i="2"/>
  <c r="D2524" i="2"/>
  <c r="C2524" i="2"/>
  <c r="E2523" i="2"/>
  <c r="D2523" i="2"/>
  <c r="C2523" i="2"/>
  <c r="E2522" i="2"/>
  <c r="D2522" i="2"/>
  <c r="C2522" i="2"/>
  <c r="E2521" i="2"/>
  <c r="D2521" i="2"/>
  <c r="C2521" i="2"/>
  <c r="E2520" i="2"/>
  <c r="D2520" i="2"/>
  <c r="C2520" i="2"/>
  <c r="E2519" i="2"/>
  <c r="D2519" i="2"/>
  <c r="C2519" i="2"/>
  <c r="E2518" i="2"/>
  <c r="D2518" i="2"/>
  <c r="C2518" i="2"/>
  <c r="E2517" i="2"/>
  <c r="D2517" i="2"/>
  <c r="C2517" i="2"/>
  <c r="E2516" i="2"/>
  <c r="D2516" i="2"/>
  <c r="C2516" i="2"/>
  <c r="E2515" i="2"/>
  <c r="D2515" i="2"/>
  <c r="C2515" i="2"/>
  <c r="E2514" i="2"/>
  <c r="D2514" i="2"/>
  <c r="C2514" i="2"/>
  <c r="E2513" i="2"/>
  <c r="D2513" i="2"/>
  <c r="C2513" i="2"/>
  <c r="E2512" i="2"/>
  <c r="D2512" i="2"/>
  <c r="C2512" i="2"/>
  <c r="E2511" i="2"/>
  <c r="D2511" i="2"/>
  <c r="C2511" i="2"/>
  <c r="E2510" i="2"/>
  <c r="D2510" i="2"/>
  <c r="C2510" i="2"/>
  <c r="E2509" i="2"/>
  <c r="D2509" i="2"/>
  <c r="C2509" i="2"/>
  <c r="E2508" i="2"/>
  <c r="D2508" i="2"/>
  <c r="C2508" i="2"/>
  <c r="E2506" i="2"/>
  <c r="D2506" i="2"/>
  <c r="C2506" i="2"/>
  <c r="E2505" i="2"/>
  <c r="D2505" i="2"/>
  <c r="C2505" i="2"/>
  <c r="E2504" i="2"/>
  <c r="D2504" i="2"/>
  <c r="C2504" i="2"/>
  <c r="E2503" i="2"/>
  <c r="D2503" i="2"/>
  <c r="C2503" i="2"/>
  <c r="E2502" i="2"/>
  <c r="D2502" i="2"/>
  <c r="C2502" i="2"/>
  <c r="E2501" i="2"/>
  <c r="D2501" i="2"/>
  <c r="C2501" i="2"/>
  <c r="E2500" i="2"/>
  <c r="D2500" i="2"/>
  <c r="C2500" i="2"/>
  <c r="E2499" i="2"/>
  <c r="D2499" i="2"/>
  <c r="C2499" i="2"/>
  <c r="E2498" i="2"/>
  <c r="D2498" i="2"/>
  <c r="C2498" i="2"/>
  <c r="E2497" i="2"/>
  <c r="D2497" i="2"/>
  <c r="C2497" i="2"/>
  <c r="E2496" i="2"/>
  <c r="D2496" i="2"/>
  <c r="C2496" i="2"/>
  <c r="E2495" i="2"/>
  <c r="D2495" i="2"/>
  <c r="C2495" i="2"/>
  <c r="E2494" i="2"/>
  <c r="D2494" i="2"/>
  <c r="C2494" i="2"/>
  <c r="E2493" i="2"/>
  <c r="D2493" i="2"/>
  <c r="C2493" i="2"/>
  <c r="E2492" i="2"/>
  <c r="D2492" i="2"/>
  <c r="C2492" i="2"/>
  <c r="E2491" i="2"/>
  <c r="D2491" i="2"/>
  <c r="C2491" i="2"/>
  <c r="E2490" i="2"/>
  <c r="D2490" i="2"/>
  <c r="C2490" i="2"/>
  <c r="E2489" i="2"/>
  <c r="D2489" i="2"/>
  <c r="C2489" i="2"/>
  <c r="E2488" i="2"/>
  <c r="D2488" i="2"/>
  <c r="C2488" i="2"/>
  <c r="E2487" i="2"/>
  <c r="D2487" i="2"/>
  <c r="C2487" i="2"/>
  <c r="E2486" i="2"/>
  <c r="D2486" i="2"/>
  <c r="C2486" i="2"/>
  <c r="E2485" i="2"/>
  <c r="D2485" i="2"/>
  <c r="C2485" i="2"/>
  <c r="E2484" i="2"/>
  <c r="D2484" i="2"/>
  <c r="C2484" i="2"/>
  <c r="E2483" i="2"/>
  <c r="D2483" i="2"/>
  <c r="C2483" i="2"/>
  <c r="E2482" i="2"/>
  <c r="D2482" i="2"/>
  <c r="C2482" i="2"/>
  <c r="E2481" i="2"/>
  <c r="D2481" i="2"/>
  <c r="C2481" i="2"/>
  <c r="E2480" i="2"/>
  <c r="D2480" i="2"/>
  <c r="C2480" i="2"/>
  <c r="E2479" i="2"/>
  <c r="D2479" i="2"/>
  <c r="C2479" i="2"/>
  <c r="E2478" i="2"/>
  <c r="D2478" i="2"/>
  <c r="C2478" i="2"/>
  <c r="E2477" i="2"/>
  <c r="D2477" i="2"/>
  <c r="C2477" i="2"/>
  <c r="E2476" i="2"/>
  <c r="D2476" i="2"/>
  <c r="C2476" i="2"/>
  <c r="E2475" i="2"/>
  <c r="D2475" i="2"/>
  <c r="C2475" i="2"/>
  <c r="E2474" i="2"/>
  <c r="D2474" i="2"/>
  <c r="C2474" i="2"/>
  <c r="E2473" i="2"/>
  <c r="D2473" i="2"/>
  <c r="C2473" i="2"/>
  <c r="E2472" i="2"/>
  <c r="D2472" i="2"/>
  <c r="C2472" i="2"/>
  <c r="E2471" i="2"/>
  <c r="D2471" i="2"/>
  <c r="C2471" i="2"/>
  <c r="E2470" i="2"/>
  <c r="D2470" i="2"/>
  <c r="C2470" i="2"/>
  <c r="E2469" i="2"/>
  <c r="D2469" i="2"/>
  <c r="C2469" i="2"/>
  <c r="E2468" i="2"/>
  <c r="D2468" i="2"/>
  <c r="C2468" i="2"/>
  <c r="E2467" i="2"/>
  <c r="D2467" i="2"/>
  <c r="C2467" i="2"/>
  <c r="E2466" i="2"/>
  <c r="D2466" i="2"/>
  <c r="C2466" i="2"/>
  <c r="E2465" i="2"/>
  <c r="D2465" i="2"/>
  <c r="C2465" i="2"/>
  <c r="E2464" i="2"/>
  <c r="D2464" i="2"/>
  <c r="C2464" i="2"/>
  <c r="E2463" i="2"/>
  <c r="D2463" i="2"/>
  <c r="C2463" i="2"/>
  <c r="E2462" i="2"/>
  <c r="D2462" i="2"/>
  <c r="C2462" i="2"/>
  <c r="E2461" i="2"/>
  <c r="D2461" i="2"/>
  <c r="C2461" i="2"/>
  <c r="E2460" i="2"/>
  <c r="D2460" i="2"/>
  <c r="C2460" i="2"/>
  <c r="E2459" i="2"/>
  <c r="D2459" i="2"/>
  <c r="C2459" i="2"/>
  <c r="E2458" i="2"/>
  <c r="D2458" i="2"/>
  <c r="C2458" i="2"/>
  <c r="E2457" i="2"/>
  <c r="D2457" i="2"/>
  <c r="C2457" i="2"/>
  <c r="E2456" i="2"/>
  <c r="D2456" i="2"/>
  <c r="C2456" i="2"/>
  <c r="E2455" i="2"/>
  <c r="D2455" i="2"/>
  <c r="C2455" i="2"/>
  <c r="E2454" i="2"/>
  <c r="D2454" i="2"/>
  <c r="C2454" i="2"/>
  <c r="E2453" i="2"/>
  <c r="D2453" i="2"/>
  <c r="C2453" i="2"/>
  <c r="E2452" i="2"/>
  <c r="D2452" i="2"/>
  <c r="C2452" i="2"/>
  <c r="E2451" i="2"/>
  <c r="D2451" i="2"/>
  <c r="C2451" i="2"/>
  <c r="E2450" i="2"/>
  <c r="D2450" i="2"/>
  <c r="C2450" i="2"/>
  <c r="E2448" i="2"/>
  <c r="D2448" i="2"/>
  <c r="C2448" i="2"/>
  <c r="E2447" i="2"/>
  <c r="D2447" i="2"/>
  <c r="C2447" i="2"/>
  <c r="E2446" i="2"/>
  <c r="D2446" i="2"/>
  <c r="C2446" i="2"/>
  <c r="E2445" i="2"/>
  <c r="D2445" i="2"/>
  <c r="C2445" i="2"/>
  <c r="E2444" i="2"/>
  <c r="D2444" i="2"/>
  <c r="C2444" i="2"/>
  <c r="E2443" i="2"/>
  <c r="D2443" i="2"/>
  <c r="C2443" i="2"/>
  <c r="E2442" i="2"/>
  <c r="D2442" i="2"/>
  <c r="C2442" i="2"/>
  <c r="E2441" i="2"/>
  <c r="D2441" i="2"/>
  <c r="C2441" i="2"/>
  <c r="E2440" i="2"/>
  <c r="D2440" i="2"/>
  <c r="C2440" i="2"/>
  <c r="E2439" i="2"/>
  <c r="D2439" i="2"/>
  <c r="C2439" i="2"/>
  <c r="E2438" i="2"/>
  <c r="D2438" i="2"/>
  <c r="C2438" i="2"/>
  <c r="E2437" i="2"/>
  <c r="D2437" i="2"/>
  <c r="C2437" i="2"/>
  <c r="E2436" i="2"/>
  <c r="D2436" i="2"/>
  <c r="C2436" i="2"/>
  <c r="E2434" i="2"/>
  <c r="D2434" i="2"/>
  <c r="C2434" i="2"/>
  <c r="E2433" i="2"/>
  <c r="D2433" i="2"/>
  <c r="C2433" i="2"/>
  <c r="E2432" i="2"/>
  <c r="D2432" i="2"/>
  <c r="C2432" i="2"/>
  <c r="E2431" i="2"/>
  <c r="D2431" i="2"/>
  <c r="C2431" i="2"/>
  <c r="E2430" i="2"/>
  <c r="D2430" i="2"/>
  <c r="C2430" i="2"/>
  <c r="E2429" i="2"/>
  <c r="D2429" i="2"/>
  <c r="C2429" i="2"/>
  <c r="E2428" i="2"/>
  <c r="D2428" i="2"/>
  <c r="C2428" i="2"/>
  <c r="E2427" i="2"/>
  <c r="D2427" i="2"/>
  <c r="C2427" i="2"/>
  <c r="E2426" i="2"/>
  <c r="D2426" i="2"/>
  <c r="C2426" i="2"/>
  <c r="E2425" i="2"/>
  <c r="D2425" i="2"/>
  <c r="C2425" i="2"/>
  <c r="E2424" i="2"/>
  <c r="D2424" i="2"/>
  <c r="C2424" i="2"/>
  <c r="E2423" i="2"/>
  <c r="D2423" i="2"/>
  <c r="C2423" i="2"/>
  <c r="E2422" i="2"/>
  <c r="D2422" i="2"/>
  <c r="C2422" i="2"/>
  <c r="E2421" i="2"/>
  <c r="D2421" i="2"/>
  <c r="C2421" i="2"/>
  <c r="E2420" i="2"/>
  <c r="D2420" i="2"/>
  <c r="C2420" i="2"/>
  <c r="E2418" i="2"/>
  <c r="D2418" i="2"/>
  <c r="C2418" i="2"/>
  <c r="E2417" i="2"/>
  <c r="D2417" i="2"/>
  <c r="C2417" i="2"/>
  <c r="E2416" i="2"/>
  <c r="D2416" i="2"/>
  <c r="C2416" i="2"/>
  <c r="E2415" i="2"/>
  <c r="D2415" i="2"/>
  <c r="C2415" i="2"/>
  <c r="E2414" i="2"/>
  <c r="D2414" i="2"/>
  <c r="C2414" i="2"/>
  <c r="E2413" i="2"/>
  <c r="D2413" i="2"/>
  <c r="C2413" i="2"/>
  <c r="E2412" i="2"/>
  <c r="D2412" i="2"/>
  <c r="C2412" i="2"/>
  <c r="E2411" i="2"/>
  <c r="D2411" i="2"/>
  <c r="C2411" i="2"/>
  <c r="E2410" i="2"/>
  <c r="D2410" i="2"/>
  <c r="C2410" i="2"/>
  <c r="E2409" i="2"/>
  <c r="D2409" i="2"/>
  <c r="C2409" i="2"/>
  <c r="E2408" i="2"/>
  <c r="D2408" i="2"/>
  <c r="C2408" i="2"/>
  <c r="E2407" i="2"/>
  <c r="D2407" i="2"/>
  <c r="C2407" i="2"/>
  <c r="E2406" i="2"/>
  <c r="D2406" i="2"/>
  <c r="C2406" i="2"/>
  <c r="E2405" i="2"/>
  <c r="D2405" i="2"/>
  <c r="C2405" i="2"/>
  <c r="E2404" i="2"/>
  <c r="D2404" i="2"/>
  <c r="C2404" i="2"/>
  <c r="E2403" i="2"/>
  <c r="D2403" i="2"/>
  <c r="C2403" i="2"/>
  <c r="E2402" i="2"/>
  <c r="D2402" i="2"/>
  <c r="C2402" i="2"/>
  <c r="E2401" i="2"/>
  <c r="D2401" i="2"/>
  <c r="C2401" i="2"/>
  <c r="E2400" i="2"/>
  <c r="D2400" i="2"/>
  <c r="C2400" i="2"/>
  <c r="E2399" i="2"/>
  <c r="D2399" i="2"/>
  <c r="C2399" i="2"/>
  <c r="E2398" i="2"/>
  <c r="D2398" i="2"/>
  <c r="C2398" i="2"/>
  <c r="E2397" i="2"/>
  <c r="D2397" i="2"/>
  <c r="C2397" i="2"/>
  <c r="E2396" i="2"/>
  <c r="D2396" i="2"/>
  <c r="C2396" i="2"/>
  <c r="E2395" i="2"/>
  <c r="D2395" i="2"/>
  <c r="C2395" i="2"/>
  <c r="E2394" i="2"/>
  <c r="D2394" i="2"/>
  <c r="C2394" i="2"/>
  <c r="E2393" i="2"/>
  <c r="D2393" i="2"/>
  <c r="C2393" i="2"/>
  <c r="E2392" i="2"/>
  <c r="D2392" i="2"/>
  <c r="C2392" i="2"/>
  <c r="E2391" i="2"/>
  <c r="D2391" i="2"/>
  <c r="C2391" i="2"/>
  <c r="E2390" i="2"/>
  <c r="D2390" i="2"/>
  <c r="C2390" i="2"/>
  <c r="E2389" i="2"/>
  <c r="D2389" i="2"/>
  <c r="C2389" i="2"/>
  <c r="E2388" i="2"/>
  <c r="D2388" i="2"/>
  <c r="C2388" i="2"/>
  <c r="E2387" i="2"/>
  <c r="D2387" i="2"/>
  <c r="C2387" i="2"/>
  <c r="E2386" i="2"/>
  <c r="D2386" i="2"/>
  <c r="C2386" i="2"/>
  <c r="E2385" i="2"/>
  <c r="D2385" i="2"/>
  <c r="C2385" i="2"/>
  <c r="E2384" i="2"/>
  <c r="D2384" i="2"/>
  <c r="C2384" i="2"/>
  <c r="E2383" i="2"/>
  <c r="D2383" i="2"/>
  <c r="C2383" i="2"/>
  <c r="E2382" i="2"/>
  <c r="D2382" i="2"/>
  <c r="C2382" i="2"/>
  <c r="E2381" i="2"/>
  <c r="D2381" i="2"/>
  <c r="C2381" i="2"/>
  <c r="E2380" i="2"/>
  <c r="D2380" i="2"/>
  <c r="C2380" i="2"/>
  <c r="E2379" i="2"/>
  <c r="D2379" i="2"/>
  <c r="C2379" i="2"/>
  <c r="E2378" i="2"/>
  <c r="D2378" i="2"/>
  <c r="C2378" i="2"/>
  <c r="E2377" i="2"/>
  <c r="D2377" i="2"/>
  <c r="C2377" i="2"/>
  <c r="E2376" i="2"/>
  <c r="D2376" i="2"/>
  <c r="C2376" i="2"/>
  <c r="E2375" i="2"/>
  <c r="D2375" i="2"/>
  <c r="C2375" i="2"/>
  <c r="E2374" i="2"/>
  <c r="D2374" i="2"/>
  <c r="C2374" i="2"/>
  <c r="E2373" i="2"/>
  <c r="D2373" i="2"/>
  <c r="C2373" i="2"/>
  <c r="E2372" i="2"/>
  <c r="D2372" i="2"/>
  <c r="C2372" i="2"/>
  <c r="E2371" i="2"/>
  <c r="D2371" i="2"/>
  <c r="C2371" i="2"/>
  <c r="E2370" i="2"/>
  <c r="D2370" i="2"/>
  <c r="C2370" i="2"/>
  <c r="E2369" i="2"/>
  <c r="D2369" i="2"/>
  <c r="C2369" i="2"/>
  <c r="E2368" i="2"/>
  <c r="D2368" i="2"/>
  <c r="C2368" i="2"/>
  <c r="E2367" i="2"/>
  <c r="D2367" i="2"/>
  <c r="C2367" i="2"/>
  <c r="E2366" i="2"/>
  <c r="D2366" i="2"/>
  <c r="C2366" i="2"/>
  <c r="E2365" i="2"/>
  <c r="D2365" i="2"/>
  <c r="C2365" i="2"/>
  <c r="E2364" i="2"/>
  <c r="D2364" i="2"/>
  <c r="C2364" i="2"/>
  <c r="E2362" i="2"/>
  <c r="D2362" i="2"/>
  <c r="C2362" i="2"/>
  <c r="E2361" i="2"/>
  <c r="D2361" i="2"/>
  <c r="C2361" i="2"/>
  <c r="E2360" i="2"/>
  <c r="D2360" i="2"/>
  <c r="C2360" i="2"/>
  <c r="E2359" i="2"/>
  <c r="D2359" i="2"/>
  <c r="C2359" i="2"/>
  <c r="E2358" i="2"/>
  <c r="D2358" i="2"/>
  <c r="C2358" i="2"/>
  <c r="E2357" i="2"/>
  <c r="D2357" i="2"/>
  <c r="C2357" i="2"/>
  <c r="E2356" i="2"/>
  <c r="D2356" i="2"/>
  <c r="C2356" i="2"/>
  <c r="E2355" i="2"/>
  <c r="D2355" i="2"/>
  <c r="C2355" i="2"/>
  <c r="E2354" i="2"/>
  <c r="D2354" i="2"/>
  <c r="C2354" i="2"/>
  <c r="E2353" i="2"/>
  <c r="D2353" i="2"/>
  <c r="C2353" i="2"/>
  <c r="E2352" i="2"/>
  <c r="D2352" i="2"/>
  <c r="C2352" i="2"/>
  <c r="E2351" i="2"/>
  <c r="D2351" i="2"/>
  <c r="C2351" i="2"/>
  <c r="E2350" i="2"/>
  <c r="D2350" i="2"/>
  <c r="C2350" i="2"/>
  <c r="E2349" i="2"/>
  <c r="D2349" i="2"/>
  <c r="C2349" i="2"/>
  <c r="E2348" i="2"/>
  <c r="D2348" i="2"/>
  <c r="C2348" i="2"/>
  <c r="E2347" i="2"/>
  <c r="D2347" i="2"/>
  <c r="C2347" i="2"/>
  <c r="E2346" i="2"/>
  <c r="D2346" i="2"/>
  <c r="C2346" i="2"/>
  <c r="E2345" i="2"/>
  <c r="D2345" i="2"/>
  <c r="C2345" i="2"/>
  <c r="E2344" i="2"/>
  <c r="D2344" i="2"/>
  <c r="C2344" i="2"/>
  <c r="E2343" i="2"/>
  <c r="D2343" i="2"/>
  <c r="C2343" i="2"/>
  <c r="E2342" i="2"/>
  <c r="D2342" i="2"/>
  <c r="C2342" i="2"/>
  <c r="E2341" i="2"/>
  <c r="D2341" i="2"/>
  <c r="C2341" i="2"/>
  <c r="E2340" i="2"/>
  <c r="D2340" i="2"/>
  <c r="C2340" i="2"/>
  <c r="E2339" i="2"/>
  <c r="D2339" i="2"/>
  <c r="C2339" i="2"/>
  <c r="E2338" i="2"/>
  <c r="D2338" i="2"/>
  <c r="C2338" i="2"/>
  <c r="E2337" i="2"/>
  <c r="D2337" i="2"/>
  <c r="C2337" i="2"/>
  <c r="E2336" i="2"/>
  <c r="D2336" i="2"/>
  <c r="C2336" i="2"/>
  <c r="E2335" i="2"/>
  <c r="D2335" i="2"/>
  <c r="C2335" i="2"/>
  <c r="E2334" i="2"/>
  <c r="D2334" i="2"/>
  <c r="C2334" i="2"/>
  <c r="E2333" i="2"/>
  <c r="D2333" i="2"/>
  <c r="C2333" i="2"/>
  <c r="E2332" i="2"/>
  <c r="D2332" i="2"/>
  <c r="C2332" i="2"/>
  <c r="E2331" i="2"/>
  <c r="D2331" i="2"/>
  <c r="C2331" i="2"/>
  <c r="E2330" i="2"/>
  <c r="D2330" i="2"/>
  <c r="C2330" i="2"/>
  <c r="E2329" i="2"/>
  <c r="D2329" i="2"/>
  <c r="C2329" i="2"/>
  <c r="E2328" i="2"/>
  <c r="D2328" i="2"/>
  <c r="C2328" i="2"/>
  <c r="E2327" i="2"/>
  <c r="D2327" i="2"/>
  <c r="C2327" i="2"/>
  <c r="E2326" i="2"/>
  <c r="D2326" i="2"/>
  <c r="C2326" i="2"/>
  <c r="E2325" i="2"/>
  <c r="D2325" i="2"/>
  <c r="C2325" i="2"/>
  <c r="E2324" i="2"/>
  <c r="D2324" i="2"/>
  <c r="C2324" i="2"/>
  <c r="E2323" i="2"/>
  <c r="D2323" i="2"/>
  <c r="C2323" i="2"/>
  <c r="E2322" i="2"/>
  <c r="D2322" i="2"/>
  <c r="C2322" i="2"/>
  <c r="E2321" i="2"/>
  <c r="D2321" i="2"/>
  <c r="C2321" i="2"/>
  <c r="E2320" i="2"/>
  <c r="D2320" i="2"/>
  <c r="C2320" i="2"/>
  <c r="E2319" i="2"/>
  <c r="D2319" i="2"/>
  <c r="C2319" i="2"/>
  <c r="E2318" i="2"/>
  <c r="D2318" i="2"/>
  <c r="C2318" i="2"/>
  <c r="E2317" i="2"/>
  <c r="D2317" i="2"/>
  <c r="C2317" i="2"/>
  <c r="E2316" i="2"/>
  <c r="D2316" i="2"/>
  <c r="C2316" i="2"/>
  <c r="E2315" i="2"/>
  <c r="D2315" i="2"/>
  <c r="C2315" i="2"/>
  <c r="E2314" i="2"/>
  <c r="D2314" i="2"/>
  <c r="C2314" i="2"/>
  <c r="E2313" i="2"/>
  <c r="D2313" i="2"/>
  <c r="C2313" i="2"/>
  <c r="E2312" i="2"/>
  <c r="D2312" i="2"/>
  <c r="C2312" i="2"/>
  <c r="E2311" i="2"/>
  <c r="D2311" i="2"/>
  <c r="C2311" i="2"/>
  <c r="E2310" i="2"/>
  <c r="D2310" i="2"/>
  <c r="C2310" i="2"/>
  <c r="E2309" i="2"/>
  <c r="D2309" i="2"/>
  <c r="C2309" i="2"/>
  <c r="E2308" i="2"/>
  <c r="D2308" i="2"/>
  <c r="C2308" i="2"/>
  <c r="E2307" i="2"/>
  <c r="D2307" i="2"/>
  <c r="C2307" i="2"/>
  <c r="E2306" i="2"/>
  <c r="D2306" i="2"/>
  <c r="C2306" i="2"/>
  <c r="E2305" i="2"/>
  <c r="D2305" i="2"/>
  <c r="C2305" i="2"/>
  <c r="E2304" i="2"/>
  <c r="D2304" i="2"/>
  <c r="C2304" i="2"/>
  <c r="E2303" i="2"/>
  <c r="D2303" i="2"/>
  <c r="C2303" i="2"/>
  <c r="E2302" i="2"/>
  <c r="D2302" i="2"/>
  <c r="C2302" i="2"/>
  <c r="E2301" i="2"/>
  <c r="D2301" i="2"/>
  <c r="C2301" i="2"/>
  <c r="E2300" i="2"/>
  <c r="D2300" i="2"/>
  <c r="C2300" i="2"/>
  <c r="E2299" i="2"/>
  <c r="D2299" i="2"/>
  <c r="C2299" i="2"/>
  <c r="E2298" i="2"/>
  <c r="D2298" i="2"/>
  <c r="C2298" i="2"/>
  <c r="E2297" i="2"/>
  <c r="D2297" i="2"/>
  <c r="C2297" i="2"/>
  <c r="E2296" i="2"/>
  <c r="D2296" i="2"/>
  <c r="C2296" i="2"/>
  <c r="E2295" i="2"/>
  <c r="D2295" i="2"/>
  <c r="C2295" i="2"/>
  <c r="E2294" i="2"/>
  <c r="D2294" i="2"/>
  <c r="C2294" i="2"/>
  <c r="E2293" i="2"/>
  <c r="D2293" i="2"/>
  <c r="C2293" i="2"/>
  <c r="E2292" i="2"/>
  <c r="D2292" i="2"/>
  <c r="C2292" i="2"/>
  <c r="E2291" i="2"/>
  <c r="D2291" i="2"/>
  <c r="C2291" i="2"/>
  <c r="E2290" i="2"/>
  <c r="D2290" i="2"/>
  <c r="C2290" i="2"/>
  <c r="E2289" i="2"/>
  <c r="D2289" i="2"/>
  <c r="C2289" i="2"/>
  <c r="E2288" i="2"/>
  <c r="D2288" i="2"/>
  <c r="C2288" i="2"/>
  <c r="E2287" i="2"/>
  <c r="D2287" i="2"/>
  <c r="C2287" i="2"/>
  <c r="E2286" i="2"/>
  <c r="D2286" i="2"/>
  <c r="C2286" i="2"/>
  <c r="E2285" i="2"/>
  <c r="D2285" i="2"/>
  <c r="C2285" i="2"/>
  <c r="E2284" i="2"/>
  <c r="D2284" i="2"/>
  <c r="C2284" i="2"/>
  <c r="E2283" i="2"/>
  <c r="D2283" i="2"/>
  <c r="C2283" i="2"/>
  <c r="E2282" i="2"/>
  <c r="D2282" i="2"/>
  <c r="C2282" i="2"/>
  <c r="E2281" i="2"/>
  <c r="D2281" i="2"/>
  <c r="C2281" i="2"/>
  <c r="E2280" i="2"/>
  <c r="D2280" i="2"/>
  <c r="C2280" i="2"/>
  <c r="E2279" i="2"/>
  <c r="D2279" i="2"/>
  <c r="C2279" i="2"/>
  <c r="E2278" i="2"/>
  <c r="D2278" i="2"/>
  <c r="C2278" i="2"/>
  <c r="E2277" i="2"/>
  <c r="D2277" i="2"/>
  <c r="C2277" i="2"/>
  <c r="E2276" i="2"/>
  <c r="D2276" i="2"/>
  <c r="C2276" i="2"/>
  <c r="E2275" i="2"/>
  <c r="D2275" i="2"/>
  <c r="C2275" i="2"/>
  <c r="E2274" i="2"/>
  <c r="D2274" i="2"/>
  <c r="C2274" i="2"/>
  <c r="E2273" i="2"/>
  <c r="D2273" i="2"/>
  <c r="C2273" i="2"/>
  <c r="E2272" i="2"/>
  <c r="D2272" i="2"/>
  <c r="C2272" i="2"/>
  <c r="E2271" i="2"/>
  <c r="D2271" i="2"/>
  <c r="C2271" i="2"/>
  <c r="E2270" i="2"/>
  <c r="D2270" i="2"/>
  <c r="C2270" i="2"/>
  <c r="E2269" i="2"/>
  <c r="D2269" i="2"/>
  <c r="C2269" i="2"/>
  <c r="E2268" i="2"/>
  <c r="D2268" i="2"/>
  <c r="C2268" i="2"/>
  <c r="E2267" i="2"/>
  <c r="D2267" i="2"/>
  <c r="C2267" i="2"/>
  <c r="E2266" i="2"/>
  <c r="D2266" i="2"/>
  <c r="C2266" i="2"/>
  <c r="E2265" i="2"/>
  <c r="D2265" i="2"/>
  <c r="C2265" i="2"/>
  <c r="E2264" i="2"/>
  <c r="D2264" i="2"/>
  <c r="C2264" i="2"/>
  <c r="E2263" i="2"/>
  <c r="D2263" i="2"/>
  <c r="C2263" i="2"/>
  <c r="E2262" i="2"/>
  <c r="D2262" i="2"/>
  <c r="C2262" i="2"/>
  <c r="E2261" i="2"/>
  <c r="D2261" i="2"/>
  <c r="C2261" i="2"/>
  <c r="E2260" i="2"/>
  <c r="D2260" i="2"/>
  <c r="C2260" i="2"/>
  <c r="E2259" i="2"/>
  <c r="D2259" i="2"/>
  <c r="C2259" i="2"/>
  <c r="E2258" i="2"/>
  <c r="D2258" i="2"/>
  <c r="C2258" i="2"/>
  <c r="E2257" i="2"/>
  <c r="D2257" i="2"/>
  <c r="C2257" i="2"/>
  <c r="E2255" i="2"/>
  <c r="D2255" i="2"/>
  <c r="C2255" i="2"/>
  <c r="E2254" i="2"/>
  <c r="D2254" i="2"/>
  <c r="C2254" i="2"/>
  <c r="E2253" i="2"/>
  <c r="D2253" i="2"/>
  <c r="C2253" i="2"/>
  <c r="E2252" i="2"/>
  <c r="D2252" i="2"/>
  <c r="C2252" i="2"/>
  <c r="E2251" i="2"/>
  <c r="D2251" i="2"/>
  <c r="C2251" i="2"/>
  <c r="E2250" i="2"/>
  <c r="D2250" i="2"/>
  <c r="C2250" i="2"/>
  <c r="E2249" i="2"/>
  <c r="D2249" i="2"/>
  <c r="C2249" i="2"/>
  <c r="E2248" i="2"/>
  <c r="D2248" i="2"/>
  <c r="C2248" i="2"/>
  <c r="E2247" i="2"/>
  <c r="D2247" i="2"/>
  <c r="C2247" i="2"/>
  <c r="E2246" i="2"/>
  <c r="D2246" i="2"/>
  <c r="C2246" i="2"/>
  <c r="E2245" i="2"/>
  <c r="D2245" i="2"/>
  <c r="C2245" i="2"/>
  <c r="E2244" i="2"/>
  <c r="D2244" i="2"/>
  <c r="C2244" i="2"/>
  <c r="E2243" i="2"/>
  <c r="D2243" i="2"/>
  <c r="C2243" i="2"/>
  <c r="E2242" i="2"/>
  <c r="D2242" i="2"/>
  <c r="C2242" i="2"/>
  <c r="E2241" i="2"/>
  <c r="D2241" i="2"/>
  <c r="C2241" i="2"/>
  <c r="E2240" i="2"/>
  <c r="D2240" i="2"/>
  <c r="C2240" i="2"/>
  <c r="E2239" i="2"/>
  <c r="D2239" i="2"/>
  <c r="C2239" i="2"/>
  <c r="E2238" i="2"/>
  <c r="D2238" i="2"/>
  <c r="C2238" i="2"/>
  <c r="E2237" i="2"/>
  <c r="D2237" i="2"/>
  <c r="C2237" i="2"/>
  <c r="E2236" i="2"/>
  <c r="D2236" i="2"/>
  <c r="C2236" i="2"/>
  <c r="E2235" i="2"/>
  <c r="D2235" i="2"/>
  <c r="C2235" i="2"/>
  <c r="E2234" i="2"/>
  <c r="D2234" i="2"/>
  <c r="C2234" i="2"/>
  <c r="E2233" i="2"/>
  <c r="D2233" i="2"/>
  <c r="C2233" i="2"/>
  <c r="E2232" i="2"/>
  <c r="D2232" i="2"/>
  <c r="C2232" i="2"/>
  <c r="E2231" i="2"/>
  <c r="D2231" i="2"/>
  <c r="C2231" i="2"/>
  <c r="E2230" i="2"/>
  <c r="D2230" i="2"/>
  <c r="C2230" i="2"/>
  <c r="E2229" i="2"/>
  <c r="D2229" i="2"/>
  <c r="C2229" i="2"/>
  <c r="E2228" i="2"/>
  <c r="D2228" i="2"/>
  <c r="C2228" i="2"/>
  <c r="E2227" i="2"/>
  <c r="D2227" i="2"/>
  <c r="C2227" i="2"/>
  <c r="E2226" i="2"/>
  <c r="D2226" i="2"/>
  <c r="C2226" i="2"/>
  <c r="E2225" i="2"/>
  <c r="D2225" i="2"/>
  <c r="C2225" i="2"/>
  <c r="E2224" i="2"/>
  <c r="D2224" i="2"/>
  <c r="C2224" i="2"/>
  <c r="E2223" i="2"/>
  <c r="D2223" i="2"/>
  <c r="C2223" i="2"/>
  <c r="E2222" i="2"/>
  <c r="D2222" i="2"/>
  <c r="C2222" i="2"/>
  <c r="E2221" i="2"/>
  <c r="D2221" i="2"/>
  <c r="C2221" i="2"/>
  <c r="E2220" i="2"/>
  <c r="D2220" i="2"/>
  <c r="C2220" i="2"/>
  <c r="E2219" i="2"/>
  <c r="D2219" i="2"/>
  <c r="C2219" i="2"/>
  <c r="E2218" i="2"/>
  <c r="D2218" i="2"/>
  <c r="C2218" i="2"/>
  <c r="E2217" i="2"/>
  <c r="D2217" i="2"/>
  <c r="C2217" i="2"/>
  <c r="E2216" i="2"/>
  <c r="D2216" i="2"/>
  <c r="C2216" i="2"/>
  <c r="E2215" i="2"/>
  <c r="D2215" i="2"/>
  <c r="C2215" i="2"/>
  <c r="E2214" i="2"/>
  <c r="D2214" i="2"/>
  <c r="C2214" i="2"/>
  <c r="E2213" i="2"/>
  <c r="D2213" i="2"/>
  <c r="C2213" i="2"/>
  <c r="E2212" i="2"/>
  <c r="D2212" i="2"/>
  <c r="C2212" i="2"/>
  <c r="E2211" i="2"/>
  <c r="D2211" i="2"/>
  <c r="C2211" i="2"/>
  <c r="E2210" i="2"/>
  <c r="D2210" i="2"/>
  <c r="C2210" i="2"/>
  <c r="E2209" i="2"/>
  <c r="D2209" i="2"/>
  <c r="C2209" i="2"/>
  <c r="E2208" i="2"/>
  <c r="D2208" i="2"/>
  <c r="C2208" i="2"/>
  <c r="E2207" i="2"/>
  <c r="D2207" i="2"/>
  <c r="C2207" i="2"/>
  <c r="E2206" i="2"/>
  <c r="D2206" i="2"/>
  <c r="C2206" i="2"/>
  <c r="E2205" i="2"/>
  <c r="D2205" i="2"/>
  <c r="C2205" i="2"/>
  <c r="E2204" i="2"/>
  <c r="D2204" i="2"/>
  <c r="C2204" i="2"/>
  <c r="E2203" i="2"/>
  <c r="D2203" i="2"/>
  <c r="C2203" i="2"/>
  <c r="E2202" i="2"/>
  <c r="D2202" i="2"/>
  <c r="C2202" i="2"/>
  <c r="E2201" i="2"/>
  <c r="D2201" i="2"/>
  <c r="C2201" i="2"/>
  <c r="E2200" i="2"/>
  <c r="D2200" i="2"/>
  <c r="C2200" i="2"/>
  <c r="E2199" i="2"/>
  <c r="D2199" i="2"/>
  <c r="C2199" i="2"/>
  <c r="E2198" i="2"/>
  <c r="D2198" i="2"/>
  <c r="C2198" i="2"/>
  <c r="E2197" i="2"/>
  <c r="D2197" i="2"/>
  <c r="C2197" i="2"/>
  <c r="E2196" i="2"/>
  <c r="D2196" i="2"/>
  <c r="C2196" i="2"/>
  <c r="E2195" i="2"/>
  <c r="D2195" i="2"/>
  <c r="C2195" i="2"/>
  <c r="E2194" i="2"/>
  <c r="D2194" i="2"/>
  <c r="C2194" i="2"/>
  <c r="E2193" i="2"/>
  <c r="D2193" i="2"/>
  <c r="C2193" i="2"/>
  <c r="E2192" i="2"/>
  <c r="D2192" i="2"/>
  <c r="C2192" i="2"/>
  <c r="E2191" i="2"/>
  <c r="D2191" i="2"/>
  <c r="C2191" i="2"/>
  <c r="E2190" i="2"/>
  <c r="D2190" i="2"/>
  <c r="C2190" i="2"/>
  <c r="E2189" i="2"/>
  <c r="D2189" i="2"/>
  <c r="C2189" i="2"/>
  <c r="E2188" i="2"/>
  <c r="D2188" i="2"/>
  <c r="C2188" i="2"/>
  <c r="E2187" i="2"/>
  <c r="D2187" i="2"/>
  <c r="C2187" i="2"/>
  <c r="E2186" i="2"/>
  <c r="D2186" i="2"/>
  <c r="C2186" i="2"/>
  <c r="E2185" i="2"/>
  <c r="D2185" i="2"/>
  <c r="C2185" i="2"/>
  <c r="E2184" i="2"/>
  <c r="D2184" i="2"/>
  <c r="C2184" i="2"/>
  <c r="E2183" i="2"/>
  <c r="D2183" i="2"/>
  <c r="C2183" i="2"/>
  <c r="E2182" i="2"/>
  <c r="D2182" i="2"/>
  <c r="C2182" i="2"/>
  <c r="E2181" i="2"/>
  <c r="D2181" i="2"/>
  <c r="C2181" i="2"/>
  <c r="E2180" i="2"/>
  <c r="D2180" i="2"/>
  <c r="C2180" i="2"/>
  <c r="E2179" i="2"/>
  <c r="D2179" i="2"/>
  <c r="C2179" i="2"/>
  <c r="E2178" i="2"/>
  <c r="D2178" i="2"/>
  <c r="C2178" i="2"/>
  <c r="E2177" i="2"/>
  <c r="D2177" i="2"/>
  <c r="C2177" i="2"/>
  <c r="E2176" i="2"/>
  <c r="D2176" i="2"/>
  <c r="C2176" i="2"/>
  <c r="E2175" i="2"/>
  <c r="D2175" i="2"/>
  <c r="C2175" i="2"/>
  <c r="E2174" i="2"/>
  <c r="D2174" i="2"/>
  <c r="C2174" i="2"/>
  <c r="E2173" i="2"/>
  <c r="D2173" i="2"/>
  <c r="C2173" i="2"/>
  <c r="E2172" i="2"/>
  <c r="D2172" i="2"/>
  <c r="C2172" i="2"/>
  <c r="E2171" i="2"/>
  <c r="D2171" i="2"/>
  <c r="C2171" i="2"/>
  <c r="E2170" i="2"/>
  <c r="D2170" i="2"/>
  <c r="C2170" i="2"/>
  <c r="E2169" i="2"/>
  <c r="D2169" i="2"/>
  <c r="C2169" i="2"/>
  <c r="E2168" i="2"/>
  <c r="D2168" i="2"/>
  <c r="C2168" i="2"/>
  <c r="E2167" i="2"/>
  <c r="D2167" i="2"/>
  <c r="C2167" i="2"/>
  <c r="E2166" i="2"/>
  <c r="D2166" i="2"/>
  <c r="C2166" i="2"/>
  <c r="E2165" i="2"/>
  <c r="D2165" i="2"/>
  <c r="C2165" i="2"/>
  <c r="E2164" i="2"/>
  <c r="D2164" i="2"/>
  <c r="C2164" i="2"/>
  <c r="E2163" i="2"/>
  <c r="D2163" i="2"/>
  <c r="C2163" i="2"/>
  <c r="E2162" i="2"/>
  <c r="D2162" i="2"/>
  <c r="C2162" i="2"/>
  <c r="E2161" i="2"/>
  <c r="D2161" i="2"/>
  <c r="C2161" i="2"/>
  <c r="E2160" i="2"/>
  <c r="D2160" i="2"/>
  <c r="C2160" i="2"/>
  <c r="E2159" i="2"/>
  <c r="D2159" i="2"/>
  <c r="C2159" i="2"/>
  <c r="E2158" i="2"/>
  <c r="D2158" i="2"/>
  <c r="C2158" i="2"/>
  <c r="E2157" i="2"/>
  <c r="D2157" i="2"/>
  <c r="C2157" i="2"/>
  <c r="E2156" i="2"/>
  <c r="D2156" i="2"/>
  <c r="C2156" i="2"/>
  <c r="E2155" i="2"/>
  <c r="D2155" i="2"/>
  <c r="C2155" i="2"/>
  <c r="E2154" i="2"/>
  <c r="D2154" i="2"/>
  <c r="C2154" i="2"/>
  <c r="E2153" i="2"/>
  <c r="D2153" i="2"/>
  <c r="C2153" i="2"/>
  <c r="E2152" i="2"/>
  <c r="D2152" i="2"/>
  <c r="C2152" i="2"/>
  <c r="E2151" i="2"/>
  <c r="D2151" i="2"/>
  <c r="C2151" i="2"/>
  <c r="E2150" i="2"/>
  <c r="D2150" i="2"/>
  <c r="C2150" i="2"/>
  <c r="E2149" i="2"/>
  <c r="D2149" i="2"/>
  <c r="C2149" i="2"/>
  <c r="E2148" i="2"/>
  <c r="D2148" i="2"/>
  <c r="C2148" i="2"/>
  <c r="E2147" i="2"/>
  <c r="D2147" i="2"/>
  <c r="C2147" i="2"/>
  <c r="E2146" i="2"/>
  <c r="D2146" i="2"/>
  <c r="C2146" i="2"/>
  <c r="E2145" i="2"/>
  <c r="D2145" i="2"/>
  <c r="C2145" i="2"/>
  <c r="E2144" i="2"/>
  <c r="D2144" i="2"/>
  <c r="C2144" i="2"/>
  <c r="E2143" i="2"/>
  <c r="D2143" i="2"/>
  <c r="C2143" i="2"/>
  <c r="E2142" i="2"/>
  <c r="D2142" i="2"/>
  <c r="C2142" i="2"/>
  <c r="E2141" i="2"/>
  <c r="D2141" i="2"/>
  <c r="C2141" i="2"/>
  <c r="E2140" i="2"/>
  <c r="D2140" i="2"/>
  <c r="C2140" i="2"/>
  <c r="E2139" i="2"/>
  <c r="D2139" i="2"/>
  <c r="C2139" i="2"/>
  <c r="E2138" i="2"/>
  <c r="D2138" i="2"/>
  <c r="C2138" i="2"/>
  <c r="E2137" i="2"/>
  <c r="D2137" i="2"/>
  <c r="C2137" i="2"/>
  <c r="E2136" i="2"/>
  <c r="D2136" i="2"/>
  <c r="C2136" i="2"/>
  <c r="E2135" i="2"/>
  <c r="D2135" i="2"/>
  <c r="C2135" i="2"/>
  <c r="E2134" i="2"/>
  <c r="D2134" i="2"/>
  <c r="C2134" i="2"/>
  <c r="E2133" i="2"/>
  <c r="D2133" i="2"/>
  <c r="C2133" i="2"/>
  <c r="E2132" i="2"/>
  <c r="D2132" i="2"/>
  <c r="C2132" i="2"/>
  <c r="E2131" i="2"/>
  <c r="D2131" i="2"/>
  <c r="C2131" i="2"/>
  <c r="E2130" i="2"/>
  <c r="D2130" i="2"/>
  <c r="C2130" i="2"/>
  <c r="E2129" i="2"/>
  <c r="D2129" i="2"/>
  <c r="C2129" i="2"/>
  <c r="E2128" i="2"/>
  <c r="D2128" i="2"/>
  <c r="C2128" i="2"/>
  <c r="E2127" i="2"/>
  <c r="D2127" i="2"/>
  <c r="C2127" i="2"/>
  <c r="E2126" i="2"/>
  <c r="D2126" i="2"/>
  <c r="C2126" i="2"/>
  <c r="E2125" i="2"/>
  <c r="D2125" i="2"/>
  <c r="C2125" i="2"/>
  <c r="E2124" i="2"/>
  <c r="D2124" i="2"/>
  <c r="C2124" i="2"/>
  <c r="E2123" i="2"/>
  <c r="D2123" i="2"/>
  <c r="C2123" i="2"/>
  <c r="E2122" i="2"/>
  <c r="D2122" i="2"/>
  <c r="C2122" i="2"/>
  <c r="E2121" i="2"/>
  <c r="D2121" i="2"/>
  <c r="C2121" i="2"/>
  <c r="E2120" i="2"/>
  <c r="D2120" i="2"/>
  <c r="C2120" i="2"/>
  <c r="E2119" i="2"/>
  <c r="D2119" i="2"/>
  <c r="C2119" i="2"/>
  <c r="E2118" i="2"/>
  <c r="D2118" i="2"/>
  <c r="C2118" i="2"/>
  <c r="E2117" i="2"/>
  <c r="D2117" i="2"/>
  <c r="C2117" i="2"/>
  <c r="E2116" i="2"/>
  <c r="D2116" i="2"/>
  <c r="C2116" i="2"/>
  <c r="E2115" i="2"/>
  <c r="D2115" i="2"/>
  <c r="C2115" i="2"/>
  <c r="E2114" i="2"/>
  <c r="D2114" i="2"/>
  <c r="C2114" i="2"/>
  <c r="E2113" i="2"/>
  <c r="D2113" i="2"/>
  <c r="C2113" i="2"/>
  <c r="E2112" i="2"/>
  <c r="D2112" i="2"/>
  <c r="C2112" i="2"/>
  <c r="E2111" i="2"/>
  <c r="D2111" i="2"/>
  <c r="C2111" i="2"/>
  <c r="E2110" i="2"/>
  <c r="D2110" i="2"/>
  <c r="C2110" i="2"/>
  <c r="E2109" i="2"/>
  <c r="D2109" i="2"/>
  <c r="C2109" i="2"/>
  <c r="E2108" i="2"/>
  <c r="D2108" i="2"/>
  <c r="C2108" i="2"/>
  <c r="E2107" i="2"/>
  <c r="D2107" i="2"/>
  <c r="C2107" i="2"/>
  <c r="E2106" i="2"/>
  <c r="D2106" i="2"/>
  <c r="C2106" i="2"/>
  <c r="E2105" i="2"/>
  <c r="D2105" i="2"/>
  <c r="C2105" i="2"/>
  <c r="E2104" i="2"/>
  <c r="D2104" i="2"/>
  <c r="C2104" i="2"/>
  <c r="E2103" i="2"/>
  <c r="D2103" i="2"/>
  <c r="C2103" i="2"/>
  <c r="E2102" i="2"/>
  <c r="D2102" i="2"/>
  <c r="C2102" i="2"/>
  <c r="E2101" i="2"/>
  <c r="D2101" i="2"/>
  <c r="C2101" i="2"/>
  <c r="E2100" i="2"/>
  <c r="D2100" i="2"/>
  <c r="C2100" i="2"/>
  <c r="E2099" i="2"/>
  <c r="D2099" i="2"/>
  <c r="C2099" i="2"/>
  <c r="E2098" i="2"/>
  <c r="D2098" i="2"/>
  <c r="C2098" i="2"/>
  <c r="E2097" i="2"/>
  <c r="D2097" i="2"/>
  <c r="C2097" i="2"/>
  <c r="E2096" i="2"/>
  <c r="D2096" i="2"/>
  <c r="C2096" i="2"/>
  <c r="E2095" i="2"/>
  <c r="D2095" i="2"/>
  <c r="C2095" i="2"/>
  <c r="E2094" i="2"/>
  <c r="D2094" i="2"/>
  <c r="C2094" i="2"/>
  <c r="E2093" i="2"/>
  <c r="D2093" i="2"/>
  <c r="C2093" i="2"/>
  <c r="E2092" i="2"/>
  <c r="D2092" i="2"/>
  <c r="C2092" i="2"/>
  <c r="E2091" i="2"/>
  <c r="D2091" i="2"/>
  <c r="C2091" i="2"/>
  <c r="E2090" i="2"/>
  <c r="D2090" i="2"/>
  <c r="C2090" i="2"/>
  <c r="E2089" i="2"/>
  <c r="D2089" i="2"/>
  <c r="C2089" i="2"/>
  <c r="E2088" i="2"/>
  <c r="D2088" i="2"/>
  <c r="C2088" i="2"/>
  <c r="E2087" i="2"/>
  <c r="D2087" i="2"/>
  <c r="C2087" i="2"/>
  <c r="E2086" i="2"/>
  <c r="D2086" i="2"/>
  <c r="C2086" i="2"/>
  <c r="E2085" i="2"/>
  <c r="D2085" i="2"/>
  <c r="C2085" i="2"/>
  <c r="E2084" i="2"/>
  <c r="D2084" i="2"/>
  <c r="C2084" i="2"/>
  <c r="E2083" i="2"/>
  <c r="D2083" i="2"/>
  <c r="C2083" i="2"/>
  <c r="E2082" i="2"/>
  <c r="D2082" i="2"/>
  <c r="C2082" i="2"/>
  <c r="E2081" i="2"/>
  <c r="D2081" i="2"/>
  <c r="C2081" i="2"/>
  <c r="E2080" i="2"/>
  <c r="D2080" i="2"/>
  <c r="C2080" i="2"/>
  <c r="E2079" i="2"/>
  <c r="D2079" i="2"/>
  <c r="C2079" i="2"/>
  <c r="E2078" i="2"/>
  <c r="D2078" i="2"/>
  <c r="C2078" i="2"/>
  <c r="E2077" i="2"/>
  <c r="D2077" i="2"/>
  <c r="C2077" i="2"/>
  <c r="E2075" i="2"/>
  <c r="D2075" i="2"/>
  <c r="C2075" i="2"/>
  <c r="E2074" i="2"/>
  <c r="D2074" i="2"/>
  <c r="C2074" i="2"/>
  <c r="E2073" i="2"/>
  <c r="D2073" i="2"/>
  <c r="C2073" i="2"/>
  <c r="E2072" i="2"/>
  <c r="D2072" i="2"/>
  <c r="C2072" i="2"/>
  <c r="E2071" i="2"/>
  <c r="D2071" i="2"/>
  <c r="C2071" i="2"/>
  <c r="E2070" i="2"/>
  <c r="D2070" i="2"/>
  <c r="C2070" i="2"/>
  <c r="E2068" i="2"/>
  <c r="D2068" i="2"/>
  <c r="C2068" i="2"/>
  <c r="E2067" i="2"/>
  <c r="D2067" i="2"/>
  <c r="C2067" i="2"/>
  <c r="E2066" i="2"/>
  <c r="D2066" i="2"/>
  <c r="C2066" i="2"/>
  <c r="E2065" i="2"/>
  <c r="D2065" i="2"/>
  <c r="C2065" i="2"/>
  <c r="E2064" i="2"/>
  <c r="D2064" i="2"/>
  <c r="C2064" i="2"/>
  <c r="E2063" i="2"/>
  <c r="D2063" i="2"/>
  <c r="C2063" i="2"/>
  <c r="E2062" i="2"/>
  <c r="D2062" i="2"/>
  <c r="C2062" i="2"/>
  <c r="E2061" i="2"/>
  <c r="D2061" i="2"/>
  <c r="C2061" i="2"/>
  <c r="E2060" i="2"/>
  <c r="D2060" i="2"/>
  <c r="C2060" i="2"/>
  <c r="E2059" i="2"/>
  <c r="D2059" i="2"/>
  <c r="C2059" i="2"/>
  <c r="E2058" i="2"/>
  <c r="D2058" i="2"/>
  <c r="C2058" i="2"/>
  <c r="E2057" i="2"/>
  <c r="D2057" i="2"/>
  <c r="C2057" i="2"/>
  <c r="E2056" i="2"/>
  <c r="D2056" i="2"/>
  <c r="C2056" i="2"/>
  <c r="E2055" i="2"/>
  <c r="D2055" i="2"/>
  <c r="C2055" i="2"/>
  <c r="E2054" i="2"/>
  <c r="D2054" i="2"/>
  <c r="C2054" i="2"/>
  <c r="E2053" i="2"/>
  <c r="D2053" i="2"/>
  <c r="C2053" i="2"/>
  <c r="E2052" i="2"/>
  <c r="D2052" i="2"/>
  <c r="C2052" i="2"/>
  <c r="E2051" i="2"/>
  <c r="D2051" i="2"/>
  <c r="C2051" i="2"/>
  <c r="E2050" i="2"/>
  <c r="D2050" i="2"/>
  <c r="C2050" i="2"/>
  <c r="E2049" i="2"/>
  <c r="D2049" i="2"/>
  <c r="C2049" i="2"/>
  <c r="E2048" i="2"/>
  <c r="D2048" i="2"/>
  <c r="C2048" i="2"/>
  <c r="E2047" i="2"/>
  <c r="D2047" i="2"/>
  <c r="C2047" i="2"/>
  <c r="E2046" i="2"/>
  <c r="D2046" i="2"/>
  <c r="C2046" i="2"/>
  <c r="E2045" i="2"/>
  <c r="D2045" i="2"/>
  <c r="C2045" i="2"/>
  <c r="E2044" i="2"/>
  <c r="D2044" i="2"/>
  <c r="C2044" i="2"/>
  <c r="E2043" i="2"/>
  <c r="D2043" i="2"/>
  <c r="C2043" i="2"/>
  <c r="E2042" i="2"/>
  <c r="D2042" i="2"/>
  <c r="C2042" i="2"/>
  <c r="E2041" i="2"/>
  <c r="D2041" i="2"/>
  <c r="C2041" i="2"/>
  <c r="E2040" i="2"/>
  <c r="D2040" i="2"/>
  <c r="C2040" i="2"/>
  <c r="E2039" i="2"/>
  <c r="D2039" i="2"/>
  <c r="C2039" i="2"/>
  <c r="E2038" i="2"/>
  <c r="D2038" i="2"/>
  <c r="C2038" i="2"/>
  <c r="E2036" i="2"/>
  <c r="D2036" i="2"/>
  <c r="C2036" i="2"/>
  <c r="E2035" i="2"/>
  <c r="D2035" i="2"/>
  <c r="C2035" i="2"/>
  <c r="E2034" i="2"/>
  <c r="D2034" i="2"/>
  <c r="C2034" i="2"/>
  <c r="E2033" i="2"/>
  <c r="D2033" i="2"/>
  <c r="C2033" i="2"/>
  <c r="E2032" i="2"/>
  <c r="D2032" i="2"/>
  <c r="C2032" i="2"/>
  <c r="E2031" i="2"/>
  <c r="D2031" i="2"/>
  <c r="C2031" i="2"/>
  <c r="E2030" i="2"/>
  <c r="D2030" i="2"/>
  <c r="C2030" i="2"/>
  <c r="E2029" i="2"/>
  <c r="D2029" i="2"/>
  <c r="C2029" i="2"/>
  <c r="E2028" i="2"/>
  <c r="D2028" i="2"/>
  <c r="C2028" i="2"/>
  <c r="E2027" i="2"/>
  <c r="D2027" i="2"/>
  <c r="C2027" i="2"/>
  <c r="E2026" i="2"/>
  <c r="D2026" i="2"/>
  <c r="C2026" i="2"/>
  <c r="E2025" i="2"/>
  <c r="D2025" i="2"/>
  <c r="C2025" i="2"/>
  <c r="E2024" i="2"/>
  <c r="D2024" i="2"/>
  <c r="C2024" i="2"/>
  <c r="E2023" i="2"/>
  <c r="D2023" i="2"/>
  <c r="C2023" i="2"/>
  <c r="E2022" i="2"/>
  <c r="D2022" i="2"/>
  <c r="C2022" i="2"/>
  <c r="E2021" i="2"/>
  <c r="D2021" i="2"/>
  <c r="C2021" i="2"/>
  <c r="E2020" i="2"/>
  <c r="D2020" i="2"/>
  <c r="C2020" i="2"/>
  <c r="E2019" i="2"/>
  <c r="D2019" i="2"/>
  <c r="C2019" i="2"/>
  <c r="E2018" i="2"/>
  <c r="D2018" i="2"/>
  <c r="C2018" i="2"/>
  <c r="E2017" i="2"/>
  <c r="D2017" i="2"/>
  <c r="C2017" i="2"/>
  <c r="E2016" i="2"/>
  <c r="D2016" i="2"/>
  <c r="C2016" i="2"/>
  <c r="E2015" i="2"/>
  <c r="D2015" i="2"/>
  <c r="C2015" i="2"/>
  <c r="E2014" i="2"/>
  <c r="D2014" i="2"/>
  <c r="C2014" i="2"/>
  <c r="E2013" i="2"/>
  <c r="D2013" i="2"/>
  <c r="C2013" i="2"/>
  <c r="E2012" i="2"/>
  <c r="D2012" i="2"/>
  <c r="C2012" i="2"/>
  <c r="E2011" i="2"/>
  <c r="D2011" i="2"/>
  <c r="C2011" i="2"/>
  <c r="E2010" i="2"/>
  <c r="D2010" i="2"/>
  <c r="C2010" i="2"/>
  <c r="E2008" i="2"/>
  <c r="D2008" i="2"/>
  <c r="C2008" i="2"/>
  <c r="E2007" i="2"/>
  <c r="D2007" i="2"/>
  <c r="C2007" i="2"/>
  <c r="E2006" i="2"/>
  <c r="D2006" i="2"/>
  <c r="C2006" i="2"/>
  <c r="E2005" i="2"/>
  <c r="D2005" i="2"/>
  <c r="C2005" i="2"/>
  <c r="E2004" i="2"/>
  <c r="D2004" i="2"/>
  <c r="C2004" i="2"/>
  <c r="E2003" i="2"/>
  <c r="D2003" i="2"/>
  <c r="C2003" i="2"/>
  <c r="E2002" i="2"/>
  <c r="D2002" i="2"/>
  <c r="C2002" i="2"/>
  <c r="E2001" i="2"/>
  <c r="D2001" i="2"/>
  <c r="C2001" i="2"/>
  <c r="E2000" i="2"/>
  <c r="D2000" i="2"/>
  <c r="C2000" i="2"/>
  <c r="E1999" i="2"/>
  <c r="D1999" i="2"/>
  <c r="C1999" i="2"/>
  <c r="E1998" i="2"/>
  <c r="D1998" i="2"/>
  <c r="C1998" i="2"/>
  <c r="E1997" i="2"/>
  <c r="D1997" i="2"/>
  <c r="C1997" i="2"/>
  <c r="E1996" i="2"/>
  <c r="D1996" i="2"/>
  <c r="C1996" i="2"/>
  <c r="E1995" i="2"/>
  <c r="D1995" i="2"/>
  <c r="C1995" i="2"/>
  <c r="E1994" i="2"/>
  <c r="D1994" i="2"/>
  <c r="C1994" i="2"/>
  <c r="E1993" i="2"/>
  <c r="D1993" i="2"/>
  <c r="C1993" i="2"/>
  <c r="E1992" i="2"/>
  <c r="D1992" i="2"/>
  <c r="C1992" i="2"/>
  <c r="E1991" i="2"/>
  <c r="D1991" i="2"/>
  <c r="C1991" i="2"/>
  <c r="E1990" i="2"/>
  <c r="D1990" i="2"/>
  <c r="C1990" i="2"/>
  <c r="E1989" i="2"/>
  <c r="D1989" i="2"/>
  <c r="C1989" i="2"/>
  <c r="E1988" i="2"/>
  <c r="D1988" i="2"/>
  <c r="C1988" i="2"/>
  <c r="E1987" i="2"/>
  <c r="D1987" i="2"/>
  <c r="C1987" i="2"/>
  <c r="E1986" i="2"/>
  <c r="D1986" i="2"/>
  <c r="C1986" i="2"/>
  <c r="E1985" i="2"/>
  <c r="D1985" i="2"/>
  <c r="C1985" i="2"/>
  <c r="E1984" i="2"/>
  <c r="D1984" i="2"/>
  <c r="C1984" i="2"/>
  <c r="E1983" i="2"/>
  <c r="D1983" i="2"/>
  <c r="C1983" i="2"/>
  <c r="E1982" i="2"/>
  <c r="D1982" i="2"/>
  <c r="C1982" i="2"/>
  <c r="E1981" i="2"/>
  <c r="D1981" i="2"/>
  <c r="C1981" i="2"/>
  <c r="E1980" i="2"/>
  <c r="D1980" i="2"/>
  <c r="C1980" i="2"/>
  <c r="E1978" i="2"/>
  <c r="D1978" i="2"/>
  <c r="C1978" i="2"/>
  <c r="E1977" i="2"/>
  <c r="D1977" i="2"/>
  <c r="C1977" i="2"/>
  <c r="E1976" i="2"/>
  <c r="D1976" i="2"/>
  <c r="C1976" i="2"/>
  <c r="E1975" i="2"/>
  <c r="D1975" i="2"/>
  <c r="C1975" i="2"/>
  <c r="E1974" i="2"/>
  <c r="D1974" i="2"/>
  <c r="C1974" i="2"/>
  <c r="E1973" i="2"/>
  <c r="D1973" i="2"/>
  <c r="C1973" i="2"/>
  <c r="E1972" i="2"/>
  <c r="D1972" i="2"/>
  <c r="C1972" i="2"/>
  <c r="E1971" i="2"/>
  <c r="D1971" i="2"/>
  <c r="C1971" i="2"/>
  <c r="E1970" i="2"/>
  <c r="D1970" i="2"/>
  <c r="C1970" i="2"/>
  <c r="E1969" i="2"/>
  <c r="D1969" i="2"/>
  <c r="C1969" i="2"/>
  <c r="E1968" i="2"/>
  <c r="D1968" i="2"/>
  <c r="C1968" i="2"/>
  <c r="E1967" i="2"/>
  <c r="D1967" i="2"/>
  <c r="C1967" i="2"/>
  <c r="E1966" i="2"/>
  <c r="D1966" i="2"/>
  <c r="C1966" i="2"/>
  <c r="E1965" i="2"/>
  <c r="D1965" i="2"/>
  <c r="C1965" i="2"/>
  <c r="E1964" i="2"/>
  <c r="D1964" i="2"/>
  <c r="C1964" i="2"/>
  <c r="E1963" i="2"/>
  <c r="D1963" i="2"/>
  <c r="C1963" i="2"/>
  <c r="E1962" i="2"/>
  <c r="D1962" i="2"/>
  <c r="C1962" i="2"/>
  <c r="E1961" i="2"/>
  <c r="D1961" i="2"/>
  <c r="C1961" i="2"/>
  <c r="E1960" i="2"/>
  <c r="D1960" i="2"/>
  <c r="C1960" i="2"/>
  <c r="E1959" i="2"/>
  <c r="D1959" i="2"/>
  <c r="C1959" i="2"/>
  <c r="E1958" i="2"/>
  <c r="D1958" i="2"/>
  <c r="C1958" i="2"/>
  <c r="E1957" i="2"/>
  <c r="D1957" i="2"/>
  <c r="C1957" i="2"/>
  <c r="E1956" i="2"/>
  <c r="D1956" i="2"/>
  <c r="C1956" i="2"/>
  <c r="E1955" i="2"/>
  <c r="D1955" i="2"/>
  <c r="C1955" i="2"/>
  <c r="E1954" i="2"/>
  <c r="D1954" i="2"/>
  <c r="C1954" i="2"/>
  <c r="E1953" i="2"/>
  <c r="D1953" i="2"/>
  <c r="C1953" i="2"/>
  <c r="E1952" i="2"/>
  <c r="D1952" i="2"/>
  <c r="C1952" i="2"/>
  <c r="E1951" i="2"/>
  <c r="D1951" i="2"/>
  <c r="C1951" i="2"/>
  <c r="E1950" i="2"/>
  <c r="D1950" i="2"/>
  <c r="C1950" i="2"/>
  <c r="E1949" i="2"/>
  <c r="D1949" i="2"/>
  <c r="C1949" i="2"/>
  <c r="E1948" i="2"/>
  <c r="D1948" i="2"/>
  <c r="C1948" i="2"/>
  <c r="E1947" i="2"/>
  <c r="D1947" i="2"/>
  <c r="C1947" i="2"/>
  <c r="E1946" i="2"/>
  <c r="D1946" i="2"/>
  <c r="C1946" i="2"/>
  <c r="E1944" i="2"/>
  <c r="D1944" i="2"/>
  <c r="C1944" i="2"/>
  <c r="E1943" i="2"/>
  <c r="D1943" i="2"/>
  <c r="C1943" i="2"/>
  <c r="E1942" i="2"/>
  <c r="D1942" i="2"/>
  <c r="C1942" i="2"/>
  <c r="E1941" i="2"/>
  <c r="D1941" i="2"/>
  <c r="C1941" i="2"/>
  <c r="E1940" i="2"/>
  <c r="D1940" i="2"/>
  <c r="C1940" i="2"/>
  <c r="E1939" i="2"/>
  <c r="D1939" i="2"/>
  <c r="C1939" i="2"/>
  <c r="E1938" i="2"/>
  <c r="D1938" i="2"/>
  <c r="C1938" i="2"/>
  <c r="E1937" i="2"/>
  <c r="D1937" i="2"/>
  <c r="C1937" i="2"/>
  <c r="E1936" i="2"/>
  <c r="D1936" i="2"/>
  <c r="C1936" i="2"/>
  <c r="E1935" i="2"/>
  <c r="D1935" i="2"/>
  <c r="C1935" i="2"/>
  <c r="E1934" i="2"/>
  <c r="D1934" i="2"/>
  <c r="C1934" i="2"/>
  <c r="E1933" i="2"/>
  <c r="D1933" i="2"/>
  <c r="C1933" i="2"/>
  <c r="E1932" i="2"/>
  <c r="D1932" i="2"/>
  <c r="C1932" i="2"/>
  <c r="E1931" i="2"/>
  <c r="D1931" i="2"/>
  <c r="C1931" i="2"/>
  <c r="E1930" i="2"/>
  <c r="D1930" i="2"/>
  <c r="C1930" i="2"/>
  <c r="E1929" i="2"/>
  <c r="D1929" i="2"/>
  <c r="C1929" i="2"/>
  <c r="E1928" i="2"/>
  <c r="D1928" i="2"/>
  <c r="C1928" i="2"/>
  <c r="E1927" i="2"/>
  <c r="D1927" i="2"/>
  <c r="C1927" i="2"/>
  <c r="E1926" i="2"/>
  <c r="D1926" i="2"/>
  <c r="C1926" i="2"/>
  <c r="E1925" i="2"/>
  <c r="D1925" i="2"/>
  <c r="C1925" i="2"/>
  <c r="E1923" i="2"/>
  <c r="D1923" i="2"/>
  <c r="C1923" i="2"/>
  <c r="E1922" i="2"/>
  <c r="D1922" i="2"/>
  <c r="C1922" i="2"/>
  <c r="E1921" i="2"/>
  <c r="D1921" i="2"/>
  <c r="C1921" i="2"/>
  <c r="E1920" i="2"/>
  <c r="D1920" i="2"/>
  <c r="C1920" i="2"/>
  <c r="E1919" i="2"/>
  <c r="D1919" i="2"/>
  <c r="C1919" i="2"/>
  <c r="E1918" i="2"/>
  <c r="D1918" i="2"/>
  <c r="C1918" i="2"/>
  <c r="E1917" i="2"/>
  <c r="D1917" i="2"/>
  <c r="C1917" i="2"/>
  <c r="E1916" i="2"/>
  <c r="D1916" i="2"/>
  <c r="C1916" i="2"/>
  <c r="E1915" i="2"/>
  <c r="D1915" i="2"/>
  <c r="C1915" i="2"/>
  <c r="E1914" i="2"/>
  <c r="D1914" i="2"/>
  <c r="C1914" i="2"/>
  <c r="E1913" i="2"/>
  <c r="D1913" i="2"/>
  <c r="C1913" i="2"/>
  <c r="E1912" i="2"/>
  <c r="D1912" i="2"/>
  <c r="C1912" i="2"/>
  <c r="E1911" i="2"/>
  <c r="D1911" i="2"/>
  <c r="C1911" i="2"/>
  <c r="E1910" i="2"/>
  <c r="D1910" i="2"/>
  <c r="C1910" i="2"/>
  <c r="E1909" i="2"/>
  <c r="D1909" i="2"/>
  <c r="C1909" i="2"/>
  <c r="E1908" i="2"/>
  <c r="D1908" i="2"/>
  <c r="C1908" i="2"/>
  <c r="E1907" i="2"/>
  <c r="D1907" i="2"/>
  <c r="C1907" i="2"/>
  <c r="E1906" i="2"/>
  <c r="D1906" i="2"/>
  <c r="C1906" i="2"/>
  <c r="E1905" i="2"/>
  <c r="D1905" i="2"/>
  <c r="C1905" i="2"/>
  <c r="E1904" i="2"/>
  <c r="D1904" i="2"/>
  <c r="C1904" i="2"/>
  <c r="E1903" i="2"/>
  <c r="D1903" i="2"/>
  <c r="C1903" i="2"/>
  <c r="E1902" i="2"/>
  <c r="D1902" i="2"/>
  <c r="C1902" i="2"/>
  <c r="E1901" i="2"/>
  <c r="D1901" i="2"/>
  <c r="C1901" i="2"/>
  <c r="E1900" i="2"/>
  <c r="D1900" i="2"/>
  <c r="C1900" i="2"/>
  <c r="E1899" i="2"/>
  <c r="D1899" i="2"/>
  <c r="C1899" i="2"/>
  <c r="E1898" i="2"/>
  <c r="D1898" i="2"/>
  <c r="C1898" i="2"/>
  <c r="E1897" i="2"/>
  <c r="D1897" i="2"/>
  <c r="C1897" i="2"/>
  <c r="E1896" i="2"/>
  <c r="D1896" i="2"/>
  <c r="C1896" i="2"/>
  <c r="E1895" i="2"/>
  <c r="D1895" i="2"/>
  <c r="C1895" i="2"/>
  <c r="E1894" i="2"/>
  <c r="D1894" i="2"/>
  <c r="C1894" i="2"/>
  <c r="E1893" i="2"/>
  <c r="D1893" i="2"/>
  <c r="C1893" i="2"/>
  <c r="E1892" i="2"/>
  <c r="D1892" i="2"/>
  <c r="C1892" i="2"/>
  <c r="E1891" i="2"/>
  <c r="D1891" i="2"/>
  <c r="C1891" i="2"/>
  <c r="E1890" i="2"/>
  <c r="D1890" i="2"/>
  <c r="C1890" i="2"/>
  <c r="E1889" i="2"/>
  <c r="D1889" i="2"/>
  <c r="C1889" i="2"/>
  <c r="E1888" i="2"/>
  <c r="D1888" i="2"/>
  <c r="C1888" i="2"/>
  <c r="E1856" i="2"/>
  <c r="D1856" i="2"/>
  <c r="C1856" i="2"/>
  <c r="E1855" i="2"/>
  <c r="D1855" i="2"/>
  <c r="C1855" i="2"/>
  <c r="E1854" i="2"/>
  <c r="D1854" i="2"/>
  <c r="C1854" i="2"/>
  <c r="E1853" i="2"/>
  <c r="D1853" i="2"/>
  <c r="C1853" i="2"/>
  <c r="E1852" i="2"/>
  <c r="D1852" i="2"/>
  <c r="C1852" i="2"/>
  <c r="E1851" i="2"/>
  <c r="D1851" i="2"/>
  <c r="C1851" i="2"/>
  <c r="E1850" i="2"/>
  <c r="D1850" i="2"/>
  <c r="C1850" i="2"/>
  <c r="E1849" i="2"/>
  <c r="D1849" i="2"/>
  <c r="C1849" i="2"/>
  <c r="E1848" i="2"/>
  <c r="D1848" i="2"/>
  <c r="C1848" i="2"/>
  <c r="E1847" i="2"/>
  <c r="D1847" i="2"/>
  <c r="C1847" i="2"/>
  <c r="E1846" i="2"/>
  <c r="D1846" i="2"/>
  <c r="C1846" i="2"/>
  <c r="E1845" i="2"/>
  <c r="D1845" i="2"/>
  <c r="C1845" i="2"/>
  <c r="E1844" i="2"/>
  <c r="D1844" i="2"/>
  <c r="C1844" i="2"/>
  <c r="E1843" i="2"/>
  <c r="D1843" i="2"/>
  <c r="C1843" i="2"/>
  <c r="E1842" i="2"/>
  <c r="D1842" i="2"/>
  <c r="C1842" i="2"/>
  <c r="E1841" i="2"/>
  <c r="D1841" i="2"/>
  <c r="C1841" i="2"/>
  <c r="E1840" i="2"/>
  <c r="D1840" i="2"/>
  <c r="C1840" i="2"/>
  <c r="E1839" i="2"/>
  <c r="D1839" i="2"/>
  <c r="C1839" i="2"/>
  <c r="E1838" i="2"/>
  <c r="D1838" i="2"/>
  <c r="C1838" i="2"/>
  <c r="E1837" i="2"/>
  <c r="D1837" i="2"/>
  <c r="C1837" i="2"/>
  <c r="E1836" i="2"/>
  <c r="D1836" i="2"/>
  <c r="C1836" i="2"/>
  <c r="E1835" i="2"/>
  <c r="D1835" i="2"/>
  <c r="C1835" i="2"/>
  <c r="E1834" i="2"/>
  <c r="D1834" i="2"/>
  <c r="C1834" i="2"/>
  <c r="E1833" i="2"/>
  <c r="D1833" i="2"/>
  <c r="C1833" i="2"/>
  <c r="E1819" i="2"/>
  <c r="D1819" i="2"/>
  <c r="C1819" i="2"/>
  <c r="E1818" i="2"/>
  <c r="D1818" i="2"/>
  <c r="C1818" i="2"/>
  <c r="E1817" i="2"/>
  <c r="D1817" i="2"/>
  <c r="C1817" i="2"/>
  <c r="E1816" i="2"/>
  <c r="D1816" i="2"/>
  <c r="C1816" i="2"/>
  <c r="E1815" i="2"/>
  <c r="D1815" i="2"/>
  <c r="C1815" i="2"/>
  <c r="E1814" i="2"/>
  <c r="D1814" i="2"/>
  <c r="C1814" i="2"/>
  <c r="E1813" i="2"/>
  <c r="D1813" i="2"/>
  <c r="C1813" i="2"/>
  <c r="E1812" i="2"/>
  <c r="D1812" i="2"/>
  <c r="C1812" i="2"/>
  <c r="D1811" i="2"/>
  <c r="C1811" i="2"/>
  <c r="E16" i="2"/>
  <c r="D16" i="2"/>
  <c r="C16" i="2"/>
  <c r="E15" i="2"/>
  <c r="D15" i="2"/>
  <c r="C15" i="2"/>
  <c r="O2909" i="2"/>
  <c r="O2908" i="2"/>
  <c r="O2907" i="2"/>
  <c r="O2906" i="2"/>
  <c r="O2905" i="2"/>
  <c r="O2904" i="2"/>
  <c r="O2903" i="2"/>
  <c r="O2902" i="2"/>
  <c r="O2901" i="2"/>
  <c r="O2900" i="2"/>
  <c r="O2899" i="2"/>
  <c r="O2898" i="2"/>
  <c r="O2897" i="2"/>
  <c r="O2896" i="2"/>
  <c r="O2895" i="2"/>
  <c r="O2894" i="2"/>
  <c r="O2893" i="2"/>
  <c r="O2892" i="2"/>
  <c r="O2891" i="2"/>
  <c r="O2890" i="2"/>
  <c r="O2889" i="2"/>
  <c r="O2888" i="2"/>
  <c r="O2887" i="2"/>
  <c r="O2886" i="2"/>
  <c r="O2885" i="2"/>
  <c r="O2884" i="2"/>
  <c r="O2883" i="2"/>
  <c r="O2882" i="2"/>
  <c r="O2881" i="2"/>
  <c r="O2880" i="2"/>
  <c r="O2879" i="2"/>
  <c r="O2878" i="2"/>
  <c r="O2877" i="2"/>
  <c r="O2876" i="2"/>
  <c r="O2875" i="2"/>
  <c r="O2874" i="2"/>
  <c r="O2873" i="2"/>
  <c r="O2872" i="2"/>
  <c r="O2871" i="2"/>
  <c r="C28" i="1" l="1"/>
  <c r="E28" i="1"/>
  <c r="D2980" i="2"/>
  <c r="E2975" i="2"/>
  <c r="G2975" i="2" s="1"/>
  <c r="I2975" i="2" s="1" a="1"/>
  <c r="I2975" i="2" s="1"/>
  <c r="C2971" i="2"/>
  <c r="D2963" i="2"/>
  <c r="D2956" i="2"/>
  <c r="E2947" i="2"/>
  <c r="G2947" i="2" s="1"/>
  <c r="I2947" i="2" s="1" a="1"/>
  <c r="I2947" i="2" s="1"/>
  <c r="C2943" i="2"/>
  <c r="D2938" i="2"/>
  <c r="E2933" i="2"/>
  <c r="G2933" i="2" s="1"/>
  <c r="I2933" i="2" s="1" a="1"/>
  <c r="I2933" i="2" s="1"/>
  <c r="C2929" i="2"/>
  <c r="C2925" i="2"/>
  <c r="E2921" i="2"/>
  <c r="G2921" i="2" s="1"/>
  <c r="I2921" i="2" s="1" a="1"/>
  <c r="I2921" i="2" s="1"/>
  <c r="C2918" i="2"/>
  <c r="E2914" i="2"/>
  <c r="G2914" i="2" s="1"/>
  <c r="I2914" i="2" s="1" a="1"/>
  <c r="I2914" i="2" s="1"/>
  <c r="C2911" i="2"/>
  <c r="D2905" i="2"/>
  <c r="E2900" i="2"/>
  <c r="G2900" i="2" s="1"/>
  <c r="I2900" i="2" s="1" a="1"/>
  <c r="I2900" i="2" s="1"/>
  <c r="C2896" i="2"/>
  <c r="D2891" i="2"/>
  <c r="E2886" i="2"/>
  <c r="G2886" i="2" s="1"/>
  <c r="I2886" i="2" s="1" a="1"/>
  <c r="I2886" i="2" s="1"/>
  <c r="C2882" i="2"/>
  <c r="D2877" i="2"/>
  <c r="E2872" i="2"/>
  <c r="G2872" i="2" s="1"/>
  <c r="I2872" i="2" s="1" a="1"/>
  <c r="I2872" i="2" s="1"/>
  <c r="E2984" i="2"/>
  <c r="G2984" i="2" s="1"/>
  <c r="I2984" i="2" s="1" a="1"/>
  <c r="I2984" i="2" s="1"/>
  <c r="C2980" i="2"/>
  <c r="D2975" i="2"/>
  <c r="E2970" i="2"/>
  <c r="G2970" i="2" s="1"/>
  <c r="I2970" i="2" s="1" a="1"/>
  <c r="I2970" i="2" s="1"/>
  <c r="E2966" i="2"/>
  <c r="G2966" i="2" s="1"/>
  <c r="I2966" i="2" s="1" a="1"/>
  <c r="I2966" i="2" s="1"/>
  <c r="C2963" i="2"/>
  <c r="E2959" i="2"/>
  <c r="G2959" i="2" s="1"/>
  <c r="I2959" i="2" s="1" a="1"/>
  <c r="I2959" i="2" s="1"/>
  <c r="C2956" i="2"/>
  <c r="E2952" i="2"/>
  <c r="G2952" i="2" s="1"/>
  <c r="I2952" i="2" s="1" a="1"/>
  <c r="I2952" i="2" s="1"/>
  <c r="D2947" i="2"/>
  <c r="E2942" i="2"/>
  <c r="G2942" i="2" s="1"/>
  <c r="I2942" i="2" s="1" a="1"/>
  <c r="I2942" i="2" s="1"/>
  <c r="C2938" i="2"/>
  <c r="D2933" i="2"/>
  <c r="E2928" i="2"/>
  <c r="G2928" i="2" s="1"/>
  <c r="I2928" i="2" s="1" a="1"/>
  <c r="I2928" i="2" s="1"/>
  <c r="D2921" i="2"/>
  <c r="D2914" i="2"/>
  <c r="E2909" i="2"/>
  <c r="G2909" i="2" s="1"/>
  <c r="I2909" i="2" s="1" a="1"/>
  <c r="I2909" i="2" s="1"/>
  <c r="C2905" i="2"/>
  <c r="D2900" i="2"/>
  <c r="E2895" i="2"/>
  <c r="G2895" i="2" s="1"/>
  <c r="I2895" i="2" s="1" a="1"/>
  <c r="I2895" i="2" s="1"/>
  <c r="C2891" i="2"/>
  <c r="D2886" i="2"/>
  <c r="E2881" i="2"/>
  <c r="G2881" i="2" s="1"/>
  <c r="I2881" i="2" s="1" a="1"/>
  <c r="I2881" i="2" s="1"/>
  <c r="C2877" i="2"/>
  <c r="D2872" i="2"/>
  <c r="D2984" i="2"/>
  <c r="E2979" i="2"/>
  <c r="G2979" i="2" s="1"/>
  <c r="I2979" i="2" s="1" a="1"/>
  <c r="I2979" i="2" s="1"/>
  <c r="C2975" i="2"/>
  <c r="D2970" i="2"/>
  <c r="D2966" i="2"/>
  <c r="D2959" i="2"/>
  <c r="D2952" i="2"/>
  <c r="C2947" i="2"/>
  <c r="D2942" i="2"/>
  <c r="E2937" i="2"/>
  <c r="G2937" i="2" s="1"/>
  <c r="I2937" i="2" s="1" a="1"/>
  <c r="I2937" i="2" s="1"/>
  <c r="C2933" i="2"/>
  <c r="D2928" i="2"/>
  <c r="E2924" i="2"/>
  <c r="G2924" i="2" s="1"/>
  <c r="I2924" i="2" s="1" a="1"/>
  <c r="I2924" i="2" s="1"/>
  <c r="C2921" i="2"/>
  <c r="E2917" i="2"/>
  <c r="G2917" i="2" s="1"/>
  <c r="I2917" i="2" s="1" a="1"/>
  <c r="I2917" i="2" s="1"/>
  <c r="C2914" i="2"/>
  <c r="D2909" i="2"/>
  <c r="E2904" i="2"/>
  <c r="G2904" i="2" s="1"/>
  <c r="I2904" i="2" s="1" a="1"/>
  <c r="I2904" i="2" s="1"/>
  <c r="C2900" i="2"/>
  <c r="D2895" i="2"/>
  <c r="E2890" i="2"/>
  <c r="G2890" i="2" s="1"/>
  <c r="I2890" i="2" s="1" a="1"/>
  <c r="I2890" i="2" s="1"/>
  <c r="C2886" i="2"/>
  <c r="D2881" i="2"/>
  <c r="E2876" i="2"/>
  <c r="G2876" i="2" s="1"/>
  <c r="I2876" i="2" s="1" a="1"/>
  <c r="I2876" i="2" s="1"/>
  <c r="C2872" i="2"/>
  <c r="C2984" i="2"/>
  <c r="D2979" i="2"/>
  <c r="E2974" i="2"/>
  <c r="G2974" i="2" s="1"/>
  <c r="I2974" i="2" s="1" a="1"/>
  <c r="I2974" i="2" s="1"/>
  <c r="C2970" i="2"/>
  <c r="C2966" i="2"/>
  <c r="E2962" i="2"/>
  <c r="G2962" i="2" s="1"/>
  <c r="I2962" i="2" s="1" a="1"/>
  <c r="I2962" i="2" s="1"/>
  <c r="C2959" i="2"/>
  <c r="E2955" i="2"/>
  <c r="G2955" i="2" s="1"/>
  <c r="I2955" i="2" s="1" a="1"/>
  <c r="I2955" i="2" s="1"/>
  <c r="C2952" i="2"/>
  <c r="E2946" i="2"/>
  <c r="G2946" i="2" s="1"/>
  <c r="I2946" i="2" s="1" a="1"/>
  <c r="I2946" i="2" s="1"/>
  <c r="C2942" i="2"/>
  <c r="D2937" i="2"/>
  <c r="E2932" i="2"/>
  <c r="G2932" i="2" s="1"/>
  <c r="I2932" i="2" s="1" a="1"/>
  <c r="I2932" i="2" s="1"/>
  <c r="C2928" i="2"/>
  <c r="D2924" i="2"/>
  <c r="D2917" i="2"/>
  <c r="C2909" i="2"/>
  <c r="D2904" i="2"/>
  <c r="E2899" i="2"/>
  <c r="G2899" i="2" s="1"/>
  <c r="I2899" i="2" s="1" a="1"/>
  <c r="I2899" i="2" s="1"/>
  <c r="C2895" i="2"/>
  <c r="D2890" i="2"/>
  <c r="E2885" i="2"/>
  <c r="G2885" i="2" s="1"/>
  <c r="I2885" i="2" s="1" a="1"/>
  <c r="I2885" i="2" s="1"/>
  <c r="C2881" i="2"/>
  <c r="D2876" i="2"/>
  <c r="E2983" i="2"/>
  <c r="G2983" i="2" s="1"/>
  <c r="I2983" i="2" s="1" a="1"/>
  <c r="I2983" i="2" s="1"/>
  <c r="C2979" i="2"/>
  <c r="D2974" i="2"/>
  <c r="E2969" i="2"/>
  <c r="G2969" i="2" s="1"/>
  <c r="I2969" i="2" s="1" a="1"/>
  <c r="I2969" i="2" s="1"/>
  <c r="D2962" i="2"/>
  <c r="D2955" i="2"/>
  <c r="D2946" i="2"/>
  <c r="E2941" i="2"/>
  <c r="G2941" i="2" s="1"/>
  <c r="I2941" i="2" s="1" a="1"/>
  <c r="I2941" i="2" s="1"/>
  <c r="C2937" i="2"/>
  <c r="D2932" i="2"/>
  <c r="E2927" i="2"/>
  <c r="G2927" i="2" s="1"/>
  <c r="I2927" i="2" s="1" a="1"/>
  <c r="I2927" i="2" s="1"/>
  <c r="C2924" i="2"/>
  <c r="E2920" i="2"/>
  <c r="G2920" i="2" s="1"/>
  <c r="I2920" i="2" s="1" a="1"/>
  <c r="I2920" i="2" s="1"/>
  <c r="C2917" i="2"/>
  <c r="E2913" i="2"/>
  <c r="G2913" i="2" s="1"/>
  <c r="I2913" i="2" s="1" a="1"/>
  <c r="I2913" i="2" s="1"/>
  <c r="E2908" i="2"/>
  <c r="G2908" i="2" s="1"/>
  <c r="I2908" i="2" s="1" a="1"/>
  <c r="I2908" i="2" s="1"/>
  <c r="C2904" i="2"/>
  <c r="D2899" i="2"/>
  <c r="E2894" i="2"/>
  <c r="G2894" i="2" s="1"/>
  <c r="I2894" i="2" s="1" a="1"/>
  <c r="I2894" i="2" s="1"/>
  <c r="C2890" i="2"/>
  <c r="D2885" i="2"/>
  <c r="E2880" i="2"/>
  <c r="G2880" i="2" s="1"/>
  <c r="I2880" i="2" s="1" a="1"/>
  <c r="I2880" i="2" s="1"/>
  <c r="C2876" i="2"/>
  <c r="D2983" i="2"/>
  <c r="E2978" i="2"/>
  <c r="G2978" i="2" s="1"/>
  <c r="I2978" i="2" s="1" a="1"/>
  <c r="I2978" i="2" s="1"/>
  <c r="C2974" i="2"/>
  <c r="D2969" i="2"/>
  <c r="E2965" i="2"/>
  <c r="G2965" i="2" s="1"/>
  <c r="I2965" i="2" s="1" a="1"/>
  <c r="I2965" i="2" s="1"/>
  <c r="C2962" i="2"/>
  <c r="E2958" i="2"/>
  <c r="G2958" i="2" s="1"/>
  <c r="I2958" i="2" s="1" a="1"/>
  <c r="I2958" i="2" s="1"/>
  <c r="C2955" i="2"/>
  <c r="E2950" i="2"/>
  <c r="G2950" i="2" s="1"/>
  <c r="I2950" i="2" s="1" a="1"/>
  <c r="I2950" i="2" s="1"/>
  <c r="C2946" i="2"/>
  <c r="D2941" i="2"/>
  <c r="E2936" i="2"/>
  <c r="G2936" i="2" s="1"/>
  <c r="I2936" i="2" s="1" a="1"/>
  <c r="I2936" i="2" s="1"/>
  <c r="C2932" i="2"/>
  <c r="D2927" i="2"/>
  <c r="D2920" i="2"/>
  <c r="D2913" i="2"/>
  <c r="D2908" i="2"/>
  <c r="E2903" i="2"/>
  <c r="G2903" i="2" s="1"/>
  <c r="I2903" i="2" s="1" a="1"/>
  <c r="I2903" i="2" s="1"/>
  <c r="C2899" i="2"/>
  <c r="D2894" i="2"/>
  <c r="E2889" i="2"/>
  <c r="G2889" i="2" s="1"/>
  <c r="I2889" i="2" s="1" a="1"/>
  <c r="I2889" i="2" s="1"/>
  <c r="C2885" i="2"/>
  <c r="D2880" i="2"/>
  <c r="E2875" i="2"/>
  <c r="G2875" i="2" s="1"/>
  <c r="I2875" i="2" s="1" a="1"/>
  <c r="I2875" i="2" s="1"/>
  <c r="D2982" i="2"/>
  <c r="C2973" i="2"/>
  <c r="D2961" i="2"/>
  <c r="E2949" i="2"/>
  <c r="G2949" i="2" s="1"/>
  <c r="I2949" i="2" s="1" a="1"/>
  <c r="I2949" i="2" s="1"/>
  <c r="C2945" i="2"/>
  <c r="E2935" i="2"/>
  <c r="G2935" i="2" s="1"/>
  <c r="I2935" i="2" s="1" a="1"/>
  <c r="I2935" i="2" s="1"/>
  <c r="C2931" i="2"/>
  <c r="C2923" i="2"/>
  <c r="E2919" i="2"/>
  <c r="G2919" i="2" s="1"/>
  <c r="I2919" i="2" s="1" a="1"/>
  <c r="I2919" i="2" s="1"/>
  <c r="C2916" i="2"/>
  <c r="E2912" i="2"/>
  <c r="G2912" i="2" s="1"/>
  <c r="I2912" i="2" s="1" a="1"/>
  <c r="I2912" i="2" s="1"/>
  <c r="D2907" i="2"/>
  <c r="C2898" i="2"/>
  <c r="D2893" i="2"/>
  <c r="E2888" i="2"/>
  <c r="G2888" i="2" s="1"/>
  <c r="I2888" i="2" s="1" a="1"/>
  <c r="I2888" i="2" s="1"/>
  <c r="C2884" i="2"/>
  <c r="D2879" i="2"/>
  <c r="E2874" i="2"/>
  <c r="G2874" i="2" s="1"/>
  <c r="I2874" i="2" s="1" a="1"/>
  <c r="I2874" i="2" s="1"/>
  <c r="D2977" i="2"/>
  <c r="C2968" i="2"/>
  <c r="C2961" i="2"/>
  <c r="E2957" i="2"/>
  <c r="G2957" i="2" s="1"/>
  <c r="I2957" i="2" s="1" a="1"/>
  <c r="I2957" i="2" s="1"/>
  <c r="D2949" i="2"/>
  <c r="E2944" i="2"/>
  <c r="G2944" i="2" s="1"/>
  <c r="I2944" i="2" s="1" a="1"/>
  <c r="I2944" i="2" s="1"/>
  <c r="D2935" i="2"/>
  <c r="E2930" i="2"/>
  <c r="G2930" i="2" s="1"/>
  <c r="I2930" i="2" s="1" a="1"/>
  <c r="I2930" i="2" s="1"/>
  <c r="D2919" i="2"/>
  <c r="D2912" i="2"/>
  <c r="C2907" i="2"/>
  <c r="D2902" i="2"/>
  <c r="E2897" i="2"/>
  <c r="G2897" i="2" s="1"/>
  <c r="I2897" i="2" s="1" a="1"/>
  <c r="I2897" i="2" s="1"/>
  <c r="C2893" i="2"/>
  <c r="E2883" i="2"/>
  <c r="G2883" i="2" s="1"/>
  <c r="I2883" i="2" s="1" a="1"/>
  <c r="I2883" i="2" s="1"/>
  <c r="C2879" i="2"/>
  <c r="D2874" i="2"/>
  <c r="E2981" i="2"/>
  <c r="G2981" i="2" s="1"/>
  <c r="I2981" i="2" s="1" a="1"/>
  <c r="I2981" i="2" s="1"/>
  <c r="D2972" i="2"/>
  <c r="D2964" i="2"/>
  <c r="D2957" i="2"/>
  <c r="D2944" i="2"/>
  <c r="E2939" i="2"/>
  <c r="G2939" i="2" s="1"/>
  <c r="I2939" i="2" s="1" a="1"/>
  <c r="I2939" i="2" s="1"/>
  <c r="C2935" i="2"/>
  <c r="D2930" i="2"/>
  <c r="C2926" i="2"/>
  <c r="C2919" i="2"/>
  <c r="E2915" i="2"/>
  <c r="G2915" i="2" s="1"/>
  <c r="I2915" i="2" s="1" a="1"/>
  <c r="I2915" i="2" s="1"/>
  <c r="C2912" i="2"/>
  <c r="E2906" i="2"/>
  <c r="G2906" i="2" s="1"/>
  <c r="I2906" i="2" s="1" a="1"/>
  <c r="I2906" i="2" s="1"/>
  <c r="C2902" i="2"/>
  <c r="E2892" i="2"/>
  <c r="G2892" i="2" s="1"/>
  <c r="I2892" i="2" s="1" a="1"/>
  <c r="I2892" i="2" s="1"/>
  <c r="C2888" i="2"/>
  <c r="D2883" i="2"/>
  <c r="E2878" i="2"/>
  <c r="G2878" i="2" s="1"/>
  <c r="I2878" i="2" s="1" a="1"/>
  <c r="I2878" i="2" s="1"/>
  <c r="C2874" i="2"/>
  <c r="D2981" i="2"/>
  <c r="C2972" i="2"/>
  <c r="C2964" i="2"/>
  <c r="E2960" i="2"/>
  <c r="G2960" i="2" s="1"/>
  <c r="I2960" i="2" s="1" a="1"/>
  <c r="I2960" i="2" s="1"/>
  <c r="E2953" i="2"/>
  <c r="G2953" i="2" s="1"/>
  <c r="I2953" i="2" s="1" a="1"/>
  <c r="I2953" i="2" s="1"/>
  <c r="E2948" i="2"/>
  <c r="G2948" i="2" s="1"/>
  <c r="I2948" i="2" s="1" a="1"/>
  <c r="I2948" i="2" s="1"/>
  <c r="D2939" i="2"/>
  <c r="C2983" i="2"/>
  <c r="D2978" i="2"/>
  <c r="E2973" i="2"/>
  <c r="G2973" i="2" s="1"/>
  <c r="I2973" i="2" s="1" a="1"/>
  <c r="I2973" i="2" s="1"/>
  <c r="C2969" i="2"/>
  <c r="D2965" i="2"/>
  <c r="D2958" i="2"/>
  <c r="D2950" i="2"/>
  <c r="E2945" i="2"/>
  <c r="G2945" i="2" s="1"/>
  <c r="I2945" i="2" s="1" a="1"/>
  <c r="I2945" i="2" s="1"/>
  <c r="C2941" i="2"/>
  <c r="D2936" i="2"/>
  <c r="E2931" i="2"/>
  <c r="G2931" i="2" s="1"/>
  <c r="I2931" i="2" s="1" a="1"/>
  <c r="I2931" i="2" s="1"/>
  <c r="C2927" i="2"/>
  <c r="E2923" i="2"/>
  <c r="G2923" i="2" s="1"/>
  <c r="I2923" i="2" s="1" a="1"/>
  <c r="I2923" i="2" s="1"/>
  <c r="C2920" i="2"/>
  <c r="E2916" i="2"/>
  <c r="G2916" i="2" s="1"/>
  <c r="I2916" i="2" s="1" a="1"/>
  <c r="I2916" i="2" s="1"/>
  <c r="C2913" i="2"/>
  <c r="C2908" i="2"/>
  <c r="D2903" i="2"/>
  <c r="E2898" i="2"/>
  <c r="G2898" i="2" s="1"/>
  <c r="I2898" i="2" s="1" a="1"/>
  <c r="I2898" i="2" s="1"/>
  <c r="C2894" i="2"/>
  <c r="D2889" i="2"/>
  <c r="E2884" i="2"/>
  <c r="G2884" i="2" s="1"/>
  <c r="I2884" i="2" s="1" a="1"/>
  <c r="I2884" i="2" s="1"/>
  <c r="C2880" i="2"/>
  <c r="D2875" i="2"/>
  <c r="E2982" i="2"/>
  <c r="G2982" i="2" s="1"/>
  <c r="I2982" i="2" s="1" a="1"/>
  <c r="I2982" i="2" s="1"/>
  <c r="C2978" i="2"/>
  <c r="D2973" i="2"/>
  <c r="E2968" i="2"/>
  <c r="G2968" i="2" s="1"/>
  <c r="I2968" i="2" s="1" a="1"/>
  <c r="I2968" i="2" s="1"/>
  <c r="C2965" i="2"/>
  <c r="E2961" i="2"/>
  <c r="G2961" i="2" s="1"/>
  <c r="I2961" i="2" s="1" a="1"/>
  <c r="I2961" i="2" s="1"/>
  <c r="C2958" i="2"/>
  <c r="E2954" i="2"/>
  <c r="G2954" i="2" s="1"/>
  <c r="I2954" i="2" s="1" a="1"/>
  <c r="I2954" i="2" s="1"/>
  <c r="C2950" i="2"/>
  <c r="D2945" i="2"/>
  <c r="E2940" i="2"/>
  <c r="G2940" i="2" s="1"/>
  <c r="I2940" i="2" s="1" a="1"/>
  <c r="I2940" i="2" s="1"/>
  <c r="C2936" i="2"/>
  <c r="D2931" i="2"/>
  <c r="D2923" i="2"/>
  <c r="D2916" i="2"/>
  <c r="E2907" i="2"/>
  <c r="G2907" i="2" s="1"/>
  <c r="I2907" i="2" s="1" a="1"/>
  <c r="I2907" i="2" s="1"/>
  <c r="C2903" i="2"/>
  <c r="D2898" i="2"/>
  <c r="E2893" i="2"/>
  <c r="G2893" i="2" s="1"/>
  <c r="I2893" i="2" s="1" a="1"/>
  <c r="I2893" i="2" s="1"/>
  <c r="C2889" i="2"/>
  <c r="D2884" i="2"/>
  <c r="E2879" i="2"/>
  <c r="G2879" i="2" s="1"/>
  <c r="I2879" i="2" s="1" a="1"/>
  <c r="I2879" i="2" s="1"/>
  <c r="C2875" i="2"/>
  <c r="E2977" i="2"/>
  <c r="G2977" i="2" s="1"/>
  <c r="I2977" i="2" s="1" a="1"/>
  <c r="I2977" i="2" s="1"/>
  <c r="D2968" i="2"/>
  <c r="D2954" i="2"/>
  <c r="D2940" i="2"/>
  <c r="E2926" i="2"/>
  <c r="G2926" i="2" s="1"/>
  <c r="I2926" i="2" s="1" a="1"/>
  <c r="I2926" i="2" s="1"/>
  <c r="E2902" i="2"/>
  <c r="G2902" i="2" s="1"/>
  <c r="I2902" i="2" s="1" a="1"/>
  <c r="I2902" i="2" s="1"/>
  <c r="C2982" i="2"/>
  <c r="E2972" i="2"/>
  <c r="G2972" i="2" s="1"/>
  <c r="I2972" i="2" s="1" a="1"/>
  <c r="I2972" i="2" s="1"/>
  <c r="E2964" i="2"/>
  <c r="G2964" i="2" s="1"/>
  <c r="I2964" i="2" s="1" a="1"/>
  <c r="I2964" i="2" s="1"/>
  <c r="C2954" i="2"/>
  <c r="C2940" i="2"/>
  <c r="D2926" i="2"/>
  <c r="D2888" i="2"/>
  <c r="C2977" i="2"/>
  <c r="C2949" i="2"/>
  <c r="E2922" i="2"/>
  <c r="G2922" i="2" s="1"/>
  <c r="I2922" i="2" s="1" a="1"/>
  <c r="I2922" i="2" s="1"/>
  <c r="D2897" i="2"/>
  <c r="E2976" i="2"/>
  <c r="G2976" i="2" s="1"/>
  <c r="I2976" i="2" s="1" a="1"/>
  <c r="I2976" i="2" s="1"/>
  <c r="E2967" i="2"/>
  <c r="G2967" i="2" s="1"/>
  <c r="I2967" i="2" s="1" a="1"/>
  <c r="I2967" i="2" s="1"/>
  <c r="C2957" i="2"/>
  <c r="C2944" i="2"/>
  <c r="E2887" i="2"/>
  <c r="G2887" i="2" s="1"/>
  <c r="I2887" i="2" s="1" a="1"/>
  <c r="I2887" i="2" s="1"/>
  <c r="E2911" i="2"/>
  <c r="G2911" i="2" s="1"/>
  <c r="I2911" i="2" s="1" a="1"/>
  <c r="I2911" i="2" s="1"/>
  <c r="C2934" i="2"/>
  <c r="E2891" i="2"/>
  <c r="G2891" i="2" s="1"/>
  <c r="I2891" i="2" s="1" a="1"/>
  <c r="I2891" i="2" s="1"/>
  <c r="D2934" i="2"/>
  <c r="D2896" i="2"/>
  <c r="C2939" i="2"/>
  <c r="D2967" i="2"/>
  <c r="E2896" i="2"/>
  <c r="G2896" i="2" s="1"/>
  <c r="I2896" i="2" s="1" a="1"/>
  <c r="I2896" i="2" s="1"/>
  <c r="C2915" i="2"/>
  <c r="D2943" i="2"/>
  <c r="C2878" i="2"/>
  <c r="C2901" i="2"/>
  <c r="D2925" i="2"/>
  <c r="C2948" i="2"/>
  <c r="C2960" i="2"/>
  <c r="E2971" i="2"/>
  <c r="G2971" i="2" s="1"/>
  <c r="I2971" i="2" s="1" a="1"/>
  <c r="I2971" i="2" s="1"/>
  <c r="D2878" i="2"/>
  <c r="D2882" i="2"/>
  <c r="E2901" i="2"/>
  <c r="G2901" i="2" s="1"/>
  <c r="I2901" i="2" s="1" a="1"/>
  <c r="I2901" i="2" s="1"/>
  <c r="D2976" i="2"/>
  <c r="E2882" i="2"/>
  <c r="G2882" i="2" s="1"/>
  <c r="I2882" i="2" s="1" a="1"/>
  <c r="I2882" i="2" s="1"/>
  <c r="E2905" i="2"/>
  <c r="G2905" i="2" s="1"/>
  <c r="I2905" i="2" s="1" a="1"/>
  <c r="I2905" i="2" s="1"/>
  <c r="D2918" i="2"/>
  <c r="E2980" i="2"/>
  <c r="G2980" i="2" s="1"/>
  <c r="I2980" i="2" s="1" a="1"/>
  <c r="I2980" i="2" s="1"/>
  <c r="C2883" i="2"/>
  <c r="C2906" i="2"/>
  <c r="E2918" i="2"/>
  <c r="G2918" i="2" s="1"/>
  <c r="I2918" i="2" s="1" a="1"/>
  <c r="I2918" i="2" s="1"/>
  <c r="D2929" i="2"/>
  <c r="C2953" i="2"/>
  <c r="C2981" i="2"/>
  <c r="D2901" i="2"/>
  <c r="E2925" i="2"/>
  <c r="G2925" i="2" s="1"/>
  <c r="I2925" i="2" s="1" a="1"/>
  <c r="I2925" i="2" s="1"/>
  <c r="D2948" i="2"/>
  <c r="D2960" i="2"/>
  <c r="C2976" i="2"/>
  <c r="C2887" i="2"/>
  <c r="D2906" i="2"/>
  <c r="E2929" i="2"/>
  <c r="G2929" i="2" s="1"/>
  <c r="I2929" i="2" s="1" a="1"/>
  <c r="I2929" i="2" s="1"/>
  <c r="D2953" i="2"/>
  <c r="E2963" i="2"/>
  <c r="G2963" i="2" s="1"/>
  <c r="I2963" i="2" s="1" a="1"/>
  <c r="I2963" i="2" s="1"/>
  <c r="G3" i="4"/>
  <c r="M4" i="3"/>
  <c r="O2869" i="2"/>
  <c r="G2869" i="2"/>
  <c r="O2868" i="2"/>
  <c r="G2868" i="2"/>
  <c r="I2868" i="2" s="1" a="1"/>
  <c r="I2868" i="2" s="1"/>
  <c r="O2867" i="2"/>
  <c r="G2867" i="2"/>
  <c r="I2867" i="2" s="1" a="1"/>
  <c r="I2867" i="2" s="1"/>
  <c r="O2866" i="2"/>
  <c r="G2866" i="2"/>
  <c r="I2866" i="2" s="1" a="1"/>
  <c r="I2866" i="2" s="1"/>
  <c r="O2865" i="2"/>
  <c r="G2865" i="2"/>
  <c r="I2865" i="2" s="1" a="1"/>
  <c r="I2865" i="2" s="1"/>
  <c r="O2864" i="2"/>
  <c r="G2864" i="2"/>
  <c r="I2864" i="2" s="1" a="1"/>
  <c r="I2864" i="2" s="1"/>
  <c r="O2863" i="2"/>
  <c r="G2863" i="2"/>
  <c r="I2863" i="2" s="1" a="1"/>
  <c r="I2863" i="2" s="1"/>
  <c r="O2862" i="2"/>
  <c r="G2862" i="2"/>
  <c r="I2862" i="2" s="1" a="1"/>
  <c r="I2862" i="2" s="1"/>
  <c r="O2861" i="2"/>
  <c r="G2861" i="2"/>
  <c r="I2861" i="2" s="1" a="1"/>
  <c r="I2861" i="2" s="1"/>
  <c r="O2860" i="2"/>
  <c r="G2860" i="2"/>
  <c r="I2860" i="2" s="1" a="1"/>
  <c r="I2860" i="2" s="1"/>
  <c r="O2859" i="2"/>
  <c r="G2859" i="2"/>
  <c r="O2858" i="2"/>
  <c r="G2858" i="2"/>
  <c r="I2858" i="2" s="1" a="1"/>
  <c r="I2858" i="2" s="1"/>
  <c r="O2857" i="2"/>
  <c r="G2857" i="2"/>
  <c r="O2856" i="2"/>
  <c r="G2856" i="2"/>
  <c r="I2856" i="2" s="1" a="1"/>
  <c r="I2856" i="2" s="1"/>
  <c r="O2855" i="2"/>
  <c r="G2855" i="2"/>
  <c r="O2854" i="2"/>
  <c r="G2854" i="2"/>
  <c r="I2854" i="2" s="1" a="1"/>
  <c r="I2854" i="2" s="1"/>
  <c r="O2853" i="2"/>
  <c r="G2853" i="2"/>
  <c r="I2853" i="2" s="1" a="1"/>
  <c r="I2853" i="2" s="1"/>
  <c r="O2852" i="2"/>
  <c r="G2852" i="2"/>
  <c r="I2852" i="2" s="1" a="1"/>
  <c r="I2852" i="2" s="1"/>
  <c r="O2851" i="2"/>
  <c r="G2851" i="2"/>
  <c r="I2851" i="2" s="1" a="1"/>
  <c r="I2851" i="2" s="1"/>
  <c r="O2850" i="2"/>
  <c r="G2850" i="2"/>
  <c r="I2850" i="2" s="1" a="1"/>
  <c r="I2850" i="2" s="1"/>
  <c r="O2849" i="2"/>
  <c r="G2849" i="2"/>
  <c r="I2849" i="2" s="1" a="1"/>
  <c r="I2849" i="2" s="1"/>
  <c r="O2848" i="2"/>
  <c r="G2848" i="2"/>
  <c r="I2848" i="2" s="1" a="1"/>
  <c r="I2848" i="2" s="1"/>
  <c r="O2847" i="2"/>
  <c r="G2847" i="2"/>
  <c r="I2847" i="2" s="1" a="1"/>
  <c r="I2847" i="2" s="1"/>
  <c r="O2846" i="2"/>
  <c r="G2846" i="2"/>
  <c r="I2846" i="2" s="1" a="1"/>
  <c r="I2846" i="2" s="1"/>
  <c r="O2845" i="2"/>
  <c r="G2845" i="2"/>
  <c r="I2845" i="2" s="1" a="1"/>
  <c r="I2845" i="2" s="1"/>
  <c r="O2844" i="2"/>
  <c r="G2844" i="2"/>
  <c r="I2844" i="2" s="1" a="1"/>
  <c r="I2844" i="2" s="1"/>
  <c r="O2843" i="2"/>
  <c r="G2843" i="2"/>
  <c r="O2842" i="2"/>
  <c r="G2842" i="2"/>
  <c r="I2842" i="2" s="1" a="1"/>
  <c r="I2842" i="2" s="1"/>
  <c r="O2841" i="2"/>
  <c r="G2841" i="2"/>
  <c r="I2841" i="2" s="1" a="1"/>
  <c r="O2840" i="2"/>
  <c r="G2840" i="2"/>
  <c r="I2840" i="2" s="1" a="1"/>
  <c r="I2840" i="2" s="1"/>
  <c r="O2839" i="2"/>
  <c r="G2839" i="2"/>
  <c r="I2839" i="2" s="1" a="1"/>
  <c r="I2839" i="2" s="1"/>
  <c r="O2838" i="2"/>
  <c r="G2838" i="2"/>
  <c r="I2838" i="2" s="1" a="1"/>
  <c r="I2838" i="2" s="1"/>
  <c r="O2837" i="2"/>
  <c r="G2837" i="2"/>
  <c r="I2837" i="2" s="1" a="1"/>
  <c r="I2837" i="2" s="1"/>
  <c r="O2836" i="2"/>
  <c r="G2836" i="2"/>
  <c r="I2836" i="2" s="1" a="1"/>
  <c r="I2836" i="2" s="1"/>
  <c r="O2835" i="2"/>
  <c r="G2835" i="2"/>
  <c r="I2835" i="2" s="1" a="1"/>
  <c r="I2835" i="2" s="1"/>
  <c r="O2834" i="2"/>
  <c r="G2834" i="2"/>
  <c r="I2834" i="2" s="1" a="1"/>
  <c r="I2834" i="2" s="1"/>
  <c r="O2833" i="2"/>
  <c r="G2833" i="2"/>
  <c r="I2833" i="2" s="1" a="1"/>
  <c r="I2833" i="2" s="1"/>
  <c r="O2832" i="2"/>
  <c r="G2832" i="2"/>
  <c r="I2832" i="2" s="1" a="1"/>
  <c r="I2832" i="2" s="1"/>
  <c r="O2831" i="2"/>
  <c r="G2831" i="2"/>
  <c r="I2831" i="2" s="1" a="1"/>
  <c r="I2831" i="2" s="1"/>
  <c r="O2830" i="2"/>
  <c r="G2830" i="2"/>
  <c r="I2830" i="2" s="1" a="1"/>
  <c r="I2830" i="2" s="1"/>
  <c r="O2829" i="2"/>
  <c r="G2829" i="2"/>
  <c r="O2828" i="2"/>
  <c r="G2828" i="2"/>
  <c r="I2828" i="2" s="1" a="1"/>
  <c r="I2828" i="2" s="1"/>
  <c r="O2827" i="2"/>
  <c r="G2827" i="2"/>
  <c r="O2826" i="2"/>
  <c r="G2826" i="2"/>
  <c r="I2826" i="2" s="1" a="1"/>
  <c r="I2826" i="2" s="1"/>
  <c r="O2825" i="2"/>
  <c r="G2825" i="2"/>
  <c r="I2825" i="2" s="1" a="1"/>
  <c r="I2825" i="2" s="1"/>
  <c r="O2824" i="2"/>
  <c r="G2824" i="2"/>
  <c r="I2824" i="2" s="1" a="1"/>
  <c r="I2824" i="2" s="1"/>
  <c r="O2823" i="2"/>
  <c r="G2823" i="2"/>
  <c r="I2823" i="2" s="1" a="1"/>
  <c r="I2823" i="2" s="1"/>
  <c r="O2822" i="2"/>
  <c r="G2822" i="2"/>
  <c r="I2822" i="2" s="1" a="1"/>
  <c r="I2822" i="2" s="1"/>
  <c r="O2821" i="2"/>
  <c r="G2821" i="2"/>
  <c r="I2821" i="2" s="1" a="1"/>
  <c r="I2821" i="2" s="1"/>
  <c r="O2820" i="2"/>
  <c r="G2820" i="2"/>
  <c r="I2820" i="2" s="1" a="1"/>
  <c r="I2820" i="2" s="1"/>
  <c r="O2819" i="2"/>
  <c r="G2819" i="2"/>
  <c r="I2819" i="2" s="1" a="1"/>
  <c r="I2819" i="2" s="1"/>
  <c r="O2818" i="2"/>
  <c r="G2818" i="2"/>
  <c r="I2818" i="2" s="1" a="1"/>
  <c r="I2818" i="2" s="1"/>
  <c r="O2817" i="2"/>
  <c r="G2817" i="2"/>
  <c r="I2817" i="2" s="1" a="1"/>
  <c r="O2816" i="2"/>
  <c r="G2816" i="2"/>
  <c r="I2816" i="2" s="1" a="1"/>
  <c r="I2816" i="2" s="1"/>
  <c r="O2815" i="2"/>
  <c r="G2815" i="2"/>
  <c r="I2815" i="2" s="1" a="1"/>
  <c r="O2814" i="2"/>
  <c r="G2814" i="2"/>
  <c r="I2814" i="2" s="1" a="1"/>
  <c r="I2814" i="2" s="1"/>
  <c r="O2813" i="2"/>
  <c r="G2813" i="2"/>
  <c r="I2813" i="2" s="1" a="1"/>
  <c r="I2813" i="2" s="1"/>
  <c r="O2812" i="2"/>
  <c r="G2812" i="2"/>
  <c r="I2812" i="2" s="1" a="1"/>
  <c r="I2812" i="2" s="1"/>
  <c r="O2811" i="2"/>
  <c r="G2811" i="2"/>
  <c r="I2811" i="2" s="1" a="1"/>
  <c r="I2811" i="2" s="1"/>
  <c r="O2810" i="2"/>
  <c r="G2810" i="2"/>
  <c r="I2810" i="2" s="1" a="1"/>
  <c r="I2810" i="2" s="1"/>
  <c r="O2808" i="2"/>
  <c r="G2808" i="2"/>
  <c r="I2808" i="2" s="1" a="1"/>
  <c r="I2808" i="2" s="1"/>
  <c r="O2807" i="2"/>
  <c r="G2807" i="2"/>
  <c r="I2807" i="2" s="1" a="1"/>
  <c r="I2807" i="2" s="1"/>
  <c r="O2806" i="2"/>
  <c r="G2806" i="2"/>
  <c r="I2806" i="2" s="1" a="1"/>
  <c r="I2806" i="2" s="1"/>
  <c r="O2805" i="2"/>
  <c r="G2805" i="2"/>
  <c r="I2805" i="2" s="1" a="1"/>
  <c r="I2805" i="2" s="1"/>
  <c r="O2804" i="2"/>
  <c r="G2804" i="2"/>
  <c r="I2804" i="2" s="1" a="1"/>
  <c r="O2803" i="2"/>
  <c r="G2803" i="2"/>
  <c r="I2803" i="2" s="1" a="1"/>
  <c r="O2802" i="2"/>
  <c r="G2802" i="2"/>
  <c r="I2802" i="2" s="1" a="1"/>
  <c r="I2802" i="2" s="1"/>
  <c r="O2801" i="2"/>
  <c r="G2801" i="2"/>
  <c r="I2801" i="2" s="1" a="1"/>
  <c r="O2800" i="2"/>
  <c r="G2800" i="2"/>
  <c r="I2800" i="2" s="1" a="1"/>
  <c r="I2800" i="2" s="1"/>
  <c r="O2799" i="2"/>
  <c r="G2799" i="2"/>
  <c r="I2799" i="2" s="1" a="1"/>
  <c r="I2799" i="2" s="1"/>
  <c r="O2798" i="2"/>
  <c r="G2798" i="2"/>
  <c r="O2797" i="2"/>
  <c r="G2797" i="2"/>
  <c r="I2797" i="2" s="1" a="1"/>
  <c r="I2797" i="2" s="1"/>
  <c r="O2796" i="2"/>
  <c r="G2796" i="2"/>
  <c r="I2796" i="2" s="1" a="1"/>
  <c r="I2796" i="2" s="1"/>
  <c r="O2795" i="2"/>
  <c r="G2795" i="2"/>
  <c r="I2795" i="2" s="1" a="1"/>
  <c r="I2795" i="2" s="1"/>
  <c r="O2794" i="2"/>
  <c r="G2794" i="2"/>
  <c r="I2794" i="2" s="1" a="1"/>
  <c r="I2794" i="2" s="1"/>
  <c r="O2793" i="2"/>
  <c r="G2793" i="2"/>
  <c r="I2793" i="2" s="1" a="1"/>
  <c r="I2793" i="2" s="1"/>
  <c r="O2792" i="2"/>
  <c r="G2792" i="2"/>
  <c r="I2792" i="2" s="1" a="1"/>
  <c r="I2792" i="2" s="1"/>
  <c r="O2791" i="2"/>
  <c r="G2791" i="2"/>
  <c r="I2791" i="2" s="1" a="1"/>
  <c r="I2791" i="2" s="1"/>
  <c r="O2789" i="2"/>
  <c r="G2789" i="2"/>
  <c r="I2789" i="2" s="1" a="1"/>
  <c r="O2788" i="2"/>
  <c r="G2788" i="2"/>
  <c r="I2788" i="2" s="1" a="1"/>
  <c r="I2788" i="2" s="1"/>
  <c r="O2787" i="2"/>
  <c r="G2787" i="2"/>
  <c r="I2787" i="2" s="1" a="1"/>
  <c r="O2786" i="2"/>
  <c r="G2786" i="2"/>
  <c r="I2786" i="2" s="1" a="1"/>
  <c r="O2785" i="2"/>
  <c r="G2785" i="2"/>
  <c r="I2785" i="2" s="1" a="1"/>
  <c r="O2784" i="2"/>
  <c r="G2784" i="2"/>
  <c r="I2784" i="2" s="1" a="1"/>
  <c r="I2784" i="2" s="1"/>
  <c r="O2783" i="2"/>
  <c r="G2783" i="2"/>
  <c r="I2783" i="2" s="1" a="1"/>
  <c r="O2782" i="2"/>
  <c r="G2782" i="2"/>
  <c r="I2782" i="2" s="1" a="1"/>
  <c r="I2782" i="2" s="1"/>
  <c r="O2781" i="2"/>
  <c r="G2781" i="2"/>
  <c r="I2781" i="2" s="1" a="1"/>
  <c r="I2781" i="2" s="1"/>
  <c r="O2780" i="2"/>
  <c r="G2780" i="2"/>
  <c r="I2780" i="2" s="1" a="1"/>
  <c r="I2780" i="2" s="1"/>
  <c r="O2779" i="2"/>
  <c r="G2779" i="2"/>
  <c r="I2779" i="2" s="1" a="1"/>
  <c r="O2778" i="2"/>
  <c r="G2778" i="2"/>
  <c r="I2778" i="2" s="1" a="1"/>
  <c r="I2778" i="2" s="1"/>
  <c r="O2777" i="2"/>
  <c r="G2777" i="2"/>
  <c r="I2777" i="2" s="1" a="1"/>
  <c r="O2776" i="2"/>
  <c r="G2776" i="2"/>
  <c r="I2776" i="2" s="1" a="1"/>
  <c r="I2776" i="2" s="1"/>
  <c r="O2775" i="2"/>
  <c r="G2775" i="2"/>
  <c r="I2775" i="2" s="1" a="1"/>
  <c r="O2774" i="2"/>
  <c r="G2774" i="2"/>
  <c r="I2774" i="2" s="1" a="1"/>
  <c r="I2774" i="2" s="1"/>
  <c r="O2773" i="2"/>
  <c r="G2773" i="2"/>
  <c r="I2773" i="2" s="1" a="1"/>
  <c r="O2772" i="2"/>
  <c r="G2772" i="2"/>
  <c r="I2772" i="2" s="1" a="1"/>
  <c r="O2770" i="2"/>
  <c r="G2770" i="2"/>
  <c r="I2770" i="2" s="1" a="1"/>
  <c r="I2770" i="2" s="1"/>
  <c r="O2769" i="2"/>
  <c r="G2769" i="2"/>
  <c r="I2769" i="2" s="1" a="1"/>
  <c r="I2769" i="2" s="1"/>
  <c r="O2768" i="2"/>
  <c r="G2768" i="2"/>
  <c r="I2768" i="2" s="1" a="1"/>
  <c r="I2768" i="2" s="1"/>
  <c r="O2767" i="2"/>
  <c r="G2767" i="2"/>
  <c r="I2767" i="2" s="1" a="1"/>
  <c r="I2767" i="2" s="1"/>
  <c r="O2766" i="2"/>
  <c r="G2766" i="2"/>
  <c r="I2766" i="2" s="1" a="1"/>
  <c r="I2766" i="2" s="1"/>
  <c r="O2765" i="2"/>
  <c r="G2765" i="2"/>
  <c r="I2765" i="2" s="1" a="1"/>
  <c r="I2765" i="2" s="1"/>
  <c r="O2764" i="2"/>
  <c r="G2764" i="2"/>
  <c r="I2764" i="2" s="1" a="1"/>
  <c r="I2764" i="2" s="1"/>
  <c r="O2763" i="2"/>
  <c r="G2763" i="2"/>
  <c r="I2763" i="2" s="1" a="1"/>
  <c r="I2763" i="2" s="1"/>
  <c r="O2762" i="2"/>
  <c r="G2762" i="2"/>
  <c r="I2762" i="2" s="1" a="1"/>
  <c r="I2762" i="2" s="1"/>
  <c r="O2761" i="2"/>
  <c r="G2761" i="2"/>
  <c r="I2761" i="2" s="1" a="1"/>
  <c r="I2761" i="2" s="1"/>
  <c r="O2760" i="2"/>
  <c r="G2760" i="2"/>
  <c r="I2760" i="2" s="1" a="1"/>
  <c r="I2760" i="2" s="1"/>
  <c r="O2759" i="2"/>
  <c r="G2759" i="2"/>
  <c r="I2759" i="2" s="1" a="1"/>
  <c r="I2759" i="2" s="1"/>
  <c r="O2758" i="2"/>
  <c r="G2758" i="2"/>
  <c r="O2757" i="2"/>
  <c r="G2757" i="2"/>
  <c r="I2757" i="2" s="1" a="1"/>
  <c r="O2756" i="2"/>
  <c r="G2756" i="2"/>
  <c r="I2756" i="2" s="1" a="1"/>
  <c r="I2756" i="2" s="1"/>
  <c r="O2755" i="2"/>
  <c r="G2755" i="2"/>
  <c r="O2754" i="2"/>
  <c r="G2754" i="2"/>
  <c r="I2754" i="2" s="1" a="1"/>
  <c r="O2753" i="2"/>
  <c r="G2753" i="2"/>
  <c r="I2753" i="2" s="1" a="1"/>
  <c r="O2752" i="2"/>
  <c r="G2752" i="2"/>
  <c r="I2752" i="2" s="1" a="1"/>
  <c r="I2752" i="2" s="1"/>
  <c r="O2751" i="2"/>
  <c r="G2751" i="2"/>
  <c r="I2751" i="2" s="1" a="1"/>
  <c r="I2751" i="2" s="1"/>
  <c r="O2750" i="2"/>
  <c r="G2750" i="2"/>
  <c r="O2749" i="2"/>
  <c r="G2749" i="2"/>
  <c r="I2749" i="2" s="1" a="1"/>
  <c r="I2749" i="2" s="1"/>
  <c r="O2748" i="2"/>
  <c r="G2748" i="2"/>
  <c r="I2748" i="2" s="1" a="1"/>
  <c r="I2748" i="2" s="1"/>
  <c r="O2747" i="2"/>
  <c r="G2747" i="2"/>
  <c r="I2747" i="2" s="1" a="1"/>
  <c r="I2747" i="2" s="1"/>
  <c r="O2746" i="2"/>
  <c r="G2746" i="2"/>
  <c r="I2746" i="2" s="1" a="1"/>
  <c r="I2746" i="2" s="1"/>
  <c r="O2745" i="2"/>
  <c r="G2745" i="2"/>
  <c r="I2745" i="2" s="1" a="1"/>
  <c r="O2743" i="2"/>
  <c r="G2743" i="2"/>
  <c r="I2743" i="2" s="1" a="1"/>
  <c r="I2743" i="2" s="1"/>
  <c r="O2742" i="2"/>
  <c r="G2742" i="2"/>
  <c r="I2742" i="2" s="1" a="1"/>
  <c r="O2741" i="2"/>
  <c r="G2741" i="2"/>
  <c r="I2741" i="2" s="1" a="1"/>
  <c r="I2741" i="2" s="1"/>
  <c r="O2740" i="2"/>
  <c r="G2740" i="2"/>
  <c r="I2740" i="2" s="1" a="1"/>
  <c r="I2740" i="2" s="1"/>
  <c r="O2739" i="2"/>
  <c r="G2739" i="2"/>
  <c r="I2739" i="2" s="1" a="1"/>
  <c r="I2739" i="2" s="1"/>
  <c r="O2738" i="2"/>
  <c r="G2738" i="2"/>
  <c r="I2738" i="2" s="1" a="1"/>
  <c r="O2737" i="2"/>
  <c r="G2737" i="2"/>
  <c r="I2737" i="2" s="1" a="1"/>
  <c r="O2736" i="2"/>
  <c r="G2736" i="2"/>
  <c r="I2736" i="2" s="1" a="1"/>
  <c r="O2735" i="2"/>
  <c r="G2735" i="2"/>
  <c r="I2735" i="2" s="1" a="1"/>
  <c r="I2735" i="2" s="1"/>
  <c r="O2734" i="2"/>
  <c r="G2734" i="2"/>
  <c r="I2734" i="2" s="1" a="1"/>
  <c r="I2734" i="2" s="1"/>
  <c r="O2733" i="2"/>
  <c r="G2733" i="2"/>
  <c r="I2733" i="2" s="1" a="1"/>
  <c r="I2733" i="2" s="1"/>
  <c r="O2732" i="2"/>
  <c r="G2732" i="2"/>
  <c r="I2732" i="2" s="1" a="1"/>
  <c r="O2731" i="2"/>
  <c r="G2731" i="2"/>
  <c r="I2731" i="2" s="1" a="1"/>
  <c r="O2730" i="2"/>
  <c r="G2730" i="2"/>
  <c r="I2730" i="2" s="1" a="1"/>
  <c r="O2729" i="2"/>
  <c r="G2729" i="2"/>
  <c r="I2729" i="2" s="1" a="1"/>
  <c r="I2729" i="2" s="1"/>
  <c r="O2728" i="2"/>
  <c r="G2728" i="2"/>
  <c r="I2728" i="2" s="1" a="1"/>
  <c r="I2728" i="2" s="1"/>
  <c r="O2727" i="2"/>
  <c r="G2727" i="2"/>
  <c r="I2727" i="2" s="1" a="1"/>
  <c r="I2727" i="2" s="1"/>
  <c r="O2726" i="2"/>
  <c r="G2726" i="2"/>
  <c r="I2726" i="2" s="1" a="1"/>
  <c r="O2725" i="2"/>
  <c r="G2725" i="2"/>
  <c r="I2725" i="2" s="1" a="1"/>
  <c r="I2725" i="2" s="1"/>
  <c r="O2724" i="2"/>
  <c r="G2724" i="2"/>
  <c r="I2724" i="2" s="1" a="1"/>
  <c r="I2724" i="2" s="1"/>
  <c r="O2723" i="2"/>
  <c r="G2723" i="2"/>
  <c r="I2723" i="2" s="1" a="1"/>
  <c r="I2723" i="2" s="1"/>
  <c r="O2722" i="2"/>
  <c r="G2722" i="2"/>
  <c r="I2722" i="2" s="1" a="1"/>
  <c r="O2721" i="2"/>
  <c r="G2721" i="2"/>
  <c r="I2721" i="2" s="1" a="1"/>
  <c r="I2721" i="2" s="1"/>
  <c r="O2720" i="2"/>
  <c r="G2720" i="2"/>
  <c r="I2720" i="2" s="1" a="1"/>
  <c r="I2720" i="2" s="1"/>
  <c r="O2719" i="2"/>
  <c r="G2719" i="2"/>
  <c r="I2719" i="2" s="1" a="1"/>
  <c r="O2718" i="2"/>
  <c r="G2718" i="2"/>
  <c r="I2718" i="2" s="1" a="1"/>
  <c r="I2718" i="2" s="1"/>
  <c r="O2717" i="2"/>
  <c r="G2717" i="2"/>
  <c r="I2717" i="2" s="1" a="1"/>
  <c r="I2717" i="2" s="1"/>
  <c r="O2716" i="2"/>
  <c r="G2716" i="2"/>
  <c r="I2716" i="2" s="1" a="1"/>
  <c r="O2715" i="2"/>
  <c r="G2715" i="2"/>
  <c r="I2715" i="2" s="1" a="1"/>
  <c r="O2714" i="2"/>
  <c r="G2714" i="2"/>
  <c r="I2714" i="2" s="1" a="1"/>
  <c r="I2714" i="2" s="1"/>
  <c r="O2713" i="2"/>
  <c r="G2713" i="2"/>
  <c r="I2713" i="2" s="1" a="1"/>
  <c r="I2713" i="2" s="1"/>
  <c r="O2712" i="2"/>
  <c r="G2712" i="2"/>
  <c r="I2712" i="2" s="1" a="1"/>
  <c r="O2711" i="2"/>
  <c r="G2711" i="2"/>
  <c r="I2711" i="2" s="1" a="1"/>
  <c r="I2711" i="2" s="1"/>
  <c r="O2710" i="2"/>
  <c r="G2710" i="2"/>
  <c r="I2710" i="2" s="1" a="1"/>
  <c r="I2710" i="2" s="1"/>
  <c r="O2709" i="2"/>
  <c r="G2709" i="2"/>
  <c r="I2709" i="2" s="1" a="1"/>
  <c r="I2709" i="2" s="1"/>
  <c r="O2708" i="2"/>
  <c r="G2708" i="2"/>
  <c r="I2708" i="2" s="1" a="1"/>
  <c r="I2708" i="2" s="1"/>
  <c r="O2707" i="2"/>
  <c r="G2707" i="2"/>
  <c r="I2707" i="2" s="1" a="1"/>
  <c r="I2707" i="2" s="1"/>
  <c r="O2706" i="2"/>
  <c r="G2706" i="2"/>
  <c r="I2706" i="2" s="1" a="1"/>
  <c r="I2706" i="2" s="1"/>
  <c r="O2705" i="2"/>
  <c r="G2705" i="2"/>
  <c r="I2705" i="2" s="1" a="1"/>
  <c r="O2704" i="2"/>
  <c r="G2704" i="2"/>
  <c r="I2704" i="2" s="1" a="1"/>
  <c r="I2704" i="2" s="1"/>
  <c r="O2703" i="2"/>
  <c r="G2703" i="2"/>
  <c r="I2703" i="2" s="1" a="1"/>
  <c r="I2703" i="2" s="1"/>
  <c r="O2702" i="2"/>
  <c r="G2702" i="2"/>
  <c r="I2702" i="2" s="1" a="1"/>
  <c r="I2702" i="2" s="1"/>
  <c r="O2701" i="2"/>
  <c r="G2701" i="2"/>
  <c r="I2701" i="2" s="1" a="1"/>
  <c r="I2701" i="2" s="1"/>
  <c r="O2700" i="2"/>
  <c r="G2700" i="2"/>
  <c r="I2700" i="2" s="1" a="1"/>
  <c r="I2700" i="2" s="1"/>
  <c r="O2699" i="2"/>
  <c r="G2699" i="2"/>
  <c r="I2699" i="2" s="1" a="1"/>
  <c r="I2699" i="2" s="1"/>
  <c r="O2698" i="2"/>
  <c r="G2698" i="2"/>
  <c r="I2698" i="2" s="1" a="1"/>
  <c r="O2697" i="2"/>
  <c r="G2697" i="2"/>
  <c r="I2697" i="2" s="1" a="1"/>
  <c r="O2696" i="2"/>
  <c r="G2696" i="2"/>
  <c r="I2696" i="2" s="1" a="1"/>
  <c r="I2696" i="2" s="1"/>
  <c r="O2695" i="2"/>
  <c r="G2695" i="2"/>
  <c r="I2695" i="2" s="1" a="1"/>
  <c r="I2695" i="2" s="1"/>
  <c r="O2694" i="2"/>
  <c r="G2694" i="2"/>
  <c r="I2694" i="2" s="1" a="1"/>
  <c r="O2693" i="2"/>
  <c r="G2693" i="2"/>
  <c r="I2693" i="2" s="1" a="1"/>
  <c r="I2693" i="2" s="1"/>
  <c r="O2692" i="2"/>
  <c r="G2692" i="2"/>
  <c r="I2692" i="2" s="1" a="1"/>
  <c r="O2691" i="2"/>
  <c r="G2691" i="2"/>
  <c r="I2691" i="2" s="1" a="1"/>
  <c r="O2690" i="2"/>
  <c r="G2690" i="2"/>
  <c r="I2690" i="2" s="1" a="1"/>
  <c r="I2690" i="2" s="1"/>
  <c r="O2689" i="2"/>
  <c r="G2689" i="2"/>
  <c r="I2689" i="2" s="1" a="1"/>
  <c r="I2689" i="2" s="1"/>
  <c r="O2688" i="2"/>
  <c r="G2688" i="2"/>
  <c r="I2688" i="2" s="1" a="1"/>
  <c r="I2688" i="2" s="1"/>
  <c r="O2687" i="2"/>
  <c r="G2687" i="2"/>
  <c r="I2687" i="2" s="1" a="1"/>
  <c r="I2687" i="2" s="1"/>
  <c r="O2686" i="2"/>
  <c r="G2686" i="2"/>
  <c r="I2686" i="2" s="1" a="1"/>
  <c r="I2686" i="2" s="1"/>
  <c r="O2685" i="2"/>
  <c r="G2685" i="2"/>
  <c r="I2685" i="2" s="1" a="1"/>
  <c r="I2685" i="2" s="1"/>
  <c r="O2684" i="2"/>
  <c r="G2684" i="2"/>
  <c r="I2684" i="2" s="1" a="1"/>
  <c r="I2684" i="2" s="1"/>
  <c r="O2683" i="2"/>
  <c r="G2683" i="2"/>
  <c r="I2683" i="2" s="1" a="1"/>
  <c r="O2681" i="2"/>
  <c r="G2681" i="2"/>
  <c r="I2681" i="2" s="1" a="1"/>
  <c r="O2680" i="2"/>
  <c r="G2680" i="2"/>
  <c r="I2680" i="2" s="1" a="1"/>
  <c r="I2680" i="2" s="1"/>
  <c r="O2679" i="2"/>
  <c r="G2679" i="2"/>
  <c r="I2679" i="2" s="1" a="1"/>
  <c r="I2679" i="2" s="1"/>
  <c r="O2678" i="2"/>
  <c r="G2678" i="2"/>
  <c r="I2678" i="2" s="1" a="1"/>
  <c r="I2678" i="2" s="1"/>
  <c r="O2677" i="2"/>
  <c r="G2677" i="2"/>
  <c r="I2677" i="2" s="1" a="1"/>
  <c r="I2677" i="2" s="1"/>
  <c r="O2676" i="2"/>
  <c r="G2676" i="2"/>
  <c r="I2676" i="2" s="1" a="1"/>
  <c r="I2676" i="2" s="1"/>
  <c r="O2675" i="2"/>
  <c r="G2675" i="2"/>
  <c r="I2675" i="2" s="1" a="1"/>
  <c r="I2675" i="2" s="1"/>
  <c r="O2674" i="2"/>
  <c r="G2674" i="2"/>
  <c r="I2674" i="2" s="1" a="1"/>
  <c r="I2674" i="2" s="1"/>
  <c r="O2673" i="2"/>
  <c r="G2673" i="2"/>
  <c r="I2673" i="2" s="1" a="1"/>
  <c r="I2673" i="2" s="1"/>
  <c r="O2672" i="2"/>
  <c r="G2672" i="2"/>
  <c r="O2671" i="2"/>
  <c r="G2671" i="2"/>
  <c r="I2671" i="2" s="1" a="1"/>
  <c r="I2671" i="2" s="1"/>
  <c r="O2670" i="2"/>
  <c r="G2670" i="2"/>
  <c r="I2670" i="2" s="1" a="1"/>
  <c r="I2670" i="2" s="1"/>
  <c r="O2669" i="2"/>
  <c r="G2669" i="2"/>
  <c r="I2669" i="2" s="1" a="1"/>
  <c r="I2669" i="2" s="1"/>
  <c r="O2668" i="2"/>
  <c r="G2668" i="2"/>
  <c r="I2668" i="2" s="1" a="1"/>
  <c r="I2668" i="2" s="1"/>
  <c r="O2667" i="2"/>
  <c r="G2667" i="2"/>
  <c r="I2667" i="2" s="1" a="1"/>
  <c r="I2667" i="2" s="1"/>
  <c r="O2666" i="2"/>
  <c r="G2666" i="2"/>
  <c r="I2666" i="2" s="1" a="1"/>
  <c r="I2666" i="2" s="1"/>
  <c r="O2665" i="2"/>
  <c r="G2665" i="2"/>
  <c r="I2665" i="2" s="1" a="1"/>
  <c r="I2665" i="2" s="1"/>
  <c r="O2664" i="2"/>
  <c r="G2664" i="2"/>
  <c r="I2664" i="2" s="1" a="1"/>
  <c r="I2664" i="2" s="1"/>
  <c r="O2663" i="2"/>
  <c r="G2663" i="2"/>
  <c r="I2663" i="2" s="1" a="1"/>
  <c r="I2663" i="2" s="1"/>
  <c r="O2662" i="2"/>
  <c r="G2662" i="2"/>
  <c r="I2662" i="2" s="1" a="1"/>
  <c r="I2662" i="2" s="1"/>
  <c r="O2661" i="2"/>
  <c r="G2661" i="2"/>
  <c r="I2661" i="2" s="1" a="1"/>
  <c r="I2661" i="2" s="1"/>
  <c r="O2660" i="2"/>
  <c r="G2660" i="2"/>
  <c r="I2660" i="2" s="1" a="1"/>
  <c r="O2659" i="2"/>
  <c r="G2659" i="2"/>
  <c r="I2659" i="2" s="1" a="1"/>
  <c r="I2659" i="2" s="1"/>
  <c r="O2658" i="2"/>
  <c r="G2658" i="2"/>
  <c r="O2657" i="2"/>
  <c r="G2657" i="2"/>
  <c r="I2657" i="2" s="1" a="1"/>
  <c r="I2657" i="2" s="1"/>
  <c r="O2656" i="2"/>
  <c r="G2656" i="2"/>
  <c r="I2656" i="2" s="1" a="1"/>
  <c r="I2656" i="2" s="1"/>
  <c r="O2655" i="2"/>
  <c r="G2655" i="2"/>
  <c r="I2655" i="2" s="1" a="1"/>
  <c r="I2655" i="2" s="1"/>
  <c r="O2654" i="2"/>
  <c r="G2654" i="2"/>
  <c r="I2654" i="2" s="1" a="1"/>
  <c r="O2653" i="2"/>
  <c r="G2653" i="2"/>
  <c r="I2653" i="2" s="1" a="1"/>
  <c r="I2653" i="2" s="1"/>
  <c r="O2652" i="2"/>
  <c r="G2652" i="2"/>
  <c r="I2652" i="2" s="1" a="1"/>
  <c r="I2652" i="2" s="1"/>
  <c r="O2651" i="2"/>
  <c r="G2651" i="2"/>
  <c r="I2651" i="2" s="1" a="1"/>
  <c r="I2651" i="2" s="1"/>
  <c r="O2650" i="2"/>
  <c r="G2650" i="2"/>
  <c r="I2650" i="2" s="1" a="1"/>
  <c r="I2650" i="2" s="1"/>
  <c r="O2649" i="2"/>
  <c r="G2649" i="2"/>
  <c r="I2649" i="2" s="1" a="1"/>
  <c r="I2649" i="2" s="1"/>
  <c r="O2648" i="2"/>
  <c r="G2648" i="2"/>
  <c r="I2648" i="2" s="1" a="1"/>
  <c r="O2647" i="2"/>
  <c r="G2647" i="2"/>
  <c r="I2647" i="2" s="1" a="1"/>
  <c r="I2647" i="2" s="1"/>
  <c r="O2646" i="2"/>
  <c r="G2646" i="2"/>
  <c r="I2646" i="2" s="1" a="1"/>
  <c r="I2646" i="2" s="1"/>
  <c r="O2645" i="2"/>
  <c r="G2645" i="2"/>
  <c r="I2645" i="2" s="1" a="1"/>
  <c r="O2644" i="2"/>
  <c r="G2644" i="2"/>
  <c r="I2644" i="2" s="1" a="1"/>
  <c r="I2644" i="2" s="1"/>
  <c r="O2643" i="2"/>
  <c r="G2643" i="2"/>
  <c r="I2643" i="2" s="1" a="1"/>
  <c r="I2643" i="2" s="1"/>
  <c r="O2642" i="2"/>
  <c r="G2642" i="2"/>
  <c r="I2642" i="2" s="1" a="1"/>
  <c r="I2642" i="2" s="1"/>
  <c r="O2641" i="2"/>
  <c r="G2641" i="2"/>
  <c r="I2641" i="2" s="1" a="1"/>
  <c r="I2641" i="2" s="1"/>
  <c r="O2640" i="2"/>
  <c r="G2640" i="2"/>
  <c r="I2640" i="2" s="1" a="1"/>
  <c r="I2640" i="2" s="1"/>
  <c r="O2639" i="2"/>
  <c r="G2639" i="2"/>
  <c r="I2639" i="2" s="1" a="1"/>
  <c r="I2639" i="2" s="1"/>
  <c r="O2638" i="2"/>
  <c r="G2638" i="2"/>
  <c r="I2638" i="2" s="1" a="1"/>
  <c r="I2638" i="2" s="1"/>
  <c r="O2637" i="2"/>
  <c r="G2637" i="2"/>
  <c r="I2637" i="2" s="1" a="1"/>
  <c r="O2636" i="2"/>
  <c r="G2636" i="2"/>
  <c r="I2636" i="2" s="1" a="1"/>
  <c r="I2636" i="2" s="1"/>
  <c r="O2635" i="2"/>
  <c r="G2635" i="2"/>
  <c r="I2635" i="2" s="1" a="1"/>
  <c r="O2634" i="2"/>
  <c r="G2634" i="2"/>
  <c r="I2634" i="2" s="1" a="1"/>
  <c r="O2633" i="2"/>
  <c r="G2633" i="2"/>
  <c r="I2633" i="2" s="1" a="1"/>
  <c r="I2633" i="2" s="1"/>
  <c r="O2631" i="2"/>
  <c r="G2631" i="2"/>
  <c r="I2631" i="2" s="1" a="1"/>
  <c r="I2631" i="2" s="1"/>
  <c r="O2630" i="2"/>
  <c r="G2630" i="2"/>
  <c r="I2630" i="2" s="1" a="1"/>
  <c r="O2629" i="2"/>
  <c r="G2629" i="2"/>
  <c r="I2629" i="2" s="1" a="1"/>
  <c r="I2629" i="2" s="1"/>
  <c r="O2628" i="2"/>
  <c r="G2628" i="2"/>
  <c r="I2628" i="2" s="1" a="1"/>
  <c r="I2628" i="2" s="1"/>
  <c r="O2627" i="2"/>
  <c r="G2627" i="2"/>
  <c r="I2627" i="2" s="1" a="1"/>
  <c r="I2627" i="2" s="1"/>
  <c r="O2626" i="2"/>
  <c r="G2626" i="2"/>
  <c r="I2626" i="2" s="1" a="1"/>
  <c r="O2625" i="2"/>
  <c r="G2625" i="2"/>
  <c r="I2625" i="2" s="1" a="1"/>
  <c r="I2625" i="2" s="1"/>
  <c r="O2624" i="2"/>
  <c r="G2624" i="2"/>
  <c r="I2624" i="2" s="1" a="1"/>
  <c r="O2623" i="2"/>
  <c r="G2623" i="2"/>
  <c r="I2623" i="2" s="1" a="1"/>
  <c r="I2623" i="2" s="1"/>
  <c r="O2622" i="2"/>
  <c r="G2622" i="2"/>
  <c r="I2622" i="2" s="1" a="1"/>
  <c r="I2622" i="2" s="1"/>
  <c r="O2621" i="2"/>
  <c r="G2621" i="2"/>
  <c r="O2620" i="2"/>
  <c r="G2620" i="2"/>
  <c r="I2620" i="2" s="1" a="1"/>
  <c r="I2620" i="2" s="1"/>
  <c r="O2619" i="2"/>
  <c r="G2619" i="2"/>
  <c r="I2619" i="2" s="1" a="1"/>
  <c r="I2619" i="2" s="1"/>
  <c r="O2618" i="2"/>
  <c r="G2618" i="2"/>
  <c r="I2618" i="2" s="1" a="1"/>
  <c r="I2618" i="2" s="1"/>
  <c r="O2617" i="2"/>
  <c r="G2617" i="2"/>
  <c r="O2616" i="2"/>
  <c r="G2616" i="2"/>
  <c r="I2616" i="2" s="1" a="1"/>
  <c r="O2615" i="2"/>
  <c r="G2615" i="2"/>
  <c r="I2615" i="2" s="1" a="1"/>
  <c r="I2615" i="2" s="1"/>
  <c r="O2614" i="2"/>
  <c r="G2614" i="2"/>
  <c r="O2613" i="2"/>
  <c r="G2613" i="2"/>
  <c r="I2613" i="2" s="1" a="1"/>
  <c r="I2613" i="2" s="1"/>
  <c r="O2612" i="2"/>
  <c r="G2612" i="2"/>
  <c r="I2612" i="2" s="1" a="1"/>
  <c r="I2612" i="2" s="1"/>
  <c r="O2611" i="2"/>
  <c r="G2611" i="2"/>
  <c r="I2611" i="2" s="1" a="1"/>
  <c r="I2611" i="2" s="1"/>
  <c r="O2610" i="2"/>
  <c r="G2610" i="2"/>
  <c r="I2610" i="2" s="1" a="1"/>
  <c r="I2610" i="2" s="1"/>
  <c r="O2609" i="2"/>
  <c r="G2609" i="2"/>
  <c r="O2608" i="2"/>
  <c r="G2608" i="2"/>
  <c r="I2608" i="2" s="1" a="1"/>
  <c r="I2608" i="2" s="1"/>
  <c r="O2607" i="2"/>
  <c r="G2607" i="2"/>
  <c r="I2607" i="2" s="1" a="1"/>
  <c r="I2607" i="2" s="1"/>
  <c r="O2606" i="2"/>
  <c r="G2606" i="2"/>
  <c r="I2606" i="2" s="1" a="1"/>
  <c r="I2606" i="2" s="1"/>
  <c r="O2605" i="2"/>
  <c r="G2605" i="2"/>
  <c r="I2605" i="2" s="1" a="1"/>
  <c r="O2604" i="2"/>
  <c r="G2604" i="2"/>
  <c r="I2604" i="2" s="1" a="1"/>
  <c r="O2603" i="2"/>
  <c r="G2603" i="2"/>
  <c r="I2603" i="2" s="1" a="1"/>
  <c r="I2603" i="2" s="1"/>
  <c r="O2602" i="2"/>
  <c r="G2602" i="2"/>
  <c r="I2602" i="2" s="1" a="1"/>
  <c r="O2601" i="2"/>
  <c r="G2601" i="2"/>
  <c r="I2601" i="2" s="1" a="1"/>
  <c r="I2601" i="2" s="1"/>
  <c r="O2600" i="2"/>
  <c r="G2600" i="2"/>
  <c r="I2600" i="2" s="1" a="1"/>
  <c r="O2599" i="2"/>
  <c r="G2599" i="2"/>
  <c r="I2599" i="2" s="1" a="1"/>
  <c r="I2599" i="2" s="1"/>
  <c r="O2598" i="2"/>
  <c r="G2598" i="2"/>
  <c r="I2598" i="2" s="1" a="1"/>
  <c r="I2598" i="2" s="1"/>
  <c r="O2597" i="2"/>
  <c r="G2597" i="2"/>
  <c r="I2597" i="2" s="1" a="1"/>
  <c r="I2597" i="2" s="1"/>
  <c r="O2596" i="2"/>
  <c r="G2596" i="2"/>
  <c r="I2596" i="2" s="1" a="1"/>
  <c r="I2596" i="2" s="1"/>
  <c r="O2595" i="2"/>
  <c r="G2595" i="2"/>
  <c r="I2595" i="2" s="1" a="1"/>
  <c r="I2595" i="2" s="1"/>
  <c r="O2594" i="2"/>
  <c r="G2594" i="2"/>
  <c r="I2594" i="2" s="1" a="1"/>
  <c r="I2594" i="2" s="1"/>
  <c r="O2593" i="2"/>
  <c r="G2593" i="2"/>
  <c r="I2593" i="2" s="1" a="1"/>
  <c r="I2593" i="2" s="1"/>
  <c r="O2592" i="2"/>
  <c r="G2592" i="2"/>
  <c r="I2592" i="2" s="1" a="1"/>
  <c r="I2592" i="2" s="1"/>
  <c r="O2591" i="2"/>
  <c r="G2591" i="2"/>
  <c r="I2591" i="2" s="1" a="1"/>
  <c r="I2591" i="2" s="1"/>
  <c r="O2590" i="2"/>
  <c r="G2590" i="2"/>
  <c r="I2590" i="2" s="1" a="1"/>
  <c r="I2590" i="2" s="1"/>
  <c r="O2589" i="2"/>
  <c r="G2589" i="2"/>
  <c r="I2589" i="2" s="1" a="1"/>
  <c r="O2588" i="2"/>
  <c r="G2588" i="2"/>
  <c r="I2588" i="2" s="1" a="1"/>
  <c r="I2588" i="2" s="1"/>
  <c r="O2587" i="2"/>
  <c r="G2587" i="2"/>
  <c r="I2587" i="2" s="1" a="1"/>
  <c r="I2587" i="2" s="1"/>
  <c r="O2586" i="2"/>
  <c r="G2586" i="2"/>
  <c r="I2586" i="2" s="1" a="1"/>
  <c r="I2586" i="2" s="1"/>
  <c r="O2585" i="2"/>
  <c r="G2585" i="2"/>
  <c r="O2584" i="2"/>
  <c r="G2584" i="2"/>
  <c r="I2584" i="2" s="1" a="1"/>
  <c r="I2584" i="2" s="1"/>
  <c r="O2583" i="2"/>
  <c r="G2583" i="2"/>
  <c r="I2583" i="2" s="1" a="1"/>
  <c r="I2583" i="2" s="1"/>
  <c r="O2582" i="2"/>
  <c r="G2582" i="2"/>
  <c r="I2582" i="2" s="1" a="1"/>
  <c r="I2582" i="2" s="1"/>
  <c r="O2581" i="2"/>
  <c r="G2581" i="2"/>
  <c r="I2581" i="2" s="1" a="1"/>
  <c r="O2580" i="2"/>
  <c r="G2580" i="2"/>
  <c r="I2580" i="2" s="1" a="1"/>
  <c r="I2580" i="2" s="1"/>
  <c r="O2579" i="2"/>
  <c r="G2579" i="2"/>
  <c r="I2579" i="2" s="1" a="1"/>
  <c r="I2579" i="2" s="1"/>
  <c r="O2578" i="2"/>
  <c r="G2578" i="2"/>
  <c r="I2578" i="2" s="1" a="1"/>
  <c r="I2578" i="2" s="1"/>
  <c r="O2577" i="2"/>
  <c r="G2577" i="2"/>
  <c r="I2577" i="2" s="1" a="1"/>
  <c r="O2576" i="2"/>
  <c r="G2576" i="2"/>
  <c r="I2576" i="2" s="1" a="1"/>
  <c r="I2576" i="2" s="1"/>
  <c r="O2575" i="2"/>
  <c r="G2575" i="2"/>
  <c r="I2575" i="2" s="1" a="1"/>
  <c r="I2575" i="2" s="1"/>
  <c r="O2574" i="2"/>
  <c r="G2574" i="2"/>
  <c r="I2574" i="2" s="1" a="1"/>
  <c r="I2574" i="2" s="1"/>
  <c r="O2573" i="2"/>
  <c r="G2573" i="2"/>
  <c r="I2573" i="2" s="1" a="1"/>
  <c r="I2573" i="2" s="1"/>
  <c r="O2572" i="2"/>
  <c r="G2572" i="2"/>
  <c r="I2572" i="2" s="1" a="1"/>
  <c r="I2572" i="2" s="1"/>
  <c r="O2571" i="2"/>
  <c r="G2571" i="2"/>
  <c r="I2571" i="2" s="1" a="1"/>
  <c r="O2570" i="2"/>
  <c r="G2570" i="2"/>
  <c r="I2570" i="2" s="1" a="1"/>
  <c r="I2570" i="2" s="1"/>
  <c r="O2569" i="2"/>
  <c r="G2569" i="2"/>
  <c r="I2569" i="2" s="1" a="1"/>
  <c r="I2569" i="2" s="1"/>
  <c r="O2568" i="2"/>
  <c r="G2568" i="2"/>
  <c r="I2568" i="2" s="1" a="1"/>
  <c r="I2568" i="2" s="1"/>
  <c r="O2567" i="2"/>
  <c r="G2567" i="2"/>
  <c r="I2567" i="2" s="1" a="1"/>
  <c r="I2567" i="2" s="1"/>
  <c r="O2566" i="2"/>
  <c r="G2566" i="2"/>
  <c r="I2566" i="2" s="1" a="1"/>
  <c r="O2565" i="2"/>
  <c r="G2565" i="2"/>
  <c r="I2565" i="2" s="1" a="1"/>
  <c r="I2565" i="2" s="1"/>
  <c r="O2564" i="2"/>
  <c r="G2564" i="2"/>
  <c r="I2564" i="2" s="1" a="1"/>
  <c r="O2563" i="2"/>
  <c r="G2563" i="2"/>
  <c r="I2563" i="2" s="1" a="1"/>
  <c r="I2563" i="2" s="1"/>
  <c r="O2562" i="2"/>
  <c r="G2562" i="2"/>
  <c r="I2562" i="2" s="1" a="1"/>
  <c r="I2562" i="2" s="1"/>
  <c r="O2561" i="2"/>
  <c r="G2561" i="2"/>
  <c r="I2561" i="2" s="1" a="1"/>
  <c r="O2560" i="2"/>
  <c r="G2560" i="2"/>
  <c r="I2560" i="2" s="1" a="1"/>
  <c r="I2560" i="2" s="1"/>
  <c r="O2558" i="2"/>
  <c r="G2558" i="2"/>
  <c r="I2558" i="2" s="1" a="1"/>
  <c r="I2558" i="2" s="1"/>
  <c r="O2557" i="2"/>
  <c r="G2557" i="2"/>
  <c r="I2557" i="2" s="1" a="1"/>
  <c r="I2557" i="2" s="1"/>
  <c r="O2556" i="2"/>
  <c r="G2556" i="2"/>
  <c r="I2556" i="2" s="1" a="1"/>
  <c r="I2556" i="2" s="1"/>
  <c r="O2555" i="2"/>
  <c r="G2555" i="2"/>
  <c r="I2555" i="2" s="1" a="1"/>
  <c r="I2555" i="2" s="1"/>
  <c r="O2554" i="2"/>
  <c r="G2554" i="2"/>
  <c r="I2554" i="2" s="1" a="1"/>
  <c r="I2554" i="2" s="1"/>
  <c r="O2553" i="2"/>
  <c r="G2553" i="2"/>
  <c r="I2553" i="2" s="1" a="1"/>
  <c r="I2553" i="2" s="1"/>
  <c r="O2552" i="2"/>
  <c r="G2552" i="2"/>
  <c r="I2552" i="2" s="1" a="1"/>
  <c r="O2551" i="2"/>
  <c r="G2551" i="2"/>
  <c r="I2551" i="2" s="1" a="1"/>
  <c r="O2550" i="2"/>
  <c r="G2550" i="2"/>
  <c r="O2549" i="2"/>
  <c r="G2549" i="2"/>
  <c r="I2549" i="2" s="1" a="1"/>
  <c r="I2549" i="2" s="1"/>
  <c r="O2548" i="2"/>
  <c r="G2548" i="2"/>
  <c r="I2548" i="2" s="1" a="1"/>
  <c r="I2548" i="2" s="1"/>
  <c r="O2547" i="2"/>
  <c r="G2547" i="2"/>
  <c r="I2547" i="2" s="1" a="1"/>
  <c r="O2546" i="2"/>
  <c r="G2546" i="2"/>
  <c r="I2546" i="2" s="1" a="1"/>
  <c r="O2545" i="2"/>
  <c r="G2545" i="2"/>
  <c r="I2545" i="2" s="1" a="1"/>
  <c r="I2545" i="2" s="1"/>
  <c r="O2544" i="2"/>
  <c r="G2544" i="2"/>
  <c r="I2544" i="2" s="1" a="1"/>
  <c r="I2544" i="2" s="1"/>
  <c r="O2543" i="2"/>
  <c r="G2543" i="2"/>
  <c r="I2543" i="2" s="1" a="1"/>
  <c r="I2543" i="2" s="1"/>
  <c r="O2542" i="2"/>
  <c r="G2542" i="2"/>
  <c r="I2542" i="2" s="1" a="1"/>
  <c r="I2542" i="2" s="1"/>
  <c r="O2541" i="2"/>
  <c r="G2541" i="2"/>
  <c r="I2541" i="2" s="1" a="1"/>
  <c r="I2541" i="2" s="1"/>
  <c r="O2540" i="2"/>
  <c r="G2540" i="2"/>
  <c r="I2540" i="2" s="1" a="1"/>
  <c r="I2540" i="2" s="1"/>
  <c r="O2539" i="2"/>
  <c r="G2539" i="2"/>
  <c r="I2539" i="2" s="1" a="1"/>
  <c r="I2539" i="2" s="1"/>
  <c r="O2538" i="2"/>
  <c r="G2538" i="2"/>
  <c r="I2538" i="2" s="1" a="1"/>
  <c r="O2537" i="2"/>
  <c r="G2537" i="2"/>
  <c r="I2537" i="2" s="1" a="1"/>
  <c r="I2537" i="2" s="1"/>
  <c r="O2536" i="2"/>
  <c r="G2536" i="2"/>
  <c r="I2536" i="2" s="1" a="1"/>
  <c r="O2534" i="2"/>
  <c r="G2534" i="2"/>
  <c r="I2534" i="2" s="1" a="1"/>
  <c r="O2533" i="2"/>
  <c r="G2533" i="2"/>
  <c r="I2533" i="2" s="1" a="1"/>
  <c r="I2533" i="2" s="1"/>
  <c r="O2532" i="2"/>
  <c r="G2532" i="2"/>
  <c r="I2532" i="2" s="1" a="1"/>
  <c r="I2532" i="2" s="1"/>
  <c r="O2531" i="2"/>
  <c r="G2531" i="2"/>
  <c r="I2531" i="2" s="1" a="1"/>
  <c r="I2531" i="2" s="1"/>
  <c r="O2530" i="2"/>
  <c r="G2530" i="2"/>
  <c r="I2530" i="2" s="1" a="1"/>
  <c r="O2529" i="2"/>
  <c r="G2529" i="2"/>
  <c r="I2529" i="2" s="1" a="1"/>
  <c r="I2529" i="2" s="1"/>
  <c r="O2528" i="2"/>
  <c r="G2528" i="2"/>
  <c r="I2528" i="2" s="1" a="1"/>
  <c r="I2528" i="2" s="1"/>
  <c r="O2527" i="2"/>
  <c r="G2527" i="2"/>
  <c r="I2527" i="2" s="1" a="1"/>
  <c r="I2527" i="2" s="1"/>
  <c r="O2526" i="2"/>
  <c r="G2526" i="2"/>
  <c r="I2526" i="2" s="1" a="1"/>
  <c r="I2526" i="2" s="1"/>
  <c r="O2525" i="2"/>
  <c r="G2525" i="2"/>
  <c r="I2525" i="2" s="1" a="1"/>
  <c r="I2525" i="2" s="1"/>
  <c r="O2524" i="2"/>
  <c r="G2524" i="2"/>
  <c r="I2524" i="2" s="1" a="1"/>
  <c r="I2524" i="2" s="1"/>
  <c r="O2523" i="2"/>
  <c r="G2523" i="2"/>
  <c r="I2523" i="2" s="1" a="1"/>
  <c r="I2523" i="2" s="1"/>
  <c r="O2522" i="2"/>
  <c r="G2522" i="2"/>
  <c r="I2522" i="2" s="1" a="1"/>
  <c r="I2522" i="2" s="1"/>
  <c r="O2521" i="2"/>
  <c r="G2521" i="2"/>
  <c r="I2521" i="2" s="1" a="1"/>
  <c r="I2521" i="2" s="1"/>
  <c r="O2520" i="2"/>
  <c r="G2520" i="2"/>
  <c r="I2520" i="2" s="1" a="1"/>
  <c r="O2519" i="2"/>
  <c r="G2519" i="2"/>
  <c r="I2519" i="2" s="1" a="1"/>
  <c r="I2519" i="2" s="1"/>
  <c r="O2518" i="2"/>
  <c r="G2518" i="2"/>
  <c r="I2518" i="2" s="1" a="1"/>
  <c r="I2518" i="2" s="1"/>
  <c r="O2517" i="2"/>
  <c r="G2517" i="2"/>
  <c r="I2517" i="2" s="1" a="1"/>
  <c r="I2517" i="2" s="1"/>
  <c r="O2516" i="2"/>
  <c r="G2516" i="2"/>
  <c r="I2516" i="2" s="1" a="1"/>
  <c r="O2515" i="2"/>
  <c r="G2515" i="2"/>
  <c r="I2515" i="2" s="1" a="1"/>
  <c r="I2515" i="2" s="1"/>
  <c r="O2514" i="2"/>
  <c r="G2514" i="2"/>
  <c r="I2514" i="2" s="1" a="1"/>
  <c r="O2513" i="2"/>
  <c r="G2513" i="2"/>
  <c r="I2513" i="2" s="1" a="1"/>
  <c r="I2513" i="2" s="1"/>
  <c r="O2512" i="2"/>
  <c r="G2512" i="2"/>
  <c r="I2512" i="2" s="1" a="1"/>
  <c r="I2512" i="2" s="1"/>
  <c r="O2511" i="2"/>
  <c r="G2511" i="2"/>
  <c r="I2511" i="2" s="1" a="1"/>
  <c r="I2511" i="2" s="1"/>
  <c r="O2510" i="2"/>
  <c r="G2510" i="2"/>
  <c r="I2510" i="2" s="1" a="1"/>
  <c r="O2509" i="2"/>
  <c r="G2509" i="2"/>
  <c r="I2509" i="2" s="1" a="1"/>
  <c r="I2509" i="2" s="1"/>
  <c r="O2508" i="2"/>
  <c r="G2508" i="2"/>
  <c r="I2508" i="2" s="1" a="1"/>
  <c r="I2508" i="2" s="1"/>
  <c r="O2506" i="2"/>
  <c r="G2506" i="2"/>
  <c r="I2506" i="2" s="1" a="1"/>
  <c r="O2505" i="2"/>
  <c r="G2505" i="2"/>
  <c r="I2505" i="2" s="1" a="1"/>
  <c r="O2504" i="2"/>
  <c r="G2504" i="2"/>
  <c r="I2504" i="2" s="1" a="1"/>
  <c r="O2503" i="2"/>
  <c r="G2503" i="2"/>
  <c r="I2503" i="2" s="1" a="1"/>
  <c r="I2503" i="2" s="1"/>
  <c r="O2502" i="2"/>
  <c r="G2502" i="2"/>
  <c r="I2502" i="2" s="1" a="1"/>
  <c r="I2502" i="2" s="1"/>
  <c r="O2501" i="2"/>
  <c r="G2501" i="2"/>
  <c r="I2501" i="2" s="1" a="1"/>
  <c r="I2501" i="2" s="1"/>
  <c r="O2500" i="2"/>
  <c r="G2500" i="2"/>
  <c r="I2500" i="2" s="1" a="1"/>
  <c r="O2499" i="2"/>
  <c r="G2499" i="2"/>
  <c r="I2499" i="2" s="1" a="1"/>
  <c r="I2499" i="2" s="1"/>
  <c r="O2498" i="2"/>
  <c r="G2498" i="2"/>
  <c r="I2498" i="2" s="1" a="1"/>
  <c r="I2498" i="2" s="1"/>
  <c r="O2497" i="2"/>
  <c r="G2497" i="2"/>
  <c r="I2497" i="2" s="1" a="1"/>
  <c r="I2497" i="2" s="1"/>
  <c r="O2496" i="2"/>
  <c r="G2496" i="2"/>
  <c r="I2496" i="2" s="1" a="1"/>
  <c r="I2496" i="2" s="1"/>
  <c r="O2495" i="2"/>
  <c r="G2495" i="2"/>
  <c r="I2495" i="2" s="1" a="1"/>
  <c r="I2495" i="2" s="1"/>
  <c r="O2494" i="2"/>
  <c r="G2494" i="2"/>
  <c r="I2494" i="2" s="1" a="1"/>
  <c r="I2494" i="2" s="1"/>
  <c r="O2493" i="2"/>
  <c r="G2493" i="2"/>
  <c r="I2493" i="2" s="1" a="1"/>
  <c r="I2493" i="2" s="1"/>
  <c r="O2492" i="2"/>
  <c r="G2492" i="2"/>
  <c r="I2492" i="2" s="1" a="1"/>
  <c r="I2492" i="2" s="1"/>
  <c r="O2491" i="2"/>
  <c r="G2491" i="2"/>
  <c r="I2491" i="2" s="1" a="1"/>
  <c r="I2491" i="2" s="1"/>
  <c r="O2490" i="2"/>
  <c r="G2490" i="2"/>
  <c r="I2490" i="2" s="1" a="1"/>
  <c r="I2490" i="2" s="1"/>
  <c r="O2489" i="2"/>
  <c r="G2489" i="2"/>
  <c r="I2489" i="2" s="1" a="1"/>
  <c r="I2489" i="2" s="1"/>
  <c r="O2488" i="2"/>
  <c r="G2488" i="2"/>
  <c r="I2488" i="2" s="1" a="1"/>
  <c r="I2488" i="2" s="1"/>
  <c r="O2487" i="2"/>
  <c r="G2487" i="2"/>
  <c r="I2487" i="2" s="1" a="1"/>
  <c r="I2487" i="2" s="1"/>
  <c r="O2486" i="2"/>
  <c r="G2486" i="2"/>
  <c r="I2486" i="2" s="1" a="1"/>
  <c r="O2485" i="2"/>
  <c r="G2485" i="2"/>
  <c r="O2484" i="2"/>
  <c r="G2484" i="2"/>
  <c r="I2484" i="2" s="1" a="1"/>
  <c r="I2484" i="2" s="1"/>
  <c r="O2483" i="2"/>
  <c r="G2483" i="2"/>
  <c r="I2483" i="2" s="1" a="1"/>
  <c r="I2483" i="2" s="1"/>
  <c r="O2482" i="2"/>
  <c r="G2482" i="2"/>
  <c r="I2482" i="2" s="1" a="1"/>
  <c r="I2482" i="2" s="1"/>
  <c r="O2481" i="2"/>
  <c r="G2481" i="2"/>
  <c r="I2481" i="2" s="1" a="1"/>
  <c r="I2481" i="2" s="1"/>
  <c r="O2480" i="2"/>
  <c r="G2480" i="2"/>
  <c r="I2480" i="2" s="1" a="1"/>
  <c r="I2480" i="2" s="1"/>
  <c r="O2479" i="2"/>
  <c r="G2479" i="2"/>
  <c r="I2479" i="2" s="1" a="1"/>
  <c r="O2478" i="2"/>
  <c r="G2478" i="2"/>
  <c r="I2478" i="2" s="1" a="1"/>
  <c r="I2478" i="2" s="1"/>
  <c r="O2477" i="2"/>
  <c r="G2477" i="2"/>
  <c r="O2476" i="2"/>
  <c r="G2476" i="2"/>
  <c r="I2476" i="2" s="1" a="1"/>
  <c r="O2475" i="2"/>
  <c r="G2475" i="2"/>
  <c r="I2475" i="2" s="1" a="1"/>
  <c r="I2475" i="2" s="1"/>
  <c r="O2474" i="2"/>
  <c r="G2474" i="2"/>
  <c r="I2474" i="2" s="1" a="1"/>
  <c r="I2474" i="2" s="1"/>
  <c r="O2473" i="2"/>
  <c r="G2473" i="2"/>
  <c r="I2473" i="2" s="1" a="1"/>
  <c r="I2473" i="2" s="1"/>
  <c r="O2472" i="2"/>
  <c r="G2472" i="2"/>
  <c r="I2472" i="2" s="1" a="1"/>
  <c r="I2472" i="2" s="1"/>
  <c r="O2471" i="2"/>
  <c r="G2471" i="2"/>
  <c r="O2470" i="2"/>
  <c r="G2470" i="2"/>
  <c r="I2470" i="2" s="1" a="1"/>
  <c r="I2470" i="2" s="1"/>
  <c r="O2469" i="2"/>
  <c r="G2469" i="2"/>
  <c r="I2469" i="2" s="1" a="1"/>
  <c r="I2469" i="2" s="1"/>
  <c r="O2468" i="2"/>
  <c r="G2468" i="2"/>
  <c r="I2468" i="2" s="1" a="1"/>
  <c r="I2468" i="2" s="1"/>
  <c r="O2467" i="2"/>
  <c r="G2467" i="2"/>
  <c r="I2467" i="2" s="1" a="1"/>
  <c r="I2467" i="2" s="1"/>
  <c r="O2466" i="2"/>
  <c r="G2466" i="2"/>
  <c r="I2466" i="2" s="1" a="1"/>
  <c r="I2466" i="2" s="1"/>
  <c r="O2465" i="2"/>
  <c r="G2465" i="2"/>
  <c r="I2465" i="2" s="1" a="1"/>
  <c r="I2465" i="2" s="1"/>
  <c r="O2464" i="2"/>
  <c r="G2464" i="2"/>
  <c r="I2464" i="2" s="1" a="1"/>
  <c r="I2464" i="2" s="1"/>
  <c r="O2463" i="2"/>
  <c r="G2463" i="2"/>
  <c r="I2463" i="2" s="1" a="1"/>
  <c r="I2463" i="2" s="1"/>
  <c r="O2462" i="2"/>
  <c r="G2462" i="2"/>
  <c r="O2461" i="2"/>
  <c r="G2461" i="2"/>
  <c r="I2461" i="2" s="1" a="1"/>
  <c r="I2461" i="2" s="1"/>
  <c r="O2460" i="2"/>
  <c r="G2460" i="2"/>
  <c r="I2460" i="2" s="1" a="1"/>
  <c r="I2460" i="2" s="1"/>
  <c r="O2459" i="2"/>
  <c r="G2459" i="2"/>
  <c r="I2459" i="2" s="1" a="1"/>
  <c r="I2459" i="2" s="1"/>
  <c r="O2458" i="2"/>
  <c r="G2458" i="2"/>
  <c r="I2458" i="2" s="1" a="1"/>
  <c r="I2458" i="2" s="1"/>
  <c r="O2457" i="2"/>
  <c r="G2457" i="2"/>
  <c r="I2457" i="2" s="1" a="1"/>
  <c r="O2456" i="2"/>
  <c r="G2456" i="2"/>
  <c r="I2456" i="2" s="1" a="1"/>
  <c r="I2456" i="2" s="1"/>
  <c r="O2455" i="2"/>
  <c r="G2455" i="2"/>
  <c r="I2455" i="2" s="1" a="1"/>
  <c r="I2455" i="2" s="1"/>
  <c r="O2454" i="2"/>
  <c r="G2454" i="2"/>
  <c r="I2454" i="2" s="1" a="1"/>
  <c r="I2454" i="2" s="1"/>
  <c r="O2453" i="2"/>
  <c r="G2453" i="2"/>
  <c r="I2453" i="2" s="1" a="1"/>
  <c r="O2452" i="2"/>
  <c r="G2452" i="2"/>
  <c r="I2452" i="2" s="1" a="1"/>
  <c r="I2452" i="2" s="1"/>
  <c r="O2451" i="2"/>
  <c r="G2451" i="2"/>
  <c r="I2451" i="2" s="1" a="1"/>
  <c r="O2450" i="2"/>
  <c r="G2450" i="2"/>
  <c r="I2450" i="2" s="1" a="1"/>
  <c r="O2448" i="2"/>
  <c r="G2448" i="2"/>
  <c r="I2448" i="2" s="1" a="1"/>
  <c r="O2447" i="2"/>
  <c r="G2447" i="2"/>
  <c r="O2446" i="2"/>
  <c r="G2446" i="2"/>
  <c r="I2446" i="2" s="1" a="1"/>
  <c r="I2446" i="2" s="1"/>
  <c r="O2445" i="2"/>
  <c r="G2445" i="2"/>
  <c r="I2445" i="2" s="1" a="1"/>
  <c r="I2445" i="2" s="1"/>
  <c r="O2444" i="2"/>
  <c r="G2444" i="2"/>
  <c r="O2443" i="2"/>
  <c r="G2443" i="2"/>
  <c r="I2443" i="2" s="1" a="1"/>
  <c r="I2443" i="2" s="1"/>
  <c r="O2442" i="2"/>
  <c r="G2442" i="2"/>
  <c r="I2442" i="2" s="1" a="1"/>
  <c r="O2441" i="2"/>
  <c r="G2441" i="2"/>
  <c r="O2440" i="2"/>
  <c r="G2440" i="2"/>
  <c r="I2440" i="2" s="1" a="1"/>
  <c r="I2440" i="2" s="1"/>
  <c r="O2439" i="2"/>
  <c r="G2439" i="2"/>
  <c r="I2439" i="2" s="1" a="1"/>
  <c r="I2439" i="2" s="1"/>
  <c r="O2438" i="2"/>
  <c r="G2438" i="2"/>
  <c r="I2438" i="2" s="1" a="1"/>
  <c r="I2438" i="2" s="1"/>
  <c r="O2437" i="2"/>
  <c r="G2437" i="2"/>
  <c r="I2437" i="2" s="1" a="1"/>
  <c r="I2437" i="2" s="1"/>
  <c r="O2436" i="2"/>
  <c r="G2436" i="2"/>
  <c r="I2436" i="2" s="1" a="1"/>
  <c r="O2434" i="2"/>
  <c r="G2434" i="2"/>
  <c r="I2434" i="2" s="1" a="1"/>
  <c r="I2434" i="2" s="1"/>
  <c r="O2433" i="2"/>
  <c r="G2433" i="2"/>
  <c r="I2433" i="2" s="1" a="1"/>
  <c r="I2433" i="2" s="1"/>
  <c r="O2432" i="2"/>
  <c r="G2432" i="2"/>
  <c r="I2432" i="2" s="1" a="1"/>
  <c r="I2432" i="2" s="1"/>
  <c r="O2431" i="2"/>
  <c r="G2431" i="2"/>
  <c r="I2431" i="2" s="1" a="1"/>
  <c r="I2431" i="2" s="1"/>
  <c r="O2430" i="2"/>
  <c r="G2430" i="2"/>
  <c r="I2430" i="2" s="1" a="1"/>
  <c r="I2430" i="2" s="1"/>
  <c r="O2429" i="2"/>
  <c r="G2429" i="2"/>
  <c r="I2429" i="2" s="1" a="1"/>
  <c r="I2429" i="2" s="1"/>
  <c r="O2428" i="2"/>
  <c r="G2428" i="2"/>
  <c r="I2428" i="2" s="1" a="1"/>
  <c r="O2427" i="2"/>
  <c r="G2427" i="2"/>
  <c r="I2427" i="2" s="1" a="1"/>
  <c r="I2427" i="2" s="1"/>
  <c r="O2426" i="2"/>
  <c r="G2426" i="2"/>
  <c r="I2426" i="2" s="1" a="1"/>
  <c r="I2426" i="2" s="1"/>
  <c r="O2425" i="2"/>
  <c r="G2425" i="2"/>
  <c r="I2425" i="2" s="1" a="1"/>
  <c r="O2424" i="2"/>
  <c r="G2424" i="2"/>
  <c r="I2424" i="2" s="1" a="1"/>
  <c r="I2424" i="2" s="1"/>
  <c r="O2423" i="2"/>
  <c r="G2423" i="2"/>
  <c r="I2423" i="2" s="1" a="1"/>
  <c r="O2422" i="2"/>
  <c r="G2422" i="2"/>
  <c r="I2422" i="2" s="1" a="1"/>
  <c r="O2421" i="2"/>
  <c r="G2421" i="2"/>
  <c r="I2421" i="2" s="1" a="1"/>
  <c r="I2421" i="2" s="1"/>
  <c r="O2420" i="2"/>
  <c r="G2420" i="2"/>
  <c r="I2420" i="2" s="1" a="1"/>
  <c r="I2420" i="2" s="1"/>
  <c r="O2418" i="2"/>
  <c r="G2418" i="2"/>
  <c r="I2418" i="2" s="1" a="1"/>
  <c r="I2418" i="2" s="1"/>
  <c r="O2417" i="2"/>
  <c r="G2417" i="2"/>
  <c r="I2417" i="2" s="1" a="1"/>
  <c r="O2416" i="2"/>
  <c r="G2416" i="2"/>
  <c r="I2416" i="2" s="1" a="1"/>
  <c r="I2416" i="2" s="1"/>
  <c r="O2415" i="2"/>
  <c r="G2415" i="2"/>
  <c r="I2415" i="2" s="1" a="1"/>
  <c r="I2415" i="2" s="1"/>
  <c r="O2414" i="2"/>
  <c r="G2414" i="2"/>
  <c r="I2414" i="2" s="1" a="1"/>
  <c r="I2414" i="2" s="1"/>
  <c r="O2413" i="2"/>
  <c r="G2413" i="2"/>
  <c r="I2413" i="2" s="1" a="1"/>
  <c r="I2413" i="2" s="1"/>
  <c r="O2412" i="2"/>
  <c r="G2412" i="2"/>
  <c r="I2412" i="2" s="1" a="1"/>
  <c r="I2412" i="2" s="1"/>
  <c r="O2411" i="2"/>
  <c r="G2411" i="2"/>
  <c r="I2411" i="2" s="1" a="1"/>
  <c r="O2410" i="2"/>
  <c r="G2410" i="2"/>
  <c r="I2410" i="2" s="1" a="1"/>
  <c r="O2409" i="2"/>
  <c r="G2409" i="2"/>
  <c r="I2409" i="2" s="1" a="1"/>
  <c r="O2408" i="2"/>
  <c r="G2408" i="2"/>
  <c r="I2408" i="2" s="1" a="1"/>
  <c r="I2408" i="2" s="1"/>
  <c r="O2407" i="2"/>
  <c r="G2407" i="2"/>
  <c r="I2407" i="2" s="1" a="1"/>
  <c r="I2407" i="2" s="1"/>
  <c r="O2406" i="2"/>
  <c r="G2406" i="2"/>
  <c r="I2406" i="2" s="1" a="1"/>
  <c r="I2406" i="2" s="1"/>
  <c r="O2405" i="2"/>
  <c r="G2405" i="2"/>
  <c r="I2405" i="2" s="1" a="1"/>
  <c r="O2404" i="2"/>
  <c r="G2404" i="2"/>
  <c r="I2404" i="2" s="1" a="1"/>
  <c r="I2404" i="2" s="1"/>
  <c r="O2403" i="2"/>
  <c r="G2403" i="2"/>
  <c r="I2403" i="2" s="1" a="1"/>
  <c r="I2403" i="2" s="1"/>
  <c r="O2402" i="2"/>
  <c r="G2402" i="2"/>
  <c r="I2402" i="2" s="1" a="1"/>
  <c r="O2401" i="2"/>
  <c r="G2401" i="2"/>
  <c r="I2401" i="2" s="1" a="1"/>
  <c r="O2400" i="2"/>
  <c r="G2400" i="2"/>
  <c r="I2400" i="2" s="1" a="1"/>
  <c r="I2400" i="2" s="1"/>
  <c r="O2399" i="2"/>
  <c r="G2399" i="2"/>
  <c r="I2399" i="2" s="1" a="1"/>
  <c r="I2399" i="2" s="1"/>
  <c r="O2398" i="2"/>
  <c r="G2398" i="2"/>
  <c r="I2398" i="2" s="1" a="1"/>
  <c r="I2398" i="2" s="1"/>
  <c r="O2397" i="2"/>
  <c r="G2397" i="2"/>
  <c r="I2397" i="2" s="1" a="1"/>
  <c r="I2397" i="2" s="1"/>
  <c r="O2396" i="2"/>
  <c r="G2396" i="2"/>
  <c r="I2396" i="2" s="1" a="1"/>
  <c r="O2395" i="2"/>
  <c r="G2395" i="2"/>
  <c r="I2395" i="2" s="1" a="1"/>
  <c r="I2395" i="2" s="1"/>
  <c r="O2394" i="2"/>
  <c r="G2394" i="2"/>
  <c r="I2394" i="2" s="1" a="1"/>
  <c r="O2393" i="2"/>
  <c r="G2393" i="2"/>
  <c r="I2393" i="2" s="1" a="1"/>
  <c r="I2393" i="2" s="1"/>
  <c r="O2392" i="2"/>
  <c r="G2392" i="2"/>
  <c r="I2392" i="2" s="1" a="1"/>
  <c r="O2391" i="2"/>
  <c r="G2391" i="2"/>
  <c r="I2391" i="2" s="1" a="1"/>
  <c r="I2391" i="2" s="1"/>
  <c r="O2390" i="2"/>
  <c r="G2390" i="2"/>
  <c r="I2390" i="2" s="1" a="1"/>
  <c r="I2390" i="2" s="1"/>
  <c r="O2389" i="2"/>
  <c r="G2389" i="2"/>
  <c r="O2388" i="2"/>
  <c r="G2388" i="2"/>
  <c r="I2388" i="2" s="1" a="1"/>
  <c r="I2388" i="2" s="1"/>
  <c r="O2387" i="2"/>
  <c r="G2387" i="2"/>
  <c r="I2387" i="2" s="1" a="1"/>
  <c r="I2387" i="2" s="1"/>
  <c r="O2386" i="2"/>
  <c r="G2386" i="2"/>
  <c r="I2386" i="2" s="1" a="1"/>
  <c r="I2386" i="2" s="1"/>
  <c r="O2385" i="2"/>
  <c r="G2385" i="2"/>
  <c r="I2385" i="2" s="1" a="1"/>
  <c r="I2385" i="2" s="1"/>
  <c r="O2384" i="2"/>
  <c r="G2384" i="2"/>
  <c r="I2384" i="2" s="1" a="1"/>
  <c r="I2384" i="2" s="1"/>
  <c r="O2383" i="2"/>
  <c r="G2383" i="2"/>
  <c r="I2383" i="2" s="1" a="1"/>
  <c r="O2382" i="2"/>
  <c r="G2382" i="2"/>
  <c r="I2382" i="2" s="1" a="1"/>
  <c r="I2382" i="2" s="1"/>
  <c r="O2381" i="2"/>
  <c r="G2381" i="2"/>
  <c r="I2381" i="2" s="1" a="1"/>
  <c r="I2381" i="2" s="1"/>
  <c r="O2380" i="2"/>
  <c r="G2380" i="2"/>
  <c r="I2380" i="2" s="1" a="1"/>
  <c r="I2380" i="2" s="1"/>
  <c r="O2379" i="2"/>
  <c r="G2379" i="2"/>
  <c r="I2379" i="2" s="1" a="1"/>
  <c r="I2379" i="2" s="1"/>
  <c r="O2378" i="2"/>
  <c r="G2378" i="2"/>
  <c r="I2378" i="2" s="1" a="1"/>
  <c r="I2378" i="2" s="1"/>
  <c r="O2377" i="2"/>
  <c r="G2377" i="2"/>
  <c r="I2377" i="2" s="1" a="1"/>
  <c r="O2376" i="2"/>
  <c r="G2376" i="2"/>
  <c r="I2376" i="2" s="1" a="1"/>
  <c r="O2375" i="2"/>
  <c r="G2375" i="2"/>
  <c r="I2375" i="2" s="1" a="1"/>
  <c r="I2375" i="2" s="1"/>
  <c r="O2374" i="2"/>
  <c r="G2374" i="2"/>
  <c r="I2374" i="2" s="1" a="1"/>
  <c r="O2373" i="2"/>
  <c r="G2373" i="2"/>
  <c r="I2373" i="2" s="1" a="1"/>
  <c r="I2373" i="2" s="1"/>
  <c r="O2372" i="2"/>
  <c r="G2372" i="2"/>
  <c r="I2372" i="2" s="1" a="1"/>
  <c r="I2372" i="2" s="1"/>
  <c r="O2371" i="2"/>
  <c r="G2371" i="2"/>
  <c r="I2371" i="2" s="1" a="1"/>
  <c r="I2371" i="2" s="1"/>
  <c r="O2370" i="2"/>
  <c r="G2370" i="2"/>
  <c r="I2370" i="2" s="1" a="1"/>
  <c r="I2370" i="2" s="1"/>
  <c r="O2369" i="2"/>
  <c r="G2369" i="2"/>
  <c r="I2369" i="2" s="1" a="1"/>
  <c r="I2369" i="2" s="1"/>
  <c r="O2368" i="2"/>
  <c r="G2368" i="2"/>
  <c r="I2368" i="2" s="1" a="1"/>
  <c r="O2367" i="2"/>
  <c r="G2367" i="2"/>
  <c r="I2367" i="2" s="1" a="1"/>
  <c r="I2367" i="2" s="1"/>
  <c r="O2366" i="2"/>
  <c r="G2366" i="2"/>
  <c r="I2366" i="2" s="1" a="1"/>
  <c r="O2365" i="2"/>
  <c r="G2365" i="2"/>
  <c r="I2365" i="2" s="1" a="1"/>
  <c r="I2365" i="2" s="1"/>
  <c r="O2364" i="2"/>
  <c r="G2364" i="2"/>
  <c r="I2364" i="2" s="1" a="1"/>
  <c r="I2364" i="2" s="1"/>
  <c r="O2362" i="2"/>
  <c r="G2362" i="2"/>
  <c r="I2362" i="2" s="1" a="1"/>
  <c r="I2362" i="2" s="1"/>
  <c r="O2361" i="2"/>
  <c r="G2361" i="2"/>
  <c r="I2361" i="2" s="1" a="1"/>
  <c r="O2360" i="2"/>
  <c r="G2360" i="2"/>
  <c r="I2360" i="2" s="1" a="1"/>
  <c r="I2360" i="2" s="1"/>
  <c r="O2359" i="2"/>
  <c r="G2359" i="2"/>
  <c r="I2359" i="2" s="1" a="1"/>
  <c r="I2359" i="2" s="1"/>
  <c r="O2358" i="2"/>
  <c r="G2358" i="2"/>
  <c r="I2358" i="2" s="1" a="1"/>
  <c r="I2358" i="2" s="1"/>
  <c r="O2357" i="2"/>
  <c r="G2357" i="2"/>
  <c r="I2357" i="2" s="1" a="1"/>
  <c r="I2357" i="2" s="1"/>
  <c r="O2356" i="2"/>
  <c r="G2356" i="2"/>
  <c r="I2356" i="2" s="1" a="1"/>
  <c r="I2356" i="2" s="1"/>
  <c r="O2355" i="2"/>
  <c r="G2355" i="2"/>
  <c r="I2355" i="2" s="1" a="1"/>
  <c r="O2354" i="2"/>
  <c r="G2354" i="2"/>
  <c r="I2354" i="2" s="1" a="1"/>
  <c r="I2354" i="2" s="1"/>
  <c r="O2353" i="2"/>
  <c r="G2353" i="2"/>
  <c r="I2353" i="2" s="1" a="1"/>
  <c r="I2353" i="2" s="1"/>
  <c r="O2352" i="2"/>
  <c r="G2352" i="2"/>
  <c r="I2352" i="2" s="1" a="1"/>
  <c r="O2351" i="2"/>
  <c r="G2351" i="2"/>
  <c r="I2351" i="2" s="1" a="1"/>
  <c r="I2351" i="2" s="1"/>
  <c r="O2350" i="2"/>
  <c r="G2350" i="2"/>
  <c r="I2350" i="2" s="1" a="1"/>
  <c r="I2350" i="2" s="1"/>
  <c r="O2349" i="2"/>
  <c r="G2349" i="2"/>
  <c r="I2349" i="2" s="1" a="1"/>
  <c r="O2348" i="2"/>
  <c r="G2348" i="2"/>
  <c r="I2348" i="2" s="1" a="1"/>
  <c r="I2348" i="2" s="1"/>
  <c r="O2347" i="2"/>
  <c r="G2347" i="2"/>
  <c r="I2347" i="2" s="1" a="1"/>
  <c r="I2347" i="2" s="1"/>
  <c r="O2346" i="2"/>
  <c r="G2346" i="2"/>
  <c r="I2346" i="2" s="1" a="1"/>
  <c r="I2346" i="2" s="1"/>
  <c r="O2345" i="2"/>
  <c r="G2345" i="2"/>
  <c r="I2345" i="2" s="1" a="1"/>
  <c r="O2344" i="2"/>
  <c r="G2344" i="2"/>
  <c r="I2344" i="2" s="1" a="1"/>
  <c r="I2344" i="2" s="1"/>
  <c r="O2343" i="2"/>
  <c r="G2343" i="2"/>
  <c r="I2343" i="2" s="1" a="1"/>
  <c r="O2342" i="2"/>
  <c r="G2342" i="2"/>
  <c r="I2342" i="2" s="1" a="1"/>
  <c r="O2341" i="2"/>
  <c r="G2341" i="2"/>
  <c r="I2341" i="2" s="1" a="1"/>
  <c r="I2341" i="2" s="1"/>
  <c r="O2340" i="2"/>
  <c r="G2340" i="2"/>
  <c r="I2340" i="2" s="1" a="1"/>
  <c r="I2340" i="2" s="1"/>
  <c r="O2339" i="2"/>
  <c r="G2339" i="2"/>
  <c r="I2339" i="2" s="1" a="1"/>
  <c r="I2339" i="2" s="1"/>
  <c r="O2338" i="2"/>
  <c r="G2338" i="2"/>
  <c r="I2338" i="2" s="1" a="1"/>
  <c r="I2338" i="2" s="1"/>
  <c r="O2337" i="2"/>
  <c r="G2337" i="2"/>
  <c r="I2337" i="2" s="1" a="1"/>
  <c r="I2337" i="2" s="1"/>
  <c r="O2336" i="2"/>
  <c r="G2336" i="2"/>
  <c r="I2336" i="2" s="1" a="1"/>
  <c r="I2336" i="2" s="1"/>
  <c r="O2335" i="2"/>
  <c r="G2335" i="2"/>
  <c r="I2335" i="2" s="1" a="1"/>
  <c r="I2335" i="2" s="1"/>
  <c r="O2334" i="2"/>
  <c r="G2334" i="2"/>
  <c r="I2334" i="2" s="1" a="1"/>
  <c r="O2333" i="2"/>
  <c r="G2333" i="2"/>
  <c r="I2333" i="2" s="1" a="1"/>
  <c r="I2333" i="2" s="1"/>
  <c r="O2332" i="2"/>
  <c r="G2332" i="2"/>
  <c r="I2332" i="2" s="1" a="1"/>
  <c r="O2331" i="2"/>
  <c r="G2331" i="2"/>
  <c r="I2331" i="2" s="1" a="1"/>
  <c r="I2331" i="2" s="1"/>
  <c r="O2330" i="2"/>
  <c r="G2330" i="2"/>
  <c r="I2330" i="2" s="1" a="1"/>
  <c r="I2330" i="2" s="1"/>
  <c r="O2329" i="2"/>
  <c r="G2329" i="2"/>
  <c r="I2329" i="2" s="1" a="1"/>
  <c r="I2329" i="2" s="1"/>
  <c r="O2328" i="2"/>
  <c r="G2328" i="2"/>
  <c r="I2328" i="2" s="1" a="1"/>
  <c r="O2327" i="2"/>
  <c r="G2327" i="2"/>
  <c r="O2326" i="2"/>
  <c r="G2326" i="2"/>
  <c r="I2326" i="2" s="1" a="1"/>
  <c r="I2326" i="2" s="1"/>
  <c r="O2325" i="2"/>
  <c r="G2325" i="2"/>
  <c r="I2325" i="2" s="1" a="1"/>
  <c r="I2325" i="2" s="1"/>
  <c r="O2324" i="2"/>
  <c r="G2324" i="2"/>
  <c r="I2324" i="2" s="1" a="1"/>
  <c r="O2323" i="2"/>
  <c r="G2323" i="2"/>
  <c r="I2323" i="2" s="1" a="1"/>
  <c r="I2323" i="2" s="1"/>
  <c r="O2322" i="2"/>
  <c r="G2322" i="2"/>
  <c r="I2322" i="2" s="1" a="1"/>
  <c r="I2322" i="2" s="1"/>
  <c r="O2321" i="2"/>
  <c r="G2321" i="2"/>
  <c r="I2321" i="2" s="1" a="1"/>
  <c r="I2321" i="2" s="1"/>
  <c r="O2320" i="2"/>
  <c r="G2320" i="2"/>
  <c r="I2320" i="2" s="1" a="1"/>
  <c r="O2319" i="2"/>
  <c r="G2319" i="2"/>
  <c r="O2318" i="2"/>
  <c r="G2318" i="2"/>
  <c r="I2318" i="2" s="1" a="1"/>
  <c r="I2318" i="2" s="1"/>
  <c r="O2317" i="2"/>
  <c r="G2317" i="2"/>
  <c r="I2317" i="2" s="1" a="1"/>
  <c r="O2316" i="2"/>
  <c r="G2316" i="2"/>
  <c r="I2316" i="2" s="1" a="1"/>
  <c r="O2315" i="2"/>
  <c r="G2315" i="2"/>
  <c r="I2315" i="2" s="1" a="1"/>
  <c r="I2315" i="2" s="1"/>
  <c r="O2314" i="2"/>
  <c r="G2314" i="2"/>
  <c r="I2314" i="2" s="1" a="1"/>
  <c r="O2313" i="2"/>
  <c r="G2313" i="2"/>
  <c r="I2313" i="2" s="1" a="1"/>
  <c r="I2313" i="2" s="1"/>
  <c r="O2312" i="2"/>
  <c r="G2312" i="2"/>
  <c r="I2312" i="2" s="1" a="1"/>
  <c r="I2312" i="2" s="1"/>
  <c r="O2311" i="2"/>
  <c r="G2311" i="2"/>
  <c r="I2311" i="2" s="1" a="1"/>
  <c r="I2311" i="2" s="1"/>
  <c r="O2310" i="2"/>
  <c r="G2310" i="2"/>
  <c r="I2310" i="2" s="1" a="1"/>
  <c r="I2310" i="2" s="1"/>
  <c r="O2309" i="2"/>
  <c r="G2309" i="2"/>
  <c r="I2309" i="2" s="1" a="1"/>
  <c r="O2308" i="2"/>
  <c r="G2308" i="2"/>
  <c r="I2308" i="2" s="1" a="1"/>
  <c r="I2308" i="2" s="1"/>
  <c r="O2307" i="2"/>
  <c r="G2307" i="2"/>
  <c r="I2307" i="2" s="1" a="1"/>
  <c r="I2307" i="2" s="1"/>
  <c r="O2306" i="2"/>
  <c r="G2306" i="2"/>
  <c r="I2306" i="2" s="1" a="1"/>
  <c r="O2305" i="2"/>
  <c r="G2305" i="2"/>
  <c r="I2305" i="2" s="1" a="1"/>
  <c r="I2305" i="2" s="1"/>
  <c r="O2304" i="2"/>
  <c r="G2304" i="2"/>
  <c r="I2304" i="2" s="1" a="1"/>
  <c r="O2303" i="2"/>
  <c r="G2303" i="2"/>
  <c r="I2303" i="2" s="1" a="1"/>
  <c r="I2303" i="2" s="1"/>
  <c r="O2302" i="2"/>
  <c r="G2302" i="2"/>
  <c r="I2302" i="2" s="1" a="1"/>
  <c r="O2301" i="2"/>
  <c r="G2301" i="2"/>
  <c r="I2301" i="2" s="1" a="1"/>
  <c r="I2301" i="2" s="1"/>
  <c r="O2300" i="2"/>
  <c r="G2300" i="2"/>
  <c r="I2300" i="2" s="1" a="1"/>
  <c r="O2299" i="2"/>
  <c r="G2299" i="2"/>
  <c r="I2299" i="2" s="1" a="1"/>
  <c r="O2298" i="2"/>
  <c r="G2298" i="2"/>
  <c r="I2298" i="2" s="1" a="1"/>
  <c r="I2298" i="2" s="1"/>
  <c r="O2297" i="2"/>
  <c r="G2297" i="2"/>
  <c r="I2297" i="2" s="1" a="1"/>
  <c r="I2297" i="2" s="1"/>
  <c r="O2296" i="2"/>
  <c r="G2296" i="2"/>
  <c r="I2296" i="2" s="1" a="1"/>
  <c r="I2296" i="2" s="1"/>
  <c r="O2295" i="2"/>
  <c r="G2295" i="2"/>
  <c r="I2295" i="2" s="1" a="1"/>
  <c r="I2295" i="2" s="1"/>
  <c r="O2294" i="2"/>
  <c r="G2294" i="2"/>
  <c r="I2294" i="2" s="1" a="1"/>
  <c r="O2293" i="2"/>
  <c r="G2293" i="2"/>
  <c r="I2293" i="2" s="1" a="1"/>
  <c r="O2292" i="2"/>
  <c r="G2292" i="2"/>
  <c r="I2292" i="2" s="1" a="1"/>
  <c r="I2292" i="2" s="1"/>
  <c r="O2291" i="2"/>
  <c r="G2291" i="2"/>
  <c r="I2291" i="2" s="1" a="1"/>
  <c r="I2291" i="2" s="1"/>
  <c r="O2290" i="2"/>
  <c r="G2290" i="2"/>
  <c r="I2290" i="2" s="1" a="1"/>
  <c r="I2290" i="2" s="1"/>
  <c r="O2289" i="2"/>
  <c r="G2289" i="2"/>
  <c r="I2289" i="2" s="1" a="1"/>
  <c r="I2289" i="2" s="1"/>
  <c r="O2288" i="2"/>
  <c r="G2288" i="2"/>
  <c r="I2288" i="2" s="1" a="1"/>
  <c r="O2287" i="2"/>
  <c r="G2287" i="2"/>
  <c r="I2287" i="2" s="1" a="1"/>
  <c r="I2287" i="2" s="1"/>
  <c r="O2286" i="2"/>
  <c r="G2286" i="2"/>
  <c r="I2286" i="2" s="1" a="1"/>
  <c r="O2285" i="2"/>
  <c r="G2285" i="2"/>
  <c r="I2285" i="2" s="1" a="1"/>
  <c r="O2284" i="2"/>
  <c r="G2284" i="2"/>
  <c r="I2284" i="2" s="1" a="1"/>
  <c r="I2284" i="2" s="1"/>
  <c r="O2283" i="2"/>
  <c r="G2283" i="2"/>
  <c r="I2283" i="2" s="1" a="1"/>
  <c r="I2283" i="2" s="1"/>
  <c r="O2282" i="2"/>
  <c r="G2282" i="2"/>
  <c r="I2282" i="2" s="1" a="1"/>
  <c r="I2282" i="2" s="1"/>
  <c r="O2281" i="2"/>
  <c r="G2281" i="2"/>
  <c r="I2281" i="2" s="1" a="1"/>
  <c r="O2280" i="2"/>
  <c r="G2280" i="2"/>
  <c r="I2280" i="2" s="1" a="1"/>
  <c r="I2280" i="2" s="1"/>
  <c r="O2279" i="2"/>
  <c r="G2279" i="2"/>
  <c r="I2279" i="2" s="1" a="1"/>
  <c r="I2279" i="2" s="1"/>
  <c r="O2278" i="2"/>
  <c r="G2278" i="2"/>
  <c r="I2278" i="2" s="1" a="1"/>
  <c r="O2277" i="2"/>
  <c r="G2277" i="2"/>
  <c r="I2277" i="2" s="1" a="1"/>
  <c r="I2277" i="2" s="1"/>
  <c r="O2276" i="2"/>
  <c r="G2276" i="2"/>
  <c r="I2276" i="2" s="1" a="1"/>
  <c r="I2276" i="2" s="1"/>
  <c r="O2275" i="2"/>
  <c r="G2275" i="2"/>
  <c r="I2275" i="2" s="1" a="1"/>
  <c r="I2275" i="2" s="1"/>
  <c r="O2274" i="2"/>
  <c r="G2274" i="2"/>
  <c r="I2274" i="2" s="1" a="1"/>
  <c r="O2273" i="2"/>
  <c r="G2273" i="2"/>
  <c r="I2273" i="2" s="1" a="1"/>
  <c r="I2273" i="2" s="1"/>
  <c r="O2272" i="2"/>
  <c r="G2272" i="2"/>
  <c r="I2272" i="2" s="1" a="1"/>
  <c r="I2272" i="2" s="1"/>
  <c r="O2271" i="2"/>
  <c r="G2271" i="2"/>
  <c r="O2270" i="2"/>
  <c r="G2270" i="2"/>
  <c r="I2270" i="2" s="1" a="1"/>
  <c r="I2270" i="2" s="1"/>
  <c r="O2269" i="2"/>
  <c r="G2269" i="2"/>
  <c r="I2269" i="2" s="1" a="1"/>
  <c r="I2269" i="2" s="1"/>
  <c r="O2268" i="2"/>
  <c r="G2268" i="2"/>
  <c r="I2268" i="2" s="1" a="1"/>
  <c r="O2267" i="2"/>
  <c r="G2267" i="2"/>
  <c r="I2267" i="2" s="1" a="1"/>
  <c r="I2267" i="2" s="1"/>
  <c r="O2266" i="2"/>
  <c r="G2266" i="2"/>
  <c r="I2266" i="2" s="1" a="1"/>
  <c r="I2266" i="2" s="1"/>
  <c r="O2265" i="2"/>
  <c r="G2265" i="2"/>
  <c r="I2265" i="2" s="1" a="1"/>
  <c r="I2265" i="2" s="1"/>
  <c r="O2264" i="2"/>
  <c r="G2264" i="2"/>
  <c r="I2264" i="2" s="1" a="1"/>
  <c r="O2263" i="2"/>
  <c r="G2263" i="2"/>
  <c r="I2263" i="2" s="1" a="1"/>
  <c r="I2263" i="2" s="1"/>
  <c r="O2262" i="2"/>
  <c r="G2262" i="2"/>
  <c r="I2262" i="2" s="1" a="1"/>
  <c r="I2262" i="2" s="1"/>
  <c r="O2261" i="2"/>
  <c r="G2261" i="2"/>
  <c r="I2261" i="2" s="1" a="1"/>
  <c r="O2260" i="2"/>
  <c r="G2260" i="2"/>
  <c r="I2260" i="2" s="1" a="1"/>
  <c r="O2259" i="2"/>
  <c r="G2259" i="2"/>
  <c r="I2259" i="2" s="1" a="1"/>
  <c r="O2258" i="2"/>
  <c r="G2258" i="2"/>
  <c r="I2258" i="2" s="1" a="1"/>
  <c r="O2257" i="2"/>
  <c r="G2257" i="2"/>
  <c r="I2257" i="2" s="1" a="1"/>
  <c r="I2257" i="2" s="1"/>
  <c r="O2255" i="2"/>
  <c r="G2255" i="2"/>
  <c r="I2255" i="2" s="1" a="1"/>
  <c r="I2255" i="2" s="1"/>
  <c r="O2254" i="2"/>
  <c r="G2254" i="2"/>
  <c r="I2254" i="2" s="1" a="1"/>
  <c r="I2254" i="2" s="1"/>
  <c r="O2253" i="2"/>
  <c r="G2253" i="2"/>
  <c r="O2252" i="2"/>
  <c r="G2252" i="2"/>
  <c r="I2252" i="2" s="1" a="1"/>
  <c r="I2252" i="2" s="1"/>
  <c r="O2251" i="2"/>
  <c r="G2251" i="2"/>
  <c r="I2251" i="2" s="1" a="1"/>
  <c r="I2251" i="2" s="1"/>
  <c r="O2250" i="2"/>
  <c r="G2250" i="2"/>
  <c r="I2250" i="2" s="1" a="1"/>
  <c r="I2250" i="2" s="1"/>
  <c r="O2249" i="2"/>
  <c r="G2249" i="2"/>
  <c r="I2249" i="2" s="1" a="1"/>
  <c r="I2249" i="2" s="1"/>
  <c r="O2248" i="2"/>
  <c r="G2248" i="2"/>
  <c r="I2248" i="2" s="1" a="1"/>
  <c r="I2248" i="2" s="1"/>
  <c r="O2247" i="2"/>
  <c r="G2247" i="2"/>
  <c r="I2247" i="2" s="1" a="1"/>
  <c r="I2247" i="2" s="1"/>
  <c r="O2246" i="2"/>
  <c r="G2246" i="2"/>
  <c r="I2246" i="2" s="1" a="1"/>
  <c r="I2246" i="2" s="1"/>
  <c r="O2245" i="2"/>
  <c r="G2245" i="2"/>
  <c r="I2245" i="2" s="1" a="1"/>
  <c r="I2245" i="2" s="1"/>
  <c r="O2244" i="2"/>
  <c r="G2244" i="2"/>
  <c r="I2244" i="2" s="1" a="1"/>
  <c r="I2244" i="2" s="1"/>
  <c r="O2243" i="2"/>
  <c r="G2243" i="2"/>
  <c r="O2242" i="2"/>
  <c r="G2242" i="2"/>
  <c r="I2242" i="2" s="1" a="1"/>
  <c r="I2242" i="2" s="1"/>
  <c r="O2241" i="2"/>
  <c r="G2241" i="2"/>
  <c r="O2240" i="2"/>
  <c r="G2240" i="2"/>
  <c r="I2240" i="2" s="1" a="1"/>
  <c r="I2240" i="2" s="1"/>
  <c r="O2239" i="2"/>
  <c r="G2239" i="2"/>
  <c r="I2239" i="2" s="1" a="1"/>
  <c r="O2238" i="2"/>
  <c r="G2238" i="2"/>
  <c r="I2238" i="2" s="1" a="1"/>
  <c r="O2237" i="2"/>
  <c r="G2237" i="2"/>
  <c r="I2237" i="2" s="1" a="1"/>
  <c r="I2237" i="2" s="1"/>
  <c r="O2236" i="2"/>
  <c r="G2236" i="2"/>
  <c r="I2236" i="2" s="1" a="1"/>
  <c r="I2236" i="2" s="1"/>
  <c r="O2235" i="2"/>
  <c r="G2235" i="2"/>
  <c r="I2235" i="2" s="1" a="1"/>
  <c r="I2235" i="2" s="1"/>
  <c r="O2234" i="2"/>
  <c r="G2234" i="2"/>
  <c r="I2234" i="2" s="1" a="1"/>
  <c r="I2234" i="2" s="1"/>
  <c r="O2233" i="2"/>
  <c r="G2233" i="2"/>
  <c r="I2233" i="2" s="1" a="1"/>
  <c r="I2233" i="2" s="1"/>
  <c r="O2232" i="2"/>
  <c r="G2232" i="2"/>
  <c r="I2232" i="2" s="1" a="1"/>
  <c r="I2232" i="2" s="1"/>
  <c r="O2231" i="2"/>
  <c r="G2231" i="2"/>
  <c r="I2231" i="2" s="1" a="1"/>
  <c r="I2231" i="2" s="1"/>
  <c r="O2230" i="2"/>
  <c r="G2230" i="2"/>
  <c r="I2230" i="2" s="1" a="1"/>
  <c r="I2230" i="2" s="1"/>
  <c r="O2229" i="2"/>
  <c r="G2229" i="2"/>
  <c r="I2229" i="2" s="1" a="1"/>
  <c r="I2229" i="2" s="1"/>
  <c r="O2228" i="2"/>
  <c r="G2228" i="2"/>
  <c r="I2228" i="2" s="1" a="1"/>
  <c r="I2228" i="2" s="1"/>
  <c r="O2227" i="2"/>
  <c r="G2227" i="2"/>
  <c r="I2227" i="2" s="1" a="1"/>
  <c r="I2227" i="2" s="1"/>
  <c r="O2226" i="2"/>
  <c r="G2226" i="2"/>
  <c r="I2226" i="2" s="1" a="1"/>
  <c r="I2226" i="2" s="1"/>
  <c r="O2225" i="2"/>
  <c r="G2225" i="2"/>
  <c r="I2225" i="2" s="1" a="1"/>
  <c r="I2225" i="2" s="1"/>
  <c r="O2224" i="2"/>
  <c r="G2224" i="2"/>
  <c r="I2224" i="2" s="1" a="1"/>
  <c r="I2224" i="2" s="1"/>
  <c r="O2223" i="2"/>
  <c r="G2223" i="2"/>
  <c r="I2223" i="2" s="1" a="1"/>
  <c r="I2223" i="2" s="1"/>
  <c r="O2222" i="2"/>
  <c r="G2222" i="2"/>
  <c r="I2222" i="2" s="1" a="1"/>
  <c r="I2222" i="2" s="1"/>
  <c r="O2221" i="2"/>
  <c r="G2221" i="2"/>
  <c r="I2221" i="2" s="1" a="1"/>
  <c r="I2221" i="2" s="1"/>
  <c r="O2220" i="2"/>
  <c r="G2220" i="2"/>
  <c r="I2220" i="2" s="1" a="1"/>
  <c r="I2220" i="2" s="1"/>
  <c r="O2219" i="2"/>
  <c r="G2219" i="2"/>
  <c r="I2219" i="2" s="1" a="1"/>
  <c r="I2219" i="2" s="1"/>
  <c r="O2218" i="2"/>
  <c r="G2218" i="2"/>
  <c r="I2218" i="2" s="1" a="1"/>
  <c r="I2218" i="2" s="1"/>
  <c r="O2217" i="2"/>
  <c r="G2217" i="2"/>
  <c r="I2217" i="2" s="1" a="1"/>
  <c r="O2216" i="2"/>
  <c r="G2216" i="2"/>
  <c r="I2216" i="2" s="1" a="1"/>
  <c r="I2216" i="2" s="1"/>
  <c r="O2215" i="2"/>
  <c r="G2215" i="2"/>
  <c r="O2214" i="2"/>
  <c r="G2214" i="2"/>
  <c r="I2214" i="2" s="1" a="1"/>
  <c r="I2214" i="2" s="1"/>
  <c r="O2213" i="2"/>
  <c r="G2213" i="2"/>
  <c r="I2213" i="2" s="1" a="1"/>
  <c r="I2213" i="2" s="1"/>
  <c r="O2212" i="2"/>
  <c r="G2212" i="2"/>
  <c r="I2212" i="2" s="1" a="1"/>
  <c r="I2212" i="2" s="1"/>
  <c r="O2211" i="2"/>
  <c r="G2211" i="2"/>
  <c r="I2211" i="2" s="1" a="1"/>
  <c r="I2211" i="2" s="1"/>
  <c r="O2210" i="2"/>
  <c r="G2210" i="2"/>
  <c r="I2210" i="2" s="1" a="1"/>
  <c r="O2209" i="2"/>
  <c r="G2209" i="2"/>
  <c r="O2208" i="2"/>
  <c r="G2208" i="2"/>
  <c r="I2208" i="2" s="1" a="1"/>
  <c r="I2208" i="2" s="1"/>
  <c r="O2207" i="2"/>
  <c r="G2207" i="2"/>
  <c r="I2207" i="2" s="1" a="1"/>
  <c r="I2207" i="2" s="1"/>
  <c r="O2206" i="2"/>
  <c r="G2206" i="2"/>
  <c r="I2206" i="2" s="1" a="1"/>
  <c r="I2206" i="2" s="1"/>
  <c r="O2205" i="2"/>
  <c r="G2205" i="2"/>
  <c r="I2205" i="2" s="1" a="1"/>
  <c r="I2205" i="2" s="1"/>
  <c r="O2204" i="2"/>
  <c r="G2204" i="2"/>
  <c r="I2204" i="2" s="1" a="1"/>
  <c r="I2204" i="2" s="1"/>
  <c r="O2203" i="2"/>
  <c r="G2203" i="2"/>
  <c r="I2203" i="2" s="1" a="1"/>
  <c r="I2203" i="2" s="1"/>
  <c r="O2202" i="2"/>
  <c r="G2202" i="2"/>
  <c r="I2202" i="2" s="1" a="1"/>
  <c r="O2201" i="2"/>
  <c r="G2201" i="2"/>
  <c r="I2201" i="2" s="1" a="1"/>
  <c r="I2201" i="2" s="1"/>
  <c r="O2200" i="2"/>
  <c r="G2200" i="2"/>
  <c r="O2199" i="2"/>
  <c r="G2199" i="2"/>
  <c r="I2199" i="2" s="1" a="1"/>
  <c r="I2199" i="2" s="1"/>
  <c r="O2198" i="2"/>
  <c r="G2198" i="2"/>
  <c r="I2198" i="2" s="1" a="1"/>
  <c r="I2198" i="2" s="1"/>
  <c r="O2197" i="2"/>
  <c r="G2197" i="2"/>
  <c r="O2196" i="2"/>
  <c r="G2196" i="2"/>
  <c r="I2196" i="2" s="1" a="1"/>
  <c r="I2196" i="2" s="1"/>
  <c r="O2195" i="2"/>
  <c r="G2195" i="2"/>
  <c r="I2195" i="2" s="1" a="1"/>
  <c r="I2195" i="2" s="1"/>
  <c r="O2194" i="2"/>
  <c r="G2194" i="2"/>
  <c r="I2194" i="2" s="1" a="1"/>
  <c r="O2193" i="2"/>
  <c r="G2193" i="2"/>
  <c r="I2193" i="2" s="1" a="1"/>
  <c r="I2193" i="2" s="1"/>
  <c r="O2192" i="2"/>
  <c r="G2192" i="2"/>
  <c r="I2192" i="2" s="1" a="1"/>
  <c r="I2192" i="2" s="1"/>
  <c r="O2191" i="2"/>
  <c r="G2191" i="2"/>
  <c r="I2191" i="2" s="1" a="1"/>
  <c r="I2191" i="2" s="1"/>
  <c r="O2190" i="2"/>
  <c r="G2190" i="2"/>
  <c r="I2190" i="2" s="1" a="1"/>
  <c r="I2190" i="2" s="1"/>
  <c r="O2189" i="2"/>
  <c r="G2189" i="2"/>
  <c r="I2189" i="2" s="1" a="1"/>
  <c r="I2189" i="2" s="1"/>
  <c r="O2188" i="2"/>
  <c r="G2188" i="2"/>
  <c r="I2188" i="2" s="1" a="1"/>
  <c r="I2188" i="2" s="1"/>
  <c r="O2187" i="2"/>
  <c r="G2187" i="2"/>
  <c r="I2187" i="2" s="1" a="1"/>
  <c r="I2187" i="2" s="1"/>
  <c r="O2186" i="2"/>
  <c r="G2186" i="2"/>
  <c r="I2186" i="2" s="1" a="1"/>
  <c r="I2186" i="2" s="1"/>
  <c r="O2185" i="2"/>
  <c r="G2185" i="2"/>
  <c r="I2185" i="2" s="1" a="1"/>
  <c r="I2185" i="2" s="1"/>
  <c r="O2184" i="2"/>
  <c r="G2184" i="2"/>
  <c r="I2184" i="2" s="1" a="1"/>
  <c r="I2184" i="2" s="1"/>
  <c r="O2183" i="2"/>
  <c r="G2183" i="2"/>
  <c r="I2183" i="2" s="1" a="1"/>
  <c r="I2183" i="2" s="1"/>
  <c r="O2182" i="2"/>
  <c r="G2182" i="2"/>
  <c r="I2182" i="2" s="1" a="1"/>
  <c r="I2182" i="2" s="1"/>
  <c r="O2181" i="2"/>
  <c r="G2181" i="2"/>
  <c r="I2181" i="2" s="1" a="1"/>
  <c r="I2181" i="2" s="1"/>
  <c r="O2180" i="2"/>
  <c r="G2180" i="2"/>
  <c r="I2180" i="2" s="1" a="1"/>
  <c r="I2180" i="2" s="1"/>
  <c r="O2179" i="2"/>
  <c r="G2179" i="2"/>
  <c r="I2179" i="2" s="1" a="1"/>
  <c r="I2179" i="2" s="1"/>
  <c r="O2178" i="2"/>
  <c r="G2178" i="2"/>
  <c r="I2178" i="2" s="1" a="1"/>
  <c r="I2178" i="2" s="1"/>
  <c r="O2177" i="2"/>
  <c r="G2177" i="2"/>
  <c r="I2177" i="2" s="1" a="1"/>
  <c r="I2177" i="2" s="1"/>
  <c r="O2176" i="2"/>
  <c r="G2176" i="2"/>
  <c r="I2176" i="2" s="1" a="1"/>
  <c r="I2176" i="2" s="1"/>
  <c r="O2175" i="2"/>
  <c r="G2175" i="2"/>
  <c r="I2175" i="2" s="1" a="1"/>
  <c r="I2175" i="2" s="1"/>
  <c r="O2174" i="2"/>
  <c r="G2174" i="2"/>
  <c r="I2174" i="2" s="1" a="1"/>
  <c r="I2174" i="2" s="1"/>
  <c r="O2173" i="2"/>
  <c r="G2173" i="2"/>
  <c r="I2173" i="2" s="1" a="1"/>
  <c r="I2173" i="2" s="1"/>
  <c r="O2172" i="2"/>
  <c r="G2172" i="2"/>
  <c r="I2172" i="2" s="1" a="1"/>
  <c r="I2172" i="2" s="1"/>
  <c r="O2171" i="2"/>
  <c r="G2171" i="2"/>
  <c r="I2171" i="2" s="1" a="1"/>
  <c r="I2171" i="2" s="1"/>
  <c r="O2170" i="2"/>
  <c r="G2170" i="2"/>
  <c r="I2170" i="2" s="1" a="1"/>
  <c r="O2169" i="2"/>
  <c r="G2169" i="2"/>
  <c r="I2169" i="2" s="1" a="1"/>
  <c r="I2169" i="2" s="1"/>
  <c r="O2168" i="2"/>
  <c r="G2168" i="2"/>
  <c r="I2168" i="2" s="1" a="1"/>
  <c r="O2167" i="2"/>
  <c r="G2167" i="2"/>
  <c r="I2167" i="2" s="1" a="1"/>
  <c r="I2167" i="2" s="1"/>
  <c r="O2166" i="2"/>
  <c r="G2166" i="2"/>
  <c r="I2166" i="2" s="1" a="1"/>
  <c r="I2166" i="2" s="1"/>
  <c r="O2165" i="2"/>
  <c r="G2165" i="2"/>
  <c r="I2165" i="2" s="1" a="1"/>
  <c r="I2165" i="2" s="1"/>
  <c r="O2164" i="2"/>
  <c r="G2164" i="2"/>
  <c r="I2164" i="2" s="1" a="1"/>
  <c r="I2164" i="2" s="1"/>
  <c r="O2163" i="2"/>
  <c r="G2163" i="2"/>
  <c r="I2163" i="2" s="1" a="1"/>
  <c r="I2163" i="2" s="1"/>
  <c r="O2162" i="2"/>
  <c r="G2162" i="2"/>
  <c r="I2162" i="2" s="1" a="1"/>
  <c r="O2161" i="2"/>
  <c r="G2161" i="2"/>
  <c r="I2161" i="2" s="1" a="1"/>
  <c r="I2161" i="2" s="1"/>
  <c r="O2160" i="2"/>
  <c r="G2160" i="2"/>
  <c r="I2160" i="2" s="1" a="1"/>
  <c r="I2160" i="2" s="1"/>
  <c r="O2159" i="2"/>
  <c r="G2159" i="2"/>
  <c r="I2159" i="2" s="1" a="1"/>
  <c r="I2159" i="2" s="1"/>
  <c r="O2158" i="2"/>
  <c r="G2158" i="2"/>
  <c r="I2158" i="2" s="1" a="1"/>
  <c r="I2158" i="2" s="1"/>
  <c r="O2157" i="2"/>
  <c r="G2157" i="2"/>
  <c r="I2157" i="2" s="1" a="1"/>
  <c r="I2157" i="2" s="1"/>
  <c r="O2156" i="2"/>
  <c r="G2156" i="2"/>
  <c r="I2156" i="2" s="1" a="1"/>
  <c r="I2156" i="2" s="1"/>
  <c r="O2155" i="2"/>
  <c r="G2155" i="2"/>
  <c r="I2155" i="2" s="1" a="1"/>
  <c r="I2155" i="2" s="1"/>
  <c r="O2154" i="2"/>
  <c r="G2154" i="2"/>
  <c r="I2154" i="2" s="1" a="1"/>
  <c r="O2153" i="2"/>
  <c r="G2153" i="2"/>
  <c r="I2153" i="2" s="1" a="1"/>
  <c r="I2153" i="2" s="1"/>
  <c r="O2152" i="2"/>
  <c r="G2152" i="2"/>
  <c r="O2151" i="2"/>
  <c r="G2151" i="2"/>
  <c r="I2151" i="2" s="1" a="1"/>
  <c r="I2151" i="2" s="1"/>
  <c r="O2150" i="2"/>
  <c r="G2150" i="2"/>
  <c r="I2150" i="2" s="1" a="1"/>
  <c r="I2150" i="2" s="1"/>
  <c r="O2149" i="2"/>
  <c r="G2149" i="2"/>
  <c r="I2149" i="2" s="1" a="1"/>
  <c r="I2149" i="2" s="1"/>
  <c r="O2148" i="2"/>
  <c r="G2148" i="2"/>
  <c r="I2148" i="2" s="1" a="1"/>
  <c r="O2147" i="2"/>
  <c r="G2147" i="2"/>
  <c r="I2147" i="2" s="1" a="1"/>
  <c r="I2147" i="2" s="1"/>
  <c r="O2146" i="2"/>
  <c r="G2146" i="2"/>
  <c r="I2146" i="2" s="1" a="1"/>
  <c r="O2145" i="2"/>
  <c r="G2145" i="2"/>
  <c r="I2145" i="2" s="1" a="1"/>
  <c r="I2145" i="2" s="1"/>
  <c r="O2144" i="2"/>
  <c r="G2144" i="2"/>
  <c r="I2144" i="2" s="1" a="1"/>
  <c r="O2143" i="2"/>
  <c r="G2143" i="2"/>
  <c r="I2143" i="2" s="1" a="1"/>
  <c r="I2143" i="2" s="1"/>
  <c r="O2142" i="2"/>
  <c r="G2142" i="2"/>
  <c r="I2142" i="2" s="1" a="1"/>
  <c r="I2142" i="2" s="1"/>
  <c r="O2141" i="2"/>
  <c r="G2141" i="2"/>
  <c r="I2141" i="2" s="1" a="1"/>
  <c r="I2141" i="2" s="1"/>
  <c r="O2140" i="2"/>
  <c r="G2140" i="2"/>
  <c r="I2140" i="2" s="1" a="1"/>
  <c r="O2139" i="2"/>
  <c r="G2139" i="2"/>
  <c r="I2139" i="2" s="1" a="1"/>
  <c r="I2139" i="2" s="1"/>
  <c r="O2138" i="2"/>
  <c r="G2138" i="2"/>
  <c r="I2138" i="2" s="1" a="1"/>
  <c r="I2138" i="2" s="1"/>
  <c r="O2137" i="2"/>
  <c r="G2137" i="2"/>
  <c r="I2137" i="2" s="1" a="1"/>
  <c r="I2137" i="2" s="1"/>
  <c r="O2136" i="2"/>
  <c r="G2136" i="2"/>
  <c r="I2136" i="2" s="1" a="1"/>
  <c r="I2136" i="2" s="1"/>
  <c r="O2135" i="2"/>
  <c r="G2135" i="2"/>
  <c r="I2135" i="2" s="1" a="1"/>
  <c r="I2135" i="2" s="1"/>
  <c r="O2134" i="2"/>
  <c r="G2134" i="2"/>
  <c r="I2134" i="2" s="1" a="1"/>
  <c r="O2133" i="2"/>
  <c r="G2133" i="2"/>
  <c r="I2133" i="2" s="1" a="1"/>
  <c r="I2133" i="2" s="1"/>
  <c r="O2132" i="2"/>
  <c r="G2132" i="2"/>
  <c r="I2132" i="2" s="1" a="1"/>
  <c r="O2131" i="2"/>
  <c r="G2131" i="2"/>
  <c r="I2131" i="2" s="1" a="1"/>
  <c r="I2131" i="2" s="1"/>
  <c r="O2130" i="2"/>
  <c r="G2130" i="2"/>
  <c r="I2130" i="2" s="1" a="1"/>
  <c r="I2130" i="2" s="1"/>
  <c r="O2129" i="2"/>
  <c r="G2129" i="2"/>
  <c r="I2129" i="2" s="1" a="1"/>
  <c r="I2129" i="2" s="1"/>
  <c r="O2128" i="2"/>
  <c r="G2128" i="2"/>
  <c r="I2128" i="2" s="1" a="1"/>
  <c r="I2128" i="2" s="1"/>
  <c r="O2127" i="2"/>
  <c r="G2127" i="2"/>
  <c r="I2127" i="2" s="1" a="1"/>
  <c r="I2127" i="2" s="1"/>
  <c r="O2126" i="2"/>
  <c r="G2126" i="2"/>
  <c r="I2126" i="2" s="1" a="1"/>
  <c r="O2125" i="2"/>
  <c r="G2125" i="2"/>
  <c r="I2125" i="2" s="1" a="1"/>
  <c r="I2125" i="2" s="1"/>
  <c r="O2124" i="2"/>
  <c r="G2124" i="2"/>
  <c r="I2124" i="2" s="1" a="1"/>
  <c r="I2124" i="2" s="1"/>
  <c r="O2123" i="2"/>
  <c r="G2123" i="2"/>
  <c r="I2123" i="2" s="1" a="1"/>
  <c r="I2123" i="2" s="1"/>
  <c r="O2122" i="2"/>
  <c r="G2122" i="2"/>
  <c r="I2122" i="2" s="1" a="1"/>
  <c r="I2122" i="2" s="1"/>
  <c r="O2121" i="2"/>
  <c r="G2121" i="2"/>
  <c r="I2121" i="2" s="1" a="1"/>
  <c r="I2121" i="2" s="1"/>
  <c r="O2120" i="2"/>
  <c r="G2120" i="2"/>
  <c r="I2120" i="2" s="1" a="1"/>
  <c r="I2120" i="2" s="1"/>
  <c r="O2119" i="2"/>
  <c r="G2119" i="2"/>
  <c r="I2119" i="2" s="1" a="1"/>
  <c r="I2119" i="2" s="1"/>
  <c r="O2118" i="2"/>
  <c r="G2118" i="2"/>
  <c r="I2118" i="2" s="1" a="1"/>
  <c r="I2118" i="2" s="1"/>
  <c r="O2117" i="2"/>
  <c r="G2117" i="2"/>
  <c r="I2117" i="2" s="1" a="1"/>
  <c r="I2117" i="2" s="1"/>
  <c r="O2116" i="2"/>
  <c r="G2116" i="2"/>
  <c r="I2116" i="2" s="1" a="1"/>
  <c r="O2115" i="2"/>
  <c r="G2115" i="2"/>
  <c r="I2115" i="2" s="1" a="1"/>
  <c r="I2115" i="2" s="1"/>
  <c r="O2114" i="2"/>
  <c r="G2114" i="2"/>
  <c r="I2114" i="2" s="1" a="1"/>
  <c r="I2114" i="2" s="1"/>
  <c r="O2113" i="2"/>
  <c r="G2113" i="2"/>
  <c r="I2113" i="2" s="1" a="1"/>
  <c r="I2113" i="2" s="1"/>
  <c r="O2112" i="2"/>
  <c r="G2112" i="2"/>
  <c r="I2112" i="2" s="1" a="1"/>
  <c r="I2112" i="2" s="1"/>
  <c r="O2111" i="2"/>
  <c r="G2111" i="2"/>
  <c r="I2111" i="2" s="1" a="1"/>
  <c r="I2111" i="2" s="1"/>
  <c r="O2110" i="2"/>
  <c r="G2110" i="2"/>
  <c r="I2110" i="2" s="1" a="1"/>
  <c r="I2110" i="2" s="1"/>
  <c r="O2109" i="2"/>
  <c r="G2109" i="2"/>
  <c r="I2109" i="2" s="1" a="1"/>
  <c r="I2109" i="2" s="1"/>
  <c r="O2108" i="2"/>
  <c r="G2108" i="2"/>
  <c r="I2108" i="2" s="1" a="1"/>
  <c r="I2108" i="2" s="1"/>
  <c r="O2107" i="2"/>
  <c r="G2107" i="2"/>
  <c r="I2107" i="2" s="1" a="1"/>
  <c r="I2107" i="2" s="1"/>
  <c r="O2106" i="2"/>
  <c r="G2106" i="2"/>
  <c r="I2106" i="2" s="1" a="1"/>
  <c r="O2105" i="2"/>
  <c r="G2105" i="2"/>
  <c r="I2105" i="2" s="1" a="1"/>
  <c r="I2105" i="2" s="1"/>
  <c r="O2104" i="2"/>
  <c r="G2104" i="2"/>
  <c r="I2104" i="2" s="1" a="1"/>
  <c r="O2103" i="2"/>
  <c r="G2103" i="2"/>
  <c r="I2103" i="2" s="1" a="1"/>
  <c r="I2103" i="2" s="1"/>
  <c r="O2102" i="2"/>
  <c r="G2102" i="2"/>
  <c r="I2102" i="2" s="1" a="1"/>
  <c r="I2102" i="2" s="1"/>
  <c r="O2101" i="2"/>
  <c r="G2101" i="2"/>
  <c r="I2101" i="2" s="1" a="1"/>
  <c r="I2101" i="2" s="1"/>
  <c r="O2100" i="2"/>
  <c r="G2100" i="2"/>
  <c r="I2100" i="2" s="1" a="1"/>
  <c r="I2100" i="2" s="1"/>
  <c r="O2099" i="2"/>
  <c r="G2099" i="2"/>
  <c r="I2099" i="2" s="1" a="1"/>
  <c r="I2099" i="2" s="1"/>
  <c r="O2098" i="2"/>
  <c r="G2098" i="2"/>
  <c r="I2098" i="2" s="1" a="1"/>
  <c r="I2098" i="2" s="1"/>
  <c r="O2097" i="2"/>
  <c r="G2097" i="2"/>
  <c r="I2097" i="2" s="1" a="1"/>
  <c r="I2097" i="2" s="1"/>
  <c r="O2096" i="2"/>
  <c r="G2096" i="2"/>
  <c r="I2096" i="2" s="1" a="1"/>
  <c r="O2095" i="2"/>
  <c r="G2095" i="2"/>
  <c r="I2095" i="2" s="1" a="1"/>
  <c r="I2095" i="2" s="1"/>
  <c r="O2094" i="2"/>
  <c r="G2094" i="2"/>
  <c r="I2094" i="2" s="1" a="1"/>
  <c r="I2094" i="2" s="1"/>
  <c r="O2093" i="2"/>
  <c r="G2093" i="2"/>
  <c r="I2093" i="2" s="1" a="1"/>
  <c r="I2093" i="2" s="1"/>
  <c r="O2092" i="2"/>
  <c r="G2092" i="2"/>
  <c r="I2092" i="2" s="1" a="1"/>
  <c r="I2092" i="2" s="1"/>
  <c r="O2091" i="2"/>
  <c r="G2091" i="2"/>
  <c r="I2091" i="2" s="1" a="1"/>
  <c r="I2091" i="2" s="1"/>
  <c r="O2090" i="2"/>
  <c r="G2090" i="2"/>
  <c r="I2090" i="2" s="1" a="1"/>
  <c r="I2090" i="2" s="1"/>
  <c r="O2089" i="2"/>
  <c r="G2089" i="2"/>
  <c r="I2089" i="2" s="1" a="1"/>
  <c r="I2089" i="2" s="1"/>
  <c r="O2088" i="2"/>
  <c r="G2088" i="2"/>
  <c r="I2088" i="2" s="1" a="1"/>
  <c r="I2088" i="2" s="1"/>
  <c r="O2087" i="2"/>
  <c r="G2087" i="2"/>
  <c r="I2087" i="2" s="1" a="1"/>
  <c r="I2087" i="2" s="1"/>
  <c r="O2086" i="2"/>
  <c r="G2086" i="2"/>
  <c r="I2086" i="2" s="1" a="1"/>
  <c r="O2085" i="2"/>
  <c r="G2085" i="2"/>
  <c r="I2085" i="2" s="1" a="1"/>
  <c r="I2085" i="2" s="1"/>
  <c r="O2084" i="2"/>
  <c r="G2084" i="2"/>
  <c r="I2084" i="2" s="1" a="1"/>
  <c r="I2084" i="2" s="1"/>
  <c r="O2083" i="2"/>
  <c r="G2083" i="2"/>
  <c r="I2083" i="2" s="1" a="1"/>
  <c r="I2083" i="2" s="1"/>
  <c r="O2082" i="2"/>
  <c r="G2082" i="2"/>
  <c r="I2082" i="2" s="1" a="1"/>
  <c r="O2081" i="2"/>
  <c r="G2081" i="2"/>
  <c r="I2081" i="2" s="1" a="1"/>
  <c r="I2081" i="2" s="1"/>
  <c r="O2080" i="2"/>
  <c r="G2080" i="2"/>
  <c r="I2080" i="2" s="1" a="1"/>
  <c r="I2080" i="2" s="1"/>
  <c r="O2079" i="2"/>
  <c r="G2079" i="2"/>
  <c r="I2079" i="2" s="1" a="1"/>
  <c r="I2079" i="2" s="1"/>
  <c r="O2078" i="2"/>
  <c r="G2078" i="2"/>
  <c r="I2078" i="2" s="1" a="1"/>
  <c r="I2078" i="2" s="1"/>
  <c r="O2077" i="2"/>
  <c r="G2077" i="2"/>
  <c r="I2077" i="2" s="1" a="1"/>
  <c r="O2075" i="2"/>
  <c r="G2075" i="2"/>
  <c r="I2075" i="2" s="1" a="1"/>
  <c r="I2075" i="2" s="1"/>
  <c r="O2074" i="2"/>
  <c r="G2074" i="2"/>
  <c r="I2074" i="2" s="1" a="1"/>
  <c r="I2074" i="2" s="1"/>
  <c r="O2073" i="2"/>
  <c r="G2073" i="2"/>
  <c r="I2073" i="2" s="1" a="1"/>
  <c r="O2072" i="2"/>
  <c r="G2072" i="2"/>
  <c r="I2072" i="2" s="1" a="1"/>
  <c r="I2072" i="2" s="1"/>
  <c r="O2071" i="2"/>
  <c r="G2071" i="2"/>
  <c r="I2071" i="2" s="1" a="1"/>
  <c r="O2070" i="2"/>
  <c r="G2070" i="2"/>
  <c r="I2070" i="2" s="1" a="1"/>
  <c r="I2070" i="2" s="1"/>
  <c r="O2068" i="2"/>
  <c r="G2068" i="2"/>
  <c r="I2068" i="2" s="1" a="1"/>
  <c r="I2068" i="2" s="1"/>
  <c r="O2067" i="2"/>
  <c r="G2067" i="2"/>
  <c r="I2067" i="2" s="1" a="1"/>
  <c r="I2067" i="2" s="1"/>
  <c r="O2066" i="2"/>
  <c r="G2066" i="2"/>
  <c r="I2066" i="2" s="1" a="1"/>
  <c r="O2065" i="2"/>
  <c r="G2065" i="2"/>
  <c r="I2065" i="2" s="1" a="1"/>
  <c r="I2065" i="2" s="1"/>
  <c r="O2064" i="2"/>
  <c r="G2064" i="2"/>
  <c r="I2064" i="2" s="1" a="1"/>
  <c r="O2063" i="2"/>
  <c r="G2063" i="2"/>
  <c r="I2063" i="2" s="1" a="1"/>
  <c r="I2063" i="2" s="1"/>
  <c r="O2062" i="2"/>
  <c r="G2062" i="2"/>
  <c r="I2062" i="2" s="1" a="1"/>
  <c r="O2061" i="2"/>
  <c r="G2061" i="2"/>
  <c r="I2061" i="2" s="1" a="1"/>
  <c r="I2061" i="2" s="1"/>
  <c r="O2060" i="2"/>
  <c r="G2060" i="2"/>
  <c r="I2060" i="2" s="1" a="1"/>
  <c r="O2059" i="2"/>
  <c r="G2059" i="2"/>
  <c r="I2059" i="2" s="1" a="1"/>
  <c r="O2058" i="2"/>
  <c r="G2058" i="2"/>
  <c r="I2058" i="2" s="1" a="1"/>
  <c r="O2057" i="2"/>
  <c r="G2057" i="2"/>
  <c r="I2057" i="2" s="1" a="1"/>
  <c r="I2057" i="2" s="1"/>
  <c r="O2056" i="2"/>
  <c r="G2056" i="2"/>
  <c r="I2056" i="2" s="1" a="1"/>
  <c r="O2055" i="2"/>
  <c r="G2055" i="2"/>
  <c r="I2055" i="2" s="1" a="1"/>
  <c r="I2055" i="2" s="1"/>
  <c r="O2054" i="2"/>
  <c r="G2054" i="2"/>
  <c r="I2054" i="2" s="1" a="1"/>
  <c r="O2053" i="2"/>
  <c r="G2053" i="2"/>
  <c r="I2053" i="2" s="1" a="1"/>
  <c r="I2053" i="2" s="1"/>
  <c r="O2052" i="2"/>
  <c r="G2052" i="2"/>
  <c r="I2052" i="2" s="1" a="1"/>
  <c r="O2051" i="2"/>
  <c r="G2051" i="2"/>
  <c r="I2051" i="2" s="1" a="1"/>
  <c r="I2051" i="2" s="1"/>
  <c r="O2050" i="2"/>
  <c r="G2050" i="2"/>
  <c r="I2050" i="2" s="1" a="1"/>
  <c r="O2049" i="2"/>
  <c r="G2049" i="2"/>
  <c r="I2049" i="2" s="1" a="1"/>
  <c r="O2048" i="2"/>
  <c r="G2048" i="2"/>
  <c r="I2048" i="2" s="1" a="1"/>
  <c r="O2047" i="2"/>
  <c r="G2047" i="2"/>
  <c r="I2047" i="2" s="1" a="1"/>
  <c r="I2047" i="2" s="1"/>
  <c r="O2046" i="2"/>
  <c r="G2046" i="2"/>
  <c r="I2046" i="2" s="1" a="1"/>
  <c r="O2045" i="2"/>
  <c r="G2045" i="2"/>
  <c r="I2045" i="2" s="1" a="1"/>
  <c r="I2045" i="2" s="1"/>
  <c r="O2044" i="2"/>
  <c r="G2044" i="2"/>
  <c r="I2044" i="2" s="1" a="1"/>
  <c r="O2043" i="2"/>
  <c r="G2043" i="2"/>
  <c r="I2043" i="2" s="1" a="1"/>
  <c r="I2043" i="2" s="1"/>
  <c r="O2042" i="2"/>
  <c r="G2042" i="2"/>
  <c r="I2042" i="2" s="1" a="1"/>
  <c r="I2042" i="2" s="1"/>
  <c r="O2041" i="2"/>
  <c r="G2041" i="2"/>
  <c r="I2041" i="2" s="1" a="1"/>
  <c r="O2040" i="2"/>
  <c r="G2040" i="2"/>
  <c r="I2040" i="2" s="1" a="1"/>
  <c r="I2040" i="2" s="1"/>
  <c r="O2039" i="2"/>
  <c r="G2039" i="2"/>
  <c r="I2039" i="2" s="1" a="1"/>
  <c r="I2039" i="2" s="1"/>
  <c r="O2038" i="2"/>
  <c r="G2038" i="2"/>
  <c r="I2038" i="2" s="1" a="1"/>
  <c r="O2036" i="2"/>
  <c r="G2036" i="2"/>
  <c r="I2036" i="2" s="1" a="1"/>
  <c r="I2036" i="2" s="1"/>
  <c r="O2035" i="2"/>
  <c r="G2035" i="2"/>
  <c r="I2035" i="2" s="1" a="1"/>
  <c r="I2035" i="2" s="1"/>
  <c r="O2034" i="2"/>
  <c r="G2034" i="2"/>
  <c r="I2034" i="2" s="1" a="1"/>
  <c r="I2034" i="2" s="1"/>
  <c r="O2033" i="2"/>
  <c r="G2033" i="2"/>
  <c r="I2033" i="2" s="1" a="1"/>
  <c r="I2033" i="2" s="1"/>
  <c r="O2032" i="2"/>
  <c r="G2032" i="2"/>
  <c r="I2032" i="2" s="1" a="1"/>
  <c r="I2032" i="2" s="1"/>
  <c r="O2031" i="2"/>
  <c r="G2031" i="2"/>
  <c r="I2031" i="2" s="1" a="1"/>
  <c r="I2031" i="2" s="1"/>
  <c r="O2030" i="2"/>
  <c r="G2030" i="2"/>
  <c r="I2030" i="2" s="1" a="1"/>
  <c r="I2030" i="2" s="1"/>
  <c r="O2029" i="2"/>
  <c r="G2029" i="2"/>
  <c r="I2029" i="2" s="1" a="1"/>
  <c r="I2029" i="2" s="1"/>
  <c r="O2028" i="2"/>
  <c r="G2028" i="2"/>
  <c r="I2028" i="2" s="1" a="1"/>
  <c r="I2028" i="2" s="1"/>
  <c r="O2027" i="2"/>
  <c r="G2027" i="2"/>
  <c r="I2027" i="2" s="1" a="1"/>
  <c r="I2027" i="2" s="1"/>
  <c r="O2026" i="2"/>
  <c r="G2026" i="2"/>
  <c r="I2026" i="2" s="1" a="1"/>
  <c r="I2026" i="2" s="1"/>
  <c r="O2025" i="2"/>
  <c r="G2025" i="2"/>
  <c r="I2025" i="2" s="1" a="1"/>
  <c r="I2025" i="2" s="1"/>
  <c r="O2024" i="2"/>
  <c r="G2024" i="2"/>
  <c r="I2024" i="2" s="1" a="1"/>
  <c r="I2024" i="2" s="1"/>
  <c r="O2023" i="2"/>
  <c r="G2023" i="2"/>
  <c r="I2023" i="2" s="1" a="1"/>
  <c r="I2023" i="2" s="1"/>
  <c r="O2022" i="2"/>
  <c r="G2022" i="2"/>
  <c r="I2022" i="2" s="1" a="1"/>
  <c r="O2021" i="2"/>
  <c r="G2021" i="2"/>
  <c r="I2021" i="2" s="1" a="1"/>
  <c r="I2021" i="2" s="1"/>
  <c r="O2020" i="2"/>
  <c r="G2020" i="2"/>
  <c r="I2020" i="2" s="1" a="1"/>
  <c r="I2020" i="2" s="1"/>
  <c r="O2019" i="2"/>
  <c r="G2019" i="2"/>
  <c r="I2019" i="2" s="1" a="1"/>
  <c r="I2019" i="2" s="1"/>
  <c r="O2018" i="2"/>
  <c r="G2018" i="2"/>
  <c r="I2018" i="2" s="1" a="1"/>
  <c r="I2018" i="2" s="1"/>
  <c r="O2017" i="2"/>
  <c r="G2017" i="2"/>
  <c r="I2017" i="2" s="1" a="1"/>
  <c r="I2017" i="2" s="1"/>
  <c r="O2016" i="2"/>
  <c r="G2016" i="2"/>
  <c r="I2016" i="2" s="1" a="1"/>
  <c r="I2016" i="2" s="1"/>
  <c r="O2015" i="2"/>
  <c r="G2015" i="2"/>
  <c r="I2015" i="2" s="1" a="1"/>
  <c r="I2015" i="2" s="1"/>
  <c r="O2014" i="2"/>
  <c r="G2014" i="2"/>
  <c r="I2014" i="2" s="1" a="1"/>
  <c r="I2014" i="2" s="1"/>
  <c r="O2013" i="2"/>
  <c r="G2013" i="2"/>
  <c r="I2013" i="2" s="1" a="1"/>
  <c r="I2013" i="2" s="1"/>
  <c r="O2012" i="2"/>
  <c r="G2012" i="2"/>
  <c r="I2012" i="2" s="1" a="1"/>
  <c r="O2011" i="2"/>
  <c r="G2011" i="2"/>
  <c r="I2011" i="2" s="1" a="1"/>
  <c r="I2011" i="2" s="1"/>
  <c r="O2010" i="2"/>
  <c r="G2010" i="2"/>
  <c r="I2010" i="2" s="1" a="1"/>
  <c r="I2010" i="2" s="1"/>
  <c r="O2008" i="2"/>
  <c r="G2008" i="2"/>
  <c r="I2008" i="2" s="1" a="1"/>
  <c r="I2008" i="2" s="1"/>
  <c r="O2007" i="2"/>
  <c r="G2007" i="2"/>
  <c r="I2007" i="2" s="1" a="1"/>
  <c r="O2006" i="2"/>
  <c r="G2006" i="2"/>
  <c r="I2006" i="2" s="1" a="1"/>
  <c r="I2006" i="2" s="1"/>
  <c r="O2005" i="2"/>
  <c r="G2005" i="2"/>
  <c r="I2005" i="2" s="1" a="1"/>
  <c r="O2004" i="2"/>
  <c r="G2004" i="2"/>
  <c r="I2004" i="2" s="1" a="1"/>
  <c r="I2004" i="2" s="1"/>
  <c r="O2003" i="2"/>
  <c r="G2003" i="2"/>
  <c r="I2003" i="2" s="1" a="1"/>
  <c r="I2003" i="2" s="1"/>
  <c r="O2002" i="2"/>
  <c r="G2002" i="2"/>
  <c r="O2001" i="2"/>
  <c r="G2001" i="2"/>
  <c r="I2001" i="2" s="1" a="1"/>
  <c r="I2001" i="2" s="1"/>
  <c r="O2000" i="2"/>
  <c r="G2000" i="2"/>
  <c r="I2000" i="2" s="1" a="1"/>
  <c r="I2000" i="2" s="1"/>
  <c r="O1999" i="2"/>
  <c r="G1999" i="2"/>
  <c r="I1999" i="2" s="1" a="1"/>
  <c r="I1999" i="2" s="1"/>
  <c r="O1998" i="2"/>
  <c r="G1998" i="2"/>
  <c r="I1998" i="2" s="1" a="1"/>
  <c r="I1998" i="2" s="1"/>
  <c r="O1997" i="2"/>
  <c r="G1997" i="2"/>
  <c r="I1997" i="2" s="1" a="1"/>
  <c r="I1997" i="2" s="1"/>
  <c r="O1996" i="2"/>
  <c r="G1996" i="2"/>
  <c r="I1996" i="2" s="1" a="1"/>
  <c r="I1996" i="2" s="1"/>
  <c r="O1995" i="2"/>
  <c r="G1995" i="2"/>
  <c r="I1995" i="2" s="1" a="1"/>
  <c r="I1995" i="2" s="1"/>
  <c r="O1994" i="2"/>
  <c r="G1994" i="2"/>
  <c r="I1994" i="2" s="1" a="1"/>
  <c r="I1994" i="2" s="1"/>
  <c r="O1993" i="2"/>
  <c r="G1993" i="2"/>
  <c r="I1993" i="2" s="1" a="1"/>
  <c r="O1992" i="2"/>
  <c r="G1992" i="2"/>
  <c r="I1992" i="2" s="1" a="1"/>
  <c r="I1992" i="2" s="1"/>
  <c r="O1991" i="2"/>
  <c r="G1991" i="2"/>
  <c r="O1990" i="2"/>
  <c r="G1990" i="2"/>
  <c r="I1990" i="2" s="1" a="1"/>
  <c r="I1990" i="2" s="1"/>
  <c r="O1989" i="2"/>
  <c r="G1989" i="2"/>
  <c r="I1989" i="2" s="1" a="1"/>
  <c r="O1988" i="2"/>
  <c r="G1988" i="2"/>
  <c r="I1988" i="2" s="1" a="1"/>
  <c r="O1987" i="2"/>
  <c r="G1987" i="2"/>
  <c r="I1987" i="2" s="1" a="1"/>
  <c r="I1987" i="2" s="1"/>
  <c r="O1986" i="2"/>
  <c r="G1986" i="2"/>
  <c r="I1986" i="2" s="1" a="1"/>
  <c r="I1986" i="2" s="1"/>
  <c r="O1985" i="2"/>
  <c r="G1985" i="2"/>
  <c r="I1985" i="2" s="1" a="1"/>
  <c r="O1984" i="2"/>
  <c r="G1984" i="2"/>
  <c r="I1984" i="2" s="1" a="1"/>
  <c r="I1984" i="2" s="1"/>
  <c r="O1983" i="2"/>
  <c r="G1983" i="2"/>
  <c r="I1983" i="2" s="1" a="1"/>
  <c r="O1982" i="2"/>
  <c r="G1982" i="2"/>
  <c r="I1982" i="2" s="1" a="1"/>
  <c r="I1982" i="2" s="1"/>
  <c r="O1981" i="2"/>
  <c r="G1981" i="2"/>
  <c r="I1981" i="2" s="1" a="1"/>
  <c r="I1981" i="2" s="1"/>
  <c r="O1980" i="2"/>
  <c r="G1980" i="2"/>
  <c r="I1980" i="2" s="1" a="1"/>
  <c r="I1980" i="2" s="1"/>
  <c r="O1978" i="2"/>
  <c r="G1978" i="2"/>
  <c r="O1977" i="2"/>
  <c r="G1977" i="2"/>
  <c r="I1977" i="2" s="1" a="1"/>
  <c r="I1977" i="2" s="1"/>
  <c r="O1976" i="2"/>
  <c r="G1976" i="2"/>
  <c r="I1976" i="2" s="1" a="1"/>
  <c r="O1975" i="2"/>
  <c r="G1975" i="2"/>
  <c r="I1975" i="2" s="1" a="1"/>
  <c r="I1975" i="2" s="1"/>
  <c r="O1974" i="2"/>
  <c r="G1974" i="2"/>
  <c r="I1974" i="2" s="1" a="1"/>
  <c r="O1973" i="2"/>
  <c r="G1973" i="2"/>
  <c r="I1973" i="2" s="1" a="1"/>
  <c r="I1973" i="2" s="1"/>
  <c r="O1972" i="2"/>
  <c r="G1972" i="2"/>
  <c r="I1972" i="2" s="1" a="1"/>
  <c r="I1972" i="2" s="1"/>
  <c r="O1971" i="2"/>
  <c r="G1971" i="2"/>
  <c r="I1971" i="2" s="1" a="1"/>
  <c r="O1970" i="2"/>
  <c r="G1970" i="2"/>
  <c r="I1970" i="2" s="1" a="1"/>
  <c r="O1969" i="2"/>
  <c r="G1969" i="2"/>
  <c r="I1969" i="2" s="1" a="1"/>
  <c r="I1969" i="2" s="1"/>
  <c r="O1968" i="2"/>
  <c r="G1968" i="2"/>
  <c r="I1968" i="2" s="1" a="1"/>
  <c r="I1968" i="2" s="1"/>
  <c r="O1967" i="2"/>
  <c r="G1967" i="2"/>
  <c r="I1967" i="2" s="1" a="1"/>
  <c r="I1967" i="2" s="1"/>
  <c r="O1966" i="2"/>
  <c r="G1966" i="2"/>
  <c r="I1966" i="2" s="1" a="1"/>
  <c r="I1966" i="2" s="1"/>
  <c r="O1965" i="2"/>
  <c r="G1965" i="2"/>
  <c r="I1965" i="2" s="1" a="1"/>
  <c r="I1965" i="2" s="1"/>
  <c r="O1964" i="2"/>
  <c r="G1964" i="2"/>
  <c r="I1964" i="2" s="1" a="1"/>
  <c r="O1963" i="2"/>
  <c r="G1963" i="2"/>
  <c r="O1962" i="2"/>
  <c r="G1962" i="2"/>
  <c r="I1962" i="2" s="1" a="1"/>
  <c r="I1962" i="2" s="1"/>
  <c r="O1961" i="2"/>
  <c r="G1961" i="2"/>
  <c r="I1961" i="2" s="1" a="1"/>
  <c r="I1961" i="2" s="1"/>
  <c r="O1960" i="2"/>
  <c r="G1960" i="2"/>
  <c r="I1960" i="2" s="1" a="1"/>
  <c r="I1960" i="2" s="1"/>
  <c r="O1959" i="2"/>
  <c r="G1959" i="2"/>
  <c r="I1959" i="2" s="1" a="1"/>
  <c r="I1959" i="2" s="1"/>
  <c r="O1958" i="2"/>
  <c r="G1958" i="2"/>
  <c r="I1958" i="2" s="1" a="1"/>
  <c r="I1958" i="2" s="1"/>
  <c r="O1957" i="2"/>
  <c r="G1957" i="2"/>
  <c r="I1957" i="2" s="1" a="1"/>
  <c r="I1957" i="2" s="1"/>
  <c r="O1956" i="2"/>
  <c r="G1956" i="2"/>
  <c r="I1956" i="2" s="1" a="1"/>
  <c r="O1955" i="2"/>
  <c r="G1955" i="2"/>
  <c r="I1955" i="2" s="1" a="1"/>
  <c r="I1955" i="2" s="1"/>
  <c r="O1954" i="2"/>
  <c r="G1954" i="2"/>
  <c r="I1954" i="2" s="1" a="1"/>
  <c r="O1953" i="2"/>
  <c r="G1953" i="2"/>
  <c r="I1953" i="2" s="1" a="1"/>
  <c r="I1953" i="2" s="1"/>
  <c r="O1952" i="2"/>
  <c r="G1952" i="2"/>
  <c r="I1952" i="2" s="1" a="1"/>
  <c r="I1952" i="2" s="1"/>
  <c r="O1951" i="2"/>
  <c r="G1951" i="2"/>
  <c r="I1951" i="2" s="1" a="1"/>
  <c r="I1951" i="2" s="1"/>
  <c r="O1950" i="2"/>
  <c r="G1950" i="2"/>
  <c r="I1950" i="2" s="1" a="1"/>
  <c r="O1949" i="2"/>
  <c r="G1949" i="2"/>
  <c r="O1948" i="2"/>
  <c r="G1948" i="2"/>
  <c r="I1948" i="2" s="1" a="1"/>
  <c r="I1948" i="2" s="1"/>
  <c r="O1947" i="2"/>
  <c r="G1947" i="2"/>
  <c r="I1947" i="2" s="1" a="1"/>
  <c r="O1946" i="2"/>
  <c r="G1946" i="2"/>
  <c r="I1946" i="2" s="1" a="1"/>
  <c r="O1944" i="2"/>
  <c r="G1944" i="2"/>
  <c r="I1944" i="2" s="1" a="1"/>
  <c r="I1944" i="2" s="1"/>
  <c r="O1943" i="2"/>
  <c r="G1943" i="2"/>
  <c r="I1943" i="2" s="1" a="1"/>
  <c r="O1942" i="2"/>
  <c r="G1942" i="2"/>
  <c r="I1942" i="2" s="1" a="1"/>
  <c r="I1942" i="2" s="1"/>
  <c r="O1941" i="2"/>
  <c r="G1941" i="2"/>
  <c r="I1941" i="2" s="1" a="1"/>
  <c r="I1941" i="2" s="1"/>
  <c r="O1940" i="2"/>
  <c r="G1940" i="2"/>
  <c r="I1940" i="2" s="1" a="1"/>
  <c r="I1940" i="2" s="1"/>
  <c r="O1939" i="2"/>
  <c r="G1939" i="2"/>
  <c r="I1939" i="2" s="1" a="1"/>
  <c r="I1939" i="2" s="1"/>
  <c r="O1938" i="2"/>
  <c r="G1938" i="2"/>
  <c r="I1938" i="2" s="1" a="1"/>
  <c r="I1938" i="2" s="1"/>
  <c r="O1937" i="2"/>
  <c r="G1937" i="2"/>
  <c r="I1937" i="2" s="1" a="1"/>
  <c r="I1937" i="2" s="1"/>
  <c r="O1936" i="2"/>
  <c r="G1936" i="2"/>
  <c r="I1936" i="2" s="1" a="1"/>
  <c r="I1936" i="2" s="1"/>
  <c r="O1935" i="2"/>
  <c r="G1935" i="2"/>
  <c r="I1935" i="2" s="1" a="1"/>
  <c r="O1934" i="2"/>
  <c r="G1934" i="2"/>
  <c r="I1934" i="2" s="1" a="1"/>
  <c r="I1934" i="2" s="1"/>
  <c r="O1933" i="2"/>
  <c r="G1933" i="2"/>
  <c r="I1933" i="2" s="1" a="1"/>
  <c r="O1932" i="2"/>
  <c r="G1932" i="2"/>
  <c r="I1932" i="2" s="1" a="1"/>
  <c r="I1932" i="2" s="1"/>
  <c r="O1931" i="2"/>
  <c r="G1931" i="2"/>
  <c r="I1931" i="2" s="1" a="1"/>
  <c r="I1931" i="2" s="1"/>
  <c r="O1930" i="2"/>
  <c r="G1930" i="2"/>
  <c r="I1930" i="2" s="1" a="1"/>
  <c r="I1930" i="2" s="1"/>
  <c r="O1929" i="2"/>
  <c r="G1929" i="2"/>
  <c r="I1929" i="2" s="1" a="1"/>
  <c r="O1928" i="2"/>
  <c r="G1928" i="2"/>
  <c r="I1928" i="2" s="1" a="1"/>
  <c r="I1928" i="2" s="1"/>
  <c r="O1927" i="2"/>
  <c r="G1927" i="2"/>
  <c r="O1926" i="2"/>
  <c r="G1926" i="2"/>
  <c r="I1926" i="2" s="1" a="1"/>
  <c r="I1926" i="2" s="1"/>
  <c r="O1925" i="2"/>
  <c r="G1925" i="2"/>
  <c r="I1925" i="2" s="1" a="1"/>
  <c r="I1925" i="2" s="1"/>
  <c r="O1923" i="2"/>
  <c r="G1923" i="2"/>
  <c r="I1923" i="2" s="1" a="1"/>
  <c r="I1923" i="2" s="1"/>
  <c r="O1922" i="2"/>
  <c r="G1922" i="2"/>
  <c r="I1922" i="2" s="1" a="1"/>
  <c r="I1922" i="2" s="1"/>
  <c r="O1921" i="2"/>
  <c r="G1921" i="2"/>
  <c r="I1921" i="2" s="1" a="1"/>
  <c r="I1921" i="2" s="1"/>
  <c r="O1920" i="2"/>
  <c r="G1920" i="2"/>
  <c r="I1920" i="2" s="1" a="1"/>
  <c r="O1919" i="2"/>
  <c r="G1919" i="2"/>
  <c r="I1919" i="2" s="1" a="1"/>
  <c r="I1919" i="2" s="1"/>
  <c r="O1918" i="2"/>
  <c r="G1918" i="2"/>
  <c r="I1918" i="2" s="1" a="1"/>
  <c r="O1917" i="2"/>
  <c r="G1917" i="2"/>
  <c r="I1917" i="2" s="1" a="1"/>
  <c r="I1917" i="2" s="1"/>
  <c r="O1916" i="2"/>
  <c r="G1916" i="2"/>
  <c r="I1916" i="2" s="1" a="1"/>
  <c r="O1915" i="2"/>
  <c r="G1915" i="2"/>
  <c r="I1915" i="2" s="1" a="1"/>
  <c r="I1915" i="2" s="1"/>
  <c r="O1914" i="2"/>
  <c r="G1914" i="2"/>
  <c r="I1914" i="2" s="1" a="1"/>
  <c r="I1914" i="2" s="1"/>
  <c r="O1913" i="2"/>
  <c r="G1913" i="2"/>
  <c r="I1913" i="2" s="1" a="1"/>
  <c r="I1913" i="2" s="1"/>
  <c r="O1912" i="2"/>
  <c r="G1912" i="2"/>
  <c r="I1912" i="2" s="1" a="1"/>
  <c r="I1912" i="2" s="1"/>
  <c r="O1911" i="2"/>
  <c r="G1911" i="2"/>
  <c r="I1911" i="2" s="1" a="1"/>
  <c r="I1911" i="2" s="1"/>
  <c r="O1910" i="2"/>
  <c r="G1910" i="2"/>
  <c r="I1910" i="2" s="1" a="1"/>
  <c r="O1909" i="2"/>
  <c r="G1909" i="2"/>
  <c r="I1909" i="2" s="1" a="1"/>
  <c r="I1909" i="2" s="1"/>
  <c r="O1908" i="2"/>
  <c r="G1908" i="2"/>
  <c r="I1908" i="2" s="1" a="1"/>
  <c r="O1907" i="2"/>
  <c r="G1907" i="2"/>
  <c r="I1907" i="2" s="1" a="1"/>
  <c r="I1907" i="2" s="1"/>
  <c r="O1906" i="2"/>
  <c r="G1906" i="2"/>
  <c r="I1906" i="2" s="1" a="1"/>
  <c r="I1906" i="2" s="1"/>
  <c r="O1905" i="2"/>
  <c r="G1905" i="2"/>
  <c r="I1905" i="2" s="1" a="1"/>
  <c r="I1905" i="2" s="1"/>
  <c r="O1904" i="2"/>
  <c r="G1904" i="2"/>
  <c r="I1904" i="2" s="1" a="1"/>
  <c r="O1903" i="2"/>
  <c r="G1903" i="2"/>
  <c r="I1903" i="2" s="1" a="1"/>
  <c r="I1903" i="2" s="1"/>
  <c r="O1902" i="2"/>
  <c r="G1902" i="2"/>
  <c r="I1902" i="2" s="1" a="1"/>
  <c r="O1901" i="2"/>
  <c r="G1901" i="2"/>
  <c r="I1901" i="2" s="1" a="1"/>
  <c r="I1901" i="2" s="1"/>
  <c r="O1900" i="2"/>
  <c r="G1900" i="2"/>
  <c r="I1900" i="2" s="1" a="1"/>
  <c r="O1899" i="2"/>
  <c r="G1899" i="2"/>
  <c r="I1899" i="2" s="1" a="1"/>
  <c r="I1899" i="2" s="1"/>
  <c r="O1898" i="2"/>
  <c r="G1898" i="2"/>
  <c r="I1898" i="2" s="1" a="1"/>
  <c r="I1898" i="2" s="1"/>
  <c r="O1897" i="2"/>
  <c r="G1897" i="2"/>
  <c r="I1897" i="2" s="1" a="1"/>
  <c r="I1897" i="2" s="1"/>
  <c r="O1896" i="2"/>
  <c r="G1896" i="2"/>
  <c r="I1896" i="2" s="1" a="1"/>
  <c r="O1895" i="2"/>
  <c r="G1895" i="2"/>
  <c r="I1895" i="2" s="1" a="1"/>
  <c r="I1895" i="2" s="1"/>
  <c r="O1894" i="2"/>
  <c r="G1894" i="2"/>
  <c r="I1894" i="2" s="1" a="1"/>
  <c r="O1893" i="2"/>
  <c r="G1893" i="2"/>
  <c r="I1893" i="2" s="1" a="1"/>
  <c r="I1893" i="2" s="1"/>
  <c r="O1892" i="2"/>
  <c r="G1892" i="2"/>
  <c r="I1892" i="2" s="1" a="1"/>
  <c r="O1891" i="2"/>
  <c r="G1891" i="2"/>
  <c r="I1891" i="2" s="1" a="1"/>
  <c r="I1891" i="2" s="1"/>
  <c r="O1890" i="2"/>
  <c r="G1890" i="2"/>
  <c r="I1890" i="2" s="1" a="1"/>
  <c r="I1890" i="2" s="1"/>
  <c r="O1889" i="2"/>
  <c r="G1889" i="2"/>
  <c r="I1889" i="2" s="1" a="1"/>
  <c r="I1889" i="2" s="1"/>
  <c r="O1888" i="2"/>
  <c r="G1888" i="2"/>
  <c r="I1888" i="2" s="1" a="1"/>
  <c r="I1888" i="2" s="1"/>
  <c r="O1856" i="2"/>
  <c r="G1856" i="2"/>
  <c r="I1856" i="2" s="1" a="1"/>
  <c r="I1856" i="2" s="1"/>
  <c r="O1855" i="2"/>
  <c r="G1855" i="2"/>
  <c r="I1855" i="2" s="1" a="1"/>
  <c r="I1855" i="2" s="1"/>
  <c r="O1854" i="2"/>
  <c r="G1854" i="2"/>
  <c r="I1854" i="2" s="1" a="1"/>
  <c r="O1853" i="2"/>
  <c r="G1853" i="2"/>
  <c r="I1853" i="2" s="1" a="1"/>
  <c r="I1853" i="2" s="1"/>
  <c r="O1852" i="2"/>
  <c r="G1852" i="2"/>
  <c r="I1852" i="2" s="1" a="1"/>
  <c r="I1852" i="2" s="1"/>
  <c r="O1851" i="2"/>
  <c r="G1851" i="2"/>
  <c r="O1850" i="2"/>
  <c r="G1850" i="2"/>
  <c r="I1850" i="2" s="1" a="1"/>
  <c r="I1850" i="2" s="1"/>
  <c r="O1849" i="2"/>
  <c r="G1849" i="2"/>
  <c r="I1849" i="2" s="1" a="1"/>
  <c r="I1849" i="2" s="1"/>
  <c r="O1848" i="2"/>
  <c r="G1848" i="2"/>
  <c r="I1848" i="2" s="1" a="1"/>
  <c r="I1848" i="2" s="1"/>
  <c r="O1847" i="2"/>
  <c r="G1847" i="2"/>
  <c r="I1847" i="2" s="1" a="1"/>
  <c r="I1847" i="2" s="1"/>
  <c r="O1846" i="2"/>
  <c r="G1846" i="2"/>
  <c r="I1846" i="2" s="1" a="1"/>
  <c r="I1846" i="2" s="1"/>
  <c r="O1845" i="2"/>
  <c r="G1845" i="2"/>
  <c r="I1845" i="2" s="1" a="1"/>
  <c r="O1844" i="2"/>
  <c r="G1844" i="2"/>
  <c r="I1844" i="2" s="1" a="1"/>
  <c r="I1844" i="2" s="1"/>
  <c r="O1843" i="2"/>
  <c r="G1843" i="2"/>
  <c r="I1843" i="2" s="1" a="1"/>
  <c r="I1843" i="2" s="1"/>
  <c r="O1842" i="2"/>
  <c r="G1842" i="2"/>
  <c r="I1842" i="2" s="1" a="1"/>
  <c r="I1842" i="2" s="1"/>
  <c r="O1841" i="2"/>
  <c r="G1841" i="2"/>
  <c r="I1841" i="2" s="1" a="1"/>
  <c r="I1841" i="2" s="1"/>
  <c r="O1840" i="2"/>
  <c r="G1840" i="2"/>
  <c r="I1840" i="2" s="1" a="1"/>
  <c r="I1840" i="2" s="1"/>
  <c r="O1839" i="2"/>
  <c r="G1839" i="2"/>
  <c r="I1839" i="2" s="1" a="1"/>
  <c r="I1839" i="2" s="1"/>
  <c r="O1838" i="2"/>
  <c r="G1838" i="2"/>
  <c r="I1838" i="2" s="1" a="1"/>
  <c r="O1837" i="2"/>
  <c r="G1837" i="2"/>
  <c r="I1837" i="2" s="1" a="1"/>
  <c r="I1837" i="2" s="1"/>
  <c r="O1836" i="2"/>
  <c r="G1836" i="2"/>
  <c r="I1836" i="2" s="1" a="1"/>
  <c r="I1836" i="2" s="1"/>
  <c r="O1835" i="2"/>
  <c r="G1835" i="2"/>
  <c r="I1835" i="2" s="1" a="1"/>
  <c r="I1835" i="2" s="1"/>
  <c r="O1834" i="2"/>
  <c r="G1834" i="2"/>
  <c r="I1834" i="2" s="1" a="1"/>
  <c r="I1834" i="2" s="1"/>
  <c r="O1833" i="2"/>
  <c r="G1833" i="2"/>
  <c r="I1833" i="2" s="1" a="1"/>
  <c r="O1832" i="2"/>
  <c r="O1819" i="2"/>
  <c r="G1819" i="2"/>
  <c r="I1819" i="2" s="1" a="1"/>
  <c r="I1819" i="2" s="1"/>
  <c r="O1818" i="2"/>
  <c r="G1818" i="2"/>
  <c r="I1818" i="2" s="1" a="1"/>
  <c r="I1818" i="2" s="1"/>
  <c r="O1817" i="2"/>
  <c r="G1817" i="2"/>
  <c r="I1817" i="2" s="1" a="1"/>
  <c r="I1817" i="2" s="1"/>
  <c r="O1816" i="2"/>
  <c r="G1816" i="2"/>
  <c r="I1816" i="2" s="1" a="1"/>
  <c r="I1816" i="2" s="1"/>
  <c r="O1815" i="2"/>
  <c r="G1815" i="2"/>
  <c r="I1815" i="2" s="1" a="1"/>
  <c r="I1815" i="2" s="1"/>
  <c r="O1814" i="2"/>
  <c r="G1814" i="2"/>
  <c r="I1814" i="2" s="1" a="1"/>
  <c r="I1814" i="2" s="1"/>
  <c r="O1813" i="2"/>
  <c r="G1813" i="2"/>
  <c r="I1813" i="2" s="1" a="1"/>
  <c r="I1813" i="2" s="1"/>
  <c r="O1812" i="2"/>
  <c r="G1812" i="2"/>
  <c r="I1812" i="2" s="1" a="1"/>
  <c r="I1812" i="2" s="1"/>
  <c r="O1811" i="2"/>
  <c r="G1811" i="2"/>
  <c r="I1811" i="2" s="1" a="1"/>
  <c r="O1789" i="2"/>
  <c r="O1788" i="2"/>
  <c r="O1787" i="2"/>
  <c r="O1786" i="2"/>
  <c r="O1785" i="2"/>
  <c r="O1784" i="2"/>
  <c r="O1783" i="2"/>
  <c r="G1783" i="2"/>
  <c r="O1782" i="2"/>
  <c r="G1782" i="2"/>
  <c r="I1782" i="2" s="1" a="1"/>
  <c r="O1781" i="2"/>
  <c r="G1781" i="2"/>
  <c r="I1781" i="2" s="1" a="1"/>
  <c r="I1781" i="2" s="1"/>
  <c r="O1780" i="2"/>
  <c r="G1780" i="2"/>
  <c r="I1780" i="2" s="1" a="1"/>
  <c r="I1780" i="2" s="1"/>
  <c r="O1779" i="2"/>
  <c r="G1779" i="2"/>
  <c r="I1779" i="2" s="1" a="1"/>
  <c r="I1779" i="2" s="1"/>
  <c r="O1778" i="2"/>
  <c r="G1778" i="2"/>
  <c r="I1778" i="2" s="1" a="1"/>
  <c r="O1777" i="2"/>
  <c r="G1777" i="2"/>
  <c r="I1777" i="2" s="1" a="1"/>
  <c r="I1777" i="2" s="1"/>
  <c r="O1776" i="2"/>
  <c r="G1776" i="2"/>
  <c r="I1776" i="2" s="1" a="1"/>
  <c r="I1776" i="2" s="1"/>
  <c r="O1775" i="2"/>
  <c r="G1775" i="2"/>
  <c r="I1775" i="2" s="1" a="1"/>
  <c r="O1774" i="2"/>
  <c r="G1774" i="2"/>
  <c r="I1774" i="2" s="1" a="1"/>
  <c r="I1774" i="2" s="1"/>
  <c r="O1773" i="2"/>
  <c r="G1773" i="2"/>
  <c r="I1773" i="2" s="1" a="1"/>
  <c r="I1773" i="2" s="1"/>
  <c r="O1772" i="2"/>
  <c r="G1772" i="2"/>
  <c r="O1771" i="2"/>
  <c r="G1771" i="2"/>
  <c r="I1771" i="2" s="1" a="1"/>
  <c r="I1771" i="2" s="1"/>
  <c r="O1770" i="2"/>
  <c r="G1770" i="2"/>
  <c r="I1770" i="2" s="1" a="1"/>
  <c r="I1770" i="2" s="1"/>
  <c r="O1769" i="2"/>
  <c r="G1769" i="2"/>
  <c r="I1769" i="2" s="1" a="1"/>
  <c r="I1769" i="2" s="1"/>
  <c r="O1768" i="2"/>
  <c r="G1768" i="2"/>
  <c r="I1768" i="2" s="1" a="1"/>
  <c r="I1768" i="2" s="1"/>
  <c r="O1767" i="2"/>
  <c r="G1767" i="2"/>
  <c r="I1767" i="2" s="1" a="1"/>
  <c r="I1767" i="2" s="1"/>
  <c r="O1766" i="2"/>
  <c r="G1766" i="2"/>
  <c r="I1766" i="2" s="1" a="1"/>
  <c r="I1766" i="2" s="1"/>
  <c r="O1765" i="2"/>
  <c r="G1765" i="2"/>
  <c r="I1765" i="2" s="1" a="1"/>
  <c r="I1765" i="2" s="1"/>
  <c r="O1764" i="2"/>
  <c r="G1764" i="2"/>
  <c r="I1764" i="2" s="1" a="1"/>
  <c r="O1763" i="2"/>
  <c r="G1763" i="2"/>
  <c r="I1763" i="2" s="1" a="1"/>
  <c r="I1763" i="2" s="1"/>
  <c r="O1762" i="2"/>
  <c r="G1762" i="2"/>
  <c r="I1762" i="2" s="1" a="1"/>
  <c r="I1762" i="2" s="1"/>
  <c r="O1761" i="2"/>
  <c r="G1761" i="2"/>
  <c r="I1761" i="2" s="1" a="1"/>
  <c r="O1760" i="2"/>
  <c r="G1760" i="2"/>
  <c r="I1760" i="2" s="1" a="1"/>
  <c r="I1760" i="2" s="1"/>
  <c r="O1759" i="2"/>
  <c r="G1759" i="2"/>
  <c r="I1759" i="2" s="1" a="1"/>
  <c r="I1759" i="2" s="1"/>
  <c r="O1758" i="2"/>
  <c r="G1758" i="2"/>
  <c r="O1757" i="2"/>
  <c r="G1757" i="2"/>
  <c r="I1757" i="2" s="1" a="1"/>
  <c r="I1757" i="2" s="1"/>
  <c r="O1756" i="2"/>
  <c r="G1756" i="2"/>
  <c r="I1756" i="2" s="1" a="1"/>
  <c r="I1756" i="2" s="1"/>
  <c r="O1755" i="2"/>
  <c r="G1755" i="2"/>
  <c r="I1755" i="2" s="1" a="1"/>
  <c r="I1755" i="2" s="1"/>
  <c r="O1754" i="2"/>
  <c r="G1754" i="2"/>
  <c r="I1754" i="2" s="1" a="1"/>
  <c r="O1753" i="2"/>
  <c r="G1753" i="2"/>
  <c r="I1753" i="2" s="1" a="1"/>
  <c r="I1753" i="2" s="1"/>
  <c r="O1752" i="2"/>
  <c r="G1752" i="2"/>
  <c r="I1752" i="2" s="1" a="1"/>
  <c r="I1752" i="2" s="1"/>
  <c r="O1751" i="2"/>
  <c r="G1751" i="2"/>
  <c r="I1751" i="2" s="1" a="1"/>
  <c r="O1750" i="2"/>
  <c r="G1750" i="2"/>
  <c r="I1750" i="2" s="1" a="1"/>
  <c r="I1750" i="2" s="1"/>
  <c r="O1749" i="2"/>
  <c r="G1749" i="2"/>
  <c r="I1749" i="2" s="1" a="1"/>
  <c r="I1749" i="2" s="1"/>
  <c r="O1748" i="2"/>
  <c r="G1748" i="2"/>
  <c r="I1748" i="2" s="1" a="1"/>
  <c r="I1748" i="2" s="1"/>
  <c r="O1747" i="2"/>
  <c r="G1747" i="2"/>
  <c r="I1747" i="2" s="1" a="1"/>
  <c r="I1747" i="2" s="1"/>
  <c r="O1746" i="2"/>
  <c r="G1746" i="2"/>
  <c r="I1746" i="2" s="1" a="1"/>
  <c r="I1746" i="2" s="1"/>
  <c r="O1745" i="2"/>
  <c r="G1745" i="2"/>
  <c r="I1745" i="2" s="1" a="1"/>
  <c r="I1745" i="2" s="1"/>
  <c r="O1744" i="2"/>
  <c r="G1744" i="2"/>
  <c r="I1744" i="2" s="1" a="1"/>
  <c r="I1744" i="2" s="1"/>
  <c r="O1743" i="2"/>
  <c r="G1743" i="2"/>
  <c r="I1743" i="2" s="1" a="1"/>
  <c r="O1742" i="2"/>
  <c r="G1742" i="2"/>
  <c r="I1742" i="2" s="1" a="1"/>
  <c r="I1742" i="2" s="1"/>
  <c r="O1741" i="2"/>
  <c r="G1741" i="2"/>
  <c r="I1741" i="2" s="1" a="1"/>
  <c r="I1741" i="2" s="1"/>
  <c r="O1740" i="2"/>
  <c r="G1740" i="2"/>
  <c r="I1740" i="2" s="1" a="1"/>
  <c r="I1740" i="2" s="1"/>
  <c r="O1739" i="2"/>
  <c r="G1739" i="2"/>
  <c r="I1739" i="2" s="1" a="1"/>
  <c r="I1739" i="2" s="1"/>
  <c r="O1738" i="2"/>
  <c r="G1738" i="2"/>
  <c r="I1738" i="2" s="1" a="1"/>
  <c r="O1737" i="2"/>
  <c r="G1737" i="2"/>
  <c r="I1737" i="2" s="1" a="1"/>
  <c r="I1737" i="2" s="1"/>
  <c r="O1736" i="2"/>
  <c r="G1736" i="2"/>
  <c r="I1736" i="2" s="1" a="1"/>
  <c r="O1735" i="2"/>
  <c r="G1735" i="2"/>
  <c r="I1735" i="2" s="1" a="1"/>
  <c r="I1735" i="2" s="1"/>
  <c r="O1734" i="2"/>
  <c r="G1734" i="2"/>
  <c r="I1734" i="2" s="1" a="1"/>
  <c r="I1734" i="2" s="1"/>
  <c r="O1733" i="2"/>
  <c r="G1733" i="2"/>
  <c r="I1733" i="2" s="1" a="1"/>
  <c r="O1732" i="2"/>
  <c r="G1732" i="2"/>
  <c r="I1732" i="2" s="1" a="1"/>
  <c r="I1732" i="2" s="1"/>
  <c r="O1731" i="2"/>
  <c r="G1731" i="2"/>
  <c r="I1731" i="2" s="1" a="1"/>
  <c r="I1731" i="2" s="1"/>
  <c r="O1730" i="2"/>
  <c r="G1730" i="2"/>
  <c r="I1730" i="2" s="1" a="1"/>
  <c r="O1729" i="2"/>
  <c r="G1729" i="2"/>
  <c r="I1729" i="2" s="1" a="1"/>
  <c r="I1729" i="2" s="1"/>
  <c r="O1728" i="2"/>
  <c r="G1728" i="2"/>
  <c r="I1728" i="2" s="1" a="1"/>
  <c r="I1728" i="2" s="1"/>
  <c r="O1727" i="2"/>
  <c r="G1727" i="2"/>
  <c r="O1725" i="2"/>
  <c r="G1725" i="2"/>
  <c r="I1725" i="2" s="1" a="1"/>
  <c r="I1725" i="2" s="1"/>
  <c r="O1724" i="2"/>
  <c r="G1713" i="2"/>
  <c r="I1713" i="2" s="1"/>
  <c r="G1712" i="2"/>
  <c r="I1712" i="2" s="1"/>
  <c r="G1711" i="2"/>
  <c r="I1711" i="2" s="1"/>
  <c r="G1710" i="2"/>
  <c r="I1710" i="2" s="1"/>
  <c r="G1709" i="2"/>
  <c r="I1709" i="2" s="1"/>
  <c r="G1708" i="2"/>
  <c r="I1708" i="2" s="1"/>
  <c r="G1707" i="2"/>
  <c r="I1707" i="2" s="1"/>
  <c r="G1706" i="2"/>
  <c r="I1706" i="2" s="1"/>
  <c r="G1705" i="2"/>
  <c r="I1705" i="2" s="1"/>
  <c r="G1704" i="2"/>
  <c r="I1704" i="2" s="1"/>
  <c r="G1703" i="2"/>
  <c r="I1703" i="2" s="1"/>
  <c r="G1702" i="2"/>
  <c r="I1702" i="2" s="1"/>
  <c r="G1701" i="2"/>
  <c r="I1701" i="2" s="1"/>
  <c r="G1700" i="2"/>
  <c r="I1700" i="2" s="1"/>
  <c r="G1699" i="2"/>
  <c r="I1699" i="2" s="1"/>
  <c r="G1698" i="2"/>
  <c r="I1698" i="2" s="1"/>
  <c r="G1697" i="2"/>
  <c r="I1697" i="2" s="1"/>
  <c r="O1696" i="2"/>
  <c r="G1696" i="2"/>
  <c r="I1696" i="2" s="1"/>
  <c r="O1695" i="2"/>
  <c r="G1695" i="2"/>
  <c r="I1695" i="2" s="1" a="1"/>
  <c r="O1694" i="2"/>
  <c r="G1694" i="2"/>
  <c r="I1694" i="2" s="1" a="1"/>
  <c r="I1694" i="2" s="1"/>
  <c r="O1693" i="2"/>
  <c r="G1693" i="2"/>
  <c r="I1693" i="2" s="1" a="1"/>
  <c r="I1693" i="2" s="1"/>
  <c r="O1692" i="2"/>
  <c r="G1692" i="2"/>
  <c r="I1692" i="2" s="1" a="1"/>
  <c r="I1692" i="2" s="1"/>
  <c r="O1691" i="2"/>
  <c r="G1691" i="2"/>
  <c r="I1691" i="2" s="1" a="1"/>
  <c r="O1690" i="2"/>
  <c r="G1690" i="2"/>
  <c r="O1689" i="2"/>
  <c r="G1689" i="2"/>
  <c r="I1689" i="2" s="1" a="1"/>
  <c r="I1689" i="2" s="1"/>
  <c r="O1688" i="2"/>
  <c r="G1688" i="2"/>
  <c r="I1688" i="2" s="1" a="1"/>
  <c r="I1688" i="2" s="1"/>
  <c r="O1687" i="2"/>
  <c r="G1687" i="2"/>
  <c r="I1687" i="2" s="1" a="1"/>
  <c r="I1687" i="2" s="1"/>
  <c r="O1686" i="2"/>
  <c r="G1686" i="2"/>
  <c r="I1686" i="2" s="1" a="1"/>
  <c r="I1686" i="2" s="1"/>
  <c r="O1685" i="2"/>
  <c r="G1685" i="2"/>
  <c r="I1685" i="2" s="1" a="1"/>
  <c r="I1685" i="2" s="1"/>
  <c r="O1684" i="2"/>
  <c r="G1684" i="2"/>
  <c r="O1683" i="2"/>
  <c r="G1683" i="2"/>
  <c r="I1683" i="2" s="1" a="1"/>
  <c r="I1683" i="2" s="1"/>
  <c r="O1682" i="2"/>
  <c r="G1682" i="2"/>
  <c r="I1682" i="2" s="1" a="1"/>
  <c r="I1682" i="2" s="1"/>
  <c r="O1681" i="2"/>
  <c r="G1681" i="2"/>
  <c r="O1680" i="2"/>
  <c r="G1680" i="2"/>
  <c r="I1680" i="2" s="1" a="1"/>
  <c r="O1679" i="2"/>
  <c r="G1679" i="2"/>
  <c r="I1679" i="2" s="1" a="1"/>
  <c r="I1679" i="2" s="1"/>
  <c r="O1678" i="2"/>
  <c r="G1678" i="2"/>
  <c r="I1678" i="2" s="1" a="1"/>
  <c r="I1678" i="2" s="1"/>
  <c r="O1677" i="2"/>
  <c r="G1677" i="2"/>
  <c r="I1677" i="2" s="1" a="1"/>
  <c r="O1676" i="2"/>
  <c r="G1676" i="2"/>
  <c r="I1676" i="2" s="1" a="1"/>
  <c r="I1676" i="2" s="1"/>
  <c r="O1675" i="2"/>
  <c r="G1675" i="2"/>
  <c r="I1675" i="2" s="1" a="1"/>
  <c r="I1675" i="2" s="1"/>
  <c r="O1674" i="2"/>
  <c r="G1674" i="2"/>
  <c r="I1674" i="2" s="1" a="1"/>
  <c r="I1674" i="2" s="1"/>
  <c r="O1673" i="2"/>
  <c r="G1673" i="2"/>
  <c r="I1673" i="2" s="1" a="1"/>
  <c r="O1672" i="2"/>
  <c r="G1672" i="2"/>
  <c r="I1672" i="2" s="1" a="1"/>
  <c r="I1672" i="2" s="1"/>
  <c r="O1671" i="2"/>
  <c r="G1671" i="2"/>
  <c r="I1671" i="2" s="1" a="1"/>
  <c r="I1671" i="2" s="1"/>
  <c r="O1670" i="2"/>
  <c r="G1670" i="2"/>
  <c r="I1670" i="2" s="1" a="1"/>
  <c r="I1670" i="2" s="1"/>
  <c r="O1669" i="2"/>
  <c r="G1669" i="2"/>
  <c r="O1668" i="2"/>
  <c r="G1668" i="2"/>
  <c r="I1668" i="2" s="1" a="1"/>
  <c r="I1668" i="2" s="1"/>
  <c r="O1667" i="2"/>
  <c r="G1667" i="2"/>
  <c r="I1667" i="2" s="1" a="1"/>
  <c r="I1667" i="2" s="1"/>
  <c r="O1666" i="2"/>
  <c r="G1666" i="2"/>
  <c r="I1666" i="2" s="1" a="1"/>
  <c r="I1666" i="2" s="1"/>
  <c r="O1665" i="2"/>
  <c r="G1665" i="2"/>
  <c r="I1665" i="2" s="1" a="1"/>
  <c r="O1663" i="2"/>
  <c r="G1663" i="2"/>
  <c r="I1663" i="2" s="1" a="1"/>
  <c r="O1662" i="2"/>
  <c r="G1662" i="2"/>
  <c r="I1662" i="2" s="1" a="1"/>
  <c r="I1662" i="2" s="1"/>
  <c r="O1661" i="2"/>
  <c r="G1661" i="2"/>
  <c r="I1661" i="2" s="1" a="1"/>
  <c r="O1660" i="2"/>
  <c r="G1660" i="2"/>
  <c r="I1660" i="2" s="1" a="1"/>
  <c r="I1660" i="2" s="1"/>
  <c r="O1659" i="2"/>
  <c r="G1659" i="2"/>
  <c r="I1659" i="2" s="1" a="1"/>
  <c r="I1659" i="2" s="1"/>
  <c r="O1658" i="2"/>
  <c r="G1658" i="2"/>
  <c r="I1658" i="2" s="1" a="1"/>
  <c r="I1658" i="2" s="1"/>
  <c r="O1657" i="2"/>
  <c r="G1657" i="2"/>
  <c r="I1657" i="2" s="1" a="1"/>
  <c r="O1656" i="2"/>
  <c r="G1656" i="2"/>
  <c r="I1656" i="2" s="1" a="1"/>
  <c r="I1656" i="2" s="1"/>
  <c r="O1655" i="2"/>
  <c r="G1655" i="2"/>
  <c r="I1655" i="2" s="1" a="1"/>
  <c r="O1654" i="2"/>
  <c r="G1654" i="2"/>
  <c r="O1653" i="2"/>
  <c r="G1653" i="2"/>
  <c r="I1653" i="2" s="1" a="1"/>
  <c r="I1653" i="2" s="1"/>
  <c r="O1652" i="2"/>
  <c r="G1652" i="2"/>
  <c r="I1652" i="2" s="1" a="1"/>
  <c r="I1652" i="2" s="1"/>
  <c r="O1651" i="2"/>
  <c r="G1651" i="2"/>
  <c r="I1651" i="2" s="1" a="1"/>
  <c r="I1651" i="2" s="1"/>
  <c r="O1650" i="2"/>
  <c r="G1650" i="2"/>
  <c r="I1650" i="2" s="1" a="1"/>
  <c r="I1650" i="2" s="1"/>
  <c r="O1649" i="2"/>
  <c r="G1649" i="2"/>
  <c r="I1649" i="2" s="1" a="1"/>
  <c r="O1648" i="2"/>
  <c r="G1648" i="2"/>
  <c r="I1648" i="2" s="1" a="1"/>
  <c r="I1648" i="2" s="1"/>
  <c r="O1647" i="2"/>
  <c r="G1647" i="2"/>
  <c r="I1647" i="2" s="1" a="1"/>
  <c r="O1646" i="2"/>
  <c r="G1646" i="2"/>
  <c r="I1646" i="2" s="1" a="1"/>
  <c r="I1646" i="2" s="1"/>
  <c r="O1645" i="2"/>
  <c r="G1645" i="2"/>
  <c r="I1645" i="2" s="1" a="1"/>
  <c r="I1645" i="2" s="1"/>
  <c r="O1644" i="2"/>
  <c r="G1644" i="2"/>
  <c r="I1644" i="2" s="1" a="1"/>
  <c r="I1644" i="2" s="1"/>
  <c r="O1643" i="2"/>
  <c r="G1643" i="2"/>
  <c r="I1643" i="2" s="1" a="1"/>
  <c r="I1643" i="2" s="1"/>
  <c r="O1642" i="2"/>
  <c r="G1642" i="2"/>
  <c r="I1642" i="2" s="1" a="1"/>
  <c r="I1642" i="2" s="1"/>
  <c r="O1641" i="2"/>
  <c r="G1641" i="2"/>
  <c r="I1641" i="2" s="1" a="1"/>
  <c r="O1640" i="2"/>
  <c r="G1640" i="2"/>
  <c r="O1639" i="2"/>
  <c r="G1639" i="2"/>
  <c r="I1639" i="2" s="1" a="1"/>
  <c r="I1639" i="2" s="1"/>
  <c r="O1638" i="2"/>
  <c r="G1638" i="2"/>
  <c r="I1638" i="2" s="1" a="1"/>
  <c r="I1638" i="2" s="1"/>
  <c r="O1637" i="2"/>
  <c r="G1637" i="2"/>
  <c r="I1637" i="2" s="1" a="1"/>
  <c r="I1637" i="2" s="1"/>
  <c r="O1636" i="2"/>
  <c r="G1636" i="2"/>
  <c r="I1636" i="2" s="1" a="1"/>
  <c r="I1636" i="2" s="1"/>
  <c r="O1635" i="2"/>
  <c r="G1635" i="2"/>
  <c r="I1635" i="2" s="1" a="1"/>
  <c r="O1634" i="2"/>
  <c r="G1634" i="2"/>
  <c r="I1634" i="2" s="1" a="1"/>
  <c r="I1634" i="2" s="1"/>
  <c r="O1633" i="2"/>
  <c r="G1633" i="2"/>
  <c r="I1633" i="2" s="1" a="1"/>
  <c r="O1632" i="2"/>
  <c r="G1632" i="2"/>
  <c r="I1632" i="2" s="1" a="1"/>
  <c r="I1632" i="2" s="1"/>
  <c r="O1631" i="2"/>
  <c r="G1631" i="2"/>
  <c r="I1631" i="2" s="1" a="1"/>
  <c r="I1631" i="2" s="1"/>
  <c r="O1630" i="2"/>
  <c r="G1630" i="2"/>
  <c r="I1630" i="2" s="1" a="1"/>
  <c r="I1630" i="2" s="1"/>
  <c r="O1629" i="2"/>
  <c r="G1629" i="2"/>
  <c r="I1629" i="2" s="1" a="1"/>
  <c r="O1628" i="2"/>
  <c r="G1628" i="2"/>
  <c r="I1628" i="2" s="1" a="1"/>
  <c r="I1628" i="2" s="1"/>
  <c r="O1627" i="2"/>
  <c r="G1627" i="2"/>
  <c r="I1627" i="2" s="1" a="1"/>
  <c r="I1627" i="2" s="1"/>
  <c r="O1626" i="2"/>
  <c r="G1626" i="2"/>
  <c r="O1625" i="2"/>
  <c r="G1625" i="2"/>
  <c r="I1625" i="2" s="1" a="1"/>
  <c r="I1625" i="2" s="1"/>
  <c r="O1624" i="2"/>
  <c r="G1624" i="2"/>
  <c r="I1624" i="2" s="1" a="1"/>
  <c r="I1624" i="2" s="1"/>
  <c r="O1623" i="2"/>
  <c r="G1623" i="2"/>
  <c r="I1623" i="2" s="1" a="1"/>
  <c r="I1623" i="2" s="1"/>
  <c r="O1622" i="2"/>
  <c r="G1622" i="2"/>
  <c r="I1622" i="2" s="1" a="1"/>
  <c r="I1622" i="2" s="1"/>
  <c r="O1621" i="2"/>
  <c r="G1621" i="2"/>
  <c r="I1621" i="2" s="1" a="1"/>
  <c r="O1620" i="2"/>
  <c r="G1620" i="2"/>
  <c r="I1620" i="2" s="1" a="1"/>
  <c r="I1620" i="2" s="1"/>
  <c r="O1619" i="2"/>
  <c r="G1619" i="2"/>
  <c r="I1619" i="2" s="1" a="1"/>
  <c r="O1618" i="2"/>
  <c r="G1618" i="2"/>
  <c r="I1618" i="2" s="1" a="1"/>
  <c r="I1618" i="2" s="1"/>
  <c r="O1617" i="2"/>
  <c r="G1617" i="2"/>
  <c r="I1617" i="2" s="1" a="1"/>
  <c r="I1617" i="2" s="1"/>
  <c r="O1616" i="2"/>
  <c r="G1616" i="2"/>
  <c r="I1616" i="2" s="1" a="1"/>
  <c r="I1616" i="2" s="1"/>
  <c r="O1615" i="2"/>
  <c r="G1615" i="2"/>
  <c r="I1615" i="2" s="1" a="1"/>
  <c r="O1614" i="2"/>
  <c r="G1614" i="2"/>
  <c r="O1613" i="2"/>
  <c r="G1613" i="2"/>
  <c r="I1613" i="2" s="1" a="1"/>
  <c r="I1613" i="2" s="1"/>
  <c r="O1612" i="2"/>
  <c r="G1612" i="2"/>
  <c r="O1611" i="2"/>
  <c r="G1611" i="2"/>
  <c r="I1611" i="2" s="1" a="1"/>
  <c r="I1611" i="2" s="1"/>
  <c r="O1610" i="2"/>
  <c r="G1610" i="2"/>
  <c r="I1610" i="2" s="1" a="1"/>
  <c r="I1610" i="2" s="1"/>
  <c r="O1609" i="2"/>
  <c r="G1609" i="2"/>
  <c r="I1609" i="2" s="1" a="1"/>
  <c r="I1609" i="2" s="1"/>
  <c r="O1607" i="2"/>
  <c r="G1607" i="2"/>
  <c r="I1607" i="2" s="1" a="1"/>
  <c r="I1607" i="2" s="1"/>
  <c r="O1606" i="2"/>
  <c r="G1606" i="2"/>
  <c r="I1606" i="2" s="1" a="1"/>
  <c r="I1606" i="2" s="1"/>
  <c r="O1605" i="2"/>
  <c r="G1605" i="2"/>
  <c r="I1605" i="2" s="1" a="1"/>
  <c r="I1605" i="2" s="1"/>
  <c r="O1604" i="2"/>
  <c r="G1604" i="2"/>
  <c r="I1604" i="2" s="1" a="1"/>
  <c r="I1604" i="2" s="1"/>
  <c r="O1603" i="2"/>
  <c r="G1603" i="2"/>
  <c r="I1603" i="2" s="1" a="1"/>
  <c r="I1603" i="2" s="1"/>
  <c r="O1602" i="2"/>
  <c r="G1602" i="2"/>
  <c r="I1602" i="2" s="1" a="1"/>
  <c r="I1602" i="2" s="1"/>
  <c r="O1601" i="2"/>
  <c r="G1601" i="2"/>
  <c r="I1601" i="2" s="1" a="1"/>
  <c r="I1601" i="2" s="1"/>
  <c r="O1600" i="2"/>
  <c r="G1600" i="2"/>
  <c r="I1600" i="2" s="1" a="1"/>
  <c r="I1600" i="2" s="1"/>
  <c r="O1599" i="2"/>
  <c r="G1599" i="2"/>
  <c r="I1599" i="2" s="1" a="1"/>
  <c r="I1599" i="2" s="1"/>
  <c r="O1598" i="2"/>
  <c r="G1598" i="2"/>
  <c r="I1598" i="2" s="1" a="1"/>
  <c r="I1598" i="2" s="1"/>
  <c r="O1597" i="2"/>
  <c r="G1597" i="2"/>
  <c r="I1597" i="2" s="1" a="1"/>
  <c r="I1597" i="2" s="1"/>
  <c r="O1596" i="2"/>
  <c r="G1596" i="2"/>
  <c r="I1596" i="2" s="1" a="1"/>
  <c r="I1596" i="2" s="1"/>
  <c r="O1595" i="2"/>
  <c r="G1595" i="2"/>
  <c r="I1595" i="2" s="1" a="1"/>
  <c r="I1595" i="2" s="1"/>
  <c r="O1594" i="2"/>
  <c r="G1594" i="2"/>
  <c r="I1594" i="2" s="1" a="1"/>
  <c r="I1594" i="2" s="1"/>
  <c r="O1593" i="2"/>
  <c r="G1593" i="2"/>
  <c r="I1593" i="2" s="1" a="1"/>
  <c r="I1593" i="2" s="1"/>
  <c r="O1592" i="2"/>
  <c r="G1592" i="2"/>
  <c r="I1592" i="2" s="1" a="1"/>
  <c r="I1592" i="2" s="1"/>
  <c r="O1591" i="2"/>
  <c r="G1591" i="2"/>
  <c r="I1591" i="2" s="1" a="1"/>
  <c r="I1591" i="2" s="1"/>
  <c r="O1590" i="2"/>
  <c r="G1590" i="2"/>
  <c r="I1590" i="2" s="1" a="1"/>
  <c r="I1590" i="2" s="1"/>
  <c r="O1589" i="2"/>
  <c r="G1589" i="2"/>
  <c r="I1589" i="2" s="1" a="1"/>
  <c r="I1589" i="2" s="1"/>
  <c r="O1588" i="2"/>
  <c r="G1588" i="2"/>
  <c r="I1588" i="2" s="1" a="1"/>
  <c r="I1588" i="2" s="1"/>
  <c r="O1587" i="2"/>
  <c r="G1587" i="2"/>
  <c r="I1587" i="2" s="1" a="1"/>
  <c r="I1587" i="2" s="1"/>
  <c r="O1586" i="2"/>
  <c r="G1586" i="2"/>
  <c r="I1586" i="2" s="1" a="1"/>
  <c r="I1586" i="2" s="1"/>
  <c r="O1585" i="2"/>
  <c r="G1585" i="2"/>
  <c r="I1585" i="2" s="1" a="1"/>
  <c r="I1585" i="2" s="1"/>
  <c r="O1584" i="2"/>
  <c r="G1584" i="2"/>
  <c r="I1584" i="2" s="1" a="1"/>
  <c r="I1584" i="2" s="1"/>
  <c r="O1583" i="2"/>
  <c r="G1583" i="2"/>
  <c r="I1583" i="2" s="1" a="1"/>
  <c r="I1583" i="2" s="1"/>
  <c r="O1582" i="2"/>
  <c r="G1582" i="2"/>
  <c r="I1582" i="2" s="1" a="1"/>
  <c r="I1582" i="2" s="1"/>
  <c r="O1581" i="2"/>
  <c r="G1581" i="2"/>
  <c r="I1581" i="2" s="1" a="1"/>
  <c r="I1581" i="2" s="1"/>
  <c r="O1580" i="2"/>
  <c r="G1580" i="2"/>
  <c r="I1580" i="2" s="1" a="1"/>
  <c r="I1580" i="2" s="1"/>
  <c r="O1579" i="2"/>
  <c r="G1579" i="2"/>
  <c r="I1579" i="2" s="1" a="1"/>
  <c r="I1579" i="2" s="1"/>
  <c r="O1578" i="2"/>
  <c r="G1578" i="2"/>
  <c r="I1578" i="2" s="1" a="1"/>
  <c r="I1578" i="2" s="1"/>
  <c r="O1577" i="2"/>
  <c r="G1577" i="2"/>
  <c r="I1577" i="2" s="1" a="1"/>
  <c r="I1577" i="2" s="1"/>
  <c r="O1576" i="2"/>
  <c r="G1576" i="2"/>
  <c r="I1576" i="2" s="1" a="1"/>
  <c r="I1576" i="2" s="1"/>
  <c r="O1575" i="2"/>
  <c r="G1575" i="2"/>
  <c r="I1575" i="2" s="1" a="1"/>
  <c r="I1575" i="2" s="1"/>
  <c r="O1574" i="2"/>
  <c r="G1574" i="2"/>
  <c r="I1574" i="2" s="1" a="1"/>
  <c r="I1574" i="2" s="1"/>
  <c r="O1573" i="2"/>
  <c r="G1573" i="2"/>
  <c r="I1573" i="2" s="1" a="1"/>
  <c r="I1573" i="2" s="1"/>
  <c r="O1572" i="2"/>
  <c r="G1572" i="2"/>
  <c r="I1572" i="2" s="1" a="1"/>
  <c r="I1572" i="2" s="1"/>
  <c r="O1570" i="2"/>
  <c r="G1570" i="2"/>
  <c r="I1570" i="2" s="1" a="1"/>
  <c r="O1569" i="2"/>
  <c r="G1569" i="2"/>
  <c r="I1569" i="2" s="1" a="1"/>
  <c r="I1569" i="2" s="1"/>
  <c r="O1568" i="2"/>
  <c r="G1568" i="2"/>
  <c r="I1568" i="2" s="1" a="1"/>
  <c r="I1568" i="2" s="1"/>
  <c r="O1567" i="2"/>
  <c r="G1567" i="2"/>
  <c r="I1567" i="2" s="1" a="1"/>
  <c r="I1567" i="2" s="1"/>
  <c r="O1566" i="2"/>
  <c r="G1566" i="2"/>
  <c r="I1566" i="2" s="1" a="1"/>
  <c r="I1566" i="2" s="1"/>
  <c r="O1565" i="2"/>
  <c r="G1565" i="2"/>
  <c r="I1565" i="2" s="1" a="1"/>
  <c r="I1565" i="2" s="1"/>
  <c r="O1564" i="2"/>
  <c r="G1564" i="2"/>
  <c r="I1564" i="2" s="1" a="1"/>
  <c r="I1564" i="2" s="1"/>
  <c r="O1563" i="2"/>
  <c r="G1563" i="2"/>
  <c r="I1563" i="2" s="1" a="1"/>
  <c r="I1563" i="2" s="1"/>
  <c r="O1562" i="2"/>
  <c r="G1562" i="2"/>
  <c r="I1562" i="2" s="1" a="1"/>
  <c r="O1561" i="2"/>
  <c r="G1561" i="2"/>
  <c r="I1561" i="2" s="1" a="1"/>
  <c r="I1561" i="2" s="1"/>
  <c r="O1560" i="2"/>
  <c r="G1560" i="2"/>
  <c r="I1560" i="2" s="1" a="1"/>
  <c r="I1560" i="2" s="1"/>
  <c r="O1559" i="2"/>
  <c r="G1559" i="2"/>
  <c r="I1559" i="2" s="1" a="1"/>
  <c r="O1558" i="2"/>
  <c r="G1558" i="2"/>
  <c r="O1557" i="2"/>
  <c r="G1557" i="2"/>
  <c r="I1557" i="2" s="1" a="1"/>
  <c r="O1556" i="2"/>
  <c r="G1556" i="2"/>
  <c r="I1556" i="2" s="1" a="1"/>
  <c r="I1556" i="2" s="1"/>
  <c r="O1555" i="2"/>
  <c r="G1555" i="2"/>
  <c r="I1555" i="2" s="1" a="1"/>
  <c r="O1554" i="2"/>
  <c r="G1554" i="2"/>
  <c r="I1554" i="2" s="1" a="1"/>
  <c r="I1554" i="2" s="1"/>
  <c r="O1553" i="2"/>
  <c r="G1553" i="2"/>
  <c r="I1553" i="2" s="1" a="1"/>
  <c r="I1553" i="2" s="1"/>
  <c r="O1552" i="2"/>
  <c r="G1552" i="2"/>
  <c r="I1552" i="2" s="1" a="1"/>
  <c r="I1552" i="2" s="1"/>
  <c r="O1551" i="2"/>
  <c r="G1551" i="2"/>
  <c r="I1551" i="2" s="1" a="1"/>
  <c r="I1551" i="2" s="1"/>
  <c r="O1550" i="2"/>
  <c r="G1550" i="2"/>
  <c r="I1550" i="2" s="1" a="1"/>
  <c r="I1550" i="2" s="1"/>
  <c r="O1549" i="2"/>
  <c r="G1549" i="2"/>
  <c r="I1549" i="2" s="1" a="1"/>
  <c r="I1549" i="2" s="1"/>
  <c r="O1548" i="2"/>
  <c r="G1548" i="2"/>
  <c r="I1548" i="2" s="1" a="1"/>
  <c r="I1548" i="2" s="1"/>
  <c r="O1547" i="2"/>
  <c r="G1547" i="2"/>
  <c r="I1547" i="2" s="1" a="1"/>
  <c r="I1547" i="2" s="1"/>
  <c r="O1545" i="2"/>
  <c r="G1545" i="2"/>
  <c r="I1545" i="2" s="1" a="1"/>
  <c r="I1545" i="2" s="1"/>
  <c r="O1544" i="2"/>
  <c r="G1544" i="2"/>
  <c r="I1544" i="2" s="1" a="1"/>
  <c r="I1544" i="2" s="1"/>
  <c r="O1543" i="2"/>
  <c r="G1543" i="2"/>
  <c r="I1543" i="2" s="1" a="1"/>
  <c r="I1543" i="2" s="1"/>
  <c r="O1542" i="2"/>
  <c r="G1542" i="2"/>
  <c r="I1542" i="2" s="1" a="1"/>
  <c r="I1542" i="2" s="1"/>
  <c r="O1541" i="2"/>
  <c r="G1541" i="2"/>
  <c r="I1541" i="2" s="1" a="1"/>
  <c r="I1541" i="2" s="1"/>
  <c r="O1540" i="2"/>
  <c r="G1540" i="2"/>
  <c r="I1540" i="2" s="1" a="1"/>
  <c r="I1540" i="2" s="1"/>
  <c r="O1539" i="2"/>
  <c r="G1539" i="2"/>
  <c r="I1539" i="2" s="1" a="1"/>
  <c r="I1539" i="2" s="1"/>
  <c r="O1538" i="2"/>
  <c r="G1538" i="2"/>
  <c r="I1538" i="2" s="1" a="1"/>
  <c r="I1538" i="2" s="1"/>
  <c r="O1537" i="2"/>
  <c r="G1537" i="2"/>
  <c r="I1537" i="2" s="1" a="1"/>
  <c r="I1537" i="2" s="1"/>
  <c r="O1536" i="2"/>
  <c r="G1536" i="2"/>
  <c r="I1536" i="2" s="1" a="1"/>
  <c r="I1536" i="2" s="1"/>
  <c r="O1535" i="2"/>
  <c r="G1535" i="2"/>
  <c r="I1535" i="2" s="1" a="1"/>
  <c r="I1535" i="2" s="1"/>
  <c r="O1534" i="2"/>
  <c r="G1534" i="2"/>
  <c r="I1534" i="2" s="1" a="1"/>
  <c r="I1534" i="2" s="1"/>
  <c r="O1533" i="2"/>
  <c r="G1533" i="2"/>
  <c r="I1533" i="2" s="1" a="1"/>
  <c r="I1533" i="2" s="1"/>
  <c r="O1532" i="2"/>
  <c r="G1532" i="2"/>
  <c r="I1532" i="2" s="1" a="1"/>
  <c r="I1532" i="2" s="1"/>
  <c r="O1531" i="2"/>
  <c r="G1531" i="2"/>
  <c r="I1531" i="2" s="1" a="1"/>
  <c r="I1531" i="2" s="1"/>
  <c r="O1530" i="2"/>
  <c r="G1530" i="2"/>
  <c r="I1530" i="2" s="1" a="1"/>
  <c r="I1530" i="2" s="1"/>
  <c r="O1529" i="2"/>
  <c r="G1529" i="2"/>
  <c r="I1529" i="2" s="1" a="1"/>
  <c r="I1529" i="2" s="1"/>
  <c r="O1528" i="2"/>
  <c r="G1528" i="2"/>
  <c r="I1528" i="2" s="1" a="1"/>
  <c r="I1528" i="2" s="1"/>
  <c r="O1527" i="2"/>
  <c r="G1527" i="2"/>
  <c r="I1527" i="2" s="1" a="1"/>
  <c r="I1527" i="2" s="1"/>
  <c r="O1526" i="2"/>
  <c r="G1526" i="2"/>
  <c r="I1526" i="2" s="1" a="1"/>
  <c r="I1526" i="2" s="1"/>
  <c r="O1525" i="2"/>
  <c r="G1525" i="2"/>
  <c r="I1525" i="2" s="1" a="1"/>
  <c r="I1525" i="2" s="1"/>
  <c r="O1524" i="2"/>
  <c r="G1524" i="2"/>
  <c r="I1524" i="2" s="1" a="1"/>
  <c r="I1524" i="2" s="1"/>
  <c r="O1523" i="2"/>
  <c r="G1523" i="2"/>
  <c r="I1523" i="2" s="1" a="1"/>
  <c r="I1523" i="2" s="1"/>
  <c r="O1521" i="2"/>
  <c r="G1521" i="2"/>
  <c r="I1521" i="2" s="1" a="1"/>
  <c r="I1521" i="2" s="1"/>
  <c r="O1520" i="2"/>
  <c r="G1520" i="2"/>
  <c r="I1520" i="2" s="1" a="1"/>
  <c r="I1520" i="2" s="1"/>
  <c r="O1519" i="2"/>
  <c r="G1519" i="2"/>
  <c r="I1519" i="2" s="1" a="1"/>
  <c r="I1519" i="2" s="1"/>
  <c r="O1518" i="2"/>
  <c r="G1518" i="2"/>
  <c r="I1518" i="2" s="1" a="1"/>
  <c r="I1518" i="2" s="1"/>
  <c r="O1517" i="2"/>
  <c r="G1517" i="2"/>
  <c r="I1517" i="2" s="1" a="1"/>
  <c r="I1517" i="2" s="1"/>
  <c r="O1515" i="2"/>
  <c r="G1515" i="2"/>
  <c r="I1515" i="2" s="1" a="1"/>
  <c r="I1515" i="2" s="1"/>
  <c r="O1514" i="2"/>
  <c r="G1514" i="2"/>
  <c r="I1514" i="2" s="1" a="1"/>
  <c r="O1513" i="2"/>
  <c r="G1513" i="2"/>
  <c r="I1513" i="2" s="1" a="1"/>
  <c r="I1513" i="2" s="1"/>
  <c r="O1512" i="2"/>
  <c r="G1512" i="2"/>
  <c r="I1512" i="2" s="1" a="1"/>
  <c r="I1512" i="2" s="1"/>
  <c r="O1511" i="2"/>
  <c r="G1511" i="2"/>
  <c r="I1511" i="2" s="1" a="1"/>
  <c r="O1510" i="2"/>
  <c r="G1510" i="2"/>
  <c r="I1510" i="2" s="1" a="1"/>
  <c r="I1510" i="2" s="1"/>
  <c r="O1509" i="2"/>
  <c r="G1509" i="2"/>
  <c r="I1509" i="2" s="1" a="1"/>
  <c r="I1509" i="2" s="1"/>
  <c r="O1508" i="2"/>
  <c r="G1508" i="2"/>
  <c r="I1508" i="2" s="1" a="1"/>
  <c r="I1508" i="2" s="1"/>
  <c r="O1507" i="2"/>
  <c r="G1507" i="2"/>
  <c r="I1507" i="2" s="1" a="1"/>
  <c r="I1507" i="2" s="1"/>
  <c r="O1506" i="2"/>
  <c r="G1506" i="2"/>
  <c r="I1506" i="2" s="1" a="1"/>
  <c r="O1505" i="2"/>
  <c r="G1505" i="2"/>
  <c r="I1505" i="2" s="1" a="1"/>
  <c r="O1504" i="2"/>
  <c r="G1504" i="2"/>
  <c r="I1504" i="2" s="1" a="1"/>
  <c r="O1503" i="2"/>
  <c r="G1503" i="2"/>
  <c r="I1503" i="2" s="1" a="1"/>
  <c r="I1503" i="2" s="1"/>
  <c r="O1502" i="2"/>
  <c r="G1502" i="2"/>
  <c r="I1502" i="2" s="1" a="1"/>
  <c r="O1501" i="2"/>
  <c r="G1501" i="2"/>
  <c r="I1501" i="2" s="1" a="1"/>
  <c r="O1500" i="2"/>
  <c r="G1500" i="2"/>
  <c r="O1499" i="2"/>
  <c r="G1499" i="2"/>
  <c r="I1499" i="2" s="1" a="1"/>
  <c r="O1498" i="2"/>
  <c r="G1498" i="2"/>
  <c r="O1497" i="2"/>
  <c r="G1497" i="2"/>
  <c r="I1497" i="2" s="1" a="1"/>
  <c r="O1496" i="2"/>
  <c r="G1496" i="2"/>
  <c r="I1496" i="2" s="1" a="1"/>
  <c r="I1496" i="2" s="1"/>
  <c r="O1495" i="2"/>
  <c r="G1495" i="2"/>
  <c r="I1495" i="2" s="1" a="1"/>
  <c r="O1494" i="2"/>
  <c r="G1494" i="2"/>
  <c r="I1494" i="2" s="1" a="1"/>
  <c r="O1493" i="2"/>
  <c r="G1493" i="2"/>
  <c r="I1493" i="2" s="1" a="1"/>
  <c r="O1492" i="2"/>
  <c r="G1492" i="2"/>
  <c r="O1491" i="2"/>
  <c r="G1491" i="2"/>
  <c r="I1491" i="2" s="1" a="1"/>
  <c r="I1491" i="2" s="1"/>
  <c r="O1490" i="2"/>
  <c r="G1490" i="2"/>
  <c r="I1490" i="2" s="1" a="1"/>
  <c r="I1490" i="2" s="1"/>
  <c r="O1489" i="2"/>
  <c r="G1489" i="2"/>
  <c r="I1489" i="2" s="1" a="1"/>
  <c r="O1488" i="2"/>
  <c r="G1488" i="2"/>
  <c r="I1488" i="2" s="1" a="1"/>
  <c r="O1487" i="2"/>
  <c r="G1487" i="2"/>
  <c r="I1487" i="2" s="1" a="1"/>
  <c r="O1486" i="2"/>
  <c r="G1486" i="2"/>
  <c r="I1486" i="2" s="1" a="1"/>
  <c r="O1485" i="2"/>
  <c r="G1485" i="2"/>
  <c r="I1485" i="2" s="1" a="1"/>
  <c r="O1484" i="2"/>
  <c r="G1484" i="2"/>
  <c r="I1484" i="2" s="1" a="1"/>
  <c r="I1484" i="2" s="1"/>
  <c r="O1483" i="2"/>
  <c r="G1483" i="2"/>
  <c r="I1483" i="2" s="1" a="1"/>
  <c r="O1482" i="2"/>
  <c r="G1482" i="2"/>
  <c r="I1482" i="2" s="1" a="1"/>
  <c r="I1482" i="2" s="1"/>
  <c r="O1481" i="2"/>
  <c r="G1481" i="2"/>
  <c r="I1481" i="2" s="1" a="1"/>
  <c r="O1480" i="2"/>
  <c r="G1480" i="2"/>
  <c r="I1480" i="2" s="1" a="1"/>
  <c r="I1480" i="2" s="1"/>
  <c r="O1479" i="2"/>
  <c r="G1479" i="2"/>
  <c r="I1479" i="2" s="1" a="1"/>
  <c r="O1478" i="2"/>
  <c r="G1478" i="2"/>
  <c r="I1478" i="2" s="1" a="1"/>
  <c r="I1478" i="2" s="1"/>
  <c r="O1477" i="2"/>
  <c r="G1477" i="2"/>
  <c r="I1477" i="2" s="1" a="1"/>
  <c r="I1477" i="2" s="1"/>
  <c r="O1476" i="2"/>
  <c r="G1476" i="2"/>
  <c r="I1476" i="2" s="1" a="1"/>
  <c r="O1475" i="2"/>
  <c r="G1475" i="2"/>
  <c r="I1475" i="2" s="1" a="1"/>
  <c r="O1474" i="2"/>
  <c r="G1474" i="2"/>
  <c r="I1474" i="2" s="1" a="1"/>
  <c r="O1473" i="2"/>
  <c r="G1473" i="2"/>
  <c r="I1473" i="2" s="1" a="1"/>
  <c r="O1472" i="2"/>
  <c r="G1472" i="2"/>
  <c r="I1472" i="2" s="1" a="1"/>
  <c r="O1471" i="2"/>
  <c r="G1471" i="2"/>
  <c r="I1471" i="2" s="1" a="1"/>
  <c r="O1470" i="2"/>
  <c r="G1470" i="2"/>
  <c r="I1470" i="2" s="1" a="1"/>
  <c r="I1470" i="2" s="1"/>
  <c r="O1469" i="2"/>
  <c r="G1469" i="2"/>
  <c r="I1469" i="2" s="1" a="1"/>
  <c r="O1468" i="2"/>
  <c r="G1468" i="2"/>
  <c r="I1468" i="2" s="1" a="1"/>
  <c r="I1468" i="2" s="1"/>
  <c r="O1467" i="2"/>
  <c r="G1467" i="2"/>
  <c r="I1467" i="2" s="1" a="1"/>
  <c r="O1466" i="2"/>
  <c r="G1466" i="2"/>
  <c r="I1466" i="2" s="1" a="1"/>
  <c r="O1465" i="2"/>
  <c r="G1465" i="2"/>
  <c r="I1465" i="2" s="1" a="1"/>
  <c r="O1464" i="2"/>
  <c r="G1464" i="2"/>
  <c r="I1464" i="2" s="1" a="1"/>
  <c r="O1463" i="2"/>
  <c r="G1463" i="2"/>
  <c r="I1463" i="2" s="1" a="1"/>
  <c r="O1462" i="2"/>
  <c r="G1462" i="2"/>
  <c r="I1462" i="2" s="1" a="1"/>
  <c r="I1462" i="2" s="1"/>
  <c r="O1461" i="2"/>
  <c r="G1461" i="2"/>
  <c r="I1461" i="2" s="1" a="1"/>
  <c r="O1460" i="2"/>
  <c r="G1460" i="2"/>
  <c r="I1460" i="2" s="1" a="1"/>
  <c r="I1460" i="2" s="1"/>
  <c r="O1459" i="2"/>
  <c r="G1459" i="2"/>
  <c r="I1459" i="2" s="1" a="1"/>
  <c r="I1459" i="2" s="1"/>
  <c r="O1458" i="2"/>
  <c r="G1458" i="2"/>
  <c r="I1458" i="2" s="1" a="1"/>
  <c r="I1458" i="2" s="1"/>
  <c r="O1457" i="2"/>
  <c r="G1457" i="2"/>
  <c r="I1457" i="2" s="1" a="1"/>
  <c r="I1457" i="2" s="1"/>
  <c r="O1456" i="2"/>
  <c r="G1456" i="2"/>
  <c r="I1456" i="2" s="1" a="1"/>
  <c r="I1456" i="2" s="1"/>
  <c r="O1455" i="2"/>
  <c r="G1455" i="2"/>
  <c r="I1455" i="2" s="1" a="1"/>
  <c r="I1455" i="2" s="1"/>
  <c r="O1454" i="2"/>
  <c r="G1454" i="2"/>
  <c r="I1454" i="2" s="1" a="1"/>
  <c r="I1454" i="2" s="1"/>
  <c r="O1453" i="2"/>
  <c r="G1453" i="2"/>
  <c r="I1453" i="2" s="1" a="1"/>
  <c r="I1453" i="2" s="1"/>
  <c r="O1452" i="2"/>
  <c r="G1452" i="2"/>
  <c r="I1452" i="2" s="1" a="1"/>
  <c r="O1451" i="2"/>
  <c r="G1451" i="2"/>
  <c r="I1451" i="2" s="1" a="1"/>
  <c r="I1451" i="2" s="1"/>
  <c r="O1450" i="2"/>
  <c r="G1450" i="2"/>
  <c r="I1450" i="2" s="1" a="1"/>
  <c r="O1448" i="2"/>
  <c r="G1448" i="2"/>
  <c r="I1448" i="2" s="1" a="1"/>
  <c r="I1448" i="2" s="1"/>
  <c r="O1447" i="2"/>
  <c r="G1447" i="2"/>
  <c r="I1447" i="2" s="1" a="1"/>
  <c r="I1447" i="2" s="1"/>
  <c r="O1446" i="2"/>
  <c r="G1446" i="2"/>
  <c r="I1446" i="2" s="1" a="1"/>
  <c r="I1446" i="2" s="1"/>
  <c r="O1445" i="2"/>
  <c r="G1445" i="2"/>
  <c r="I1445" i="2" s="1" a="1"/>
  <c r="I1445" i="2" s="1"/>
  <c r="O1444" i="2"/>
  <c r="G1444" i="2"/>
  <c r="I1444" i="2" s="1" a="1"/>
  <c r="I1444" i="2" s="1"/>
  <c r="O1443" i="2"/>
  <c r="G1443" i="2"/>
  <c r="I1443" i="2" s="1" a="1"/>
  <c r="I1443" i="2" s="1"/>
  <c r="O1442" i="2"/>
  <c r="G1442" i="2"/>
  <c r="I1442" i="2" s="1" a="1"/>
  <c r="I1442" i="2" s="1"/>
  <c r="O1441" i="2"/>
  <c r="G1441" i="2"/>
  <c r="I1441" i="2" s="1" a="1"/>
  <c r="I1441" i="2" s="1"/>
  <c r="O1440" i="2"/>
  <c r="G1440" i="2"/>
  <c r="I1440" i="2" s="1" a="1"/>
  <c r="I1440" i="2" s="1"/>
  <c r="O1439" i="2"/>
  <c r="G1439" i="2"/>
  <c r="I1439" i="2" s="1" a="1"/>
  <c r="I1439" i="2" s="1"/>
  <c r="O1438" i="2"/>
  <c r="G1438" i="2"/>
  <c r="I1438" i="2" s="1" a="1"/>
  <c r="I1438" i="2" s="1"/>
  <c r="O1437" i="2"/>
  <c r="G1437" i="2"/>
  <c r="I1437" i="2" s="1" a="1"/>
  <c r="I1437" i="2" s="1"/>
  <c r="O1436" i="2"/>
  <c r="G1436" i="2"/>
  <c r="I1436" i="2" s="1" a="1"/>
  <c r="I1436" i="2" s="1"/>
  <c r="O1435" i="2"/>
  <c r="G1435" i="2"/>
  <c r="I1435" i="2" s="1" a="1"/>
  <c r="I1435" i="2" s="1"/>
  <c r="O1434" i="2"/>
  <c r="G1434" i="2"/>
  <c r="I1434" i="2" s="1" a="1"/>
  <c r="I1434" i="2" s="1"/>
  <c r="O1433" i="2"/>
  <c r="G1433" i="2"/>
  <c r="I1433" i="2" s="1" a="1"/>
  <c r="I1433" i="2" s="1"/>
  <c r="O1432" i="2"/>
  <c r="G1432" i="2"/>
  <c r="I1432" i="2" s="1" a="1"/>
  <c r="I1432" i="2" s="1"/>
  <c r="O1431" i="2"/>
  <c r="G1431" i="2"/>
  <c r="I1431" i="2" s="1" a="1"/>
  <c r="I1431" i="2" s="1"/>
  <c r="O1430" i="2"/>
  <c r="G1430" i="2"/>
  <c r="I1430" i="2" s="1" a="1"/>
  <c r="I1430" i="2" s="1"/>
  <c r="O1429" i="2"/>
  <c r="G1429" i="2"/>
  <c r="I1429" i="2" s="1" a="1"/>
  <c r="I1429" i="2" s="1"/>
  <c r="O1428" i="2"/>
  <c r="G1428" i="2"/>
  <c r="I1428" i="2" s="1" a="1"/>
  <c r="I1428" i="2" s="1"/>
  <c r="O1427" i="2"/>
  <c r="G1427" i="2"/>
  <c r="I1427" i="2" s="1" a="1"/>
  <c r="I1427" i="2" s="1"/>
  <c r="O1426" i="2"/>
  <c r="G1426" i="2"/>
  <c r="I1426" i="2" s="1" a="1"/>
  <c r="I1426" i="2" s="1"/>
  <c r="O1425" i="2"/>
  <c r="G1425" i="2"/>
  <c r="I1425" i="2" s="1" a="1"/>
  <c r="I1425" i="2" s="1"/>
  <c r="O1424" i="2"/>
  <c r="G1424" i="2"/>
  <c r="I1424" i="2" s="1" a="1"/>
  <c r="I1424" i="2" s="1"/>
  <c r="O1423" i="2"/>
  <c r="G1423" i="2"/>
  <c r="I1423" i="2" s="1" a="1"/>
  <c r="I1423" i="2" s="1"/>
  <c r="O1421" i="2"/>
  <c r="G1421" i="2"/>
  <c r="I1421" i="2" s="1" a="1"/>
  <c r="I1421" i="2" s="1"/>
  <c r="O1420" i="2"/>
  <c r="G1420" i="2"/>
  <c r="O1419" i="2"/>
  <c r="G1419" i="2"/>
  <c r="I1419" i="2" s="1" a="1"/>
  <c r="I1419" i="2" s="1"/>
  <c r="O1418" i="2"/>
  <c r="G1418" i="2"/>
  <c r="O1417" i="2"/>
  <c r="G1417" i="2"/>
  <c r="I1417" i="2" s="1" a="1"/>
  <c r="I1417" i="2" s="1"/>
  <c r="O1416" i="2"/>
  <c r="G1416" i="2"/>
  <c r="O1415" i="2"/>
  <c r="G1415" i="2"/>
  <c r="I1415" i="2" s="1" a="1"/>
  <c r="I1415" i="2" s="1"/>
  <c r="O1414" i="2"/>
  <c r="G1414" i="2"/>
  <c r="O1413" i="2"/>
  <c r="G1413" i="2"/>
  <c r="I1413" i="2" s="1" a="1"/>
  <c r="I1413" i="2" s="1"/>
  <c r="O1412" i="2"/>
  <c r="G1412" i="2"/>
  <c r="I1412" i="2" s="1" a="1"/>
  <c r="O1411" i="2"/>
  <c r="G1411" i="2"/>
  <c r="I1411" i="2" s="1" a="1"/>
  <c r="I1411" i="2" s="1"/>
  <c r="O1410" i="2"/>
  <c r="G1410" i="2"/>
  <c r="I1410" i="2" s="1" a="1"/>
  <c r="I1410" i="2" s="1"/>
  <c r="O1409" i="2"/>
  <c r="G1409" i="2"/>
  <c r="I1409" i="2" s="1" a="1"/>
  <c r="I1409" i="2" s="1"/>
  <c r="O1408" i="2"/>
  <c r="G1408" i="2"/>
  <c r="I1408" i="2" s="1" a="1"/>
  <c r="O1407" i="2"/>
  <c r="G1407" i="2"/>
  <c r="I1407" i="2" s="1" a="1"/>
  <c r="I1407" i="2" s="1"/>
  <c r="O1406" i="2"/>
  <c r="G1406" i="2"/>
  <c r="I1406" i="2" s="1" a="1"/>
  <c r="O1405" i="2"/>
  <c r="G1405" i="2"/>
  <c r="I1405" i="2" s="1" a="1"/>
  <c r="I1405" i="2" s="1"/>
  <c r="O1404" i="2"/>
  <c r="G1404" i="2"/>
  <c r="O1403" i="2"/>
  <c r="G1403" i="2"/>
  <c r="I1403" i="2" s="1" a="1"/>
  <c r="I1403" i="2" s="1"/>
  <c r="O1402" i="2"/>
  <c r="G1402" i="2"/>
  <c r="O1401" i="2"/>
  <c r="G1401" i="2"/>
  <c r="I1401" i="2" s="1" a="1"/>
  <c r="I1401" i="2" s="1"/>
  <c r="O1400" i="2"/>
  <c r="G1400" i="2"/>
  <c r="O1399" i="2"/>
  <c r="G1399" i="2"/>
  <c r="I1399" i="2" s="1" a="1"/>
  <c r="I1399" i="2" s="1"/>
  <c r="O1398" i="2"/>
  <c r="G1398" i="2"/>
  <c r="O1397" i="2"/>
  <c r="G1397" i="2"/>
  <c r="I1397" i="2" s="1" a="1"/>
  <c r="I1397" i="2" s="1"/>
  <c r="O1396" i="2"/>
  <c r="G1396" i="2"/>
  <c r="O1395" i="2"/>
  <c r="G1395" i="2"/>
  <c r="I1395" i="2" s="1" a="1"/>
  <c r="I1395" i="2" s="1"/>
  <c r="O1394" i="2"/>
  <c r="G1394" i="2"/>
  <c r="I1394" i="2" s="1" a="1"/>
  <c r="I1394" i="2" s="1"/>
  <c r="O1393" i="2"/>
  <c r="G1393" i="2"/>
  <c r="I1393" i="2" s="1" a="1"/>
  <c r="I1393" i="2" s="1"/>
  <c r="O1392" i="2"/>
  <c r="G1392" i="2"/>
  <c r="I1392" i="2" s="1" a="1"/>
  <c r="I1392" i="2" s="1"/>
  <c r="O1391" i="2"/>
  <c r="G1391" i="2"/>
  <c r="I1391" i="2" s="1" a="1"/>
  <c r="I1391" i="2" s="1"/>
  <c r="O1390" i="2"/>
  <c r="G1390" i="2"/>
  <c r="O1389" i="2"/>
  <c r="G1389" i="2"/>
  <c r="I1389" i="2" s="1" a="1"/>
  <c r="I1389" i="2" s="1"/>
  <c r="O1388" i="2"/>
  <c r="G1388" i="2"/>
  <c r="I1388" i="2" s="1" a="1"/>
  <c r="I1388" i="2" s="1"/>
  <c r="O1387" i="2"/>
  <c r="G1387" i="2"/>
  <c r="I1387" i="2" s="1" a="1"/>
  <c r="I1387" i="2" s="1"/>
  <c r="O1386" i="2"/>
  <c r="G1386" i="2"/>
  <c r="I1386" i="2" s="1" a="1"/>
  <c r="I1386" i="2" s="1"/>
  <c r="O1385" i="2"/>
  <c r="G1385" i="2"/>
  <c r="I1385" i="2" s="1" a="1"/>
  <c r="I1385" i="2" s="1"/>
  <c r="O1384" i="2"/>
  <c r="G1384" i="2"/>
  <c r="O1383" i="2"/>
  <c r="G1383" i="2"/>
  <c r="I1383" i="2" s="1" a="1"/>
  <c r="I1383" i="2" s="1"/>
  <c r="O1382" i="2"/>
  <c r="G1382" i="2"/>
  <c r="O1381" i="2"/>
  <c r="G1381" i="2"/>
  <c r="I1381" i="2" s="1" a="1"/>
  <c r="I1381" i="2" s="1"/>
  <c r="O1380" i="2"/>
  <c r="G1380" i="2"/>
  <c r="I1380" i="2" s="1" a="1"/>
  <c r="I1380" i="2" s="1"/>
  <c r="O1379" i="2"/>
  <c r="G1379" i="2"/>
  <c r="I1379" i="2" s="1" a="1"/>
  <c r="I1379" i="2" s="1"/>
  <c r="O1378" i="2"/>
  <c r="G1378" i="2"/>
  <c r="O1377" i="2"/>
  <c r="G1377" i="2"/>
  <c r="I1377" i="2" s="1" a="1"/>
  <c r="I1377" i="2" s="1"/>
  <c r="O1376" i="2"/>
  <c r="G1376" i="2"/>
  <c r="O1375" i="2"/>
  <c r="G1375" i="2"/>
  <c r="I1375" i="2" s="1" a="1"/>
  <c r="I1375" i="2" s="1"/>
  <c r="O1374" i="2"/>
  <c r="G1374" i="2"/>
  <c r="I1374" i="2" s="1" a="1"/>
  <c r="I1374" i="2" s="1"/>
  <c r="O1373" i="2"/>
  <c r="G1373" i="2"/>
  <c r="I1373" i="2" s="1" a="1"/>
  <c r="I1373" i="2" s="1"/>
  <c r="O1372" i="2"/>
  <c r="G1372" i="2"/>
  <c r="O1371" i="2"/>
  <c r="G1371" i="2"/>
  <c r="I1371" i="2" s="1" a="1"/>
  <c r="I1371" i="2" s="1"/>
  <c r="O1370" i="2"/>
  <c r="G1370" i="2"/>
  <c r="I1370" i="2" s="1" a="1"/>
  <c r="O1369" i="2"/>
  <c r="G1369" i="2"/>
  <c r="I1369" i="2" s="1" a="1"/>
  <c r="I1369" i="2" s="1"/>
  <c r="O1368" i="2"/>
  <c r="G1368" i="2"/>
  <c r="O1367" i="2"/>
  <c r="G1367" i="2"/>
  <c r="I1367" i="2" s="1" a="1"/>
  <c r="I1367" i="2" s="1"/>
  <c r="O1366" i="2"/>
  <c r="G1366" i="2"/>
  <c r="O1365" i="2"/>
  <c r="G1365" i="2"/>
  <c r="I1365" i="2" s="1" a="1"/>
  <c r="I1365" i="2" s="1"/>
  <c r="O1364" i="2"/>
  <c r="G1364" i="2"/>
  <c r="I1364" i="2" s="1" a="1"/>
  <c r="I1364" i="2" s="1"/>
  <c r="O1363" i="2"/>
  <c r="G1363" i="2"/>
  <c r="I1363" i="2" s="1" a="1"/>
  <c r="I1363" i="2" s="1"/>
  <c r="O1362" i="2"/>
  <c r="G1362" i="2"/>
  <c r="O1361" i="2"/>
  <c r="G1361" i="2"/>
  <c r="I1361" i="2" s="1" a="1"/>
  <c r="I1361" i="2" s="1"/>
  <c r="O1360" i="2"/>
  <c r="G1360" i="2"/>
  <c r="I1360" i="2" s="1" a="1"/>
  <c r="O1359" i="2"/>
  <c r="G1359" i="2"/>
  <c r="I1359" i="2" s="1" a="1"/>
  <c r="I1359" i="2" s="1"/>
  <c r="O1358" i="2"/>
  <c r="G1358" i="2"/>
  <c r="O1357" i="2"/>
  <c r="G1357" i="2"/>
  <c r="I1357" i="2" s="1" a="1"/>
  <c r="I1357" i="2" s="1"/>
  <c r="O1356" i="2"/>
  <c r="G1356" i="2"/>
  <c r="I1356" i="2" s="1" a="1"/>
  <c r="I1356" i="2" s="1"/>
  <c r="O1354" i="2"/>
  <c r="G1354" i="2"/>
  <c r="I1354" i="2" s="1" a="1"/>
  <c r="O1353" i="2"/>
  <c r="G1353" i="2"/>
  <c r="I1353" i="2" s="1" a="1"/>
  <c r="I1353" i="2" s="1"/>
  <c r="O1352" i="2"/>
  <c r="G1352" i="2"/>
  <c r="I1352" i="2" s="1" a="1"/>
  <c r="I1352" i="2" s="1"/>
  <c r="O1351" i="2"/>
  <c r="G1351" i="2"/>
  <c r="I1351" i="2" s="1" a="1"/>
  <c r="I1351" i="2" s="1"/>
  <c r="O1350" i="2"/>
  <c r="G1350" i="2"/>
  <c r="I1350" i="2" s="1" a="1"/>
  <c r="I1350" i="2" s="1"/>
  <c r="O1349" i="2"/>
  <c r="G1349" i="2"/>
  <c r="I1349" i="2" s="1" a="1"/>
  <c r="I1349" i="2" s="1"/>
  <c r="O1348" i="2"/>
  <c r="G1348" i="2"/>
  <c r="I1348" i="2" s="1" a="1"/>
  <c r="I1348" i="2" s="1"/>
  <c r="O1347" i="2"/>
  <c r="G1347" i="2"/>
  <c r="I1347" i="2" s="1" a="1"/>
  <c r="I1347" i="2" s="1"/>
  <c r="O1346" i="2"/>
  <c r="G1346" i="2"/>
  <c r="I1346" i="2" s="1" a="1"/>
  <c r="I1346" i="2" s="1"/>
  <c r="O1345" i="2"/>
  <c r="G1345" i="2"/>
  <c r="I1345" i="2" s="1" a="1"/>
  <c r="I1345" i="2" s="1"/>
  <c r="O1344" i="2"/>
  <c r="G1344" i="2"/>
  <c r="I1344" i="2" s="1" a="1"/>
  <c r="I1344" i="2" s="1"/>
  <c r="O1343" i="2"/>
  <c r="G1343" i="2"/>
  <c r="I1343" i="2" s="1" a="1"/>
  <c r="I1343" i="2" s="1"/>
  <c r="O1342" i="2"/>
  <c r="G1342" i="2"/>
  <c r="I1342" i="2" s="1" a="1"/>
  <c r="I1342" i="2" s="1"/>
  <c r="O1341" i="2"/>
  <c r="G1341" i="2"/>
  <c r="I1341" i="2" s="1" a="1"/>
  <c r="I1341" i="2" s="1"/>
  <c r="O1340" i="2"/>
  <c r="G1340" i="2"/>
  <c r="I1340" i="2" s="1" a="1"/>
  <c r="I1340" i="2" s="1"/>
  <c r="O1339" i="2"/>
  <c r="G1339" i="2"/>
  <c r="I1339" i="2" s="1" a="1"/>
  <c r="I1339" i="2" s="1"/>
  <c r="O1338" i="2"/>
  <c r="G1338" i="2"/>
  <c r="I1338" i="2" s="1" a="1"/>
  <c r="I1338" i="2" s="1"/>
  <c r="O1337" i="2"/>
  <c r="G1337" i="2"/>
  <c r="I1337" i="2" s="1" a="1"/>
  <c r="I1337" i="2" s="1"/>
  <c r="O1336" i="2"/>
  <c r="G1336" i="2"/>
  <c r="I1336" i="2" s="1" a="1"/>
  <c r="O1335" i="2"/>
  <c r="G1335" i="2"/>
  <c r="I1335" i="2" s="1" a="1"/>
  <c r="I1335" i="2" s="1"/>
  <c r="O1334" i="2"/>
  <c r="G1334" i="2"/>
  <c r="I1334" i="2" s="1" a="1"/>
  <c r="I1334" i="2" s="1"/>
  <c r="O1333" i="2"/>
  <c r="G1333" i="2"/>
  <c r="I1333" i="2" s="1" a="1"/>
  <c r="I1333" i="2" s="1"/>
  <c r="O1332" i="2"/>
  <c r="G1332" i="2"/>
  <c r="I1332" i="2" s="1" a="1"/>
  <c r="I1332" i="2" s="1"/>
  <c r="O1331" i="2"/>
  <c r="G1331" i="2"/>
  <c r="I1331" i="2" s="1" a="1"/>
  <c r="I1331" i="2" s="1"/>
  <c r="O1330" i="2"/>
  <c r="G1330" i="2"/>
  <c r="I1330" i="2" s="1" a="1"/>
  <c r="I1330" i="2" s="1"/>
  <c r="O1329" i="2"/>
  <c r="G1329" i="2"/>
  <c r="I1329" i="2" s="1" a="1"/>
  <c r="I1329" i="2" s="1"/>
  <c r="O1328" i="2"/>
  <c r="G1328" i="2"/>
  <c r="I1328" i="2" s="1" a="1"/>
  <c r="O1327" i="2"/>
  <c r="G1327" i="2"/>
  <c r="I1327" i="2" s="1" a="1"/>
  <c r="I1327" i="2" s="1"/>
  <c r="O1326" i="2"/>
  <c r="G1326" i="2"/>
  <c r="I1326" i="2" s="1" a="1"/>
  <c r="O1325" i="2"/>
  <c r="G1325" i="2"/>
  <c r="I1325" i="2" s="1" a="1"/>
  <c r="I1325" i="2" s="1"/>
  <c r="O1324" i="2"/>
  <c r="G1324" i="2"/>
  <c r="I1324" i="2" s="1" a="1"/>
  <c r="I1324" i="2" s="1"/>
  <c r="O1323" i="2"/>
  <c r="G1323" i="2"/>
  <c r="I1323" i="2" s="1" a="1"/>
  <c r="I1323" i="2" s="1"/>
  <c r="O1322" i="2"/>
  <c r="G1322" i="2"/>
  <c r="I1322" i="2" s="1" a="1"/>
  <c r="I1322" i="2" s="1"/>
  <c r="O1321" i="2"/>
  <c r="G1321" i="2"/>
  <c r="I1321" i="2" s="1" a="1"/>
  <c r="I1321" i="2" s="1"/>
  <c r="O1320" i="2"/>
  <c r="G1320" i="2"/>
  <c r="I1320" i="2" s="1" a="1"/>
  <c r="I1320" i="2" s="1"/>
  <c r="O1319" i="2"/>
  <c r="G1319" i="2"/>
  <c r="I1319" i="2" s="1" a="1"/>
  <c r="I1319" i="2" s="1"/>
  <c r="O1318" i="2"/>
  <c r="G1318" i="2"/>
  <c r="I1318" i="2" s="1" a="1"/>
  <c r="I1318" i="2" s="1"/>
  <c r="O1317" i="2"/>
  <c r="G1317" i="2"/>
  <c r="I1317" i="2" s="1" a="1"/>
  <c r="I1317" i="2" s="1"/>
  <c r="O1316" i="2"/>
  <c r="G1316" i="2"/>
  <c r="I1316" i="2" s="1" a="1"/>
  <c r="O1315" i="2"/>
  <c r="G1315" i="2"/>
  <c r="I1315" i="2" s="1" a="1"/>
  <c r="I1315" i="2" s="1"/>
  <c r="O1314" i="2"/>
  <c r="G1314" i="2"/>
  <c r="I1314" i="2" s="1" a="1"/>
  <c r="O1313" i="2"/>
  <c r="G1313" i="2"/>
  <c r="I1313" i="2" s="1" a="1"/>
  <c r="I1313" i="2" s="1"/>
  <c r="O1312" i="2"/>
  <c r="G1312" i="2"/>
  <c r="I1312" i="2" s="1" a="1"/>
  <c r="I1312" i="2" s="1"/>
  <c r="O1311" i="2"/>
  <c r="G1311" i="2"/>
  <c r="I1311" i="2" s="1" a="1"/>
  <c r="I1311" i="2" s="1"/>
  <c r="O1310" i="2"/>
  <c r="G1310" i="2"/>
  <c r="I1310" i="2" s="1" a="1"/>
  <c r="I1310" i="2" s="1"/>
  <c r="O1309" i="2"/>
  <c r="G1309" i="2"/>
  <c r="I1309" i="2" s="1" a="1"/>
  <c r="I1309" i="2" s="1"/>
  <c r="O1308" i="2"/>
  <c r="G1308" i="2"/>
  <c r="I1308" i="2" s="1" a="1"/>
  <c r="I1308" i="2" s="1"/>
  <c r="O1307" i="2"/>
  <c r="G1307" i="2"/>
  <c r="I1307" i="2" s="1" a="1"/>
  <c r="I1307" i="2" s="1"/>
  <c r="O1306" i="2"/>
  <c r="G1306" i="2"/>
  <c r="I1306" i="2" s="1" a="1"/>
  <c r="I1306" i="2" s="1"/>
  <c r="O1305" i="2"/>
  <c r="G1305" i="2"/>
  <c r="I1305" i="2" s="1" a="1"/>
  <c r="I1305" i="2" s="1"/>
  <c r="O1304" i="2"/>
  <c r="G1304" i="2"/>
  <c r="I1304" i="2" s="1" a="1"/>
  <c r="I1304" i="2" s="1"/>
  <c r="O1303" i="2"/>
  <c r="G1303" i="2"/>
  <c r="I1303" i="2" s="1" a="1"/>
  <c r="I1303" i="2" s="1"/>
  <c r="O1302" i="2"/>
  <c r="G1302" i="2"/>
  <c r="I1302" i="2" s="1" a="1"/>
  <c r="O1301" i="2"/>
  <c r="G1301" i="2"/>
  <c r="I1301" i="2" s="1" a="1"/>
  <c r="I1301" i="2" s="1"/>
  <c r="O1300" i="2"/>
  <c r="G1300" i="2"/>
  <c r="O1299" i="2"/>
  <c r="G1299" i="2"/>
  <c r="I1299" i="2" s="1" a="1"/>
  <c r="I1299" i="2" s="1"/>
  <c r="O1298" i="2"/>
  <c r="G1298" i="2"/>
  <c r="I1298" i="2" s="1" a="1"/>
  <c r="I1298" i="2" s="1"/>
  <c r="O1297" i="2"/>
  <c r="G1297" i="2"/>
  <c r="I1297" i="2" s="1" a="1"/>
  <c r="I1297" i="2" s="1"/>
  <c r="O1296" i="2"/>
  <c r="G1296" i="2"/>
  <c r="I1296" i="2" s="1" a="1"/>
  <c r="I1296" i="2" s="1"/>
  <c r="O1295" i="2"/>
  <c r="G1295" i="2"/>
  <c r="I1295" i="2" s="1" a="1"/>
  <c r="I1295" i="2" s="1"/>
  <c r="O1294" i="2"/>
  <c r="G1294" i="2"/>
  <c r="I1294" i="2" s="1" a="1"/>
  <c r="I1294" i="2" s="1"/>
  <c r="O1292" i="2"/>
  <c r="G1292" i="2"/>
  <c r="I1292" i="2" s="1" a="1"/>
  <c r="I1292" i="2" s="1"/>
  <c r="O1291" i="2"/>
  <c r="G1291" i="2"/>
  <c r="I1291" i="2" s="1" a="1"/>
  <c r="I1291" i="2" s="1"/>
  <c r="O1290" i="2"/>
  <c r="G1290" i="2"/>
  <c r="I1290" i="2" s="1" a="1"/>
  <c r="I1290" i="2" s="1"/>
  <c r="O1289" i="2"/>
  <c r="G1289" i="2"/>
  <c r="I1289" i="2" s="1" a="1"/>
  <c r="I1289" i="2" s="1"/>
  <c r="O1288" i="2"/>
  <c r="G1288" i="2"/>
  <c r="I1288" i="2" s="1" a="1"/>
  <c r="I1288" i="2" s="1"/>
  <c r="O1287" i="2"/>
  <c r="G1287" i="2"/>
  <c r="I1287" i="2" s="1" a="1"/>
  <c r="I1287" i="2" s="1"/>
  <c r="O1286" i="2"/>
  <c r="G1286" i="2"/>
  <c r="I1286" i="2" s="1" a="1"/>
  <c r="I1286" i="2" s="1"/>
  <c r="O1285" i="2"/>
  <c r="G1285" i="2"/>
  <c r="I1285" i="2" s="1" a="1"/>
  <c r="I1285" i="2" s="1"/>
  <c r="O1284" i="2"/>
  <c r="G1284" i="2"/>
  <c r="I1284" i="2" s="1" a="1"/>
  <c r="I1284" i="2" s="1"/>
  <c r="O1283" i="2"/>
  <c r="G1283" i="2"/>
  <c r="I1283" i="2" s="1" a="1"/>
  <c r="I1283" i="2" s="1"/>
  <c r="O1282" i="2"/>
  <c r="G1282" i="2"/>
  <c r="I1282" i="2" s="1" a="1"/>
  <c r="I1282" i="2" s="1"/>
  <c r="O1281" i="2"/>
  <c r="G1281" i="2"/>
  <c r="I1281" i="2" s="1" a="1"/>
  <c r="I1281" i="2" s="1"/>
  <c r="O1280" i="2"/>
  <c r="G1280" i="2"/>
  <c r="I1280" i="2" s="1" a="1"/>
  <c r="I1280" i="2" s="1"/>
  <c r="O1279" i="2"/>
  <c r="G1279" i="2"/>
  <c r="I1279" i="2" s="1" a="1"/>
  <c r="I1279" i="2" s="1"/>
  <c r="O1278" i="2"/>
  <c r="G1278" i="2"/>
  <c r="I1278" i="2" s="1" a="1"/>
  <c r="I1278" i="2" s="1"/>
  <c r="O1277" i="2"/>
  <c r="G1277" i="2"/>
  <c r="I1277" i="2" s="1" a="1"/>
  <c r="I1277" i="2" s="1"/>
  <c r="O1276" i="2"/>
  <c r="G1276" i="2"/>
  <c r="I1276" i="2" s="1" a="1"/>
  <c r="I1276" i="2" s="1"/>
  <c r="O1275" i="2"/>
  <c r="G1275" i="2"/>
  <c r="I1275" i="2" s="1" a="1"/>
  <c r="I1275" i="2" s="1"/>
  <c r="O1274" i="2"/>
  <c r="G1274" i="2"/>
  <c r="I1274" i="2" s="1" a="1"/>
  <c r="I1274" i="2" s="1"/>
  <c r="O1273" i="2"/>
  <c r="G1273" i="2"/>
  <c r="I1273" i="2" s="1" a="1"/>
  <c r="I1273" i="2" s="1"/>
  <c r="O1272" i="2"/>
  <c r="G1272" i="2"/>
  <c r="I1272" i="2" s="1" a="1"/>
  <c r="I1272" i="2" s="1"/>
  <c r="O1271" i="2"/>
  <c r="G1271" i="2"/>
  <c r="I1271" i="2" s="1" a="1"/>
  <c r="I1271" i="2" s="1"/>
  <c r="O1270" i="2"/>
  <c r="G1270" i="2"/>
  <c r="I1270" i="2" s="1" a="1"/>
  <c r="I1270" i="2" s="1"/>
  <c r="O1269" i="2"/>
  <c r="G1269" i="2"/>
  <c r="I1269" i="2" s="1" a="1"/>
  <c r="I1269" i="2" s="1"/>
  <c r="O1268" i="2"/>
  <c r="G1268" i="2"/>
  <c r="I1268" i="2" s="1" a="1"/>
  <c r="I1268" i="2" s="1"/>
  <c r="O1267" i="2"/>
  <c r="G1267" i="2"/>
  <c r="I1267" i="2" s="1" a="1"/>
  <c r="I1267" i="2" s="1"/>
  <c r="O1266" i="2"/>
  <c r="G1266" i="2"/>
  <c r="I1266" i="2" s="1" a="1"/>
  <c r="I1266" i="2" s="1"/>
  <c r="O1265" i="2"/>
  <c r="G1265" i="2"/>
  <c r="I1265" i="2" s="1" a="1"/>
  <c r="I1265" i="2" s="1"/>
  <c r="O1263" i="2"/>
  <c r="G1263" i="2"/>
  <c r="I1263" i="2" s="1" a="1"/>
  <c r="I1263" i="2" s="1"/>
  <c r="O1262" i="2"/>
  <c r="G1262" i="2"/>
  <c r="I1262" i="2" s="1" a="1"/>
  <c r="O1261" i="2"/>
  <c r="G1261" i="2"/>
  <c r="I1261" i="2" s="1" a="1"/>
  <c r="I1261" i="2" s="1"/>
  <c r="O1260" i="2"/>
  <c r="G1260" i="2"/>
  <c r="O1259" i="2"/>
  <c r="G1259" i="2"/>
  <c r="I1259" i="2" s="1" a="1"/>
  <c r="I1259" i="2" s="1"/>
  <c r="O1258" i="2"/>
  <c r="G1258" i="2"/>
  <c r="I1258" i="2" s="1" a="1"/>
  <c r="I1258" i="2" s="1"/>
  <c r="O1257" i="2"/>
  <c r="G1257" i="2"/>
  <c r="I1257" i="2" s="1" a="1"/>
  <c r="I1257" i="2" s="1"/>
  <c r="O1256" i="2"/>
  <c r="G1256" i="2"/>
  <c r="I1256" i="2" s="1" a="1"/>
  <c r="O1255" i="2"/>
  <c r="G1255" i="2"/>
  <c r="I1255" i="2" s="1" a="1"/>
  <c r="I1255" i="2" s="1"/>
  <c r="O1254" i="2"/>
  <c r="G1254" i="2"/>
  <c r="I1254" i="2" s="1" a="1"/>
  <c r="I1254" i="2" s="1"/>
  <c r="O1253" i="2"/>
  <c r="G1253" i="2"/>
  <c r="I1253" i="2" s="1" a="1"/>
  <c r="I1253" i="2" s="1"/>
  <c r="O1252" i="2"/>
  <c r="G1252" i="2"/>
  <c r="O1251" i="2"/>
  <c r="G1251" i="2"/>
  <c r="I1251" i="2" s="1" a="1"/>
  <c r="I1251" i="2" s="1"/>
  <c r="O1250" i="2"/>
  <c r="G1250" i="2"/>
  <c r="O1249" i="2"/>
  <c r="G1249" i="2"/>
  <c r="I1249" i="2" s="1" a="1"/>
  <c r="I1249" i="2" s="1"/>
  <c r="O1248" i="2"/>
  <c r="G1248" i="2"/>
  <c r="I1248" i="2" s="1" a="1"/>
  <c r="I1248" i="2" s="1"/>
  <c r="O1247" i="2"/>
  <c r="G1247" i="2"/>
  <c r="I1247" i="2" s="1" a="1"/>
  <c r="I1247" i="2" s="1"/>
  <c r="O1246" i="2"/>
  <c r="G1246" i="2"/>
  <c r="I1246" i="2" s="1" a="1"/>
  <c r="O1245" i="2"/>
  <c r="G1245" i="2"/>
  <c r="I1245" i="2" s="1" a="1"/>
  <c r="I1245" i="2" s="1"/>
  <c r="O1244" i="2"/>
  <c r="G1244" i="2"/>
  <c r="I1244" i="2" s="1" a="1"/>
  <c r="I1244" i="2" s="1"/>
  <c r="O1243" i="2"/>
  <c r="G1243" i="2"/>
  <c r="I1243" i="2" s="1" a="1"/>
  <c r="I1243" i="2" s="1"/>
  <c r="O1242" i="2"/>
  <c r="G1242" i="2"/>
  <c r="I1242" i="2" s="1" a="1"/>
  <c r="O1241" i="2"/>
  <c r="G1241" i="2"/>
  <c r="I1241" i="2" s="1" a="1"/>
  <c r="I1241" i="2" s="1"/>
  <c r="O1240" i="2"/>
  <c r="G1240" i="2"/>
  <c r="I1240" i="2" s="1" a="1"/>
  <c r="I1240" i="2" s="1"/>
  <c r="O1239" i="2"/>
  <c r="G1239" i="2"/>
  <c r="I1239" i="2" s="1" a="1"/>
  <c r="I1239" i="2" s="1"/>
  <c r="O1238" i="2"/>
  <c r="G1238" i="2"/>
  <c r="O1237" i="2"/>
  <c r="G1237" i="2"/>
  <c r="I1237" i="2" s="1" a="1"/>
  <c r="I1237" i="2" s="1"/>
  <c r="O1236" i="2"/>
  <c r="G1236" i="2"/>
  <c r="O1235" i="2"/>
  <c r="G1235" i="2"/>
  <c r="I1235" i="2" s="1" a="1"/>
  <c r="I1235" i="2" s="1"/>
  <c r="O1234" i="2"/>
  <c r="G1234" i="2"/>
  <c r="I1234" i="2" s="1" a="1"/>
  <c r="I1234" i="2" s="1"/>
  <c r="O1233" i="2"/>
  <c r="G1233" i="2"/>
  <c r="I1233" i="2" s="1" a="1"/>
  <c r="I1233" i="2" s="1"/>
  <c r="O1232" i="2"/>
  <c r="G1232" i="2"/>
  <c r="I1232" i="2" s="1" a="1"/>
  <c r="O1231" i="2"/>
  <c r="G1231" i="2"/>
  <c r="I1231" i="2" s="1" a="1"/>
  <c r="I1231" i="2" s="1"/>
  <c r="O1230" i="2"/>
  <c r="G1230" i="2"/>
  <c r="I1230" i="2" s="1" a="1"/>
  <c r="I1230" i="2" s="1"/>
  <c r="O1229" i="2"/>
  <c r="G1229" i="2"/>
  <c r="I1229" i="2" s="1" a="1"/>
  <c r="I1229" i="2" s="1"/>
  <c r="O1228" i="2"/>
  <c r="G1228" i="2"/>
  <c r="I1228" i="2" s="1" a="1"/>
  <c r="O1227" i="2"/>
  <c r="G1227" i="2"/>
  <c r="I1227" i="2" s="1" a="1"/>
  <c r="I1227" i="2" s="1"/>
  <c r="O1226" i="2"/>
  <c r="G1226" i="2"/>
  <c r="I1226" i="2" s="1" a="1"/>
  <c r="I1226" i="2" s="1"/>
  <c r="O1225" i="2"/>
  <c r="G1225" i="2"/>
  <c r="I1225" i="2" s="1" a="1"/>
  <c r="I1225" i="2" s="1"/>
  <c r="O1224" i="2"/>
  <c r="G1224" i="2"/>
  <c r="I1224" i="2" s="1" a="1"/>
  <c r="I1224" i="2" s="1"/>
  <c r="O1223" i="2"/>
  <c r="G1223" i="2"/>
  <c r="I1223" i="2" s="1" a="1"/>
  <c r="I1223" i="2" s="1"/>
  <c r="O1222" i="2"/>
  <c r="G1222" i="2"/>
  <c r="I1222" i="2" s="1" a="1"/>
  <c r="I1222" i="2" s="1"/>
  <c r="O1221" i="2"/>
  <c r="G1221" i="2"/>
  <c r="I1221" i="2" s="1" a="1"/>
  <c r="I1221" i="2" s="1"/>
  <c r="O1220" i="2"/>
  <c r="G1220" i="2"/>
  <c r="I1220" i="2" s="1" a="1"/>
  <c r="I1220" i="2" s="1"/>
  <c r="O1219" i="2"/>
  <c r="G1219" i="2"/>
  <c r="I1219" i="2" s="1" a="1"/>
  <c r="I1219" i="2" s="1"/>
  <c r="O1218" i="2"/>
  <c r="G1218" i="2"/>
  <c r="I1218" i="2" s="1" a="1"/>
  <c r="I1218" i="2" s="1"/>
  <c r="O1217" i="2"/>
  <c r="G1217" i="2"/>
  <c r="I1217" i="2" s="1" a="1"/>
  <c r="I1217" i="2" s="1"/>
  <c r="O1216" i="2"/>
  <c r="G1216" i="2"/>
  <c r="I1216" i="2" s="1" a="1"/>
  <c r="I1216" i="2" s="1"/>
  <c r="O1215" i="2"/>
  <c r="G1215" i="2"/>
  <c r="I1215" i="2" s="1" a="1"/>
  <c r="I1215" i="2" s="1"/>
  <c r="O1214" i="2"/>
  <c r="G1214" i="2"/>
  <c r="I1214" i="2" s="1" a="1"/>
  <c r="O1213" i="2"/>
  <c r="G1213" i="2"/>
  <c r="I1213" i="2" s="1" a="1"/>
  <c r="I1213" i="2" s="1"/>
  <c r="O1212" i="2"/>
  <c r="G1212" i="2"/>
  <c r="I1212" i="2" s="1" a="1"/>
  <c r="I1212" i="2" s="1"/>
  <c r="O1211" i="2"/>
  <c r="G1211" i="2"/>
  <c r="I1211" i="2" s="1" a="1"/>
  <c r="I1211" i="2" s="1"/>
  <c r="O1209" i="2"/>
  <c r="G1209" i="2"/>
  <c r="I1209" i="2" s="1" a="1"/>
  <c r="O1208" i="2"/>
  <c r="G1208" i="2"/>
  <c r="O1207" i="2"/>
  <c r="G1207" i="2"/>
  <c r="I1207" i="2" s="1" a="1"/>
  <c r="O1206" i="2"/>
  <c r="G1206" i="2"/>
  <c r="I1206" i="2" s="1" a="1"/>
  <c r="I1206" i="2" s="1"/>
  <c r="O1205" i="2"/>
  <c r="G1205" i="2"/>
  <c r="I1205" i="2" s="1" a="1"/>
  <c r="I1205" i="2" s="1"/>
  <c r="O1204" i="2"/>
  <c r="G1204" i="2"/>
  <c r="I1204" i="2" s="1" a="1"/>
  <c r="I1204" i="2" s="1"/>
  <c r="O1203" i="2"/>
  <c r="G1203" i="2"/>
  <c r="I1203" i="2" s="1" a="1"/>
  <c r="I1203" i="2" s="1"/>
  <c r="O1202" i="2"/>
  <c r="G1202" i="2"/>
  <c r="I1202" i="2" s="1" a="1"/>
  <c r="I1202" i="2" s="1"/>
  <c r="O1201" i="2"/>
  <c r="G1201" i="2"/>
  <c r="I1201" i="2" s="1" a="1"/>
  <c r="O1200" i="2"/>
  <c r="G1200" i="2"/>
  <c r="O1199" i="2"/>
  <c r="G1199" i="2"/>
  <c r="I1199" i="2" s="1" a="1"/>
  <c r="I1199" i="2" s="1"/>
  <c r="O1198" i="2"/>
  <c r="G1198" i="2"/>
  <c r="I1198" i="2" s="1" a="1"/>
  <c r="I1198" i="2" s="1"/>
  <c r="O1197" i="2"/>
  <c r="G1197" i="2"/>
  <c r="I1197" i="2" s="1" a="1"/>
  <c r="I1197" i="2" s="1"/>
  <c r="O1196" i="2"/>
  <c r="G1196" i="2"/>
  <c r="I1196" i="2" s="1" a="1"/>
  <c r="I1196" i="2" s="1"/>
  <c r="O1195" i="2"/>
  <c r="G1195" i="2"/>
  <c r="I1195" i="2" s="1" a="1"/>
  <c r="I1195" i="2" s="1"/>
  <c r="O1194" i="2"/>
  <c r="G1194" i="2"/>
  <c r="I1194" i="2" s="1" a="1"/>
  <c r="O1193" i="2"/>
  <c r="G1193" i="2"/>
  <c r="I1193" i="2" s="1" a="1"/>
  <c r="I1193" i="2" s="1"/>
  <c r="O1192" i="2"/>
  <c r="G1192" i="2"/>
  <c r="I1192" i="2" s="1" a="1"/>
  <c r="I1192" i="2" s="1"/>
  <c r="O1191" i="2"/>
  <c r="G1191" i="2"/>
  <c r="I1191" i="2" s="1" a="1"/>
  <c r="I1191" i="2" s="1"/>
  <c r="O1190" i="2"/>
  <c r="G1190" i="2"/>
  <c r="I1190" i="2" s="1" a="1"/>
  <c r="I1190" i="2" s="1"/>
  <c r="O1189" i="2"/>
  <c r="G1189" i="2"/>
  <c r="I1189" i="2" s="1" a="1"/>
  <c r="I1189" i="2" s="1"/>
  <c r="O1188" i="2"/>
  <c r="G1188" i="2"/>
  <c r="I1188" i="2" s="1" a="1"/>
  <c r="I1188" i="2" s="1"/>
  <c r="O1187" i="2"/>
  <c r="G1187" i="2"/>
  <c r="I1187" i="2" s="1" a="1"/>
  <c r="O1186" i="2"/>
  <c r="G1186" i="2"/>
  <c r="I1186" i="2" s="1" a="1"/>
  <c r="O1185" i="2"/>
  <c r="G1185" i="2"/>
  <c r="I1185" i="2" s="1" a="1"/>
  <c r="I1185" i="2" s="1"/>
  <c r="O1184" i="2"/>
  <c r="G1184" i="2"/>
  <c r="I1184" i="2" s="1" a="1"/>
  <c r="I1184" i="2" s="1"/>
  <c r="O1183" i="2"/>
  <c r="G1183" i="2"/>
  <c r="I1183" i="2" s="1" a="1"/>
  <c r="I1183" i="2" s="1"/>
  <c r="O1182" i="2"/>
  <c r="G1182" i="2"/>
  <c r="I1182" i="2" s="1" a="1"/>
  <c r="I1182" i="2" s="1"/>
  <c r="O1181" i="2"/>
  <c r="G1181" i="2"/>
  <c r="I1181" i="2" s="1" a="1"/>
  <c r="I1181" i="2" s="1"/>
  <c r="O1180" i="2"/>
  <c r="G1180" i="2"/>
  <c r="I1180" i="2" s="1" a="1"/>
  <c r="I1180" i="2" s="1"/>
  <c r="O1179" i="2"/>
  <c r="G1179" i="2"/>
  <c r="I1179" i="2" s="1" a="1"/>
  <c r="I1179" i="2" s="1"/>
  <c r="O1178" i="2"/>
  <c r="G1178" i="2"/>
  <c r="I1178" i="2" s="1" a="1"/>
  <c r="I1178" i="2" s="1"/>
  <c r="O1177" i="2"/>
  <c r="G1177" i="2"/>
  <c r="I1177" i="2" s="1" a="1"/>
  <c r="I1177" i="2" s="1"/>
  <c r="O1176" i="2"/>
  <c r="G1176" i="2"/>
  <c r="I1176" i="2" s="1" a="1"/>
  <c r="I1176" i="2" s="1"/>
  <c r="O1175" i="2"/>
  <c r="G1175" i="2"/>
  <c r="I1175" i="2" s="1" a="1"/>
  <c r="I1175" i="2" s="1"/>
  <c r="O1174" i="2"/>
  <c r="G1174" i="2"/>
  <c r="I1174" i="2" s="1" a="1"/>
  <c r="I1174" i="2" s="1"/>
  <c r="O1173" i="2"/>
  <c r="G1173" i="2"/>
  <c r="I1173" i="2" s="1" a="1"/>
  <c r="I1173" i="2" s="1"/>
  <c r="O1172" i="2"/>
  <c r="G1172" i="2"/>
  <c r="I1172" i="2" s="1" a="1"/>
  <c r="I1172" i="2" s="1"/>
  <c r="O1171" i="2"/>
  <c r="G1171" i="2"/>
  <c r="I1171" i="2" s="1" a="1"/>
  <c r="I1171" i="2" s="1"/>
  <c r="O1170" i="2"/>
  <c r="G1170" i="2"/>
  <c r="I1170" i="2" s="1" a="1"/>
  <c r="I1170" i="2" s="1"/>
  <c r="O1169" i="2"/>
  <c r="G1169" i="2"/>
  <c r="I1169" i="2" s="1" a="1"/>
  <c r="I1169" i="2" s="1"/>
  <c r="O1168" i="2"/>
  <c r="G1168" i="2"/>
  <c r="I1168" i="2" s="1" a="1"/>
  <c r="I1168" i="2" s="1"/>
  <c r="O1167" i="2"/>
  <c r="G1167" i="2"/>
  <c r="I1167" i="2" s="1" a="1"/>
  <c r="I1167" i="2" s="1"/>
  <c r="O1166" i="2"/>
  <c r="G1166" i="2"/>
  <c r="I1166" i="2" s="1" a="1"/>
  <c r="O1165" i="2"/>
  <c r="G1165" i="2"/>
  <c r="I1165" i="2" s="1" a="1"/>
  <c r="O1164" i="2"/>
  <c r="G1164" i="2"/>
  <c r="I1164" i="2" s="1" a="1"/>
  <c r="I1164" i="2" s="1"/>
  <c r="O1163" i="2"/>
  <c r="G1163" i="2"/>
  <c r="I1163" i="2" s="1" a="1"/>
  <c r="I1163" i="2" s="1"/>
  <c r="O1162" i="2"/>
  <c r="G1162" i="2"/>
  <c r="I1162" i="2" s="1" a="1"/>
  <c r="O1161" i="2"/>
  <c r="G1161" i="2"/>
  <c r="I1161" i="2" s="1" a="1"/>
  <c r="I1161" i="2" s="1"/>
  <c r="O1160" i="2"/>
  <c r="G1160" i="2"/>
  <c r="I1160" i="2" s="1" a="1"/>
  <c r="I1160" i="2" s="1"/>
  <c r="O1159" i="2"/>
  <c r="G1159" i="2"/>
  <c r="I1159" i="2" s="1" a="1"/>
  <c r="I1159" i="2" s="1"/>
  <c r="O1158" i="2"/>
  <c r="G1158" i="2"/>
  <c r="I1158" i="2" s="1" a="1"/>
  <c r="I1158" i="2" s="1"/>
  <c r="O1157" i="2"/>
  <c r="G1157" i="2"/>
  <c r="I1157" i="2" s="1" a="1"/>
  <c r="I1157" i="2" s="1"/>
  <c r="O1156" i="2"/>
  <c r="G1156" i="2"/>
  <c r="I1156" i="2" s="1" a="1"/>
  <c r="I1156" i="2" s="1"/>
  <c r="O1155" i="2"/>
  <c r="G1155" i="2"/>
  <c r="I1155" i="2" s="1" a="1"/>
  <c r="I1155" i="2" s="1"/>
  <c r="O1154" i="2"/>
  <c r="G1154" i="2"/>
  <c r="I1154" i="2" s="1" a="1"/>
  <c r="O1153" i="2"/>
  <c r="G1153" i="2"/>
  <c r="I1153" i="2" s="1" a="1"/>
  <c r="I1153" i="2" s="1"/>
  <c r="O1152" i="2"/>
  <c r="G1152" i="2"/>
  <c r="O1151" i="2"/>
  <c r="G1151" i="2"/>
  <c r="I1151" i="2" s="1" a="1"/>
  <c r="O1150" i="2"/>
  <c r="G1150" i="2"/>
  <c r="O1149" i="2"/>
  <c r="G1149" i="2"/>
  <c r="I1149" i="2" s="1" a="1"/>
  <c r="I1149" i="2" s="1"/>
  <c r="O1148" i="2"/>
  <c r="G1148" i="2"/>
  <c r="I1148" i="2" s="1" a="1"/>
  <c r="O1147" i="2"/>
  <c r="G1147" i="2"/>
  <c r="I1147" i="2" s="1" a="1"/>
  <c r="O1146" i="2"/>
  <c r="G1146" i="2"/>
  <c r="I1146" i="2" s="1" a="1"/>
  <c r="I1146" i="2" s="1"/>
  <c r="O1145" i="2"/>
  <c r="G1145" i="2"/>
  <c r="I1145" i="2" s="1" a="1"/>
  <c r="O1144" i="2"/>
  <c r="G1144" i="2"/>
  <c r="I1144" i="2" s="1" a="1"/>
  <c r="O1143" i="2"/>
  <c r="G1143" i="2"/>
  <c r="I1143" i="2" s="1" a="1"/>
  <c r="I1143" i="2" s="1"/>
  <c r="O1142" i="2"/>
  <c r="G1142" i="2"/>
  <c r="I1142" i="2" s="1" a="1"/>
  <c r="I1142" i="2" s="1"/>
  <c r="O1141" i="2"/>
  <c r="G1141" i="2"/>
  <c r="I1141" i="2" s="1" a="1"/>
  <c r="I1141" i="2" s="1"/>
  <c r="O1140" i="2"/>
  <c r="G1140" i="2"/>
  <c r="O1139" i="2"/>
  <c r="G1139" i="2"/>
  <c r="I1139" i="2" s="1" a="1"/>
  <c r="I1139" i="2" s="1"/>
  <c r="O1138" i="2"/>
  <c r="G1138" i="2"/>
  <c r="I1138" i="2" s="1" a="1"/>
  <c r="I1138" i="2" s="1"/>
  <c r="O1137" i="2"/>
  <c r="G1137" i="2"/>
  <c r="I1137" i="2" s="1" a="1"/>
  <c r="O1136" i="2"/>
  <c r="G1136" i="2"/>
  <c r="I1136" i="2" s="1" a="1"/>
  <c r="I1136" i="2" s="1"/>
  <c r="O1135" i="2"/>
  <c r="G1135" i="2"/>
  <c r="I1135" i="2" s="1" a="1"/>
  <c r="I1135" i="2" s="1"/>
  <c r="O1134" i="2"/>
  <c r="G1134" i="2"/>
  <c r="I1134" i="2" s="1" a="1"/>
  <c r="O1133" i="2"/>
  <c r="G1133" i="2"/>
  <c r="I1133" i="2" s="1" a="1"/>
  <c r="I1133" i="2" s="1"/>
  <c r="O1132" i="2"/>
  <c r="G1132" i="2"/>
  <c r="I1132" i="2" s="1" a="1"/>
  <c r="O1131" i="2"/>
  <c r="G1131" i="2"/>
  <c r="I1131" i="2" s="1" a="1"/>
  <c r="O1130" i="2"/>
  <c r="G1130" i="2"/>
  <c r="I1130" i="2" s="1" a="1"/>
  <c r="I1130" i="2" s="1"/>
  <c r="O1129" i="2"/>
  <c r="G1129" i="2"/>
  <c r="I1129" i="2" s="1" a="1"/>
  <c r="I1129" i="2" s="1"/>
  <c r="O1128" i="2"/>
  <c r="G1128" i="2"/>
  <c r="I1128" i="2" s="1" a="1"/>
  <c r="I1128" i="2" s="1"/>
  <c r="O1127" i="2"/>
  <c r="G1127" i="2"/>
  <c r="I1127" i="2" s="1" a="1"/>
  <c r="I1127" i="2" s="1"/>
  <c r="O1126" i="2"/>
  <c r="G1126" i="2"/>
  <c r="I1126" i="2" s="1" a="1"/>
  <c r="O1125" i="2"/>
  <c r="G1125" i="2"/>
  <c r="I1125" i="2" s="1" a="1"/>
  <c r="I1125" i="2" s="1"/>
  <c r="O1124" i="2"/>
  <c r="G1124" i="2"/>
  <c r="I1124" i="2" s="1" a="1"/>
  <c r="O1123" i="2"/>
  <c r="G1123" i="2"/>
  <c r="I1123" i="2" s="1" a="1"/>
  <c r="O1122" i="2"/>
  <c r="G1122" i="2"/>
  <c r="I1122" i="2" s="1" a="1"/>
  <c r="I1122" i="2" s="1"/>
  <c r="O1120" i="2"/>
  <c r="G1120" i="2"/>
  <c r="O1119" i="2"/>
  <c r="G1119" i="2"/>
  <c r="I1119" i="2" s="1" a="1"/>
  <c r="I1119" i="2" s="1"/>
  <c r="O1118" i="2"/>
  <c r="G1118" i="2"/>
  <c r="I1118" i="2" s="1" a="1"/>
  <c r="I1118" i="2" s="1"/>
  <c r="O1117" i="2"/>
  <c r="G1117" i="2"/>
  <c r="I1117" i="2" s="1" a="1"/>
  <c r="I1117" i="2" s="1"/>
  <c r="O1116" i="2"/>
  <c r="G1116" i="2"/>
  <c r="I1116" i="2" s="1" a="1"/>
  <c r="I1116" i="2" s="1"/>
  <c r="O1115" i="2"/>
  <c r="G1115" i="2"/>
  <c r="I1115" i="2" s="1" a="1"/>
  <c r="I1115" i="2" s="1"/>
  <c r="O1114" i="2"/>
  <c r="G1114" i="2"/>
  <c r="I1114" i="2" s="1" a="1"/>
  <c r="O1113" i="2"/>
  <c r="G1113" i="2"/>
  <c r="I1113" i="2" s="1" a="1"/>
  <c r="I1113" i="2" s="1"/>
  <c r="O1112" i="2"/>
  <c r="G1112" i="2"/>
  <c r="I1112" i="2" s="1" a="1"/>
  <c r="O1111" i="2"/>
  <c r="G1111" i="2"/>
  <c r="O1110" i="2"/>
  <c r="G1110" i="2"/>
  <c r="I1110" i="2" s="1" a="1"/>
  <c r="O1109" i="2"/>
  <c r="G1109" i="2"/>
  <c r="I1109" i="2" s="1" a="1"/>
  <c r="O1108" i="2"/>
  <c r="G1108" i="2"/>
  <c r="I1108" i="2" s="1" a="1"/>
  <c r="I1108" i="2" s="1"/>
  <c r="O1107" i="2"/>
  <c r="G1107" i="2"/>
  <c r="O1106" i="2"/>
  <c r="G1106" i="2"/>
  <c r="I1106" i="2" s="1" a="1"/>
  <c r="O1105" i="2"/>
  <c r="G1105" i="2"/>
  <c r="I1105" i="2" s="1" a="1"/>
  <c r="I1105" i="2" s="1"/>
  <c r="O1104" i="2"/>
  <c r="G1104" i="2"/>
  <c r="I1104" i="2" s="1" a="1"/>
  <c r="I1104" i="2" s="1"/>
  <c r="O1103" i="2"/>
  <c r="G1103" i="2"/>
  <c r="I1103" i="2" s="1" a="1"/>
  <c r="I1103" i="2" s="1"/>
  <c r="O1102" i="2"/>
  <c r="G1102" i="2"/>
  <c r="I1102" i="2" s="1" a="1"/>
  <c r="I1102" i="2" s="1"/>
  <c r="O1101" i="2"/>
  <c r="G1101" i="2"/>
  <c r="I1101" i="2" s="1" a="1"/>
  <c r="I1101" i="2" s="1"/>
  <c r="O1100" i="2"/>
  <c r="G1100" i="2"/>
  <c r="I1100" i="2" s="1" a="1"/>
  <c r="I1100" i="2" s="1"/>
  <c r="O1099" i="2"/>
  <c r="G1099" i="2"/>
  <c r="I1099" i="2" s="1" a="1"/>
  <c r="I1099" i="2" s="1"/>
  <c r="O1098" i="2"/>
  <c r="G1098" i="2"/>
  <c r="I1098" i="2" s="1" a="1"/>
  <c r="O1097" i="2"/>
  <c r="G1097" i="2"/>
  <c r="I1097" i="2" s="1" a="1"/>
  <c r="I1097" i="2" s="1"/>
  <c r="O1096" i="2"/>
  <c r="G1096" i="2"/>
  <c r="I1096" i="2" s="1" a="1"/>
  <c r="O1095" i="2"/>
  <c r="G1095" i="2"/>
  <c r="I1095" i="2" s="1" a="1"/>
  <c r="I1095" i="2" s="1"/>
  <c r="O1094" i="2"/>
  <c r="G1094" i="2"/>
  <c r="I1094" i="2" s="1" a="1"/>
  <c r="O1093" i="2"/>
  <c r="G1093" i="2"/>
  <c r="I1093" i="2" s="1" a="1"/>
  <c r="I1093" i="2" s="1"/>
  <c r="O1092" i="2"/>
  <c r="G1092" i="2"/>
  <c r="I1092" i="2" s="1" a="1"/>
  <c r="I1092" i="2" s="1"/>
  <c r="O1091" i="2"/>
  <c r="G1091" i="2"/>
  <c r="I1091" i="2" s="1" a="1"/>
  <c r="I1091" i="2" s="1"/>
  <c r="O1090" i="2"/>
  <c r="G1090" i="2"/>
  <c r="I1090" i="2" s="1" a="1"/>
  <c r="I1090" i="2" s="1"/>
  <c r="O1089" i="2"/>
  <c r="G1089" i="2"/>
  <c r="I1089" i="2" s="1" a="1"/>
  <c r="I1089" i="2" s="1"/>
  <c r="O1088" i="2"/>
  <c r="G1088" i="2"/>
  <c r="I1088" i="2" s="1" a="1"/>
  <c r="I1088" i="2" s="1"/>
  <c r="O1087" i="2"/>
  <c r="G1087" i="2"/>
  <c r="I1087" i="2" s="1" a="1"/>
  <c r="I1087" i="2" s="1"/>
  <c r="O1086" i="2"/>
  <c r="G1086" i="2"/>
  <c r="I1086" i="2" s="1" a="1"/>
  <c r="O1085" i="2"/>
  <c r="G1085" i="2"/>
  <c r="I1085" i="2" s="1" a="1"/>
  <c r="I1085" i="2" s="1"/>
  <c r="O1084" i="2"/>
  <c r="G1084" i="2"/>
  <c r="I1084" i="2" s="1" a="1"/>
  <c r="I1084" i="2" s="1"/>
  <c r="O1083" i="2"/>
  <c r="G1083" i="2"/>
  <c r="I1083" i="2" s="1" a="1"/>
  <c r="I1083" i="2" s="1"/>
  <c r="O1082" i="2"/>
  <c r="G1082" i="2"/>
  <c r="I1082" i="2" s="1" a="1"/>
  <c r="O1081" i="2"/>
  <c r="G1081" i="2"/>
  <c r="O1080" i="2"/>
  <c r="G1080" i="2"/>
  <c r="O1079" i="2"/>
  <c r="G1079" i="2"/>
  <c r="I1079" i="2" s="1" a="1"/>
  <c r="O1078" i="2"/>
  <c r="G1078" i="2"/>
  <c r="I1078" i="2" s="1" a="1"/>
  <c r="I1078" i="2" s="1"/>
  <c r="O1077" i="2"/>
  <c r="G1077" i="2"/>
  <c r="I1077" i="2" s="1" a="1"/>
  <c r="I1077" i="2" s="1"/>
  <c r="O1076" i="2"/>
  <c r="G1076" i="2"/>
  <c r="I1076" i="2" s="1" a="1"/>
  <c r="I1076" i="2" s="1"/>
  <c r="O1075" i="2"/>
  <c r="G1075" i="2"/>
  <c r="I1075" i="2" s="1" a="1"/>
  <c r="I1075" i="2" s="1"/>
  <c r="O1074" i="2"/>
  <c r="G1074" i="2"/>
  <c r="I1074" i="2" s="1" a="1"/>
  <c r="I1074" i="2" s="1"/>
  <c r="O1073" i="2"/>
  <c r="G1073" i="2"/>
  <c r="I1073" i="2" s="1" a="1"/>
  <c r="I1073" i="2" s="1"/>
  <c r="O1072" i="2"/>
  <c r="G1072" i="2"/>
  <c r="I1072" i="2" s="1" a="1"/>
  <c r="I1072" i="2" s="1"/>
  <c r="O1071" i="2"/>
  <c r="G1071" i="2"/>
  <c r="I1071" i="2" s="1" a="1"/>
  <c r="I1071" i="2" s="1"/>
  <c r="O1070" i="2"/>
  <c r="G1070" i="2"/>
  <c r="I1070" i="2" s="1" a="1"/>
  <c r="I1070" i="2" s="1"/>
  <c r="O1069" i="2"/>
  <c r="G1069" i="2"/>
  <c r="I1069" i="2" s="1" a="1"/>
  <c r="I1069" i="2" s="1"/>
  <c r="O1068" i="2"/>
  <c r="G1068" i="2"/>
  <c r="I1068" i="2" s="1" a="1"/>
  <c r="O1067" i="2"/>
  <c r="G1067" i="2"/>
  <c r="I1067" i="2" s="1" a="1"/>
  <c r="I1067" i="2" s="1"/>
  <c r="O1066" i="2"/>
  <c r="G1066" i="2"/>
  <c r="I1066" i="2" s="1" a="1"/>
  <c r="I1066" i="2" s="1"/>
  <c r="O1065" i="2"/>
  <c r="G1065" i="2"/>
  <c r="I1065" i="2" s="1" a="1"/>
  <c r="I1065" i="2" s="1"/>
  <c r="O1064" i="2"/>
  <c r="G1064" i="2"/>
  <c r="O1063" i="2"/>
  <c r="G1063" i="2"/>
  <c r="I1063" i="2" s="1" a="1"/>
  <c r="I1063" i="2" s="1"/>
  <c r="O1062" i="2"/>
  <c r="G1062" i="2"/>
  <c r="I1062" i="2" s="1" a="1"/>
  <c r="I1062" i="2" s="1"/>
  <c r="O1061" i="2"/>
  <c r="G1061" i="2"/>
  <c r="I1061" i="2" s="1" a="1"/>
  <c r="I1061" i="2" s="1"/>
  <c r="O1060" i="2"/>
  <c r="G1060" i="2"/>
  <c r="I1060" i="2" s="1" a="1"/>
  <c r="I1060" i="2" s="1"/>
  <c r="O1059" i="2"/>
  <c r="G1059" i="2"/>
  <c r="I1059" i="2" s="1" a="1"/>
  <c r="I1059" i="2" s="1"/>
  <c r="O1058" i="2"/>
  <c r="G1058" i="2"/>
  <c r="I1058" i="2" s="1" a="1"/>
  <c r="O1057" i="2"/>
  <c r="G1057" i="2"/>
  <c r="I1057" i="2" s="1" a="1"/>
  <c r="I1057" i="2" s="1"/>
  <c r="O1056" i="2"/>
  <c r="G1056" i="2"/>
  <c r="I1056" i="2" s="1" a="1"/>
  <c r="I1056" i="2" s="1"/>
  <c r="O1055" i="2"/>
  <c r="G1055" i="2"/>
  <c r="I1055" i="2" s="1" a="1"/>
  <c r="O1054" i="2"/>
  <c r="G1054" i="2"/>
  <c r="I1054" i="2" s="1" a="1"/>
  <c r="O1053" i="2"/>
  <c r="G1053" i="2"/>
  <c r="O1052" i="2"/>
  <c r="G1052" i="2"/>
  <c r="I1052" i="2" s="1" a="1"/>
  <c r="I1052" i="2" s="1"/>
  <c r="O1051" i="2"/>
  <c r="G1051" i="2"/>
  <c r="O1050" i="2"/>
  <c r="G1050" i="2"/>
  <c r="I1050" i="2" s="1" a="1"/>
  <c r="I1050" i="2" s="1"/>
  <c r="O1049" i="2"/>
  <c r="G1049" i="2"/>
  <c r="I1049" i="2" s="1" a="1"/>
  <c r="I1049" i="2" s="1"/>
  <c r="O1048" i="2"/>
  <c r="G1048" i="2"/>
  <c r="I1048" i="2" s="1" a="1"/>
  <c r="I1048" i="2" s="1"/>
  <c r="O1047" i="2"/>
  <c r="G1047" i="2"/>
  <c r="I1047" i="2" s="1" a="1"/>
  <c r="I1047" i="2" s="1"/>
  <c r="O1046" i="2"/>
  <c r="G1046" i="2"/>
  <c r="I1046" i="2" s="1" a="1"/>
  <c r="I1046" i="2" s="1"/>
  <c r="O1045" i="2"/>
  <c r="G1045" i="2"/>
  <c r="I1045" i="2" s="1" a="1"/>
  <c r="I1045" i="2" s="1"/>
  <c r="O1044" i="2"/>
  <c r="G1044" i="2"/>
  <c r="I1044" i="2" s="1" a="1"/>
  <c r="I1044" i="2" s="1"/>
  <c r="O1043" i="2"/>
  <c r="G1043" i="2"/>
  <c r="I1043" i="2" s="1" a="1"/>
  <c r="I1043" i="2" s="1"/>
  <c r="O1042" i="2"/>
  <c r="G1042" i="2"/>
  <c r="I1042" i="2" s="1" a="1"/>
  <c r="I1042" i="2" s="1"/>
  <c r="O1041" i="2"/>
  <c r="G1041" i="2"/>
  <c r="O1040" i="2"/>
  <c r="G1040" i="2"/>
  <c r="I1040" i="2" s="1" a="1"/>
  <c r="O1039" i="2"/>
  <c r="G1039" i="2"/>
  <c r="O1038" i="2"/>
  <c r="G1038" i="2"/>
  <c r="I1038" i="2" s="1" a="1"/>
  <c r="O1018" i="2"/>
  <c r="G1018" i="2"/>
  <c r="I1018" i="2" s="1" a="1"/>
  <c r="I1018" i="2" s="1"/>
  <c r="O1017" i="2"/>
  <c r="G1017" i="2"/>
  <c r="I1017" i="2" s="1" a="1"/>
  <c r="O1016" i="2"/>
  <c r="G1016" i="2"/>
  <c r="I1016" i="2" s="1" a="1"/>
  <c r="O1015" i="2"/>
  <c r="G1015" i="2"/>
  <c r="I1015" i="2" s="1" a="1"/>
  <c r="O1014" i="2"/>
  <c r="G1014" i="2"/>
  <c r="I1014" i="2" s="1" a="1"/>
  <c r="O1013" i="2"/>
  <c r="G1013" i="2"/>
  <c r="I1013" i="2" s="1" a="1"/>
  <c r="O1012" i="2"/>
  <c r="G1012" i="2"/>
  <c r="I1012" i="2" s="1" a="1"/>
  <c r="O1011" i="2"/>
  <c r="G1011" i="2"/>
  <c r="I1011" i="2" s="1" a="1"/>
  <c r="O1010" i="2"/>
  <c r="G1010" i="2"/>
  <c r="I1010" i="2" s="1" a="1"/>
  <c r="O1009" i="2"/>
  <c r="G1009" i="2"/>
  <c r="I1009" i="2" s="1" a="1"/>
  <c r="O1008" i="2"/>
  <c r="G1008" i="2"/>
  <c r="I1008" i="2" s="1" a="1"/>
  <c r="O1007" i="2"/>
  <c r="G1007" i="2"/>
  <c r="I1007" i="2" s="1" a="1"/>
  <c r="O1006" i="2"/>
  <c r="G1006" i="2"/>
  <c r="I1006" i="2" s="1" a="1"/>
  <c r="I1006" i="2" s="1"/>
  <c r="O1005" i="2"/>
  <c r="G1005" i="2"/>
  <c r="I1005" i="2" s="1" a="1"/>
  <c r="I1005" i="2" s="1"/>
  <c r="O1004" i="2"/>
  <c r="G1004" i="2"/>
  <c r="I1004" i="2" s="1" a="1"/>
  <c r="O1003" i="2"/>
  <c r="G1003" i="2"/>
  <c r="I1003" i="2" s="1" a="1"/>
  <c r="O1002" i="2"/>
  <c r="G1002" i="2"/>
  <c r="I1002" i="2" s="1" a="1"/>
  <c r="O1001" i="2"/>
  <c r="G1001" i="2"/>
  <c r="I1001" i="2" s="1" a="1"/>
  <c r="I1001" i="2" s="1"/>
  <c r="O1000" i="2"/>
  <c r="G1000" i="2"/>
  <c r="I1000" i="2" s="1" a="1"/>
  <c r="I1000" i="2" s="1"/>
  <c r="O999" i="2"/>
  <c r="G999" i="2"/>
  <c r="I999" i="2" s="1" a="1"/>
  <c r="O998" i="2"/>
  <c r="G998" i="2"/>
  <c r="I998" i="2" s="1" a="1"/>
  <c r="O997" i="2"/>
  <c r="G997" i="2"/>
  <c r="I997" i="2" s="1" a="1"/>
  <c r="I997" i="2" s="1"/>
  <c r="O996" i="2"/>
  <c r="G996" i="2"/>
  <c r="I996" i="2" s="1" a="1"/>
  <c r="O995" i="2"/>
  <c r="G995" i="2"/>
  <c r="I995" i="2" s="1" a="1"/>
  <c r="O994" i="2"/>
  <c r="G994" i="2"/>
  <c r="I994" i="2" s="1" a="1"/>
  <c r="O993" i="2"/>
  <c r="G993" i="2"/>
  <c r="I993" i="2" s="1" a="1"/>
  <c r="O992" i="2"/>
  <c r="G992" i="2"/>
  <c r="I992" i="2" s="1" a="1"/>
  <c r="O991" i="2"/>
  <c r="G991" i="2"/>
  <c r="I991" i="2" s="1" a="1"/>
  <c r="O990" i="2"/>
  <c r="G990" i="2"/>
  <c r="I990" i="2" s="1" a="1"/>
  <c r="O989" i="2"/>
  <c r="G989" i="2"/>
  <c r="I989" i="2" s="1" a="1"/>
  <c r="O988" i="2"/>
  <c r="G988" i="2"/>
  <c r="I988" i="2" s="1" a="1"/>
  <c r="O987" i="2"/>
  <c r="G987" i="2"/>
  <c r="I987" i="2" s="1" a="1"/>
  <c r="O986" i="2"/>
  <c r="G986" i="2"/>
  <c r="I986" i="2" s="1" a="1"/>
  <c r="O985" i="2"/>
  <c r="G985" i="2"/>
  <c r="I985" i="2" s="1" a="1"/>
  <c r="O984" i="2"/>
  <c r="G984" i="2"/>
  <c r="I984" i="2" s="1" a="1"/>
  <c r="I984" i="2" s="1"/>
  <c r="O983" i="2"/>
  <c r="G983" i="2"/>
  <c r="I983" i="2" s="1" a="1"/>
  <c r="I983" i="2" s="1"/>
  <c r="O982" i="2"/>
  <c r="G982" i="2"/>
  <c r="I982" i="2" s="1" a="1"/>
  <c r="O981" i="2"/>
  <c r="G981" i="2"/>
  <c r="I981" i="2" s="1" a="1"/>
  <c r="O980" i="2"/>
  <c r="G980" i="2"/>
  <c r="I980" i="2" s="1" a="1"/>
  <c r="O979" i="2"/>
  <c r="G979" i="2"/>
  <c r="I979" i="2" s="1" a="1"/>
  <c r="I979" i="2" s="1"/>
  <c r="O977" i="2"/>
  <c r="G977" i="2"/>
  <c r="I977" i="2" s="1" a="1"/>
  <c r="I977" i="2" s="1"/>
  <c r="O976" i="2"/>
  <c r="G976" i="2"/>
  <c r="I976" i="2" s="1" a="1"/>
  <c r="I976" i="2" s="1"/>
  <c r="O975" i="2"/>
  <c r="G975" i="2"/>
  <c r="I975" i="2" s="1" a="1"/>
  <c r="I975" i="2" s="1"/>
  <c r="O974" i="2"/>
  <c r="G974" i="2"/>
  <c r="I974" i="2" s="1" a="1"/>
  <c r="I974" i="2" s="1"/>
  <c r="O973" i="2"/>
  <c r="G973" i="2"/>
  <c r="I973" i="2" s="1" a="1"/>
  <c r="I973" i="2" s="1"/>
  <c r="O972" i="2"/>
  <c r="G972" i="2"/>
  <c r="I972" i="2" s="1" a="1"/>
  <c r="I972" i="2" s="1"/>
  <c r="O971" i="2"/>
  <c r="G971" i="2"/>
  <c r="I971" i="2" s="1" a="1"/>
  <c r="O970" i="2"/>
  <c r="G970" i="2"/>
  <c r="I970" i="2" s="1" a="1"/>
  <c r="I970" i="2" s="1"/>
  <c r="O969" i="2"/>
  <c r="G969" i="2"/>
  <c r="I969" i="2" s="1" a="1"/>
  <c r="I969" i="2" s="1"/>
  <c r="O968" i="2"/>
  <c r="G968" i="2"/>
  <c r="I968" i="2" s="1" a="1"/>
  <c r="I968" i="2" s="1"/>
  <c r="O967" i="2"/>
  <c r="G967" i="2"/>
  <c r="I967" i="2" s="1" a="1"/>
  <c r="I967" i="2" s="1"/>
  <c r="O966" i="2"/>
  <c r="G966" i="2"/>
  <c r="I966" i="2" s="1" a="1"/>
  <c r="I966" i="2" s="1"/>
  <c r="O965" i="2"/>
  <c r="G965" i="2"/>
  <c r="I965" i="2" s="1" a="1"/>
  <c r="I965" i="2" s="1"/>
  <c r="O964" i="2"/>
  <c r="G964" i="2"/>
  <c r="I964" i="2" s="1" a="1"/>
  <c r="I964" i="2" s="1"/>
  <c r="O963" i="2"/>
  <c r="G963" i="2"/>
  <c r="I963" i="2" s="1" a="1"/>
  <c r="I963" i="2" s="1"/>
  <c r="O962" i="2"/>
  <c r="G962" i="2"/>
  <c r="I962" i="2" s="1" a="1"/>
  <c r="I962" i="2" s="1"/>
  <c r="O961" i="2"/>
  <c r="G961" i="2"/>
  <c r="I961" i="2" s="1" a="1"/>
  <c r="I961" i="2" s="1"/>
  <c r="O960" i="2"/>
  <c r="G960" i="2"/>
  <c r="I960" i="2" s="1" a="1"/>
  <c r="I960" i="2" s="1"/>
  <c r="O959" i="2"/>
  <c r="G959" i="2"/>
  <c r="I959" i="2" s="1" a="1"/>
  <c r="I959" i="2" s="1"/>
  <c r="O958" i="2"/>
  <c r="G958" i="2"/>
  <c r="O957" i="2"/>
  <c r="G957" i="2"/>
  <c r="I957" i="2" s="1" a="1"/>
  <c r="I957" i="2" s="1"/>
  <c r="O956" i="2"/>
  <c r="G956" i="2"/>
  <c r="O955" i="2"/>
  <c r="G955" i="2"/>
  <c r="I955" i="2" s="1" a="1"/>
  <c r="I955" i="2" s="1"/>
  <c r="O954" i="2"/>
  <c r="G954" i="2"/>
  <c r="I954" i="2" s="1" a="1"/>
  <c r="I954" i="2" s="1"/>
  <c r="O953" i="2"/>
  <c r="G953" i="2"/>
  <c r="I953" i="2" s="1" a="1"/>
  <c r="O952" i="2"/>
  <c r="G952" i="2"/>
  <c r="I952" i="2" s="1" a="1"/>
  <c r="I952" i="2" s="1"/>
  <c r="O951" i="2"/>
  <c r="G951" i="2"/>
  <c r="I951" i="2" s="1" a="1"/>
  <c r="I951" i="2" s="1"/>
  <c r="O950" i="2"/>
  <c r="G950" i="2"/>
  <c r="O949" i="2"/>
  <c r="G949" i="2"/>
  <c r="I949" i="2" s="1" a="1"/>
  <c r="I949" i="2" s="1"/>
  <c r="O948" i="2"/>
  <c r="G948" i="2"/>
  <c r="I948" i="2" s="1" a="1"/>
  <c r="I948" i="2" s="1"/>
  <c r="O947" i="2"/>
  <c r="G947" i="2"/>
  <c r="I947" i="2" s="1" a="1"/>
  <c r="I947" i="2" s="1"/>
  <c r="O946" i="2"/>
  <c r="G946" i="2"/>
  <c r="I946" i="2" s="1" a="1"/>
  <c r="I946" i="2" s="1"/>
  <c r="O945" i="2"/>
  <c r="G945" i="2"/>
  <c r="I945" i="2" s="1" a="1"/>
  <c r="O944" i="2"/>
  <c r="G944" i="2"/>
  <c r="I944" i="2" s="1" a="1"/>
  <c r="I944" i="2" s="1"/>
  <c r="O943" i="2"/>
  <c r="G943" i="2"/>
  <c r="I943" i="2" s="1" a="1"/>
  <c r="I943" i="2" s="1"/>
  <c r="O942" i="2"/>
  <c r="G942" i="2"/>
  <c r="I942" i="2" s="1" a="1"/>
  <c r="I942" i="2" s="1"/>
  <c r="O941" i="2"/>
  <c r="G941" i="2"/>
  <c r="O940" i="2"/>
  <c r="G940" i="2"/>
  <c r="O939" i="2"/>
  <c r="G939" i="2"/>
  <c r="I939" i="2" s="1" a="1"/>
  <c r="I939" i="2" s="1"/>
  <c r="O938" i="2"/>
  <c r="G938" i="2"/>
  <c r="I938" i="2" s="1" a="1"/>
  <c r="I938" i="2" s="1"/>
  <c r="O937" i="2"/>
  <c r="G937" i="2"/>
  <c r="I937" i="2" s="1" a="1"/>
  <c r="I937" i="2" s="1"/>
  <c r="O936" i="2"/>
  <c r="G936" i="2"/>
  <c r="I936" i="2" s="1" a="1"/>
  <c r="I936" i="2" s="1"/>
  <c r="O935" i="2"/>
  <c r="G935" i="2"/>
  <c r="I935" i="2" s="1" a="1"/>
  <c r="I935" i="2" s="1"/>
  <c r="O934" i="2"/>
  <c r="G934" i="2"/>
  <c r="I934" i="2" s="1" a="1"/>
  <c r="I934" i="2" s="1"/>
  <c r="O933" i="2"/>
  <c r="G933" i="2"/>
  <c r="I933" i="2" s="1" a="1"/>
  <c r="I933" i="2" s="1"/>
  <c r="O932" i="2"/>
  <c r="G932" i="2"/>
  <c r="I932" i="2" s="1" a="1"/>
  <c r="I932" i="2" s="1"/>
  <c r="O931" i="2"/>
  <c r="G931" i="2"/>
  <c r="I931" i="2" s="1" a="1"/>
  <c r="I931" i="2" s="1"/>
  <c r="O930" i="2"/>
  <c r="G930" i="2"/>
  <c r="O929" i="2"/>
  <c r="G929" i="2"/>
  <c r="I929" i="2" s="1" a="1"/>
  <c r="O928" i="2"/>
  <c r="G928" i="2"/>
  <c r="I928" i="2" s="1" a="1"/>
  <c r="I928" i="2" s="1"/>
  <c r="O927" i="2"/>
  <c r="G927" i="2"/>
  <c r="I927" i="2" s="1" a="1"/>
  <c r="I927" i="2" s="1"/>
  <c r="O926" i="2"/>
  <c r="G926" i="2"/>
  <c r="I926" i="2" s="1" a="1"/>
  <c r="I926" i="2" s="1"/>
  <c r="O925" i="2"/>
  <c r="G925" i="2"/>
  <c r="I925" i="2" s="1" a="1"/>
  <c r="O924" i="2"/>
  <c r="G924" i="2"/>
  <c r="I924" i="2" s="1" a="1"/>
  <c r="I924" i="2" s="1"/>
  <c r="O923" i="2"/>
  <c r="G923" i="2"/>
  <c r="I923" i="2" s="1" a="1"/>
  <c r="I923" i="2" s="1"/>
  <c r="O922" i="2"/>
  <c r="G922" i="2"/>
  <c r="I922" i="2" s="1" a="1"/>
  <c r="I922" i="2" s="1"/>
  <c r="O921" i="2"/>
  <c r="G921" i="2"/>
  <c r="I921" i="2" s="1" a="1"/>
  <c r="I921" i="2" s="1"/>
  <c r="O920" i="2"/>
  <c r="G920" i="2"/>
  <c r="I920" i="2" s="1" a="1"/>
  <c r="I920" i="2" s="1"/>
  <c r="O919" i="2"/>
  <c r="G919" i="2"/>
  <c r="I919" i="2" s="1" a="1"/>
  <c r="I919" i="2" s="1"/>
  <c r="O918" i="2"/>
  <c r="G918" i="2"/>
  <c r="I918" i="2" s="1" a="1"/>
  <c r="I918" i="2" s="1"/>
  <c r="O917" i="2"/>
  <c r="G917" i="2"/>
  <c r="I917" i="2" s="1" a="1"/>
  <c r="O916" i="2"/>
  <c r="G916" i="2"/>
  <c r="I916" i="2" s="1" a="1"/>
  <c r="I916" i="2" s="1"/>
  <c r="O915" i="2"/>
  <c r="G915" i="2"/>
  <c r="O914" i="2"/>
  <c r="G914" i="2"/>
  <c r="I914" i="2" s="1" a="1"/>
  <c r="I914" i="2" s="1"/>
  <c r="O913" i="2"/>
  <c r="G913" i="2"/>
  <c r="I913" i="2" s="1" a="1"/>
  <c r="O912" i="2"/>
  <c r="G912" i="2"/>
  <c r="I912" i="2" s="1" a="1"/>
  <c r="I912" i="2" s="1"/>
  <c r="O911" i="2"/>
  <c r="G911" i="2"/>
  <c r="I911" i="2" s="1" a="1"/>
  <c r="I911" i="2" s="1"/>
  <c r="O910" i="2"/>
  <c r="G910" i="2"/>
  <c r="I910" i="2" s="1" a="1"/>
  <c r="I910" i="2" s="1"/>
  <c r="O909" i="2"/>
  <c r="G909" i="2"/>
  <c r="I909" i="2" s="1" a="1"/>
  <c r="I909" i="2" s="1"/>
  <c r="O908" i="2"/>
  <c r="G908" i="2"/>
  <c r="I908" i="2" s="1" a="1"/>
  <c r="I908" i="2" s="1"/>
  <c r="O907" i="2"/>
  <c r="G907" i="2"/>
  <c r="I907" i="2" s="1" a="1"/>
  <c r="I907" i="2" s="1"/>
  <c r="O906" i="2"/>
  <c r="G906" i="2"/>
  <c r="I906" i="2" s="1" a="1"/>
  <c r="I906" i="2" s="1"/>
  <c r="O905" i="2"/>
  <c r="G905" i="2"/>
  <c r="I905" i="2" s="1" a="1"/>
  <c r="I905" i="2" s="1"/>
  <c r="O904" i="2"/>
  <c r="G904" i="2"/>
  <c r="I904" i="2" s="1" a="1"/>
  <c r="I904" i="2" s="1"/>
  <c r="O903" i="2"/>
  <c r="G903" i="2"/>
  <c r="I903" i="2" s="1" a="1"/>
  <c r="I903" i="2" s="1"/>
  <c r="O902" i="2"/>
  <c r="G902" i="2"/>
  <c r="O901" i="2"/>
  <c r="G901" i="2"/>
  <c r="I901" i="2" s="1" a="1"/>
  <c r="O900" i="2"/>
  <c r="G900" i="2"/>
  <c r="I900" i="2" s="1" a="1"/>
  <c r="I900" i="2" s="1"/>
  <c r="O899" i="2"/>
  <c r="G899" i="2"/>
  <c r="I899" i="2" s="1" a="1"/>
  <c r="I899" i="2" s="1"/>
  <c r="O898" i="2"/>
  <c r="G898" i="2"/>
  <c r="I898" i="2" s="1" a="1"/>
  <c r="I898" i="2" s="1"/>
  <c r="O897" i="2"/>
  <c r="G897" i="2"/>
  <c r="I897" i="2" s="1" a="1"/>
  <c r="I897" i="2" s="1"/>
  <c r="O896" i="2"/>
  <c r="G896" i="2"/>
  <c r="I896" i="2" s="1" a="1"/>
  <c r="I896" i="2" s="1"/>
  <c r="O895" i="2"/>
  <c r="G895" i="2"/>
  <c r="I895" i="2" s="1" a="1"/>
  <c r="I895" i="2" s="1"/>
  <c r="O894" i="2"/>
  <c r="G894" i="2"/>
  <c r="I894" i="2" s="1" a="1"/>
  <c r="I894" i="2" s="1"/>
  <c r="O893" i="2"/>
  <c r="G893" i="2"/>
  <c r="I893" i="2" s="1" a="1"/>
  <c r="I893" i="2" s="1"/>
  <c r="O892" i="2"/>
  <c r="G892" i="2"/>
  <c r="I892" i="2" s="1" a="1"/>
  <c r="I892" i="2" s="1"/>
  <c r="O891" i="2"/>
  <c r="G891" i="2"/>
  <c r="I891" i="2" s="1" a="1"/>
  <c r="I891" i="2" s="1"/>
  <c r="O890" i="2"/>
  <c r="G890" i="2"/>
  <c r="I890" i="2" s="1" a="1"/>
  <c r="I890" i="2" s="1"/>
  <c r="O889" i="2"/>
  <c r="G889" i="2"/>
  <c r="I889" i="2" s="1" a="1"/>
  <c r="O888" i="2"/>
  <c r="G888" i="2"/>
  <c r="I888" i="2" s="1" a="1"/>
  <c r="I888" i="2" s="1"/>
  <c r="O887" i="2"/>
  <c r="G887" i="2"/>
  <c r="I887" i="2" s="1" a="1"/>
  <c r="O886" i="2"/>
  <c r="G886" i="2"/>
  <c r="I886" i="2" s="1" a="1"/>
  <c r="I886" i="2" s="1"/>
  <c r="O885" i="2"/>
  <c r="G885" i="2"/>
  <c r="I885" i="2" s="1" a="1"/>
  <c r="I885" i="2" s="1"/>
  <c r="O884" i="2"/>
  <c r="G884" i="2"/>
  <c r="O883" i="2"/>
  <c r="G883" i="2"/>
  <c r="I883" i="2" s="1" a="1"/>
  <c r="I883" i="2" s="1"/>
  <c r="O882" i="2"/>
  <c r="G882" i="2"/>
  <c r="I882" i="2" s="1" a="1"/>
  <c r="I882" i="2" s="1"/>
  <c r="O881" i="2"/>
  <c r="G881" i="2"/>
  <c r="I881" i="2" s="1" a="1"/>
  <c r="I881" i="2" s="1"/>
  <c r="O880" i="2"/>
  <c r="G880" i="2"/>
  <c r="I880" i="2" s="1" a="1"/>
  <c r="I880" i="2" s="1"/>
  <c r="O879" i="2"/>
  <c r="G879" i="2"/>
  <c r="I879" i="2" s="1" a="1"/>
  <c r="I879" i="2" s="1"/>
  <c r="O878" i="2"/>
  <c r="G878" i="2"/>
  <c r="I878" i="2" s="1" a="1"/>
  <c r="I878" i="2" s="1"/>
  <c r="O877" i="2"/>
  <c r="G877" i="2"/>
  <c r="I877" i="2" s="1" a="1"/>
  <c r="I877" i="2" s="1"/>
  <c r="O876" i="2"/>
  <c r="G876" i="2"/>
  <c r="I876" i="2" s="1" a="1"/>
  <c r="I876" i="2" s="1"/>
  <c r="O875" i="2"/>
  <c r="G875" i="2"/>
  <c r="I875" i="2" s="1" a="1"/>
  <c r="I875" i="2" s="1"/>
  <c r="O874" i="2"/>
  <c r="G874" i="2"/>
  <c r="O873" i="2"/>
  <c r="G873" i="2"/>
  <c r="I873" i="2" s="1" a="1"/>
  <c r="O872" i="2"/>
  <c r="G872" i="2"/>
  <c r="I872" i="2" s="1" a="1"/>
  <c r="I872" i="2" s="1"/>
  <c r="O871" i="2"/>
  <c r="G871" i="2"/>
  <c r="I871" i="2" s="1" a="1"/>
  <c r="I871" i="2" s="1"/>
  <c r="O870" i="2"/>
  <c r="G870" i="2"/>
  <c r="I870" i="2" s="1" a="1"/>
  <c r="I870" i="2" s="1"/>
  <c r="O869" i="2"/>
  <c r="G869" i="2"/>
  <c r="I869" i="2" s="1" a="1"/>
  <c r="O868" i="2"/>
  <c r="G868" i="2"/>
  <c r="I868" i="2" s="1" a="1"/>
  <c r="I868" i="2" s="1"/>
  <c r="O867" i="2"/>
  <c r="G867" i="2"/>
  <c r="I867" i="2" s="1" a="1"/>
  <c r="I867" i="2" s="1"/>
  <c r="O866" i="2"/>
  <c r="G866" i="2"/>
  <c r="I866" i="2" s="1" a="1"/>
  <c r="I866" i="2" s="1"/>
  <c r="O865" i="2"/>
  <c r="G865" i="2"/>
  <c r="I865" i="2" s="1" a="1"/>
  <c r="I865" i="2" s="1"/>
  <c r="O864" i="2"/>
  <c r="G864" i="2"/>
  <c r="I864" i="2" s="1" a="1"/>
  <c r="I864" i="2" s="1"/>
  <c r="O863" i="2"/>
  <c r="G863" i="2"/>
  <c r="I863" i="2" s="1" a="1"/>
  <c r="I863" i="2" s="1"/>
  <c r="O862" i="2"/>
  <c r="G862" i="2"/>
  <c r="I862" i="2" s="1" a="1"/>
  <c r="I862" i="2" s="1"/>
  <c r="O861" i="2"/>
  <c r="G861" i="2"/>
  <c r="I861" i="2" s="1" a="1"/>
  <c r="I861" i="2" s="1"/>
  <c r="O860" i="2"/>
  <c r="G860" i="2"/>
  <c r="I860" i="2" s="1" a="1"/>
  <c r="O859" i="2"/>
  <c r="G859" i="2"/>
  <c r="I859" i="2" s="1" a="1"/>
  <c r="I859" i="2" s="1"/>
  <c r="O858" i="2"/>
  <c r="G858" i="2"/>
  <c r="I858" i="2" s="1" a="1"/>
  <c r="I858" i="2" s="1"/>
  <c r="O857" i="2"/>
  <c r="G857" i="2"/>
  <c r="I857" i="2" s="1" a="1"/>
  <c r="I857" i="2" s="1"/>
  <c r="O856" i="2"/>
  <c r="G856" i="2"/>
  <c r="I856" i="2" s="1" a="1"/>
  <c r="I856" i="2" s="1"/>
  <c r="O855" i="2"/>
  <c r="G855" i="2"/>
  <c r="I855" i="2" s="1" a="1"/>
  <c r="I855" i="2" s="1"/>
  <c r="O854" i="2"/>
  <c r="G854" i="2"/>
  <c r="I854" i="2" s="1" a="1"/>
  <c r="I854" i="2" s="1"/>
  <c r="O853" i="2"/>
  <c r="G853" i="2"/>
  <c r="I853" i="2" s="1" a="1"/>
  <c r="I853" i="2" s="1"/>
  <c r="O852" i="2"/>
  <c r="G852" i="2"/>
  <c r="I852" i="2" s="1" a="1"/>
  <c r="I852" i="2" s="1"/>
  <c r="O851" i="2"/>
  <c r="G851" i="2"/>
  <c r="I851" i="2" s="1" a="1"/>
  <c r="I851" i="2" s="1"/>
  <c r="O850" i="2"/>
  <c r="G850" i="2"/>
  <c r="I850" i="2" s="1" a="1"/>
  <c r="I850" i="2" s="1"/>
  <c r="O849" i="2"/>
  <c r="G849" i="2"/>
  <c r="I849" i="2" s="1" a="1"/>
  <c r="I849" i="2" s="1"/>
  <c r="O848" i="2"/>
  <c r="G848" i="2"/>
  <c r="I848" i="2" s="1" a="1"/>
  <c r="O847" i="2"/>
  <c r="G847" i="2"/>
  <c r="I847" i="2" s="1" a="1"/>
  <c r="I847" i="2" s="1"/>
  <c r="O846" i="2"/>
  <c r="G846" i="2"/>
  <c r="I846" i="2" s="1" a="1"/>
  <c r="I846" i="2" s="1"/>
  <c r="O845" i="2"/>
  <c r="G845" i="2"/>
  <c r="I845" i="2" s="1" a="1"/>
  <c r="I845" i="2" s="1"/>
  <c r="O844" i="2"/>
  <c r="G844" i="2"/>
  <c r="I844" i="2" s="1" a="1"/>
  <c r="I844" i="2" s="1"/>
  <c r="O843" i="2"/>
  <c r="G843" i="2"/>
  <c r="I843" i="2" s="1" a="1"/>
  <c r="I843" i="2" s="1"/>
  <c r="O842" i="2"/>
  <c r="G842" i="2"/>
  <c r="I842" i="2" s="1" a="1"/>
  <c r="I842" i="2" s="1"/>
  <c r="O841" i="2"/>
  <c r="G841" i="2"/>
  <c r="I841" i="2" s="1" a="1"/>
  <c r="I841" i="2" s="1"/>
  <c r="O840" i="2"/>
  <c r="G840" i="2"/>
  <c r="I840" i="2" s="1" a="1"/>
  <c r="I840" i="2" s="1"/>
  <c r="O839" i="2"/>
  <c r="G839" i="2"/>
  <c r="I839" i="2" s="1" a="1"/>
  <c r="I839" i="2" s="1"/>
  <c r="O838" i="2"/>
  <c r="G838" i="2"/>
  <c r="I838" i="2" s="1" a="1"/>
  <c r="I838" i="2" s="1"/>
  <c r="O837" i="2"/>
  <c r="G837" i="2"/>
  <c r="I837" i="2" s="1" a="1"/>
  <c r="I837" i="2" s="1"/>
  <c r="O836" i="2"/>
  <c r="G836" i="2"/>
  <c r="I836" i="2" s="1" a="1"/>
  <c r="I836" i="2" s="1"/>
  <c r="O835" i="2"/>
  <c r="G835" i="2"/>
  <c r="I835" i="2" s="1" a="1"/>
  <c r="I835" i="2" s="1"/>
  <c r="O834" i="2"/>
  <c r="G834" i="2"/>
  <c r="I834" i="2" s="1" a="1"/>
  <c r="I834" i="2" s="1"/>
  <c r="O833" i="2"/>
  <c r="G833" i="2"/>
  <c r="I833" i="2" s="1" a="1"/>
  <c r="I833" i="2" s="1"/>
  <c r="O832" i="2"/>
  <c r="G832" i="2"/>
  <c r="I832" i="2" s="1" a="1"/>
  <c r="I832" i="2" s="1"/>
  <c r="O831" i="2"/>
  <c r="G831" i="2"/>
  <c r="I831" i="2" s="1" a="1"/>
  <c r="I831" i="2" s="1"/>
  <c r="O830" i="2"/>
  <c r="G830" i="2"/>
  <c r="I830" i="2" s="1" a="1"/>
  <c r="I830" i="2" s="1"/>
  <c r="O829" i="2"/>
  <c r="G829" i="2"/>
  <c r="I829" i="2" s="1" a="1"/>
  <c r="I829" i="2" s="1"/>
  <c r="O827" i="2"/>
  <c r="G827" i="2"/>
  <c r="O826" i="2"/>
  <c r="G826" i="2"/>
  <c r="I826" i="2" s="1" a="1"/>
  <c r="O825" i="2"/>
  <c r="G825" i="2"/>
  <c r="I825" i="2" s="1" a="1"/>
  <c r="O824" i="2"/>
  <c r="G824" i="2"/>
  <c r="I824" i="2" s="1" a="1"/>
  <c r="I824" i="2" s="1"/>
  <c r="O823" i="2"/>
  <c r="G823" i="2"/>
  <c r="I823" i="2" s="1" a="1"/>
  <c r="O822" i="2"/>
  <c r="G822" i="2"/>
  <c r="I822" i="2" s="1" a="1"/>
  <c r="O821" i="2"/>
  <c r="G821" i="2"/>
  <c r="I821" i="2" s="1" a="1"/>
  <c r="O820" i="2"/>
  <c r="G820" i="2"/>
  <c r="I820" i="2" s="1" a="1"/>
  <c r="O819" i="2"/>
  <c r="G819" i="2"/>
  <c r="I819" i="2" s="1" a="1"/>
  <c r="I819" i="2" s="1"/>
  <c r="O818" i="2"/>
  <c r="G818" i="2"/>
  <c r="I818" i="2" s="1" a="1"/>
  <c r="O817" i="2"/>
  <c r="G817" i="2"/>
  <c r="I817" i="2" s="1" a="1"/>
  <c r="I817" i="2" s="1"/>
  <c r="O816" i="2"/>
  <c r="G816" i="2"/>
  <c r="I816" i="2" s="1" a="1"/>
  <c r="O815" i="2"/>
  <c r="G815" i="2"/>
  <c r="I815" i="2" s="1" a="1"/>
  <c r="O814" i="2"/>
  <c r="G814" i="2"/>
  <c r="I814" i="2" s="1" a="1"/>
  <c r="O813" i="2"/>
  <c r="G813" i="2"/>
  <c r="I813" i="2" s="1" a="1"/>
  <c r="O812" i="2"/>
  <c r="G812" i="2"/>
  <c r="I812" i="2" s="1" a="1"/>
  <c r="I812" i="2" s="1"/>
  <c r="O811" i="2"/>
  <c r="G811" i="2"/>
  <c r="I811" i="2" s="1" a="1"/>
  <c r="O810" i="2"/>
  <c r="G810" i="2"/>
  <c r="I810" i="2" s="1" a="1"/>
  <c r="I810" i="2" s="1"/>
  <c r="O809" i="2"/>
  <c r="G809" i="2"/>
  <c r="I809" i="2" s="1" a="1"/>
  <c r="O808" i="2"/>
  <c r="G808" i="2"/>
  <c r="I808" i="2" s="1" a="1"/>
  <c r="O807" i="2"/>
  <c r="G807" i="2"/>
  <c r="I807" i="2" s="1" a="1"/>
  <c r="I807" i="2" s="1"/>
  <c r="O806" i="2"/>
  <c r="G806" i="2"/>
  <c r="I806" i="2" s="1" a="1"/>
  <c r="O805" i="2"/>
  <c r="G805" i="2"/>
  <c r="I805" i="2" s="1" a="1"/>
  <c r="I805" i="2" s="1"/>
  <c r="O804" i="2"/>
  <c r="G804" i="2"/>
  <c r="I804" i="2" s="1" a="1"/>
  <c r="I804" i="2" s="1"/>
  <c r="O803" i="2"/>
  <c r="G803" i="2"/>
  <c r="I803" i="2" s="1" a="1"/>
  <c r="I803" i="2" s="1"/>
  <c r="O802" i="2"/>
  <c r="G802" i="2"/>
  <c r="I802" i="2" s="1" a="1"/>
  <c r="O801" i="2"/>
  <c r="G801" i="2"/>
  <c r="I801" i="2" s="1" a="1"/>
  <c r="I801" i="2" s="1"/>
  <c r="O799" i="2"/>
  <c r="G799" i="2"/>
  <c r="I799" i="2" s="1" a="1"/>
  <c r="I799" i="2" s="1"/>
  <c r="O798" i="2"/>
  <c r="G798" i="2"/>
  <c r="I798" i="2" s="1" a="1"/>
  <c r="I798" i="2" s="1"/>
  <c r="O797" i="2"/>
  <c r="G797" i="2"/>
  <c r="I797" i="2" s="1" a="1"/>
  <c r="I797" i="2" s="1"/>
  <c r="O796" i="2"/>
  <c r="G796" i="2"/>
  <c r="I796" i="2" s="1" a="1"/>
  <c r="I796" i="2" s="1"/>
  <c r="O795" i="2"/>
  <c r="G795" i="2"/>
  <c r="I795" i="2" s="1" a="1"/>
  <c r="I795" i="2" s="1"/>
  <c r="O794" i="2"/>
  <c r="G794" i="2"/>
  <c r="I794" i="2" s="1" a="1"/>
  <c r="I794" i="2" s="1"/>
  <c r="O793" i="2"/>
  <c r="G793" i="2"/>
  <c r="I793" i="2" s="1" a="1"/>
  <c r="I793" i="2" s="1"/>
  <c r="O792" i="2"/>
  <c r="G792" i="2"/>
  <c r="I792" i="2" s="1" a="1"/>
  <c r="I792" i="2" s="1"/>
  <c r="O791" i="2"/>
  <c r="G791" i="2"/>
  <c r="I791" i="2" s="1" a="1"/>
  <c r="I791" i="2" s="1"/>
  <c r="O790" i="2"/>
  <c r="G790" i="2"/>
  <c r="I790" i="2" s="1" a="1"/>
  <c r="I790" i="2" s="1"/>
  <c r="O789" i="2"/>
  <c r="G789" i="2"/>
  <c r="I789" i="2" s="1" a="1"/>
  <c r="I789" i="2" s="1"/>
  <c r="O788" i="2"/>
  <c r="G788" i="2"/>
  <c r="I788" i="2" s="1" a="1"/>
  <c r="I788" i="2" s="1"/>
  <c r="O787" i="2"/>
  <c r="G787" i="2"/>
  <c r="I787" i="2" s="1" a="1"/>
  <c r="I787" i="2" s="1"/>
  <c r="O786" i="2"/>
  <c r="G786" i="2"/>
  <c r="I786" i="2" s="1" a="1"/>
  <c r="I786" i="2" s="1"/>
  <c r="O785" i="2"/>
  <c r="G785" i="2"/>
  <c r="I785" i="2" s="1" a="1"/>
  <c r="I785" i="2" s="1"/>
  <c r="O784" i="2"/>
  <c r="G784" i="2"/>
  <c r="I784" i="2" s="1" a="1"/>
  <c r="I784" i="2" s="1"/>
  <c r="O783" i="2"/>
  <c r="G783" i="2"/>
  <c r="I783" i="2" s="1" a="1"/>
  <c r="I783" i="2" s="1"/>
  <c r="O782" i="2"/>
  <c r="G782" i="2"/>
  <c r="I782" i="2" s="1" a="1"/>
  <c r="I782" i="2" s="1"/>
  <c r="O781" i="2"/>
  <c r="G781" i="2"/>
  <c r="I781" i="2" s="1" a="1"/>
  <c r="I781" i="2" s="1"/>
  <c r="O780" i="2"/>
  <c r="G780" i="2"/>
  <c r="I780" i="2" s="1" a="1"/>
  <c r="O779" i="2"/>
  <c r="G779" i="2"/>
  <c r="I779" i="2" s="1" a="1"/>
  <c r="I779" i="2" s="1"/>
  <c r="O778" i="2"/>
  <c r="G778" i="2"/>
  <c r="O777" i="2"/>
  <c r="G777" i="2"/>
  <c r="I777" i="2" s="1" a="1"/>
  <c r="I777" i="2" s="1"/>
  <c r="O776" i="2"/>
  <c r="G776" i="2"/>
  <c r="O775" i="2"/>
  <c r="G775" i="2"/>
  <c r="I775" i="2" s="1" a="1"/>
  <c r="I775" i="2" s="1"/>
  <c r="O774" i="2"/>
  <c r="G774" i="2"/>
  <c r="I774" i="2" s="1" a="1"/>
  <c r="I774" i="2" s="1"/>
  <c r="O773" i="2"/>
  <c r="G773" i="2"/>
  <c r="I773" i="2" s="1" a="1"/>
  <c r="I773" i="2" s="1"/>
  <c r="O772" i="2"/>
  <c r="G772" i="2"/>
  <c r="I772" i="2" s="1" a="1"/>
  <c r="I772" i="2" s="1"/>
  <c r="O771" i="2"/>
  <c r="G771" i="2"/>
  <c r="I771" i="2" s="1" a="1"/>
  <c r="I771" i="2" s="1"/>
  <c r="O770" i="2"/>
  <c r="G770" i="2"/>
  <c r="I770" i="2" s="1" a="1"/>
  <c r="I770" i="2" s="1"/>
  <c r="O769" i="2"/>
  <c r="G769" i="2"/>
  <c r="I769" i="2" s="1" a="1"/>
  <c r="I769" i="2" s="1"/>
  <c r="O768" i="2"/>
  <c r="G768" i="2"/>
  <c r="I768" i="2" s="1" a="1"/>
  <c r="I768" i="2" s="1"/>
  <c r="O767" i="2"/>
  <c r="G767" i="2"/>
  <c r="I767" i="2" s="1" a="1"/>
  <c r="I767" i="2" s="1"/>
  <c r="O766" i="2"/>
  <c r="G766" i="2"/>
  <c r="I766" i="2" s="1" a="1"/>
  <c r="I766" i="2" s="1"/>
  <c r="O765" i="2"/>
  <c r="G765" i="2"/>
  <c r="I765" i="2" s="1" a="1"/>
  <c r="I765" i="2" s="1"/>
  <c r="O764" i="2"/>
  <c r="G764" i="2"/>
  <c r="I764" i="2" s="1" a="1"/>
  <c r="I764" i="2" s="1"/>
  <c r="O763" i="2"/>
  <c r="G763" i="2"/>
  <c r="I763" i="2" s="1" a="1"/>
  <c r="I763" i="2" s="1"/>
  <c r="O762" i="2"/>
  <c r="G762" i="2"/>
  <c r="I762" i="2" s="1" a="1"/>
  <c r="I762" i="2" s="1"/>
  <c r="O761" i="2"/>
  <c r="G761" i="2"/>
  <c r="I761" i="2" s="1" a="1"/>
  <c r="I761" i="2" s="1"/>
  <c r="O760" i="2"/>
  <c r="G760" i="2"/>
  <c r="I760" i="2" s="1" a="1"/>
  <c r="I760" i="2" s="1"/>
  <c r="O759" i="2"/>
  <c r="G759" i="2"/>
  <c r="I759" i="2" s="1" a="1"/>
  <c r="I759" i="2" s="1"/>
  <c r="O758" i="2"/>
  <c r="G758" i="2"/>
  <c r="I758" i="2" s="1" a="1"/>
  <c r="I758" i="2" s="1"/>
  <c r="O757" i="2"/>
  <c r="G757" i="2"/>
  <c r="I757" i="2" s="1" a="1"/>
  <c r="I757" i="2" s="1"/>
  <c r="O756" i="2"/>
  <c r="G756" i="2"/>
  <c r="I756" i="2" s="1" a="1"/>
  <c r="O755" i="2"/>
  <c r="G755" i="2"/>
  <c r="I755" i="2" s="1" a="1"/>
  <c r="I755" i="2" s="1"/>
  <c r="O754" i="2"/>
  <c r="G754" i="2"/>
  <c r="I754" i="2" s="1" a="1"/>
  <c r="I754" i="2" s="1"/>
  <c r="O753" i="2"/>
  <c r="G753" i="2"/>
  <c r="I753" i="2" s="1" a="1"/>
  <c r="O752" i="2"/>
  <c r="G752" i="2"/>
  <c r="I752" i="2" s="1" a="1"/>
  <c r="I752" i="2" s="1"/>
  <c r="O751" i="2"/>
  <c r="G751" i="2"/>
  <c r="I751" i="2" s="1" a="1"/>
  <c r="I751" i="2" s="1"/>
  <c r="O750" i="2"/>
  <c r="G750" i="2"/>
  <c r="I750" i="2" s="1" a="1"/>
  <c r="O749" i="2"/>
  <c r="G749" i="2"/>
  <c r="I749" i="2" s="1" a="1"/>
  <c r="I749" i="2" s="1"/>
  <c r="O748" i="2"/>
  <c r="G748" i="2"/>
  <c r="I748" i="2" s="1" a="1"/>
  <c r="I748" i="2" s="1"/>
  <c r="O747" i="2"/>
  <c r="G747" i="2"/>
  <c r="I747" i="2" s="1" a="1"/>
  <c r="I747" i="2" s="1"/>
  <c r="O746" i="2"/>
  <c r="G746" i="2"/>
  <c r="I746" i="2" s="1" a="1"/>
  <c r="I746" i="2" s="1"/>
  <c r="O745" i="2"/>
  <c r="G745" i="2"/>
  <c r="I745" i="2" s="1" a="1"/>
  <c r="I745" i="2" s="1"/>
  <c r="O744" i="2"/>
  <c r="G744" i="2"/>
  <c r="I744" i="2" s="1" a="1"/>
  <c r="I744" i="2" s="1"/>
  <c r="O743" i="2"/>
  <c r="G743" i="2"/>
  <c r="I743" i="2" s="1" a="1"/>
  <c r="I743" i="2" s="1"/>
  <c r="O742" i="2"/>
  <c r="G742" i="2"/>
  <c r="I742" i="2" s="1" a="1"/>
  <c r="I742" i="2" s="1"/>
  <c r="O741" i="2"/>
  <c r="G741" i="2"/>
  <c r="I741" i="2" s="1" a="1"/>
  <c r="I741" i="2" s="1"/>
  <c r="O740" i="2"/>
  <c r="G740" i="2"/>
  <c r="I740" i="2" s="1" a="1"/>
  <c r="I740" i="2" s="1"/>
  <c r="O739" i="2"/>
  <c r="G739" i="2"/>
  <c r="I739" i="2" s="1" a="1"/>
  <c r="I739" i="2" s="1"/>
  <c r="O738" i="2"/>
  <c r="G738" i="2"/>
  <c r="I738" i="2" s="1" a="1"/>
  <c r="I738" i="2" s="1"/>
  <c r="O737" i="2"/>
  <c r="G737" i="2"/>
  <c r="I737" i="2" s="1" a="1"/>
  <c r="I737" i="2" s="1"/>
  <c r="O736" i="2"/>
  <c r="G736" i="2"/>
  <c r="I736" i="2" s="1" a="1"/>
  <c r="I736" i="2" s="1"/>
  <c r="O735" i="2"/>
  <c r="G735" i="2"/>
  <c r="I735" i="2" s="1" a="1"/>
  <c r="I735" i="2" s="1"/>
  <c r="O734" i="2"/>
  <c r="G734" i="2"/>
  <c r="I734" i="2" s="1" a="1"/>
  <c r="I734" i="2" s="1"/>
  <c r="O733" i="2"/>
  <c r="G733" i="2"/>
  <c r="I733" i="2" s="1" a="1"/>
  <c r="O732" i="2"/>
  <c r="G732" i="2"/>
  <c r="I732" i="2" s="1" a="1"/>
  <c r="I732" i="2" s="1"/>
  <c r="O731" i="2"/>
  <c r="G731" i="2"/>
  <c r="I731" i="2" s="1" a="1"/>
  <c r="I731" i="2" s="1"/>
  <c r="O730" i="2"/>
  <c r="G730" i="2"/>
  <c r="I730" i="2" s="1" a="1"/>
  <c r="I730" i="2" s="1"/>
  <c r="O729" i="2"/>
  <c r="G729" i="2"/>
  <c r="I729" i="2" s="1" a="1"/>
  <c r="I729" i="2" s="1"/>
  <c r="O728" i="2"/>
  <c r="G728" i="2"/>
  <c r="I728" i="2" s="1" a="1"/>
  <c r="I728" i="2" s="1"/>
  <c r="O727" i="2"/>
  <c r="G727" i="2"/>
  <c r="I727" i="2" s="1" a="1"/>
  <c r="I727" i="2" s="1"/>
  <c r="O726" i="2"/>
  <c r="G726" i="2"/>
  <c r="I726" i="2" s="1" a="1"/>
  <c r="I726" i="2" s="1"/>
  <c r="O725" i="2"/>
  <c r="G725" i="2"/>
  <c r="I725" i="2" s="1" a="1"/>
  <c r="I725" i="2" s="1"/>
  <c r="O724" i="2"/>
  <c r="G724" i="2"/>
  <c r="I724" i="2" s="1" a="1"/>
  <c r="I724" i="2" s="1"/>
  <c r="O723" i="2"/>
  <c r="G723" i="2"/>
  <c r="I723" i="2" s="1" a="1"/>
  <c r="I723" i="2" s="1"/>
  <c r="O722" i="2"/>
  <c r="G722" i="2"/>
  <c r="I722" i="2" s="1" a="1"/>
  <c r="I722" i="2" s="1"/>
  <c r="O721" i="2"/>
  <c r="G721" i="2"/>
  <c r="I721" i="2" s="1" a="1"/>
  <c r="I721" i="2" s="1"/>
  <c r="O720" i="2"/>
  <c r="G720" i="2"/>
  <c r="I720" i="2" s="1" a="1"/>
  <c r="I720" i="2" s="1"/>
  <c r="O719" i="2"/>
  <c r="G719" i="2"/>
  <c r="I719" i="2" s="1" a="1"/>
  <c r="I719" i="2" s="1"/>
  <c r="O718" i="2"/>
  <c r="G718" i="2"/>
  <c r="I718" i="2" s="1" a="1"/>
  <c r="I718" i="2" s="1"/>
  <c r="O717" i="2"/>
  <c r="G717" i="2"/>
  <c r="I717" i="2" s="1" a="1"/>
  <c r="I717" i="2" s="1"/>
  <c r="O716" i="2"/>
  <c r="G716" i="2"/>
  <c r="I716" i="2" s="1" a="1"/>
  <c r="I716" i="2" s="1"/>
  <c r="O715" i="2"/>
  <c r="G715" i="2"/>
  <c r="I715" i="2" s="1" a="1"/>
  <c r="I715" i="2" s="1"/>
  <c r="O714" i="2"/>
  <c r="G714" i="2"/>
  <c r="I714" i="2" s="1" a="1"/>
  <c r="I714" i="2" s="1"/>
  <c r="O713" i="2"/>
  <c r="G713" i="2"/>
  <c r="I713" i="2" s="1" a="1"/>
  <c r="I713" i="2" s="1"/>
  <c r="O712" i="2"/>
  <c r="G712" i="2"/>
  <c r="I712" i="2" s="1" a="1"/>
  <c r="I712" i="2" s="1"/>
  <c r="O711" i="2"/>
  <c r="G711" i="2"/>
  <c r="I711" i="2" s="1" a="1"/>
  <c r="I711" i="2" s="1"/>
  <c r="O710" i="2"/>
  <c r="G710" i="2"/>
  <c r="I710" i="2" s="1" a="1"/>
  <c r="O709" i="2"/>
  <c r="G709" i="2"/>
  <c r="I709" i="2" s="1" a="1"/>
  <c r="I709" i="2" s="1"/>
  <c r="O708" i="2"/>
  <c r="G708" i="2"/>
  <c r="I708" i="2" s="1" a="1"/>
  <c r="I708" i="2" s="1"/>
  <c r="O707" i="2"/>
  <c r="G707" i="2"/>
  <c r="I707" i="2" s="1" a="1"/>
  <c r="I707" i="2" s="1"/>
  <c r="O706" i="2"/>
  <c r="G706" i="2"/>
  <c r="I706" i="2" s="1" a="1"/>
  <c r="I706" i="2" s="1"/>
  <c r="O705" i="2"/>
  <c r="G705" i="2"/>
  <c r="I705" i="2" s="1" a="1"/>
  <c r="I705" i="2" s="1"/>
  <c r="O704" i="2"/>
  <c r="G704" i="2"/>
  <c r="I704" i="2" s="1" a="1"/>
  <c r="I704" i="2" s="1"/>
  <c r="O703" i="2"/>
  <c r="G703" i="2"/>
  <c r="I703" i="2" s="1" a="1"/>
  <c r="I703" i="2" s="1"/>
  <c r="O701" i="2"/>
  <c r="G701" i="2"/>
  <c r="I701" i="2" s="1" a="1"/>
  <c r="I701" i="2" s="1"/>
  <c r="O700" i="2"/>
  <c r="G700" i="2"/>
  <c r="I700" i="2" s="1" a="1"/>
  <c r="I700" i="2" s="1"/>
  <c r="O699" i="2"/>
  <c r="G699" i="2"/>
  <c r="I699" i="2" s="1" a="1"/>
  <c r="I699" i="2" s="1"/>
  <c r="O698" i="2"/>
  <c r="G698" i="2"/>
  <c r="I698" i="2" s="1" a="1"/>
  <c r="O697" i="2"/>
  <c r="G697" i="2"/>
  <c r="I697" i="2" s="1" a="1"/>
  <c r="I697" i="2" s="1"/>
  <c r="O696" i="2"/>
  <c r="G696" i="2"/>
  <c r="I696" i="2" s="1" a="1"/>
  <c r="I696" i="2" s="1"/>
  <c r="O695" i="2"/>
  <c r="G695" i="2"/>
  <c r="I695" i="2" s="1" a="1"/>
  <c r="I695" i="2" s="1"/>
  <c r="O694" i="2"/>
  <c r="G694" i="2"/>
  <c r="I694" i="2" s="1" a="1"/>
  <c r="O693" i="2"/>
  <c r="G693" i="2"/>
  <c r="I693" i="2" s="1" a="1"/>
  <c r="I693" i="2" s="1"/>
  <c r="O692" i="2"/>
  <c r="G692" i="2"/>
  <c r="I692" i="2" s="1" a="1"/>
  <c r="I692" i="2" s="1"/>
  <c r="O691" i="2"/>
  <c r="G691" i="2"/>
  <c r="I691" i="2" s="1" a="1"/>
  <c r="I691" i="2" s="1"/>
  <c r="O690" i="2"/>
  <c r="G690" i="2"/>
  <c r="I690" i="2" s="1" a="1"/>
  <c r="O689" i="2"/>
  <c r="G689" i="2"/>
  <c r="I689" i="2" s="1" a="1"/>
  <c r="I689" i="2" s="1"/>
  <c r="O688" i="2"/>
  <c r="G688" i="2"/>
  <c r="I688" i="2" s="1" a="1"/>
  <c r="I688" i="2" s="1"/>
  <c r="O687" i="2"/>
  <c r="G687" i="2"/>
  <c r="I687" i="2" s="1" a="1"/>
  <c r="I687" i="2" s="1"/>
  <c r="O686" i="2"/>
  <c r="G686" i="2"/>
  <c r="I686" i="2" s="1" a="1"/>
  <c r="I686" i="2" s="1"/>
  <c r="O685" i="2"/>
  <c r="G685" i="2"/>
  <c r="I685" i="2" s="1" a="1"/>
  <c r="I685" i="2" s="1"/>
  <c r="O684" i="2"/>
  <c r="G684" i="2"/>
  <c r="I684" i="2" s="1" a="1"/>
  <c r="O683" i="2"/>
  <c r="G683" i="2"/>
  <c r="I683" i="2" s="1" a="1"/>
  <c r="I683" i="2" s="1"/>
  <c r="O682" i="2"/>
  <c r="G682" i="2"/>
  <c r="I682" i="2" s="1" a="1"/>
  <c r="I682" i="2" s="1"/>
  <c r="O681" i="2"/>
  <c r="G681" i="2"/>
  <c r="I681" i="2" s="1" a="1"/>
  <c r="I681" i="2" s="1"/>
  <c r="O680" i="2"/>
  <c r="G680" i="2"/>
  <c r="I680" i="2" s="1" a="1"/>
  <c r="O679" i="2"/>
  <c r="G679" i="2"/>
  <c r="I679" i="2" s="1" a="1"/>
  <c r="I679" i="2" s="1"/>
  <c r="O678" i="2"/>
  <c r="G678" i="2"/>
  <c r="I678" i="2" s="1" a="1"/>
  <c r="I678" i="2" s="1"/>
  <c r="O677" i="2"/>
  <c r="G677" i="2"/>
  <c r="I677" i="2" s="1" a="1"/>
  <c r="I677" i="2" s="1"/>
  <c r="O676" i="2"/>
  <c r="G676" i="2"/>
  <c r="I676" i="2" s="1" a="1"/>
  <c r="I676" i="2" s="1"/>
  <c r="O675" i="2"/>
  <c r="G675" i="2"/>
  <c r="I675" i="2" s="1" a="1"/>
  <c r="I675" i="2" s="1"/>
  <c r="O674" i="2"/>
  <c r="G674" i="2"/>
  <c r="I674" i="2" s="1" a="1"/>
  <c r="I674" i="2" s="1"/>
  <c r="O673" i="2"/>
  <c r="G673" i="2"/>
  <c r="I673" i="2" s="1" a="1"/>
  <c r="I673" i="2" s="1"/>
  <c r="O672" i="2"/>
  <c r="G672" i="2"/>
  <c r="I672" i="2" s="1" a="1"/>
  <c r="I672" i="2" s="1"/>
  <c r="O671" i="2"/>
  <c r="G671" i="2"/>
  <c r="I671" i="2" s="1" a="1"/>
  <c r="I671" i="2" s="1"/>
  <c r="O670" i="2"/>
  <c r="G670" i="2"/>
  <c r="I670" i="2" s="1" a="1"/>
  <c r="O669" i="2"/>
  <c r="G669" i="2"/>
  <c r="I669" i="2" s="1" a="1"/>
  <c r="I669" i="2" s="1"/>
  <c r="O668" i="2"/>
  <c r="G668" i="2"/>
  <c r="I668" i="2" s="1" a="1"/>
  <c r="I668" i="2" s="1"/>
  <c r="O667" i="2"/>
  <c r="G667" i="2"/>
  <c r="I667" i="2" s="1" a="1"/>
  <c r="I667" i="2" s="1"/>
  <c r="O666" i="2"/>
  <c r="G666" i="2"/>
  <c r="I666" i="2" s="1" a="1"/>
  <c r="O664" i="2"/>
  <c r="G664" i="2"/>
  <c r="I664" i="2" s="1" a="1"/>
  <c r="I664" i="2" s="1"/>
  <c r="O663" i="2"/>
  <c r="G663" i="2"/>
  <c r="I663" i="2" s="1" a="1"/>
  <c r="I663" i="2" s="1"/>
  <c r="O662" i="2"/>
  <c r="G662" i="2"/>
  <c r="I662" i="2" s="1" a="1"/>
  <c r="I662" i="2" s="1"/>
  <c r="O661" i="2"/>
  <c r="G661" i="2"/>
  <c r="I661" i="2" s="1" a="1"/>
  <c r="I661" i="2" s="1"/>
  <c r="O660" i="2"/>
  <c r="G660" i="2"/>
  <c r="I660" i="2" s="1" a="1"/>
  <c r="I660" i="2" s="1"/>
  <c r="O659" i="2"/>
  <c r="G659" i="2"/>
  <c r="I659" i="2" s="1" a="1"/>
  <c r="O658" i="2"/>
  <c r="G658" i="2"/>
  <c r="I658" i="2" s="1" a="1"/>
  <c r="I658" i="2" s="1"/>
  <c r="O657" i="2"/>
  <c r="G657" i="2"/>
  <c r="I657" i="2" s="1" a="1"/>
  <c r="O656" i="2"/>
  <c r="G656" i="2"/>
  <c r="I656" i="2" s="1" a="1"/>
  <c r="O655" i="2"/>
  <c r="G655" i="2"/>
  <c r="I655" i="2" s="1" a="1"/>
  <c r="I655" i="2" s="1"/>
  <c r="O654" i="2"/>
  <c r="G654" i="2"/>
  <c r="I654" i="2" s="1" a="1"/>
  <c r="I654" i="2" s="1"/>
  <c r="O653" i="2"/>
  <c r="G653" i="2"/>
  <c r="I653" i="2" s="1" a="1"/>
  <c r="I653" i="2" s="1"/>
  <c r="O652" i="2"/>
  <c r="G652" i="2"/>
  <c r="I652" i="2" s="1" a="1"/>
  <c r="I652" i="2" s="1"/>
  <c r="O651" i="2"/>
  <c r="G651" i="2"/>
  <c r="I651" i="2" s="1" a="1"/>
  <c r="I651" i="2" s="1"/>
  <c r="O650" i="2"/>
  <c r="G650" i="2"/>
  <c r="I650" i="2" s="1" a="1"/>
  <c r="I650" i="2" s="1"/>
  <c r="O649" i="2"/>
  <c r="G649" i="2"/>
  <c r="I649" i="2" s="1" a="1"/>
  <c r="I649" i="2" s="1"/>
  <c r="O648" i="2"/>
  <c r="G648" i="2"/>
  <c r="I648" i="2" s="1" a="1"/>
  <c r="I648" i="2" s="1"/>
  <c r="O647" i="2"/>
  <c r="G647" i="2"/>
  <c r="I647" i="2" s="1" a="1"/>
  <c r="I647" i="2" s="1"/>
  <c r="O646" i="2"/>
  <c r="G646" i="2"/>
  <c r="I646" i="2" s="1" a="1"/>
  <c r="I646" i="2" s="1"/>
  <c r="O645" i="2"/>
  <c r="G645" i="2"/>
  <c r="I645" i="2" s="1" a="1"/>
  <c r="I645" i="2" s="1"/>
  <c r="O644" i="2"/>
  <c r="G644" i="2"/>
  <c r="I644" i="2" s="1" a="1"/>
  <c r="I644" i="2" s="1"/>
  <c r="O643" i="2"/>
  <c r="G643" i="2"/>
  <c r="I643" i="2" s="1" a="1"/>
  <c r="I643" i="2" s="1"/>
  <c r="O642" i="2"/>
  <c r="G642" i="2"/>
  <c r="I642" i="2" s="1" a="1"/>
  <c r="I642" i="2" s="1"/>
  <c r="O641" i="2"/>
  <c r="G641" i="2"/>
  <c r="I641" i="2" s="1" a="1"/>
  <c r="I641" i="2" s="1"/>
  <c r="O640" i="2"/>
  <c r="G640" i="2"/>
  <c r="I640" i="2" s="1" a="1"/>
  <c r="I640" i="2" s="1"/>
  <c r="O639" i="2"/>
  <c r="G639" i="2"/>
  <c r="I639" i="2" s="1" a="1"/>
  <c r="O638" i="2"/>
  <c r="G638" i="2"/>
  <c r="I638" i="2" s="1" a="1"/>
  <c r="I638" i="2" s="1"/>
  <c r="O637" i="2"/>
  <c r="G637" i="2"/>
  <c r="I637" i="2" s="1" a="1"/>
  <c r="I637" i="2" s="1"/>
  <c r="O636" i="2"/>
  <c r="G636" i="2"/>
  <c r="I636" i="2" s="1" a="1"/>
  <c r="I636" i="2" s="1"/>
  <c r="O635" i="2"/>
  <c r="G635" i="2"/>
  <c r="I635" i="2" s="1" a="1"/>
  <c r="I635" i="2" s="1"/>
  <c r="O634" i="2"/>
  <c r="G634" i="2"/>
  <c r="I634" i="2" s="1" a="1"/>
  <c r="I634" i="2" s="1"/>
  <c r="O633" i="2"/>
  <c r="G633" i="2"/>
  <c r="I633" i="2" s="1" a="1"/>
  <c r="I633" i="2" s="1"/>
  <c r="O632" i="2"/>
  <c r="G632" i="2"/>
  <c r="I632" i="2" s="1" a="1"/>
  <c r="I632" i="2" s="1"/>
  <c r="O631" i="2"/>
  <c r="G631" i="2"/>
  <c r="I631" i="2" s="1" a="1"/>
  <c r="I631" i="2" s="1"/>
  <c r="O630" i="2"/>
  <c r="G630" i="2"/>
  <c r="I630" i="2" s="1" a="1"/>
  <c r="I630" i="2" s="1"/>
  <c r="O629" i="2"/>
  <c r="G629" i="2"/>
  <c r="I629" i="2" s="1" a="1"/>
  <c r="O628" i="2"/>
  <c r="G628" i="2"/>
  <c r="I628" i="2" s="1" a="1"/>
  <c r="O627" i="2"/>
  <c r="G627" i="2"/>
  <c r="I627" i="2" s="1" a="1"/>
  <c r="I627" i="2" s="1"/>
  <c r="O626" i="2"/>
  <c r="G626" i="2"/>
  <c r="I626" i="2" s="1" a="1"/>
  <c r="I626" i="2" s="1"/>
  <c r="O625" i="2"/>
  <c r="G625" i="2"/>
  <c r="I625" i="2" s="1" a="1"/>
  <c r="I625" i="2" s="1"/>
  <c r="O624" i="2"/>
  <c r="G624" i="2"/>
  <c r="I624" i="2" s="1" a="1"/>
  <c r="I624" i="2" s="1"/>
  <c r="O623" i="2"/>
  <c r="G623" i="2"/>
  <c r="I623" i="2" s="1" a="1"/>
  <c r="I623" i="2" s="1"/>
  <c r="O621" i="2"/>
  <c r="G621" i="2"/>
  <c r="I621" i="2" s="1" a="1"/>
  <c r="I621" i="2" s="1"/>
  <c r="O620" i="2"/>
  <c r="G620" i="2"/>
  <c r="I620" i="2" s="1" a="1"/>
  <c r="I620" i="2" s="1"/>
  <c r="O619" i="2"/>
  <c r="G619" i="2"/>
  <c r="I619" i="2" s="1" a="1"/>
  <c r="I619" i="2" s="1"/>
  <c r="O618" i="2"/>
  <c r="G618" i="2"/>
  <c r="I618" i="2" s="1" a="1"/>
  <c r="I618" i="2" s="1"/>
  <c r="O617" i="2"/>
  <c r="G617" i="2"/>
  <c r="I617" i="2" s="1" a="1"/>
  <c r="I617" i="2" s="1"/>
  <c r="O616" i="2"/>
  <c r="G616" i="2"/>
  <c r="I616" i="2" s="1" a="1"/>
  <c r="I616" i="2" s="1"/>
  <c r="O615" i="2"/>
  <c r="G615" i="2"/>
  <c r="I615" i="2" s="1" a="1"/>
  <c r="I615" i="2" s="1"/>
  <c r="O614" i="2"/>
  <c r="G614" i="2"/>
  <c r="I614" i="2" s="1" a="1"/>
  <c r="I614" i="2" s="1"/>
  <c r="O613" i="2"/>
  <c r="G613" i="2"/>
  <c r="I613" i="2" s="1" a="1"/>
  <c r="I613" i="2" s="1"/>
  <c r="O612" i="2"/>
  <c r="G612" i="2"/>
  <c r="I612" i="2" s="1" a="1"/>
  <c r="I612" i="2" s="1"/>
  <c r="O611" i="2"/>
  <c r="G611" i="2"/>
  <c r="I611" i="2" s="1" a="1"/>
  <c r="I611" i="2" s="1"/>
  <c r="O610" i="2"/>
  <c r="G610" i="2"/>
  <c r="I610" i="2" s="1" a="1"/>
  <c r="I610" i="2" s="1"/>
  <c r="O609" i="2"/>
  <c r="G609" i="2"/>
  <c r="I609" i="2" s="1" a="1"/>
  <c r="I609" i="2" s="1"/>
  <c r="O608" i="2"/>
  <c r="G608" i="2"/>
  <c r="O607" i="2"/>
  <c r="G607" i="2"/>
  <c r="I607" i="2" s="1" a="1"/>
  <c r="I607" i="2" s="1"/>
  <c r="O606" i="2"/>
  <c r="G606" i="2"/>
  <c r="I606" i="2" s="1" a="1"/>
  <c r="I606" i="2" s="1"/>
  <c r="O605" i="2"/>
  <c r="G605" i="2"/>
  <c r="I605" i="2" s="1" a="1"/>
  <c r="I605" i="2" s="1"/>
  <c r="O604" i="2"/>
  <c r="G604" i="2"/>
  <c r="I604" i="2" s="1" a="1"/>
  <c r="I604" i="2" s="1"/>
  <c r="O603" i="2"/>
  <c r="G603" i="2"/>
  <c r="I603" i="2" s="1" a="1"/>
  <c r="I603" i="2" s="1"/>
  <c r="O602" i="2"/>
  <c r="G602" i="2"/>
  <c r="I602" i="2" s="1" a="1"/>
  <c r="O601" i="2"/>
  <c r="G601" i="2"/>
  <c r="I601" i="2" s="1" a="1"/>
  <c r="I601" i="2" s="1"/>
  <c r="O600" i="2"/>
  <c r="G600" i="2"/>
  <c r="I600" i="2" s="1" a="1"/>
  <c r="I600" i="2" s="1"/>
  <c r="O599" i="2"/>
  <c r="G599" i="2"/>
  <c r="I599" i="2" s="1" a="1"/>
  <c r="I599" i="2" s="1"/>
  <c r="O598" i="2"/>
  <c r="G598" i="2"/>
  <c r="I598" i="2" s="1" a="1"/>
  <c r="I598" i="2" s="1"/>
  <c r="O597" i="2"/>
  <c r="G597" i="2"/>
  <c r="I597" i="2" s="1" a="1"/>
  <c r="I597" i="2" s="1"/>
  <c r="O596" i="2"/>
  <c r="G596" i="2"/>
  <c r="I596" i="2" s="1" a="1"/>
  <c r="I596" i="2" s="1"/>
  <c r="O595" i="2"/>
  <c r="G595" i="2"/>
  <c r="I595" i="2" s="1" a="1"/>
  <c r="I595" i="2" s="1"/>
  <c r="O594" i="2"/>
  <c r="G594" i="2"/>
  <c r="O593" i="2"/>
  <c r="G593" i="2"/>
  <c r="I593" i="2" s="1" a="1"/>
  <c r="I593" i="2" s="1"/>
  <c r="O592" i="2"/>
  <c r="G592" i="2"/>
  <c r="I592" i="2" s="1" a="1"/>
  <c r="I592" i="2" s="1"/>
  <c r="O591" i="2"/>
  <c r="G591" i="2"/>
  <c r="I591" i="2" s="1" a="1"/>
  <c r="I591" i="2" s="1"/>
  <c r="O590" i="2"/>
  <c r="G590" i="2"/>
  <c r="I590" i="2" s="1" a="1"/>
  <c r="I590" i="2" s="1"/>
  <c r="O589" i="2"/>
  <c r="G589" i="2"/>
  <c r="I589" i="2" s="1" a="1"/>
  <c r="I589" i="2" s="1"/>
  <c r="O588" i="2"/>
  <c r="G588" i="2"/>
  <c r="I588" i="2" s="1" a="1"/>
  <c r="O587" i="2"/>
  <c r="G587" i="2"/>
  <c r="I587" i="2" s="1" a="1"/>
  <c r="I587" i="2" s="1"/>
  <c r="O586" i="2"/>
  <c r="G586" i="2"/>
  <c r="I586" i="2" s="1" a="1"/>
  <c r="I586" i="2" s="1"/>
  <c r="O585" i="2"/>
  <c r="G585" i="2"/>
  <c r="I585" i="2" s="1" a="1"/>
  <c r="I585" i="2" s="1"/>
  <c r="O584" i="2"/>
  <c r="G584" i="2"/>
  <c r="I584" i="2" s="1" a="1"/>
  <c r="I584" i="2" s="1"/>
  <c r="O583" i="2"/>
  <c r="G583" i="2"/>
  <c r="I583" i="2" s="1" a="1"/>
  <c r="I583" i="2" s="1"/>
  <c r="O582" i="2"/>
  <c r="G582" i="2"/>
  <c r="I582" i="2" s="1" a="1"/>
  <c r="I582" i="2" s="1"/>
  <c r="O581" i="2"/>
  <c r="G581" i="2"/>
  <c r="I581" i="2" s="1" a="1"/>
  <c r="I581" i="2" s="1"/>
  <c r="O580" i="2"/>
  <c r="G580" i="2"/>
  <c r="I580" i="2" s="1" a="1"/>
  <c r="I580" i="2" s="1"/>
  <c r="O579" i="2"/>
  <c r="G579" i="2"/>
  <c r="I579" i="2" s="1" a="1"/>
  <c r="I579" i="2" s="1"/>
  <c r="O578" i="2"/>
  <c r="G578" i="2"/>
  <c r="I578" i="2" s="1" a="1"/>
  <c r="I578" i="2" s="1"/>
  <c r="O577" i="2"/>
  <c r="G577" i="2"/>
  <c r="I577" i="2" s="1" a="1"/>
  <c r="I577" i="2" s="1"/>
  <c r="O576" i="2"/>
  <c r="G576" i="2"/>
  <c r="I576" i="2" s="1" a="1"/>
  <c r="I576" i="2" s="1"/>
  <c r="O575" i="2"/>
  <c r="G575" i="2"/>
  <c r="I575" i="2" s="1" a="1"/>
  <c r="I575" i="2" s="1"/>
  <c r="O574" i="2"/>
  <c r="G574" i="2"/>
  <c r="I574" i="2" s="1" a="1"/>
  <c r="O573" i="2"/>
  <c r="G573" i="2"/>
  <c r="I573" i="2" s="1" a="1"/>
  <c r="I573" i="2" s="1"/>
  <c r="O572" i="2"/>
  <c r="G572" i="2"/>
  <c r="I572" i="2" s="1" a="1"/>
  <c r="I572" i="2" s="1"/>
  <c r="O571" i="2"/>
  <c r="G571" i="2"/>
  <c r="I571" i="2" s="1" a="1"/>
  <c r="I571" i="2" s="1"/>
  <c r="O570" i="2"/>
  <c r="G570" i="2"/>
  <c r="I570" i="2" s="1" a="1"/>
  <c r="I570" i="2" s="1"/>
  <c r="O569" i="2"/>
  <c r="G569" i="2"/>
  <c r="I569" i="2" s="1" a="1"/>
  <c r="I569" i="2" s="1"/>
  <c r="O568" i="2"/>
  <c r="G568" i="2"/>
  <c r="I568" i="2" s="1" a="1"/>
  <c r="I568" i="2" s="1"/>
  <c r="O567" i="2"/>
  <c r="G567" i="2"/>
  <c r="I567" i="2" s="1" a="1"/>
  <c r="I567" i="2" s="1"/>
  <c r="O566" i="2"/>
  <c r="G566" i="2"/>
  <c r="I566" i="2" s="1" a="1"/>
  <c r="O565" i="2"/>
  <c r="G565" i="2"/>
  <c r="I565" i="2" s="1" a="1"/>
  <c r="I565" i="2" s="1"/>
  <c r="O564" i="2"/>
  <c r="G564" i="2"/>
  <c r="I564" i="2" s="1" a="1"/>
  <c r="I564" i="2" s="1"/>
  <c r="O563" i="2"/>
  <c r="G563" i="2"/>
  <c r="I563" i="2" s="1" a="1"/>
  <c r="I563" i="2" s="1"/>
  <c r="O562" i="2"/>
  <c r="G562" i="2"/>
  <c r="I562" i="2" s="1" a="1"/>
  <c r="I562" i="2" s="1"/>
  <c r="O561" i="2"/>
  <c r="G561" i="2"/>
  <c r="I561" i="2" s="1" a="1"/>
  <c r="I561" i="2" s="1"/>
  <c r="O560" i="2"/>
  <c r="G560" i="2"/>
  <c r="I560" i="2" s="1" a="1"/>
  <c r="I560" i="2" s="1"/>
  <c r="O559" i="2"/>
  <c r="G559" i="2"/>
  <c r="I559" i="2" s="1" a="1"/>
  <c r="I559" i="2" s="1"/>
  <c r="O558" i="2"/>
  <c r="G558" i="2"/>
  <c r="I558" i="2" s="1" a="1"/>
  <c r="I558" i="2" s="1"/>
  <c r="O557" i="2"/>
  <c r="G557" i="2"/>
  <c r="I557" i="2" s="1" a="1"/>
  <c r="I557" i="2" s="1"/>
  <c r="O556" i="2"/>
  <c r="G556" i="2"/>
  <c r="I556" i="2" s="1" a="1"/>
  <c r="I556" i="2" s="1"/>
  <c r="O555" i="2"/>
  <c r="G555" i="2"/>
  <c r="I555" i="2" s="1" a="1"/>
  <c r="I555" i="2" s="1"/>
  <c r="O554" i="2"/>
  <c r="G554" i="2"/>
  <c r="I554" i="2" s="1" a="1"/>
  <c r="I554" i="2" s="1"/>
  <c r="O553" i="2"/>
  <c r="G553" i="2"/>
  <c r="I553" i="2" s="1" a="1"/>
  <c r="I553" i="2" s="1"/>
  <c r="O552" i="2"/>
  <c r="G552" i="2"/>
  <c r="I552" i="2" s="1" a="1"/>
  <c r="O551" i="2"/>
  <c r="G551" i="2"/>
  <c r="I551" i="2" s="1" a="1"/>
  <c r="I551" i="2" s="1"/>
  <c r="O550" i="2"/>
  <c r="G550" i="2"/>
  <c r="I550" i="2" s="1" a="1"/>
  <c r="I550" i="2" s="1"/>
  <c r="O549" i="2"/>
  <c r="G549" i="2"/>
  <c r="I549" i="2" s="1" a="1"/>
  <c r="I549" i="2" s="1"/>
  <c r="O548" i="2"/>
  <c r="G548" i="2"/>
  <c r="I548" i="2" s="1" a="1"/>
  <c r="I548" i="2" s="1"/>
  <c r="O547" i="2"/>
  <c r="G547" i="2"/>
  <c r="I547" i="2" s="1" a="1"/>
  <c r="I547" i="2" s="1"/>
  <c r="O546" i="2"/>
  <c r="G546" i="2"/>
  <c r="O545" i="2"/>
  <c r="G545" i="2"/>
  <c r="I545" i="2" s="1" a="1"/>
  <c r="I545" i="2" s="1"/>
  <c r="O544" i="2"/>
  <c r="G544" i="2"/>
  <c r="I544" i="2" s="1" a="1"/>
  <c r="I544" i="2" s="1"/>
  <c r="O543" i="2"/>
  <c r="G543" i="2"/>
  <c r="I543" i="2" s="1" a="1"/>
  <c r="I543" i="2" s="1"/>
  <c r="O542" i="2"/>
  <c r="G542" i="2"/>
  <c r="I542" i="2" s="1" a="1"/>
  <c r="I542" i="2" s="1"/>
  <c r="O541" i="2"/>
  <c r="G541" i="2"/>
  <c r="I541" i="2" s="1" a="1"/>
  <c r="I541" i="2" s="1"/>
  <c r="O540" i="2"/>
  <c r="G540" i="2"/>
  <c r="I540" i="2" s="1" a="1"/>
  <c r="I540" i="2" s="1"/>
  <c r="O539" i="2"/>
  <c r="G539" i="2"/>
  <c r="I539" i="2" s="1" a="1"/>
  <c r="I539" i="2" s="1"/>
  <c r="O538" i="2"/>
  <c r="G538" i="2"/>
  <c r="I538" i="2" s="1" a="1"/>
  <c r="O537" i="2"/>
  <c r="G537" i="2"/>
  <c r="I537" i="2" s="1" a="1"/>
  <c r="I537" i="2" s="1"/>
  <c r="O536" i="2"/>
  <c r="G536" i="2"/>
  <c r="I536" i="2" s="1" a="1"/>
  <c r="O535" i="2"/>
  <c r="G535" i="2"/>
  <c r="I535" i="2" s="1" a="1"/>
  <c r="I535" i="2" s="1"/>
  <c r="O534" i="2"/>
  <c r="G534" i="2"/>
  <c r="I534" i="2" s="1" a="1"/>
  <c r="I534" i="2" s="1"/>
  <c r="O533" i="2"/>
  <c r="G533" i="2"/>
  <c r="I533" i="2" s="1" a="1"/>
  <c r="I533" i="2" s="1"/>
  <c r="O532" i="2"/>
  <c r="G532" i="2"/>
  <c r="I532" i="2" s="1" a="1"/>
  <c r="I532" i="2" s="1"/>
  <c r="O531" i="2"/>
  <c r="G531" i="2"/>
  <c r="I531" i="2" s="1" a="1"/>
  <c r="I531" i="2" s="1"/>
  <c r="O530" i="2"/>
  <c r="G530" i="2"/>
  <c r="I530" i="2" s="1" a="1"/>
  <c r="I530" i="2" s="1"/>
  <c r="O529" i="2"/>
  <c r="G529" i="2"/>
  <c r="I529" i="2" s="1" a="1"/>
  <c r="I529" i="2" s="1"/>
  <c r="O528" i="2"/>
  <c r="G528" i="2"/>
  <c r="I528" i="2" s="1" a="1"/>
  <c r="I528" i="2" s="1"/>
  <c r="O527" i="2"/>
  <c r="G527" i="2"/>
  <c r="I527" i="2" s="1" a="1"/>
  <c r="I527" i="2" s="1"/>
  <c r="O526" i="2"/>
  <c r="G526" i="2"/>
  <c r="I526" i="2" s="1" a="1"/>
  <c r="I526" i="2" s="1"/>
  <c r="O525" i="2"/>
  <c r="G525" i="2"/>
  <c r="I525" i="2" s="1" a="1"/>
  <c r="I525" i="2" s="1"/>
  <c r="O524" i="2"/>
  <c r="G524" i="2"/>
  <c r="I524" i="2" s="1" a="1"/>
  <c r="I524" i="2" s="1"/>
  <c r="O523" i="2"/>
  <c r="G523" i="2"/>
  <c r="I523" i="2" s="1" a="1"/>
  <c r="I523" i="2" s="1"/>
  <c r="O522" i="2"/>
  <c r="G522" i="2"/>
  <c r="I522" i="2" s="1" a="1"/>
  <c r="O521" i="2"/>
  <c r="G521" i="2"/>
  <c r="I521" i="2" s="1" a="1"/>
  <c r="I521" i="2" s="1"/>
  <c r="O520" i="2"/>
  <c r="G520" i="2"/>
  <c r="I520" i="2" s="1" a="1"/>
  <c r="I520" i="2" s="1"/>
  <c r="O519" i="2"/>
  <c r="G519" i="2"/>
  <c r="I519" i="2" s="1" a="1"/>
  <c r="I519" i="2" s="1"/>
  <c r="O518" i="2"/>
  <c r="G518" i="2"/>
  <c r="I518" i="2" s="1" a="1"/>
  <c r="I518" i="2" s="1"/>
  <c r="O517" i="2"/>
  <c r="G517" i="2"/>
  <c r="I517" i="2" s="1" a="1"/>
  <c r="I517" i="2" s="1"/>
  <c r="O516" i="2"/>
  <c r="G516" i="2"/>
  <c r="I516" i="2" s="1" a="1"/>
  <c r="I516" i="2" s="1"/>
  <c r="O515" i="2"/>
  <c r="G515" i="2"/>
  <c r="I515" i="2" s="1" a="1"/>
  <c r="I515" i="2" s="1"/>
  <c r="O514" i="2"/>
  <c r="G514" i="2"/>
  <c r="I514" i="2" s="1" a="1"/>
  <c r="I514" i="2" s="1"/>
  <c r="O513" i="2"/>
  <c r="G513" i="2"/>
  <c r="I513" i="2" s="1" a="1"/>
  <c r="I513" i="2" s="1"/>
  <c r="O512" i="2"/>
  <c r="G512" i="2"/>
  <c r="I512" i="2" s="1" a="1"/>
  <c r="O511" i="2"/>
  <c r="G511" i="2"/>
  <c r="I511" i="2" s="1" a="1"/>
  <c r="I511" i="2" s="1"/>
  <c r="O510" i="2"/>
  <c r="G510" i="2"/>
  <c r="I510" i="2" s="1" a="1"/>
  <c r="I510" i="2" s="1"/>
  <c r="O509" i="2"/>
  <c r="G509" i="2"/>
  <c r="I509" i="2" s="1" a="1"/>
  <c r="I509" i="2" s="1"/>
  <c r="O507" i="2"/>
  <c r="G507" i="2"/>
  <c r="I507" i="2" s="1" a="1"/>
  <c r="I507" i="2" s="1"/>
  <c r="O506" i="2"/>
  <c r="G506" i="2"/>
  <c r="I506" i="2" s="1" a="1"/>
  <c r="I506" i="2" s="1"/>
  <c r="O505" i="2"/>
  <c r="G505" i="2"/>
  <c r="I505" i="2" s="1" a="1"/>
  <c r="I505" i="2" s="1"/>
  <c r="O504" i="2"/>
  <c r="G504" i="2"/>
  <c r="I504" i="2" s="1" a="1"/>
  <c r="I504" i="2" s="1"/>
  <c r="O503" i="2"/>
  <c r="G503" i="2"/>
  <c r="I503" i="2" s="1" a="1"/>
  <c r="I503" i="2" s="1"/>
  <c r="O502" i="2"/>
  <c r="G502" i="2"/>
  <c r="I502" i="2" s="1" a="1"/>
  <c r="I502" i="2" s="1"/>
  <c r="O501" i="2"/>
  <c r="G501" i="2"/>
  <c r="I501" i="2" s="1" a="1"/>
  <c r="I501" i="2" s="1"/>
  <c r="O500" i="2"/>
  <c r="G500" i="2"/>
  <c r="I500" i="2" s="1" a="1"/>
  <c r="I500" i="2" s="1"/>
  <c r="O499" i="2"/>
  <c r="G499" i="2"/>
  <c r="I499" i="2" s="1" a="1"/>
  <c r="I499" i="2" s="1"/>
  <c r="O498" i="2"/>
  <c r="G498" i="2"/>
  <c r="I498" i="2" s="1" a="1"/>
  <c r="I498" i="2" s="1"/>
  <c r="O497" i="2"/>
  <c r="G497" i="2"/>
  <c r="I497" i="2" s="1" a="1"/>
  <c r="O496" i="2"/>
  <c r="G496" i="2"/>
  <c r="I496" i="2" s="1" a="1"/>
  <c r="I496" i="2" s="1"/>
  <c r="O495" i="2"/>
  <c r="G495" i="2"/>
  <c r="I495" i="2" s="1" a="1"/>
  <c r="I495" i="2" s="1"/>
  <c r="O494" i="2"/>
  <c r="G494" i="2"/>
  <c r="I494" i="2" s="1" a="1"/>
  <c r="I494" i="2" s="1"/>
  <c r="O493" i="2"/>
  <c r="G493" i="2"/>
  <c r="I493" i="2" s="1" a="1"/>
  <c r="I493" i="2" s="1"/>
  <c r="O492" i="2"/>
  <c r="G492" i="2"/>
  <c r="I492" i="2" s="1" a="1"/>
  <c r="I492" i="2" s="1"/>
  <c r="O491" i="2"/>
  <c r="G491" i="2"/>
  <c r="I491" i="2" s="1" a="1"/>
  <c r="I491" i="2" s="1"/>
  <c r="O490" i="2"/>
  <c r="G490" i="2"/>
  <c r="I490" i="2" s="1" a="1"/>
  <c r="I490" i="2" s="1"/>
  <c r="O489" i="2"/>
  <c r="G489" i="2"/>
  <c r="I489" i="2" s="1" a="1"/>
  <c r="I489" i="2" s="1"/>
  <c r="O488" i="2"/>
  <c r="G488" i="2"/>
  <c r="I488" i="2" s="1" a="1"/>
  <c r="I488" i="2" s="1"/>
  <c r="O487" i="2"/>
  <c r="G487" i="2"/>
  <c r="I487" i="2" s="1" a="1"/>
  <c r="I487" i="2" s="1"/>
  <c r="O486" i="2"/>
  <c r="G486" i="2"/>
  <c r="I486" i="2" s="1" a="1"/>
  <c r="I486" i="2" s="1"/>
  <c r="O485" i="2"/>
  <c r="G485" i="2"/>
  <c r="I485" i="2" s="1" a="1"/>
  <c r="O484" i="2"/>
  <c r="G484" i="2"/>
  <c r="I484" i="2" s="1" a="1"/>
  <c r="I484" i="2" s="1"/>
  <c r="O483" i="2"/>
  <c r="G483" i="2"/>
  <c r="O482" i="2"/>
  <c r="G482" i="2"/>
  <c r="O481" i="2"/>
  <c r="G481" i="2"/>
  <c r="I481" i="2" s="1" a="1"/>
  <c r="I481" i="2" s="1"/>
  <c r="O480" i="2"/>
  <c r="G480" i="2"/>
  <c r="I480" i="2" s="1" a="1"/>
  <c r="I480" i="2" s="1"/>
  <c r="O479" i="2"/>
  <c r="G479" i="2"/>
  <c r="I479" i="2" s="1" a="1"/>
  <c r="I479" i="2" s="1"/>
  <c r="O478" i="2"/>
  <c r="G478" i="2"/>
  <c r="I478" i="2" s="1" a="1"/>
  <c r="I478" i="2" s="1"/>
  <c r="O477" i="2"/>
  <c r="G477" i="2"/>
  <c r="I477" i="2" s="1" a="1"/>
  <c r="I477" i="2" s="1"/>
  <c r="O476" i="2"/>
  <c r="G476" i="2"/>
  <c r="I476" i="2" s="1" a="1"/>
  <c r="I476" i="2" s="1"/>
  <c r="O475" i="2"/>
  <c r="G475" i="2"/>
  <c r="I475" i="2" s="1" a="1"/>
  <c r="I475" i="2" s="1"/>
  <c r="O474" i="2"/>
  <c r="G474" i="2"/>
  <c r="I474" i="2" s="1" a="1"/>
  <c r="I474" i="2" s="1"/>
  <c r="O473" i="2"/>
  <c r="G473" i="2"/>
  <c r="I473" i="2" s="1" a="1"/>
  <c r="I473" i="2" s="1"/>
  <c r="O472" i="2"/>
  <c r="G472" i="2"/>
  <c r="I472" i="2" s="1" a="1"/>
  <c r="I472" i="2" s="1"/>
  <c r="O471" i="2"/>
  <c r="G471" i="2"/>
  <c r="I471" i="2" s="1" a="1"/>
  <c r="I471" i="2" s="1"/>
  <c r="O470" i="2"/>
  <c r="G470" i="2"/>
  <c r="O469" i="2"/>
  <c r="G469" i="2"/>
  <c r="I469" i="2" s="1" a="1"/>
  <c r="O468" i="2"/>
  <c r="G468" i="2"/>
  <c r="I468" i="2" s="1" a="1"/>
  <c r="I468" i="2" s="1"/>
  <c r="O467" i="2"/>
  <c r="G467" i="2"/>
  <c r="I467" i="2" s="1" a="1"/>
  <c r="O466" i="2"/>
  <c r="G466" i="2"/>
  <c r="I466" i="2" s="1" a="1"/>
  <c r="I466" i="2" s="1"/>
  <c r="O465" i="2"/>
  <c r="G465" i="2"/>
  <c r="I465" i="2" s="1" a="1"/>
  <c r="I465" i="2" s="1"/>
  <c r="O464" i="2"/>
  <c r="G464" i="2"/>
  <c r="I464" i="2" s="1" a="1"/>
  <c r="I464" i="2" s="1"/>
  <c r="O463" i="2"/>
  <c r="G463" i="2"/>
  <c r="I463" i="2" s="1" a="1"/>
  <c r="O462" i="2"/>
  <c r="G462" i="2"/>
  <c r="I462" i="2" s="1" a="1"/>
  <c r="I462" i="2" s="1"/>
  <c r="O461" i="2"/>
  <c r="G461" i="2"/>
  <c r="I461" i="2" s="1" a="1"/>
  <c r="I461" i="2" s="1"/>
  <c r="O460" i="2"/>
  <c r="G460" i="2"/>
  <c r="I460" i="2" s="1" a="1"/>
  <c r="I460" i="2" s="1"/>
  <c r="O459" i="2"/>
  <c r="G459" i="2"/>
  <c r="I459" i="2" s="1" a="1"/>
  <c r="I459" i="2" s="1"/>
  <c r="O458" i="2"/>
  <c r="G458" i="2"/>
  <c r="I458" i="2" s="1" a="1"/>
  <c r="I458" i="2" s="1"/>
  <c r="O457" i="2"/>
  <c r="G457" i="2"/>
  <c r="I457" i="2" s="1" a="1"/>
  <c r="O456" i="2"/>
  <c r="G456" i="2"/>
  <c r="I456" i="2" s="1" a="1"/>
  <c r="I456" i="2" s="1"/>
  <c r="O455" i="2"/>
  <c r="G455" i="2"/>
  <c r="I455" i="2" s="1" a="1"/>
  <c r="I455" i="2" s="1"/>
  <c r="O454" i="2"/>
  <c r="G454" i="2"/>
  <c r="I454" i="2" s="1" a="1"/>
  <c r="O453" i="2"/>
  <c r="G453" i="2"/>
  <c r="I453" i="2" s="1" a="1"/>
  <c r="I453" i="2" s="1"/>
  <c r="O452" i="2"/>
  <c r="G452" i="2"/>
  <c r="I452" i="2" s="1" a="1"/>
  <c r="I452" i="2" s="1"/>
  <c r="O451" i="2"/>
  <c r="G451" i="2"/>
  <c r="I451" i="2" s="1" a="1"/>
  <c r="I451" i="2" s="1"/>
  <c r="O450" i="2"/>
  <c r="G450" i="2"/>
  <c r="I450" i="2" s="1" a="1"/>
  <c r="I450" i="2" s="1"/>
  <c r="O449" i="2"/>
  <c r="G449" i="2"/>
  <c r="I449" i="2" s="1" a="1"/>
  <c r="I449" i="2" s="1"/>
  <c r="O448" i="2"/>
  <c r="G448" i="2"/>
  <c r="I448" i="2" s="1" a="1"/>
  <c r="I448" i="2" s="1"/>
  <c r="O447" i="2"/>
  <c r="G447" i="2"/>
  <c r="I447" i="2" s="1" a="1"/>
  <c r="I447" i="2" s="1"/>
  <c r="O446" i="2"/>
  <c r="G446" i="2"/>
  <c r="I446" i="2" s="1" a="1"/>
  <c r="I446" i="2" s="1"/>
  <c r="O445" i="2"/>
  <c r="G445" i="2"/>
  <c r="I445" i="2" s="1" a="1"/>
  <c r="I445" i="2" s="1"/>
  <c r="O444" i="2"/>
  <c r="G444" i="2"/>
  <c r="O443" i="2"/>
  <c r="G443" i="2"/>
  <c r="I443" i="2" s="1" a="1"/>
  <c r="O442" i="2"/>
  <c r="G442" i="2"/>
  <c r="I442" i="2" s="1" a="1"/>
  <c r="O441" i="2"/>
  <c r="G441" i="2"/>
  <c r="I441" i="2" s="1" a="1"/>
  <c r="I441" i="2" s="1"/>
  <c r="O440" i="2"/>
  <c r="G440" i="2"/>
  <c r="I440" i="2" s="1" a="1"/>
  <c r="I440" i="2" s="1"/>
  <c r="O439" i="2"/>
  <c r="G439" i="2"/>
  <c r="I439" i="2" s="1" a="1"/>
  <c r="I439" i="2" s="1"/>
  <c r="O438" i="2"/>
  <c r="G438" i="2"/>
  <c r="O437" i="2"/>
  <c r="G437" i="2"/>
  <c r="I437" i="2" s="1" a="1"/>
  <c r="I437" i="2" s="1"/>
  <c r="O436" i="2"/>
  <c r="G436" i="2"/>
  <c r="O435" i="2"/>
  <c r="G435" i="2"/>
  <c r="I435" i="2" s="1" a="1"/>
  <c r="I435" i="2" s="1"/>
  <c r="O434" i="2"/>
  <c r="G434" i="2"/>
  <c r="I434" i="2" s="1" a="1"/>
  <c r="O433" i="2"/>
  <c r="G433" i="2"/>
  <c r="I433" i="2" s="1" a="1"/>
  <c r="O432" i="2"/>
  <c r="G432" i="2"/>
  <c r="O431" i="2"/>
  <c r="G431" i="2"/>
  <c r="I431" i="2" s="1" a="1"/>
  <c r="I431" i="2" s="1"/>
  <c r="O430" i="2"/>
  <c r="G430" i="2"/>
  <c r="I430" i="2" s="1" a="1"/>
  <c r="O429" i="2"/>
  <c r="G429" i="2"/>
  <c r="I429" i="2" s="1" a="1"/>
  <c r="I429" i="2" s="1"/>
  <c r="O428" i="2"/>
  <c r="G428" i="2"/>
  <c r="I428" i="2" s="1" a="1"/>
  <c r="O427" i="2"/>
  <c r="G427" i="2"/>
  <c r="I427" i="2" s="1" a="1"/>
  <c r="I427" i="2" s="1"/>
  <c r="O426" i="2"/>
  <c r="G426" i="2"/>
  <c r="I426" i="2" s="1" a="1"/>
  <c r="O425" i="2"/>
  <c r="G425" i="2"/>
  <c r="I425" i="2" s="1" a="1"/>
  <c r="I425" i="2" s="1"/>
  <c r="O424" i="2"/>
  <c r="G424" i="2"/>
  <c r="O423" i="2"/>
  <c r="G423" i="2"/>
  <c r="I423" i="2" s="1" a="1"/>
  <c r="I423" i="2" s="1"/>
  <c r="O422" i="2"/>
  <c r="G422" i="2"/>
  <c r="I422" i="2" s="1" a="1"/>
  <c r="I422" i="2" s="1"/>
  <c r="O421" i="2"/>
  <c r="G421" i="2"/>
  <c r="I421" i="2" s="1" a="1"/>
  <c r="I421" i="2" s="1"/>
  <c r="O420" i="2"/>
  <c r="G420" i="2"/>
  <c r="O419" i="2"/>
  <c r="G419" i="2"/>
  <c r="I419" i="2" s="1" a="1"/>
  <c r="O418" i="2"/>
  <c r="G418" i="2"/>
  <c r="I418" i="2" s="1" a="1"/>
  <c r="O417" i="2"/>
  <c r="G417" i="2"/>
  <c r="I417" i="2" s="1" a="1"/>
  <c r="I417" i="2" s="1"/>
  <c r="O416" i="2"/>
  <c r="G416" i="2"/>
  <c r="I416" i="2" s="1" a="1"/>
  <c r="I416" i="2" s="1"/>
  <c r="O415" i="2"/>
  <c r="G415" i="2"/>
  <c r="I415" i="2" s="1" a="1"/>
  <c r="O414" i="2"/>
  <c r="G414" i="2"/>
  <c r="I414" i="2" s="1" a="1"/>
  <c r="A413" i="2"/>
  <c r="O412" i="2"/>
  <c r="G412" i="2"/>
  <c r="I412" i="2" s="1" a="1"/>
  <c r="I412" i="2" s="1"/>
  <c r="O411" i="2"/>
  <c r="G411" i="2"/>
  <c r="I411" i="2" s="1" a="1"/>
  <c r="I411" i="2" s="1"/>
  <c r="O410" i="2"/>
  <c r="G410" i="2"/>
  <c r="I410" i="2" s="1" a="1"/>
  <c r="I410" i="2" s="1"/>
  <c r="O409" i="2"/>
  <c r="G409" i="2"/>
  <c r="I409" i="2" s="1" a="1"/>
  <c r="I409" i="2" s="1"/>
  <c r="O408" i="2"/>
  <c r="G408" i="2"/>
  <c r="I408" i="2" s="1" a="1"/>
  <c r="I408" i="2" s="1"/>
  <c r="O407" i="2"/>
  <c r="G407" i="2"/>
  <c r="I407" i="2" s="1" a="1"/>
  <c r="I407" i="2" s="1"/>
  <c r="O406" i="2"/>
  <c r="G406" i="2"/>
  <c r="I406" i="2" s="1" a="1"/>
  <c r="I406" i="2" s="1"/>
  <c r="O405" i="2"/>
  <c r="G405" i="2"/>
  <c r="I405" i="2" s="1" a="1"/>
  <c r="I405" i="2" s="1"/>
  <c r="O404" i="2"/>
  <c r="G404" i="2"/>
  <c r="I404" i="2" s="1" a="1"/>
  <c r="I404" i="2" s="1"/>
  <c r="O403" i="2"/>
  <c r="G403" i="2"/>
  <c r="O402" i="2"/>
  <c r="G402" i="2"/>
  <c r="I402" i="2" s="1" a="1"/>
  <c r="I402" i="2" s="1"/>
  <c r="O401" i="2"/>
  <c r="G401" i="2"/>
  <c r="I401" i="2" s="1" a="1"/>
  <c r="I401" i="2" s="1"/>
  <c r="O400" i="2"/>
  <c r="G400" i="2"/>
  <c r="I400" i="2" s="1" a="1"/>
  <c r="I400" i="2" s="1"/>
  <c r="O399" i="2"/>
  <c r="G399" i="2"/>
  <c r="I399" i="2" s="1" a="1"/>
  <c r="I399" i="2" s="1"/>
  <c r="O398" i="2"/>
  <c r="G398" i="2"/>
  <c r="I398" i="2" s="1" a="1"/>
  <c r="I398" i="2" s="1"/>
  <c r="O397" i="2"/>
  <c r="G397" i="2"/>
  <c r="I397" i="2" s="1" a="1"/>
  <c r="I397" i="2" s="1"/>
  <c r="O396" i="2"/>
  <c r="G396" i="2"/>
  <c r="I396" i="2" s="1" a="1"/>
  <c r="I396" i="2" s="1"/>
  <c r="O395" i="2"/>
  <c r="G395" i="2"/>
  <c r="I395" i="2" s="1" a="1"/>
  <c r="I395" i="2" s="1"/>
  <c r="O394" i="2"/>
  <c r="G394" i="2"/>
  <c r="I394" i="2" s="1" a="1"/>
  <c r="I394" i="2" s="1"/>
  <c r="O393" i="2"/>
  <c r="G393" i="2"/>
  <c r="I393" i="2" s="1" a="1"/>
  <c r="I393" i="2" s="1"/>
  <c r="O392" i="2"/>
  <c r="G392" i="2"/>
  <c r="I392" i="2" s="1" a="1"/>
  <c r="I392" i="2" s="1"/>
  <c r="O391" i="2"/>
  <c r="G391" i="2"/>
  <c r="I391" i="2" s="1" a="1"/>
  <c r="I391" i="2" s="1"/>
  <c r="O390" i="2"/>
  <c r="G390" i="2"/>
  <c r="I390" i="2" s="1" a="1"/>
  <c r="I390" i="2" s="1"/>
  <c r="O389" i="2"/>
  <c r="G389" i="2"/>
  <c r="I389" i="2" s="1" a="1"/>
  <c r="I389" i="2" s="1"/>
  <c r="O388" i="2"/>
  <c r="G388" i="2"/>
  <c r="I388" i="2" s="1" a="1"/>
  <c r="I388" i="2" s="1"/>
  <c r="O387" i="2"/>
  <c r="G387" i="2"/>
  <c r="I387" i="2" s="1" a="1"/>
  <c r="I387" i="2" s="1"/>
  <c r="O386" i="2"/>
  <c r="G386" i="2"/>
  <c r="I386" i="2" s="1" a="1"/>
  <c r="I386" i="2" s="1"/>
  <c r="O385" i="2"/>
  <c r="G385" i="2"/>
  <c r="I385" i="2" s="1" a="1"/>
  <c r="I385" i="2" s="1"/>
  <c r="O384" i="2"/>
  <c r="G384" i="2"/>
  <c r="I384" i="2" s="1" a="1"/>
  <c r="I384" i="2" s="1"/>
  <c r="O383" i="2"/>
  <c r="G383" i="2"/>
  <c r="I383" i="2" s="1" a="1"/>
  <c r="I383" i="2" s="1"/>
  <c r="O382" i="2"/>
  <c r="G382" i="2"/>
  <c r="I382" i="2" s="1" a="1"/>
  <c r="I382" i="2" s="1"/>
  <c r="O381" i="2"/>
  <c r="G381" i="2"/>
  <c r="I381" i="2" s="1" a="1"/>
  <c r="I381" i="2" s="1"/>
  <c r="O380" i="2"/>
  <c r="G380" i="2"/>
  <c r="I380" i="2" s="1" a="1"/>
  <c r="I380" i="2" s="1"/>
  <c r="O379" i="2"/>
  <c r="G379" i="2"/>
  <c r="I379" i="2" s="1" a="1"/>
  <c r="I379" i="2" s="1"/>
  <c r="O378" i="2"/>
  <c r="G378" i="2"/>
  <c r="I378" i="2" s="1" a="1"/>
  <c r="I378" i="2" s="1"/>
  <c r="O377" i="2"/>
  <c r="G377" i="2"/>
  <c r="I377" i="2" s="1" a="1"/>
  <c r="I377" i="2" s="1"/>
  <c r="O376" i="2"/>
  <c r="G376" i="2"/>
  <c r="I376" i="2" s="1" a="1"/>
  <c r="I376" i="2" s="1"/>
  <c r="O375" i="2"/>
  <c r="G375" i="2"/>
  <c r="O374" i="2"/>
  <c r="G374" i="2"/>
  <c r="I374" i="2" s="1" a="1"/>
  <c r="I374" i="2" s="1"/>
  <c r="O373" i="2"/>
  <c r="G373" i="2"/>
  <c r="I373" i="2" s="1" a="1"/>
  <c r="I373" i="2" s="1"/>
  <c r="O372" i="2"/>
  <c r="G372" i="2"/>
  <c r="I372" i="2" s="1" a="1"/>
  <c r="I372" i="2" s="1"/>
  <c r="O371" i="2"/>
  <c r="G371" i="2"/>
  <c r="I371" i="2" s="1" a="1"/>
  <c r="I371" i="2" s="1"/>
  <c r="O370" i="2"/>
  <c r="G370" i="2"/>
  <c r="I370" i="2" s="1" a="1"/>
  <c r="I370" i="2" s="1"/>
  <c r="O369" i="2"/>
  <c r="G369" i="2"/>
  <c r="I369" i="2" s="1" a="1"/>
  <c r="I369" i="2" s="1"/>
  <c r="O368" i="2"/>
  <c r="G368" i="2"/>
  <c r="O367" i="2"/>
  <c r="G367" i="2"/>
  <c r="I367" i="2" s="1" a="1"/>
  <c r="I367" i="2" s="1"/>
  <c r="O366" i="2"/>
  <c r="G366" i="2"/>
  <c r="I366" i="2" s="1" a="1"/>
  <c r="I366" i="2" s="1"/>
  <c r="O365" i="2"/>
  <c r="G365" i="2"/>
  <c r="I365" i="2" s="1" a="1"/>
  <c r="I365" i="2" s="1"/>
  <c r="O364" i="2"/>
  <c r="G364" i="2"/>
  <c r="I364" i="2" s="1" a="1"/>
  <c r="I364" i="2" s="1"/>
  <c r="O363" i="2"/>
  <c r="G363" i="2"/>
  <c r="I363" i="2" s="1" a="1"/>
  <c r="I363" i="2" s="1"/>
  <c r="O362" i="2"/>
  <c r="G362" i="2"/>
  <c r="I362" i="2" s="1" a="1"/>
  <c r="I362" i="2" s="1"/>
  <c r="O361" i="2"/>
  <c r="G361" i="2"/>
  <c r="I361" i="2" s="1" a="1"/>
  <c r="I361" i="2" s="1"/>
  <c r="O360" i="2"/>
  <c r="G360" i="2"/>
  <c r="I360" i="2" s="1" a="1"/>
  <c r="I360" i="2" s="1"/>
  <c r="O359" i="2"/>
  <c r="G359" i="2"/>
  <c r="I359" i="2" s="1" a="1"/>
  <c r="I359" i="2" s="1"/>
  <c r="O358" i="2"/>
  <c r="G358" i="2"/>
  <c r="I358" i="2" s="1" a="1"/>
  <c r="I358" i="2" s="1"/>
  <c r="O357" i="2"/>
  <c r="G357" i="2"/>
  <c r="I357" i="2" s="1" a="1"/>
  <c r="I357" i="2" s="1"/>
  <c r="O356" i="2"/>
  <c r="G356" i="2"/>
  <c r="I356" i="2" s="1" a="1"/>
  <c r="I356" i="2" s="1"/>
  <c r="O355" i="2"/>
  <c r="G355" i="2"/>
  <c r="I355" i="2" s="1" a="1"/>
  <c r="I355" i="2" s="1"/>
  <c r="O354" i="2"/>
  <c r="G354" i="2"/>
  <c r="O353" i="2"/>
  <c r="G353" i="2"/>
  <c r="I353" i="2" s="1" a="1"/>
  <c r="I353" i="2" s="1"/>
  <c r="O352" i="2"/>
  <c r="G352" i="2"/>
  <c r="I352" i="2" s="1" a="1"/>
  <c r="I352" i="2" s="1"/>
  <c r="O351" i="2"/>
  <c r="G351" i="2"/>
  <c r="I351" i="2" s="1" a="1"/>
  <c r="I351" i="2" s="1"/>
  <c r="O350" i="2"/>
  <c r="G350" i="2"/>
  <c r="I350" i="2" s="1" a="1"/>
  <c r="I350" i="2" s="1"/>
  <c r="O349" i="2"/>
  <c r="G349" i="2"/>
  <c r="I349" i="2" s="1" a="1"/>
  <c r="I349" i="2" s="1"/>
  <c r="O348" i="2"/>
  <c r="G348" i="2"/>
  <c r="I348" i="2" s="1" a="1"/>
  <c r="I348" i="2" s="1"/>
  <c r="O347" i="2"/>
  <c r="G347" i="2"/>
  <c r="I347" i="2" s="1" a="1"/>
  <c r="I347" i="2" s="1"/>
  <c r="O346" i="2"/>
  <c r="G346" i="2"/>
  <c r="I346" i="2" s="1" a="1"/>
  <c r="I346" i="2" s="1"/>
  <c r="O345" i="2"/>
  <c r="G345" i="2"/>
  <c r="I345" i="2" s="1" a="1"/>
  <c r="I345" i="2" s="1"/>
  <c r="O344" i="2"/>
  <c r="G344" i="2"/>
  <c r="I344" i="2" s="1" a="1"/>
  <c r="I344" i="2" s="1"/>
  <c r="O343" i="2"/>
  <c r="G343" i="2"/>
  <c r="I343" i="2" s="1" a="1"/>
  <c r="I343" i="2" s="1"/>
  <c r="O342" i="2"/>
  <c r="G342" i="2"/>
  <c r="I342" i="2" s="1" a="1"/>
  <c r="I342" i="2" s="1"/>
  <c r="O341" i="2"/>
  <c r="G341" i="2"/>
  <c r="I341" i="2" s="1" a="1"/>
  <c r="I341" i="2" s="1"/>
  <c r="O340" i="2"/>
  <c r="G340" i="2"/>
  <c r="I340" i="2" s="1" a="1"/>
  <c r="O339" i="2"/>
  <c r="G339" i="2"/>
  <c r="I339" i="2" s="1" a="1"/>
  <c r="I339" i="2" s="1"/>
  <c r="O338" i="2"/>
  <c r="G338" i="2"/>
  <c r="I338" i="2" s="1" a="1"/>
  <c r="I338" i="2" s="1"/>
  <c r="O337" i="2"/>
  <c r="G337" i="2"/>
  <c r="I337" i="2" s="1" a="1"/>
  <c r="I337" i="2" s="1"/>
  <c r="O336" i="2"/>
  <c r="G336" i="2"/>
  <c r="I336" i="2" s="1" a="1"/>
  <c r="I336" i="2" s="1"/>
  <c r="O335" i="2"/>
  <c r="G335" i="2"/>
  <c r="I335" i="2" s="1" a="1"/>
  <c r="I335" i="2" s="1"/>
  <c r="O334" i="2"/>
  <c r="G334" i="2"/>
  <c r="O333" i="2"/>
  <c r="G333" i="2"/>
  <c r="I333" i="2" s="1" a="1"/>
  <c r="I333" i="2" s="1"/>
  <c r="O332" i="2"/>
  <c r="G332" i="2"/>
  <c r="I332" i="2" s="1" a="1"/>
  <c r="I332" i="2" s="1"/>
  <c r="O331" i="2"/>
  <c r="G331" i="2"/>
  <c r="I331" i="2" s="1" a="1"/>
  <c r="I331" i="2" s="1"/>
  <c r="O330" i="2"/>
  <c r="G330" i="2"/>
  <c r="I330" i="2" s="1" a="1"/>
  <c r="I330" i="2" s="1"/>
  <c r="O329" i="2"/>
  <c r="G329" i="2"/>
  <c r="I329" i="2" s="1" a="1"/>
  <c r="I329" i="2" s="1"/>
  <c r="O328" i="2"/>
  <c r="G328" i="2"/>
  <c r="I328" i="2" s="1" a="1"/>
  <c r="I328" i="2" s="1"/>
  <c r="O327" i="2"/>
  <c r="G327" i="2"/>
  <c r="I327" i="2" s="1" a="1"/>
  <c r="I327" i="2" s="1"/>
  <c r="O326" i="2"/>
  <c r="G326" i="2"/>
  <c r="O325" i="2"/>
  <c r="G325" i="2"/>
  <c r="I325" i="2" s="1" a="1"/>
  <c r="I325" i="2" s="1"/>
  <c r="O324" i="2"/>
  <c r="G324" i="2"/>
  <c r="I324" i="2" s="1" a="1"/>
  <c r="I324" i="2" s="1"/>
  <c r="O323" i="2"/>
  <c r="G323" i="2"/>
  <c r="I323" i="2" s="1" a="1"/>
  <c r="I323" i="2" s="1"/>
  <c r="O322" i="2"/>
  <c r="G322" i="2"/>
  <c r="I322" i="2" s="1" a="1"/>
  <c r="I322" i="2" s="1"/>
  <c r="O321" i="2"/>
  <c r="G321" i="2"/>
  <c r="I321" i="2" s="1" a="1"/>
  <c r="I321" i="2" s="1"/>
  <c r="O320" i="2"/>
  <c r="G320" i="2"/>
  <c r="O319" i="2"/>
  <c r="G319" i="2"/>
  <c r="I319" i="2" s="1" a="1"/>
  <c r="I319" i="2" s="1"/>
  <c r="O318" i="2"/>
  <c r="G318" i="2"/>
  <c r="I318" i="2" s="1" a="1"/>
  <c r="I318" i="2" s="1"/>
  <c r="O317" i="2"/>
  <c r="G317" i="2"/>
  <c r="I317" i="2" s="1" a="1"/>
  <c r="I317" i="2" s="1"/>
  <c r="O316" i="2"/>
  <c r="G316" i="2"/>
  <c r="I316" i="2" s="1" a="1"/>
  <c r="I316" i="2" s="1"/>
  <c r="O315" i="2"/>
  <c r="G315" i="2"/>
  <c r="I315" i="2" s="1" a="1"/>
  <c r="I315" i="2" s="1"/>
  <c r="O314" i="2"/>
  <c r="G314" i="2"/>
  <c r="I314" i="2" s="1" a="1"/>
  <c r="O313" i="2"/>
  <c r="G313" i="2"/>
  <c r="I313" i="2" s="1" a="1"/>
  <c r="I313" i="2" s="1"/>
  <c r="O312" i="2"/>
  <c r="G312" i="2"/>
  <c r="I312" i="2" s="1" a="1"/>
  <c r="I312" i="2" s="1"/>
  <c r="O311" i="2"/>
  <c r="G311" i="2"/>
  <c r="I311" i="2" s="1" a="1"/>
  <c r="I311" i="2" s="1"/>
  <c r="O310" i="2"/>
  <c r="G310" i="2"/>
  <c r="I310" i="2" s="1" a="1"/>
  <c r="O309" i="2"/>
  <c r="G309" i="2"/>
  <c r="O308" i="2"/>
  <c r="G308" i="2"/>
  <c r="I308" i="2" s="1" a="1"/>
  <c r="I308" i="2" s="1"/>
  <c r="O307" i="2"/>
  <c r="G307" i="2"/>
  <c r="I307" i="2" s="1" a="1"/>
  <c r="I307" i="2" s="1"/>
  <c r="O306" i="2"/>
  <c r="G306" i="2"/>
  <c r="I306" i="2" s="1" a="1"/>
  <c r="I306" i="2" s="1"/>
  <c r="O305" i="2"/>
  <c r="G305" i="2"/>
  <c r="I305" i="2" s="1" a="1"/>
  <c r="I305" i="2" s="1"/>
  <c r="O304" i="2"/>
  <c r="G304" i="2"/>
  <c r="I304" i="2" s="1" a="1"/>
  <c r="I304" i="2" s="1"/>
  <c r="O303" i="2"/>
  <c r="G303" i="2"/>
  <c r="O302" i="2"/>
  <c r="G302" i="2"/>
  <c r="I302" i="2" s="1" a="1"/>
  <c r="I302" i="2" s="1"/>
  <c r="O301" i="2"/>
  <c r="G301" i="2"/>
  <c r="I301" i="2" s="1" a="1"/>
  <c r="I301" i="2" s="1"/>
  <c r="O300" i="2"/>
  <c r="G300" i="2"/>
  <c r="I300" i="2" s="1" a="1"/>
  <c r="I300" i="2" s="1"/>
  <c r="O299" i="2"/>
  <c r="G299" i="2"/>
  <c r="I299" i="2" s="1" a="1"/>
  <c r="I299" i="2" s="1"/>
  <c r="O298" i="2"/>
  <c r="G298" i="2"/>
  <c r="I298" i="2" s="1" a="1"/>
  <c r="I298" i="2" s="1"/>
  <c r="O297" i="2"/>
  <c r="G297" i="2"/>
  <c r="I297" i="2" s="1" a="1"/>
  <c r="I297" i="2" s="1"/>
  <c r="O296" i="2"/>
  <c r="G296" i="2"/>
  <c r="I296" i="2" s="1" a="1"/>
  <c r="I296" i="2" s="1"/>
  <c r="O295" i="2"/>
  <c r="G295" i="2"/>
  <c r="I295" i="2" s="1" a="1"/>
  <c r="I295" i="2" s="1"/>
  <c r="O294" i="2"/>
  <c r="G294" i="2"/>
  <c r="I294" i="2" s="1" a="1"/>
  <c r="O293" i="2"/>
  <c r="G293" i="2"/>
  <c r="I293" i="2" s="1" a="1"/>
  <c r="I293" i="2" s="1"/>
  <c r="O292" i="2"/>
  <c r="G292" i="2"/>
  <c r="I292" i="2" s="1" a="1"/>
  <c r="I292" i="2" s="1"/>
  <c r="O291" i="2"/>
  <c r="G291" i="2"/>
  <c r="I291" i="2" s="1" a="1"/>
  <c r="I291" i="2" s="1"/>
  <c r="O290" i="2"/>
  <c r="G290" i="2"/>
  <c r="I290" i="2" s="1" a="1"/>
  <c r="I290" i="2" s="1"/>
  <c r="O289" i="2"/>
  <c r="G289" i="2"/>
  <c r="I289" i="2" s="1" a="1"/>
  <c r="I289" i="2" s="1"/>
  <c r="O288" i="2"/>
  <c r="G288" i="2"/>
  <c r="I288" i="2" s="1" a="1"/>
  <c r="I288" i="2" s="1"/>
  <c r="O287" i="2"/>
  <c r="G287" i="2"/>
  <c r="I287" i="2" s="1" a="1"/>
  <c r="I287" i="2" s="1"/>
  <c r="O286" i="2"/>
  <c r="G286" i="2"/>
  <c r="I286" i="2" s="1" a="1"/>
  <c r="O285" i="2"/>
  <c r="G285" i="2"/>
  <c r="I285" i="2" s="1" a="1"/>
  <c r="I285" i="2" s="1"/>
  <c r="O284" i="2"/>
  <c r="G284" i="2"/>
  <c r="I284" i="2" s="1" a="1"/>
  <c r="I284" i="2" s="1"/>
  <c r="O283" i="2"/>
  <c r="G283" i="2"/>
  <c r="I283" i="2" s="1" a="1"/>
  <c r="I283" i="2" s="1"/>
  <c r="O282" i="2"/>
  <c r="G282" i="2"/>
  <c r="I282" i="2" s="1" a="1"/>
  <c r="O281" i="2"/>
  <c r="G281" i="2"/>
  <c r="I281" i="2" s="1" a="1"/>
  <c r="O280" i="2"/>
  <c r="G280" i="2"/>
  <c r="I280" i="2" s="1" a="1"/>
  <c r="I280" i="2" s="1"/>
  <c r="O279" i="2"/>
  <c r="G279" i="2"/>
  <c r="I279" i="2" s="1" a="1"/>
  <c r="I279" i="2" s="1"/>
  <c r="O278" i="2"/>
  <c r="G278" i="2"/>
  <c r="I278" i="2" s="1" a="1"/>
  <c r="I278" i="2" s="1"/>
  <c r="O277" i="2"/>
  <c r="G277" i="2"/>
  <c r="I277" i="2" s="1" a="1"/>
  <c r="I277" i="2" s="1"/>
  <c r="O276" i="2"/>
  <c r="G276" i="2"/>
  <c r="I276" i="2" s="1" a="1"/>
  <c r="I276" i="2" s="1"/>
  <c r="O275" i="2"/>
  <c r="G275" i="2"/>
  <c r="O274" i="2"/>
  <c r="G274" i="2"/>
  <c r="I274" i="2" s="1" a="1"/>
  <c r="I274" i="2" s="1"/>
  <c r="O273" i="2"/>
  <c r="G273" i="2"/>
  <c r="I273" i="2" s="1" a="1"/>
  <c r="I273" i="2" s="1"/>
  <c r="O272" i="2"/>
  <c r="G272" i="2"/>
  <c r="I272" i="2" s="1" a="1"/>
  <c r="I272" i="2" s="1"/>
  <c r="O271" i="2"/>
  <c r="G271" i="2"/>
  <c r="I271" i="2" s="1" a="1"/>
  <c r="I271" i="2" s="1"/>
  <c r="O270" i="2"/>
  <c r="G270" i="2"/>
  <c r="I270" i="2" s="1" a="1"/>
  <c r="I270" i="2" s="1"/>
  <c r="O269" i="2"/>
  <c r="G269" i="2"/>
  <c r="I269" i="2" s="1" a="1"/>
  <c r="I269" i="2" s="1"/>
  <c r="O268" i="2"/>
  <c r="G268" i="2"/>
  <c r="I268" i="2" s="1" a="1"/>
  <c r="I268" i="2" s="1"/>
  <c r="O267" i="2"/>
  <c r="G267" i="2"/>
  <c r="I267" i="2" s="1" a="1"/>
  <c r="I267" i="2" s="1"/>
  <c r="O266" i="2"/>
  <c r="G266" i="2"/>
  <c r="O265" i="2"/>
  <c r="G265" i="2"/>
  <c r="I265" i="2" s="1" a="1"/>
  <c r="I265" i="2" s="1"/>
  <c r="O264" i="2"/>
  <c r="G264" i="2"/>
  <c r="I264" i="2" s="1" a="1"/>
  <c r="I264" i="2" s="1"/>
  <c r="O263" i="2"/>
  <c r="G263" i="2"/>
  <c r="I263" i="2" s="1" a="1"/>
  <c r="I263" i="2" s="1"/>
  <c r="O262" i="2"/>
  <c r="G262" i="2"/>
  <c r="I262" i="2" s="1" a="1"/>
  <c r="I262" i="2" s="1"/>
  <c r="O261" i="2"/>
  <c r="G261" i="2"/>
  <c r="I261" i="2" s="1" a="1"/>
  <c r="I261" i="2" s="1"/>
  <c r="O260" i="2"/>
  <c r="G260" i="2"/>
  <c r="I260" i="2" s="1" a="1"/>
  <c r="I260" i="2" s="1"/>
  <c r="O259" i="2"/>
  <c r="G259" i="2"/>
  <c r="I259" i="2" s="1" a="1"/>
  <c r="I259" i="2" s="1"/>
  <c r="O258" i="2"/>
  <c r="G258" i="2"/>
  <c r="I258" i="2" s="1" a="1"/>
  <c r="O257" i="2"/>
  <c r="G257" i="2"/>
  <c r="I257" i="2" s="1" a="1"/>
  <c r="I257" i="2" s="1"/>
  <c r="O256" i="2"/>
  <c r="G256" i="2"/>
  <c r="I256" i="2" s="1" a="1"/>
  <c r="I256" i="2" s="1"/>
  <c r="O255" i="2"/>
  <c r="G255" i="2"/>
  <c r="I255" i="2" s="1" a="1"/>
  <c r="I255" i="2" s="1"/>
  <c r="O254" i="2"/>
  <c r="G254" i="2"/>
  <c r="I254" i="2" s="1" a="1"/>
  <c r="O253" i="2"/>
  <c r="G253" i="2"/>
  <c r="I253" i="2" s="1" a="1"/>
  <c r="O252" i="2"/>
  <c r="G252" i="2"/>
  <c r="I252" i="2" s="1" a="1"/>
  <c r="I252" i="2" s="1"/>
  <c r="O251" i="2"/>
  <c r="G251" i="2"/>
  <c r="I251" i="2" s="1" a="1"/>
  <c r="I251" i="2" s="1"/>
  <c r="O250" i="2"/>
  <c r="G250" i="2"/>
  <c r="I250" i="2" s="1" a="1"/>
  <c r="I250" i="2" s="1"/>
  <c r="O249" i="2"/>
  <c r="G249" i="2"/>
  <c r="I249" i="2" s="1" a="1"/>
  <c r="I249" i="2" s="1"/>
  <c r="O248" i="2"/>
  <c r="G248" i="2"/>
  <c r="I248" i="2" s="1" a="1"/>
  <c r="I248" i="2" s="1"/>
  <c r="O247" i="2"/>
  <c r="G247" i="2"/>
  <c r="I247" i="2" s="1" a="1"/>
  <c r="O246" i="2"/>
  <c r="G246" i="2"/>
  <c r="I246" i="2" s="1" a="1"/>
  <c r="I246" i="2" s="1"/>
  <c r="O245" i="2"/>
  <c r="G245" i="2"/>
  <c r="I245" i="2" s="1" a="1"/>
  <c r="I245" i="2" s="1"/>
  <c r="O244" i="2"/>
  <c r="G244" i="2"/>
  <c r="I244" i="2" s="1" a="1"/>
  <c r="I244" i="2" s="1"/>
  <c r="O243" i="2"/>
  <c r="G243" i="2"/>
  <c r="I243" i="2" s="1" a="1"/>
  <c r="I243" i="2" s="1"/>
  <c r="O242" i="2"/>
  <c r="G242" i="2"/>
  <c r="I242" i="2" s="1" a="1"/>
  <c r="I242" i="2" s="1"/>
  <c r="O241" i="2"/>
  <c r="G241" i="2"/>
  <c r="I241" i="2" s="1" a="1"/>
  <c r="I241" i="2" s="1"/>
  <c r="O240" i="2"/>
  <c r="G240" i="2"/>
  <c r="I240" i="2" s="1" a="1"/>
  <c r="I240" i="2" s="1"/>
  <c r="O239" i="2"/>
  <c r="G239" i="2"/>
  <c r="I239" i="2" s="1" a="1"/>
  <c r="I239" i="2" s="1"/>
  <c r="O238" i="2"/>
  <c r="G238" i="2"/>
  <c r="I238" i="2" s="1" a="1"/>
  <c r="I238" i="2" s="1"/>
  <c r="O237" i="2"/>
  <c r="G237" i="2"/>
  <c r="I237" i="2" s="1" a="1"/>
  <c r="I237" i="2" s="1"/>
  <c r="O236" i="2"/>
  <c r="G236" i="2"/>
  <c r="I236" i="2" s="1" a="1"/>
  <c r="I236" i="2" s="1"/>
  <c r="O235" i="2"/>
  <c r="G235" i="2"/>
  <c r="I235" i="2" s="1" a="1"/>
  <c r="I235" i="2" s="1"/>
  <c r="O234" i="2"/>
  <c r="G234" i="2"/>
  <c r="I234" i="2" s="1" a="1"/>
  <c r="I234" i="2" s="1"/>
  <c r="O233" i="2"/>
  <c r="G233" i="2"/>
  <c r="I233" i="2" s="1" a="1"/>
  <c r="I233" i="2" s="1"/>
  <c r="O232" i="2"/>
  <c r="G232" i="2"/>
  <c r="I232" i="2" s="1" a="1"/>
  <c r="I232" i="2" s="1"/>
  <c r="O231" i="2"/>
  <c r="G231" i="2"/>
  <c r="I231" i="2" s="1" a="1"/>
  <c r="I231" i="2" s="1"/>
  <c r="O230" i="2"/>
  <c r="G230" i="2"/>
  <c r="I230" i="2" s="1" a="1"/>
  <c r="I230" i="2" s="1"/>
  <c r="O229" i="2"/>
  <c r="G229" i="2"/>
  <c r="I229" i="2" s="1" a="1"/>
  <c r="I229" i="2" s="1"/>
  <c r="O228" i="2"/>
  <c r="G228" i="2"/>
  <c r="I228" i="2" s="1" a="1"/>
  <c r="I228" i="2" s="1"/>
  <c r="O227" i="2"/>
  <c r="G227" i="2"/>
  <c r="I227" i="2" s="1" a="1"/>
  <c r="I227" i="2" s="1"/>
  <c r="O226" i="2"/>
  <c r="G226" i="2"/>
  <c r="I226" i="2" s="1" a="1"/>
  <c r="I226" i="2" s="1"/>
  <c r="O225" i="2"/>
  <c r="G225" i="2"/>
  <c r="O224" i="2"/>
  <c r="G224" i="2"/>
  <c r="O223" i="2"/>
  <c r="G223" i="2"/>
  <c r="I223" i="2" s="1" a="1"/>
  <c r="I223" i="2" s="1"/>
  <c r="O222" i="2"/>
  <c r="G222" i="2"/>
  <c r="I222" i="2" s="1" a="1"/>
  <c r="I222" i="2" s="1"/>
  <c r="O221" i="2"/>
  <c r="G221" i="2"/>
  <c r="I221" i="2" s="1" a="1"/>
  <c r="I221" i="2" s="1"/>
  <c r="O220" i="2"/>
  <c r="G220" i="2"/>
  <c r="I220" i="2" s="1" a="1"/>
  <c r="O219" i="2"/>
  <c r="G219" i="2"/>
  <c r="O218" i="2"/>
  <c r="G218" i="2"/>
  <c r="I218" i="2" s="1" a="1"/>
  <c r="I218" i="2" s="1"/>
  <c r="O217" i="2"/>
  <c r="G217" i="2"/>
  <c r="I217" i="2" s="1" a="1"/>
  <c r="I217" i="2" s="1"/>
  <c r="O216" i="2"/>
  <c r="G216" i="2"/>
  <c r="I216" i="2" s="1" a="1"/>
  <c r="I216" i="2" s="1"/>
  <c r="O215" i="2"/>
  <c r="G215" i="2"/>
  <c r="I215" i="2" s="1" a="1"/>
  <c r="I215" i="2" s="1"/>
  <c r="O214" i="2"/>
  <c r="G214" i="2"/>
  <c r="I214" i="2" s="1" a="1"/>
  <c r="I214" i="2" s="1"/>
  <c r="O213" i="2"/>
  <c r="G213" i="2"/>
  <c r="I213" i="2" s="1" a="1"/>
  <c r="I213" i="2" s="1"/>
  <c r="O212" i="2"/>
  <c r="G212" i="2"/>
  <c r="I212" i="2" s="1" a="1"/>
  <c r="I212" i="2" s="1"/>
  <c r="O211" i="2"/>
  <c r="G211" i="2"/>
  <c r="I211" i="2" s="1" a="1"/>
  <c r="I211" i="2" s="1"/>
  <c r="O210" i="2"/>
  <c r="G210" i="2"/>
  <c r="I210" i="2" s="1" a="1"/>
  <c r="O209" i="2"/>
  <c r="G209" i="2"/>
  <c r="I209" i="2" s="1" a="1"/>
  <c r="I209" i="2" s="1"/>
  <c r="O208" i="2"/>
  <c r="G208" i="2"/>
  <c r="I208" i="2" s="1" a="1"/>
  <c r="O207" i="2"/>
  <c r="G207" i="2"/>
  <c r="I207" i="2" s="1" a="1"/>
  <c r="I207" i="2" s="1"/>
  <c r="O206" i="2"/>
  <c r="G206" i="2"/>
  <c r="I206" i="2" s="1" a="1"/>
  <c r="I206" i="2" s="1"/>
  <c r="O205" i="2"/>
  <c r="G205" i="2"/>
  <c r="I205" i="2" s="1" a="1"/>
  <c r="I205" i="2" s="1"/>
  <c r="O204" i="2"/>
  <c r="G204" i="2"/>
  <c r="I204" i="2" s="1" a="1"/>
  <c r="I204" i="2" s="1"/>
  <c r="O203" i="2"/>
  <c r="G203" i="2"/>
  <c r="I203" i="2" s="1" a="1"/>
  <c r="I203" i="2" s="1"/>
  <c r="O202" i="2"/>
  <c r="G202" i="2"/>
  <c r="I202" i="2" s="1" a="1"/>
  <c r="I202" i="2" s="1"/>
  <c r="O201" i="2"/>
  <c r="G201" i="2"/>
  <c r="I201" i="2" s="1" a="1"/>
  <c r="I201" i="2" s="1"/>
  <c r="O200" i="2"/>
  <c r="G200" i="2"/>
  <c r="I200" i="2" s="1" a="1"/>
  <c r="I200" i="2" s="1"/>
  <c r="O199" i="2"/>
  <c r="G199" i="2"/>
  <c r="I199" i="2" s="1" a="1"/>
  <c r="I199" i="2" s="1"/>
  <c r="O198" i="2"/>
  <c r="G198" i="2"/>
  <c r="I198" i="2" s="1" a="1"/>
  <c r="I198" i="2" s="1"/>
  <c r="O197" i="2"/>
  <c r="G197" i="2"/>
  <c r="I197" i="2" s="1" a="1"/>
  <c r="O196" i="2"/>
  <c r="G196" i="2"/>
  <c r="I196" i="2" s="1" a="1"/>
  <c r="O195" i="2"/>
  <c r="G195" i="2"/>
  <c r="O194" i="2"/>
  <c r="G194" i="2"/>
  <c r="I194" i="2" s="1" a="1"/>
  <c r="I194" i="2" s="1"/>
  <c r="O193" i="2"/>
  <c r="G193" i="2"/>
  <c r="I193" i="2" s="1" a="1"/>
  <c r="I193" i="2" s="1"/>
  <c r="O192" i="2"/>
  <c r="G192" i="2"/>
  <c r="I192" i="2" s="1" a="1"/>
  <c r="I192" i="2" s="1"/>
  <c r="O191" i="2"/>
  <c r="G191" i="2"/>
  <c r="I191" i="2" s="1" a="1"/>
  <c r="I191" i="2" s="1"/>
  <c r="O190" i="2"/>
  <c r="G190" i="2"/>
  <c r="I190" i="2" s="1" a="1"/>
  <c r="I190" i="2" s="1"/>
  <c r="O189" i="2"/>
  <c r="G189" i="2"/>
  <c r="I189" i="2" s="1" a="1"/>
  <c r="I189" i="2" s="1"/>
  <c r="O188" i="2"/>
  <c r="G188" i="2"/>
  <c r="I188" i="2" s="1" a="1"/>
  <c r="I188" i="2" s="1"/>
  <c r="O187" i="2"/>
  <c r="G187" i="2"/>
  <c r="I187" i="2" s="1" a="1"/>
  <c r="I187" i="2" s="1"/>
  <c r="O186" i="2"/>
  <c r="G186" i="2"/>
  <c r="I186" i="2" s="1" a="1"/>
  <c r="I186" i="2" s="1"/>
  <c r="O185" i="2"/>
  <c r="G185" i="2"/>
  <c r="I185" i="2" s="1" a="1"/>
  <c r="I185" i="2" s="1"/>
  <c r="O184" i="2"/>
  <c r="G184" i="2"/>
  <c r="I184" i="2" s="1" a="1"/>
  <c r="I184" i="2" s="1"/>
  <c r="O183" i="2"/>
  <c r="G183" i="2"/>
  <c r="I183" i="2" s="1" a="1"/>
  <c r="I183" i="2" s="1"/>
  <c r="O182" i="2"/>
  <c r="G182" i="2"/>
  <c r="I182" i="2" s="1" a="1"/>
  <c r="O181" i="2"/>
  <c r="G181" i="2"/>
  <c r="O180" i="2"/>
  <c r="G180" i="2"/>
  <c r="I180" i="2" s="1" a="1"/>
  <c r="I180" i="2" s="1"/>
  <c r="O179" i="2"/>
  <c r="G179" i="2"/>
  <c r="I179" i="2" s="1" a="1"/>
  <c r="I179" i="2" s="1"/>
  <c r="O178" i="2"/>
  <c r="G178" i="2"/>
  <c r="I178" i="2" s="1" a="1"/>
  <c r="O177" i="2"/>
  <c r="G177" i="2"/>
  <c r="I177" i="2" s="1" a="1"/>
  <c r="I177" i="2" s="1"/>
  <c r="O176" i="2"/>
  <c r="G176" i="2"/>
  <c r="I176" i="2" s="1" a="1"/>
  <c r="I176" i="2" s="1"/>
  <c r="O175" i="2"/>
  <c r="G175" i="2"/>
  <c r="I175" i="2" s="1" a="1"/>
  <c r="I175" i="2" s="1"/>
  <c r="O174" i="2"/>
  <c r="G174" i="2"/>
  <c r="I174" i="2" s="1" a="1"/>
  <c r="I174" i="2" s="1"/>
  <c r="O173" i="2"/>
  <c r="G173" i="2"/>
  <c r="I173" i="2" s="1" a="1"/>
  <c r="I173" i="2" s="1"/>
  <c r="O172" i="2"/>
  <c r="G172" i="2"/>
  <c r="I172" i="2" s="1" a="1"/>
  <c r="I172" i="2" s="1"/>
  <c r="O171" i="2"/>
  <c r="G171" i="2"/>
  <c r="I171" i="2" s="1" a="1"/>
  <c r="I171" i="2" s="1"/>
  <c r="O170" i="2"/>
  <c r="G170" i="2"/>
  <c r="I170" i="2" s="1" a="1"/>
  <c r="I170" i="2" s="1"/>
  <c r="O169" i="2"/>
  <c r="G169" i="2"/>
  <c r="O168" i="2"/>
  <c r="G168" i="2"/>
  <c r="I168" i="2" s="1" a="1"/>
  <c r="I168" i="2" s="1"/>
  <c r="O167" i="2"/>
  <c r="G167" i="2"/>
  <c r="I167" i="2" s="1" a="1"/>
  <c r="I167" i="2" s="1"/>
  <c r="O166" i="2"/>
  <c r="G166" i="2"/>
  <c r="O165" i="2"/>
  <c r="G165" i="2"/>
  <c r="I165" i="2" s="1" a="1"/>
  <c r="I165" i="2" s="1"/>
  <c r="O164" i="2"/>
  <c r="G164" i="2"/>
  <c r="I164" i="2" s="1" a="1"/>
  <c r="I164" i="2" s="1"/>
  <c r="O163" i="2"/>
  <c r="G163" i="2"/>
  <c r="I163" i="2" s="1" a="1"/>
  <c r="I163" i="2" s="1"/>
  <c r="O162" i="2"/>
  <c r="G162" i="2"/>
  <c r="I162" i="2" s="1" a="1"/>
  <c r="I162" i="2" s="1"/>
  <c r="O161" i="2"/>
  <c r="G161" i="2"/>
  <c r="I161" i="2" s="1" a="1"/>
  <c r="I161" i="2" s="1"/>
  <c r="O160" i="2"/>
  <c r="G160" i="2"/>
  <c r="I160" i="2" s="1" a="1"/>
  <c r="I160" i="2" s="1"/>
  <c r="O159" i="2"/>
  <c r="G159" i="2"/>
  <c r="I159" i="2" s="1" a="1"/>
  <c r="I159" i="2" s="1"/>
  <c r="O158" i="2"/>
  <c r="G158" i="2"/>
  <c r="I158" i="2" s="1" a="1"/>
  <c r="I158" i="2" s="1"/>
  <c r="O157" i="2"/>
  <c r="G157" i="2"/>
  <c r="I157" i="2" s="1" a="1"/>
  <c r="I157" i="2" s="1"/>
  <c r="O156" i="2"/>
  <c r="G156" i="2"/>
  <c r="I156" i="2" s="1" a="1"/>
  <c r="I156" i="2" s="1"/>
  <c r="O155" i="2"/>
  <c r="G155" i="2"/>
  <c r="I155" i="2" s="1" a="1"/>
  <c r="I155" i="2" s="1"/>
  <c r="O154" i="2"/>
  <c r="G154" i="2"/>
  <c r="I154" i="2" s="1" a="1"/>
  <c r="O153" i="2"/>
  <c r="G153" i="2"/>
  <c r="I153" i="2" s="1" a="1"/>
  <c r="I153" i="2" s="1"/>
  <c r="O152" i="2"/>
  <c r="G152" i="2"/>
  <c r="I152" i="2" s="1" a="1"/>
  <c r="I152" i="2" s="1"/>
  <c r="O151" i="2"/>
  <c r="G151" i="2"/>
  <c r="I151" i="2" s="1" a="1"/>
  <c r="I151" i="2" s="1"/>
  <c r="O150" i="2"/>
  <c r="G150" i="2"/>
  <c r="I150" i="2" s="1" a="1"/>
  <c r="I150" i="2" s="1"/>
  <c r="O149" i="2"/>
  <c r="G149" i="2"/>
  <c r="I149" i="2" s="1" a="1"/>
  <c r="I149" i="2" s="1"/>
  <c r="O148" i="2"/>
  <c r="G148" i="2"/>
  <c r="I148" i="2" s="1" a="1"/>
  <c r="I148" i="2" s="1"/>
  <c r="O147" i="2"/>
  <c r="G147" i="2"/>
  <c r="I147" i="2" s="1" a="1"/>
  <c r="I147" i="2" s="1"/>
  <c r="O146" i="2"/>
  <c r="G146" i="2"/>
  <c r="I146" i="2" s="1" a="1"/>
  <c r="O145" i="2"/>
  <c r="G145" i="2"/>
  <c r="I145" i="2" s="1" a="1"/>
  <c r="I145" i="2" s="1"/>
  <c r="O144" i="2"/>
  <c r="G144" i="2"/>
  <c r="I144" i="2" s="1" a="1"/>
  <c r="I144" i="2" s="1"/>
  <c r="O143" i="2"/>
  <c r="G143" i="2"/>
  <c r="I143" i="2" s="1" a="1"/>
  <c r="I143" i="2" s="1"/>
  <c r="O142" i="2"/>
  <c r="G142" i="2"/>
  <c r="I142" i="2" s="1" a="1"/>
  <c r="I142" i="2" s="1"/>
  <c r="O141" i="2"/>
  <c r="G141" i="2"/>
  <c r="O140" i="2"/>
  <c r="G140" i="2"/>
  <c r="I140" i="2" s="1" a="1"/>
  <c r="I140" i="2" s="1"/>
  <c r="O139" i="2"/>
  <c r="G139" i="2"/>
  <c r="I139" i="2" s="1" a="1"/>
  <c r="I139" i="2" s="1"/>
  <c r="O138" i="2"/>
  <c r="G138" i="2"/>
  <c r="I138" i="2" s="1" a="1"/>
  <c r="O137" i="2"/>
  <c r="G137" i="2"/>
  <c r="I137" i="2" s="1" a="1"/>
  <c r="I137" i="2" s="1"/>
  <c r="O136" i="2"/>
  <c r="G136" i="2"/>
  <c r="I136" i="2" s="1" a="1"/>
  <c r="I136" i="2" s="1"/>
  <c r="O135" i="2"/>
  <c r="G135" i="2"/>
  <c r="I135" i="2" s="1" a="1"/>
  <c r="I135" i="2" s="1"/>
  <c r="O134" i="2"/>
  <c r="G134" i="2"/>
  <c r="O133" i="2"/>
  <c r="G133" i="2"/>
  <c r="I133" i="2" s="1" a="1"/>
  <c r="I133" i="2" s="1"/>
  <c r="O132" i="2"/>
  <c r="G132" i="2"/>
  <c r="I132" i="2" s="1" a="1"/>
  <c r="I132" i="2" s="1"/>
  <c r="O131" i="2"/>
  <c r="G131" i="2"/>
  <c r="I131" i="2" s="1" a="1"/>
  <c r="O130" i="2"/>
  <c r="G130" i="2"/>
  <c r="I130" i="2" s="1" a="1"/>
  <c r="I130" i="2" s="1"/>
  <c r="O129" i="2"/>
  <c r="G129" i="2"/>
  <c r="I129" i="2" s="1" a="1"/>
  <c r="I129" i="2" s="1"/>
  <c r="O128" i="2"/>
  <c r="G128" i="2"/>
  <c r="I128" i="2" s="1" a="1"/>
  <c r="I128" i="2" s="1"/>
  <c r="O127" i="2"/>
  <c r="G127" i="2"/>
  <c r="I127" i="2" s="1" a="1"/>
  <c r="O126" i="2"/>
  <c r="G126" i="2"/>
  <c r="I126" i="2" s="1" a="1"/>
  <c r="I126" i="2" s="1"/>
  <c r="O125" i="2"/>
  <c r="G125" i="2"/>
  <c r="I125" i="2" s="1" a="1"/>
  <c r="I125" i="2" s="1"/>
  <c r="O124" i="2"/>
  <c r="G124" i="2"/>
  <c r="I124" i="2" s="1" a="1"/>
  <c r="I124" i="2" s="1"/>
  <c r="O123" i="2"/>
  <c r="G123" i="2"/>
  <c r="I123" i="2" s="1" a="1"/>
  <c r="I123" i="2" s="1"/>
  <c r="O122" i="2"/>
  <c r="G122" i="2"/>
  <c r="I122" i="2" s="1" a="1"/>
  <c r="I122" i="2" s="1"/>
  <c r="O121" i="2"/>
  <c r="G121" i="2"/>
  <c r="I121" i="2" s="1" a="1"/>
  <c r="I121" i="2" s="1"/>
  <c r="O120" i="2"/>
  <c r="G120" i="2"/>
  <c r="I120" i="2" s="1" a="1"/>
  <c r="I120" i="2" s="1"/>
  <c r="O119" i="2"/>
  <c r="G119" i="2"/>
  <c r="I119" i="2" s="1" a="1"/>
  <c r="I119" i="2" s="1"/>
  <c r="O118" i="2"/>
  <c r="G118" i="2"/>
  <c r="I118" i="2" s="1" a="1"/>
  <c r="I118" i="2" s="1"/>
  <c r="O117" i="2"/>
  <c r="G117" i="2"/>
  <c r="I117" i="2" s="1" a="1"/>
  <c r="O116" i="2"/>
  <c r="G116" i="2"/>
  <c r="I116" i="2" s="1" a="1"/>
  <c r="I116" i="2" s="1"/>
  <c r="O115" i="2"/>
  <c r="G115" i="2"/>
  <c r="I115" i="2" s="1" a="1"/>
  <c r="O114" i="2"/>
  <c r="G114" i="2"/>
  <c r="I114" i="2" s="1" a="1"/>
  <c r="I114" i="2" s="1"/>
  <c r="O113" i="2"/>
  <c r="G113" i="2"/>
  <c r="I113" i="2" s="1" a="1"/>
  <c r="O112" i="2"/>
  <c r="G112" i="2"/>
  <c r="I112" i="2" s="1" a="1"/>
  <c r="I112" i="2" s="1"/>
  <c r="O111" i="2"/>
  <c r="G111" i="2"/>
  <c r="I111" i="2" s="1" a="1"/>
  <c r="I111" i="2" s="1"/>
  <c r="O110" i="2"/>
  <c r="G110" i="2"/>
  <c r="I110" i="2" s="1" a="1"/>
  <c r="I110" i="2" s="1"/>
  <c r="O109" i="2"/>
  <c r="G109" i="2"/>
  <c r="I109" i="2" s="1" a="1"/>
  <c r="I109" i="2" s="1"/>
  <c r="O108" i="2"/>
  <c r="G108" i="2"/>
  <c r="I108" i="2" s="1" a="1"/>
  <c r="I108" i="2" s="1"/>
  <c r="O107" i="2"/>
  <c r="G107" i="2"/>
  <c r="I107" i="2" s="1" a="1"/>
  <c r="I107" i="2" s="1"/>
  <c r="O106" i="2"/>
  <c r="G106" i="2"/>
  <c r="I106" i="2" s="1" a="1"/>
  <c r="I106" i="2" s="1"/>
  <c r="O105" i="2"/>
  <c r="G105" i="2"/>
  <c r="I105" i="2" s="1" a="1"/>
  <c r="I105" i="2" s="1"/>
  <c r="O104" i="2"/>
  <c r="G104" i="2"/>
  <c r="I104" i="2" s="1" a="1"/>
  <c r="I104" i="2" s="1"/>
  <c r="O103" i="2"/>
  <c r="G103" i="2"/>
  <c r="I103" i="2" s="1" a="1"/>
  <c r="O102" i="2"/>
  <c r="G102" i="2"/>
  <c r="I102" i="2" s="1" a="1"/>
  <c r="I102" i="2" s="1"/>
  <c r="O101" i="2"/>
  <c r="G101" i="2"/>
  <c r="I101" i="2" s="1" a="1"/>
  <c r="O100" i="2"/>
  <c r="G100" i="2"/>
  <c r="I100" i="2" s="1" a="1"/>
  <c r="I100" i="2" s="1"/>
  <c r="O99" i="2"/>
  <c r="G99" i="2"/>
  <c r="I99" i="2" s="1" a="1"/>
  <c r="O98" i="2"/>
  <c r="G98" i="2"/>
  <c r="I98" i="2" s="1" a="1"/>
  <c r="I98" i="2" s="1"/>
  <c r="O97" i="2"/>
  <c r="G97" i="2"/>
  <c r="I97" i="2" s="1" a="1"/>
  <c r="I97" i="2" s="1"/>
  <c r="O96" i="2"/>
  <c r="G96" i="2"/>
  <c r="I96" i="2" s="1" a="1"/>
  <c r="I96" i="2" s="1"/>
  <c r="O95" i="2"/>
  <c r="G95" i="2"/>
  <c r="I95" i="2" s="1" a="1"/>
  <c r="I95" i="2" s="1"/>
  <c r="O94" i="2"/>
  <c r="G94" i="2"/>
  <c r="I94" i="2" s="1" a="1"/>
  <c r="I94" i="2" s="1"/>
  <c r="O93" i="2"/>
  <c r="G93" i="2"/>
  <c r="I93" i="2" s="1" a="1"/>
  <c r="I93" i="2" s="1"/>
  <c r="O92" i="2"/>
  <c r="G92" i="2"/>
  <c r="I92" i="2" s="1" a="1"/>
  <c r="I92" i="2" s="1"/>
  <c r="O91" i="2"/>
  <c r="G91" i="2"/>
  <c r="I91" i="2" s="1" a="1"/>
  <c r="I91" i="2" s="1"/>
  <c r="O90" i="2"/>
  <c r="G90" i="2"/>
  <c r="I90" i="2" s="1" a="1"/>
  <c r="I90" i="2" s="1"/>
  <c r="O89" i="2"/>
  <c r="G89" i="2"/>
  <c r="I89" i="2" s="1" a="1"/>
  <c r="I89" i="2" s="1"/>
  <c r="O88" i="2"/>
  <c r="G88" i="2"/>
  <c r="I88" i="2" s="1" a="1"/>
  <c r="I88" i="2" s="1"/>
  <c r="O87" i="2"/>
  <c r="G87" i="2"/>
  <c r="I87" i="2" s="1" a="1"/>
  <c r="O86" i="2"/>
  <c r="G86" i="2"/>
  <c r="I86" i="2" s="1" a="1"/>
  <c r="I86" i="2" s="1"/>
  <c r="O85" i="2"/>
  <c r="G85" i="2"/>
  <c r="I85" i="2" s="1" a="1"/>
  <c r="O84" i="2"/>
  <c r="G84" i="2"/>
  <c r="I84" i="2" s="1" a="1"/>
  <c r="I84" i="2" s="1"/>
  <c r="O83" i="2"/>
  <c r="G83" i="2"/>
  <c r="I83" i="2" s="1" a="1"/>
  <c r="I83" i="2" s="1"/>
  <c r="O82" i="2"/>
  <c r="G82" i="2"/>
  <c r="I82" i="2" s="1" a="1"/>
  <c r="I82" i="2" s="1"/>
  <c r="O81" i="2"/>
  <c r="G81" i="2"/>
  <c r="I81" i="2" s="1" a="1"/>
  <c r="I81" i="2" s="1"/>
  <c r="O80" i="2"/>
  <c r="G80" i="2"/>
  <c r="I80" i="2" s="1" a="1"/>
  <c r="I80" i="2" s="1"/>
  <c r="O79" i="2"/>
  <c r="G79" i="2"/>
  <c r="I79" i="2" s="1" a="1"/>
  <c r="I79" i="2" s="1"/>
  <c r="O78" i="2"/>
  <c r="G78" i="2"/>
  <c r="I78" i="2" s="1" a="1"/>
  <c r="I78" i="2" s="1"/>
  <c r="O77" i="2"/>
  <c r="G77" i="2"/>
  <c r="I77" i="2" s="1" a="1"/>
  <c r="I77" i="2" s="1"/>
  <c r="O76" i="2"/>
  <c r="G76" i="2"/>
  <c r="I76" i="2" s="1" a="1"/>
  <c r="I76" i="2" s="1"/>
  <c r="O75" i="2"/>
  <c r="G75" i="2"/>
  <c r="I75" i="2" s="1" a="1"/>
  <c r="O74" i="2"/>
  <c r="G74" i="2"/>
  <c r="I74" i="2" s="1" a="1"/>
  <c r="I74" i="2" s="1"/>
  <c r="O73" i="2"/>
  <c r="G73" i="2"/>
  <c r="I73" i="2" s="1" a="1"/>
  <c r="O72" i="2"/>
  <c r="G72" i="2"/>
  <c r="I72" i="2" s="1" a="1"/>
  <c r="I72" i="2" s="1"/>
  <c r="O71" i="2"/>
  <c r="G71" i="2"/>
  <c r="I71" i="2" s="1" a="1"/>
  <c r="I71" i="2" s="1"/>
  <c r="O70" i="2"/>
  <c r="G70" i="2"/>
  <c r="I70" i="2" s="1" a="1"/>
  <c r="I70" i="2" s="1"/>
  <c r="O69" i="2"/>
  <c r="G69" i="2"/>
  <c r="I69" i="2" s="1" a="1"/>
  <c r="I69" i="2" s="1"/>
  <c r="O68" i="2"/>
  <c r="G68" i="2"/>
  <c r="I68" i="2" s="1" a="1"/>
  <c r="I68" i="2" s="1"/>
  <c r="O67" i="2"/>
  <c r="G67" i="2"/>
  <c r="I67" i="2" s="1" a="1"/>
  <c r="I67" i="2" s="1"/>
  <c r="O66" i="2"/>
  <c r="G66" i="2"/>
  <c r="I66" i="2" s="1" a="1"/>
  <c r="I66" i="2" s="1"/>
  <c r="O65" i="2"/>
  <c r="G65" i="2"/>
  <c r="I65" i="2" s="1" a="1"/>
  <c r="I65" i="2" s="1"/>
  <c r="O64" i="2"/>
  <c r="G64" i="2"/>
  <c r="I64" i="2" s="1" a="1"/>
  <c r="I64" i="2" s="1"/>
  <c r="O63" i="2"/>
  <c r="G63" i="2"/>
  <c r="I63" i="2" s="1" a="1"/>
  <c r="I63" i="2" s="1"/>
  <c r="O62" i="2"/>
  <c r="G62" i="2"/>
  <c r="I62" i="2" s="1" a="1"/>
  <c r="I62" i="2" s="1"/>
  <c r="O61" i="2"/>
  <c r="G61" i="2"/>
  <c r="I61" i="2" s="1" a="1"/>
  <c r="O60" i="2"/>
  <c r="G60" i="2"/>
  <c r="I60" i="2" s="1" a="1"/>
  <c r="I60" i="2" s="1"/>
  <c r="O59" i="2"/>
  <c r="G59" i="2"/>
  <c r="I59" i="2" s="1" a="1"/>
  <c r="O58" i="2"/>
  <c r="G58" i="2"/>
  <c r="I58" i="2" s="1" a="1"/>
  <c r="I58" i="2" s="1"/>
  <c r="O57" i="2"/>
  <c r="G57" i="2"/>
  <c r="I57" i="2" s="1" a="1"/>
  <c r="O56" i="2"/>
  <c r="G56" i="2"/>
  <c r="I56" i="2" s="1" a="1"/>
  <c r="I56" i="2" s="1"/>
  <c r="O55" i="2"/>
  <c r="G55" i="2"/>
  <c r="I55" i="2" s="1" a="1"/>
  <c r="I55" i="2" s="1"/>
  <c r="O54" i="2"/>
  <c r="G54" i="2"/>
  <c r="I54" i="2" s="1" a="1"/>
  <c r="I54" i="2" s="1"/>
  <c r="O53" i="2"/>
  <c r="G53" i="2"/>
  <c r="I53" i="2" s="1" a="1"/>
  <c r="I53" i="2" s="1"/>
  <c r="O52" i="2"/>
  <c r="G52" i="2"/>
  <c r="I52" i="2" s="1" a="1"/>
  <c r="I52" i="2" s="1"/>
  <c r="O51" i="2"/>
  <c r="G51" i="2"/>
  <c r="I51" i="2" s="1" a="1"/>
  <c r="I51" i="2" s="1"/>
  <c r="O50" i="2"/>
  <c r="G50" i="2"/>
  <c r="I50" i="2" s="1" a="1"/>
  <c r="I50" i="2" s="1"/>
  <c r="O49" i="2"/>
  <c r="G49" i="2"/>
  <c r="I49" i="2" s="1" a="1"/>
  <c r="I49" i="2" s="1"/>
  <c r="O48" i="2"/>
  <c r="G48" i="2"/>
  <c r="I48" i="2" s="1" a="1"/>
  <c r="I48" i="2" s="1"/>
  <c r="O47" i="2"/>
  <c r="G47" i="2"/>
  <c r="I47" i="2" s="1" a="1"/>
  <c r="O46" i="2"/>
  <c r="G46" i="2"/>
  <c r="I46" i="2" s="1" a="1"/>
  <c r="I46" i="2" s="1"/>
  <c r="O45" i="2"/>
  <c r="G45" i="2"/>
  <c r="I45" i="2" s="1" a="1"/>
  <c r="O44" i="2"/>
  <c r="G44" i="2"/>
  <c r="I44" i="2" s="1" a="1"/>
  <c r="I44" i="2" s="1"/>
  <c r="O43" i="2"/>
  <c r="G43" i="2"/>
  <c r="I43" i="2" s="1" a="1"/>
  <c r="O42" i="2"/>
  <c r="G42" i="2"/>
  <c r="I42" i="2" s="1" a="1"/>
  <c r="I42" i="2" s="1"/>
  <c r="O41" i="2"/>
  <c r="G41" i="2"/>
  <c r="I41" i="2" s="1" a="1"/>
  <c r="I41" i="2" s="1"/>
  <c r="O40" i="2"/>
  <c r="G40" i="2"/>
  <c r="I40" i="2" s="1" a="1"/>
  <c r="I40" i="2" s="1"/>
  <c r="O39" i="2"/>
  <c r="G39" i="2"/>
  <c r="I39" i="2" s="1" a="1"/>
  <c r="I39" i="2" s="1"/>
  <c r="O38" i="2"/>
  <c r="G38" i="2"/>
  <c r="I38" i="2" s="1" a="1"/>
  <c r="I38" i="2" s="1"/>
  <c r="O37" i="2"/>
  <c r="G37" i="2"/>
  <c r="I37" i="2" s="1" a="1"/>
  <c r="I37" i="2" s="1"/>
  <c r="O36" i="2"/>
  <c r="G36" i="2"/>
  <c r="I36" i="2" s="1" a="1"/>
  <c r="I36" i="2" s="1"/>
  <c r="O35" i="2"/>
  <c r="G35" i="2"/>
  <c r="I35" i="2" s="1" a="1"/>
  <c r="I35" i="2" s="1"/>
  <c r="O34" i="2"/>
  <c r="G34" i="2"/>
  <c r="I34" i="2" s="1" a="1"/>
  <c r="I34" i="2" s="1"/>
  <c r="O33" i="2"/>
  <c r="G33" i="2"/>
  <c r="I33" i="2" s="1" a="1"/>
  <c r="O32" i="2"/>
  <c r="G32" i="2"/>
  <c r="I32" i="2" s="1" a="1"/>
  <c r="I32" i="2" s="1"/>
  <c r="O31" i="2"/>
  <c r="G31" i="2"/>
  <c r="I31" i="2" s="1" a="1"/>
  <c r="I31" i="2" s="1"/>
  <c r="O30" i="2"/>
  <c r="G30" i="2"/>
  <c r="I30" i="2" s="1" a="1"/>
  <c r="I30" i="2" s="1"/>
  <c r="O29" i="2"/>
  <c r="G29" i="2"/>
  <c r="I29" i="2" s="1" a="1"/>
  <c r="O28" i="2"/>
  <c r="G28" i="2"/>
  <c r="I28" i="2" s="1" a="1"/>
  <c r="I28" i="2" s="1"/>
  <c r="O27" i="2"/>
  <c r="G27" i="2"/>
  <c r="I27" i="2" s="1" a="1"/>
  <c r="I27" i="2" s="1"/>
  <c r="O26" i="2"/>
  <c r="G26" i="2"/>
  <c r="I26" i="2" s="1" a="1"/>
  <c r="I26" i="2" s="1"/>
  <c r="O25" i="2"/>
  <c r="G25" i="2"/>
  <c r="I25" i="2" s="1" a="1"/>
  <c r="I25" i="2" s="1"/>
  <c r="O24" i="2"/>
  <c r="G24" i="2"/>
  <c r="I24" i="2" s="1" a="1"/>
  <c r="I24" i="2" s="1"/>
  <c r="O23" i="2"/>
  <c r="G23" i="2"/>
  <c r="I23" i="2" s="1" a="1"/>
  <c r="I23" i="2" s="1"/>
  <c r="O22" i="2"/>
  <c r="G22" i="2"/>
  <c r="I22" i="2" s="1" a="1"/>
  <c r="I22" i="2" s="1"/>
  <c r="O21" i="2"/>
  <c r="G21" i="2"/>
  <c r="I21" i="2" s="1" a="1"/>
  <c r="I21" i="2" s="1"/>
  <c r="O20" i="2"/>
  <c r="G20" i="2"/>
  <c r="I20" i="2" s="1" a="1"/>
  <c r="I20" i="2" s="1"/>
  <c r="O19" i="2"/>
  <c r="G19" i="2"/>
  <c r="I19" i="2" s="1" a="1"/>
  <c r="O18" i="2"/>
  <c r="G18" i="2"/>
  <c r="I18" i="2" s="1" a="1"/>
  <c r="I18" i="2" s="1"/>
  <c r="O17" i="2"/>
  <c r="G17" i="2"/>
  <c r="I17" i="2" s="1" a="1"/>
  <c r="I17" i="2" s="1"/>
  <c r="O16" i="2"/>
  <c r="G16" i="2"/>
  <c r="I16" i="2" s="1" a="1"/>
  <c r="I16" i="2" s="1"/>
  <c r="O15" i="2"/>
  <c r="G15" i="2"/>
  <c r="I15" i="2" s="1" a="1"/>
  <c r="I15" i="2" s="1"/>
  <c r="C14" i="2"/>
  <c r="A28" i="1" a="1"/>
  <c r="B28" i="1" a="1"/>
  <c r="B28" i="1" l="1"/>
  <c r="A28" i="1"/>
  <c r="H15" i="3"/>
  <c r="H29" i="3"/>
  <c r="H43" i="3"/>
  <c r="H57" i="3"/>
  <c r="H71" i="3"/>
  <c r="H16" i="3"/>
  <c r="H30" i="3"/>
  <c r="H44" i="3"/>
  <c r="H58" i="3"/>
  <c r="H8" i="3"/>
  <c r="H51" i="3"/>
  <c r="H11" i="3"/>
  <c r="H68" i="3"/>
  <c r="H14" i="3"/>
  <c r="H3" i="3"/>
  <c r="H17" i="3"/>
  <c r="H31" i="3"/>
  <c r="H45" i="3"/>
  <c r="H59" i="3"/>
  <c r="H34" i="3"/>
  <c r="H62" i="3"/>
  <c r="H35" i="3"/>
  <c r="H49" i="3"/>
  <c r="H22" i="3"/>
  <c r="H64" i="3"/>
  <c r="H9" i="3"/>
  <c r="H37" i="3"/>
  <c r="H24" i="3"/>
  <c r="H52" i="3"/>
  <c r="H25" i="3"/>
  <c r="H67" i="3"/>
  <c r="H12" i="3"/>
  <c r="H40" i="3"/>
  <c r="H41" i="3"/>
  <c r="H69" i="3"/>
  <c r="H28" i="3"/>
  <c r="H56" i="3"/>
  <c r="H4" i="3"/>
  <c r="H18" i="3"/>
  <c r="H32" i="3"/>
  <c r="H46" i="3"/>
  <c r="H60" i="3"/>
  <c r="H20" i="3"/>
  <c r="H48" i="3"/>
  <c r="H7" i="3"/>
  <c r="H63" i="3"/>
  <c r="H36" i="3"/>
  <c r="H23" i="3"/>
  <c r="H65" i="3"/>
  <c r="H38" i="3"/>
  <c r="H66" i="3"/>
  <c r="H39" i="3"/>
  <c r="H26" i="3"/>
  <c r="H54" i="3"/>
  <c r="H27" i="3"/>
  <c r="H55" i="3"/>
  <c r="H42" i="3"/>
  <c r="H70" i="3"/>
  <c r="H5" i="3"/>
  <c r="H19" i="3"/>
  <c r="H33" i="3"/>
  <c r="H47" i="3"/>
  <c r="H61" i="3"/>
  <c r="H6" i="3"/>
  <c r="H21" i="3"/>
  <c r="H50" i="3"/>
  <c r="H10" i="3"/>
  <c r="H53" i="3"/>
  <c r="H13" i="3"/>
  <c r="E64" i="3"/>
  <c r="E66" i="3"/>
  <c r="E67" i="3"/>
  <c r="E69" i="3"/>
  <c r="E70" i="3"/>
  <c r="E65" i="3"/>
  <c r="E68" i="3"/>
  <c r="E71" i="3"/>
  <c r="G4" i="4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E55" i="3"/>
  <c r="E41" i="3"/>
  <c r="E27" i="3"/>
  <c r="E13" i="3"/>
  <c r="E28" i="3"/>
  <c r="E54" i="3"/>
  <c r="E40" i="3"/>
  <c r="E26" i="3"/>
  <c r="E12" i="3"/>
  <c r="E23" i="3"/>
  <c r="E9" i="3"/>
  <c r="E36" i="3"/>
  <c r="E8" i="3"/>
  <c r="E49" i="3"/>
  <c r="E35" i="3"/>
  <c r="E7" i="3"/>
  <c r="E62" i="3"/>
  <c r="E34" i="3"/>
  <c r="E20" i="3"/>
  <c r="E61" i="3"/>
  <c r="E33" i="3"/>
  <c r="E60" i="3"/>
  <c r="E32" i="3"/>
  <c r="E18" i="3"/>
  <c r="E59" i="3"/>
  <c r="E31" i="3"/>
  <c r="E58" i="3"/>
  <c r="E16" i="3"/>
  <c r="E57" i="3"/>
  <c r="E29" i="3"/>
  <c r="E56" i="3"/>
  <c r="E14" i="3"/>
  <c r="E53" i="3"/>
  <c r="E39" i="3"/>
  <c r="E25" i="3"/>
  <c r="E11" i="3"/>
  <c r="E10" i="3"/>
  <c r="E51" i="3"/>
  <c r="E52" i="3"/>
  <c r="E38" i="3"/>
  <c r="E24" i="3"/>
  <c r="E37" i="3"/>
  <c r="E50" i="3"/>
  <c r="E22" i="3"/>
  <c r="E63" i="3"/>
  <c r="E21" i="3"/>
  <c r="E48" i="3"/>
  <c r="E6" i="3"/>
  <c r="E47" i="3"/>
  <c r="E19" i="3"/>
  <c r="E46" i="3"/>
  <c r="E4" i="3"/>
  <c r="E45" i="3"/>
  <c r="E17" i="3"/>
  <c r="E44" i="3"/>
  <c r="E30" i="3"/>
  <c r="E43" i="3"/>
  <c r="E15" i="3"/>
  <c r="E42" i="3"/>
  <c r="E5" i="3"/>
  <c r="I1783" i="2" a="1"/>
  <c r="I1783" i="2" s="1"/>
  <c r="A508" i="2"/>
  <c r="C413" i="2"/>
  <c r="I1738" i="2"/>
  <c r="I2691" i="2"/>
  <c r="I1949" i="2" a="1"/>
  <c r="I1949" i="2" s="1"/>
  <c r="O413" i="2"/>
  <c r="I917" i="2"/>
  <c r="I2660" i="2"/>
  <c r="I2376" i="2"/>
  <c r="I2383" i="2"/>
  <c r="I2144" i="2"/>
  <c r="I2428" i="2"/>
  <c r="I2705" i="2"/>
  <c r="I1562" i="2"/>
  <c r="I2605" i="2"/>
  <c r="I1016" i="2"/>
  <c r="I430" i="2"/>
  <c r="I1946" i="2"/>
  <c r="I2056" i="2"/>
  <c r="I1673" i="2"/>
  <c r="I2281" i="2"/>
  <c r="I2442" i="2"/>
  <c r="I1570" i="2"/>
  <c r="I2096" i="2"/>
  <c r="I780" i="2"/>
  <c r="I1950" i="2"/>
  <c r="I2048" i="2"/>
  <c r="I1970" i="2"/>
  <c r="I2293" i="2"/>
  <c r="I1978" i="2" a="1"/>
  <c r="I1978" i="2" s="1"/>
  <c r="E3" i="3"/>
  <c r="I2005" i="2"/>
  <c r="I2571" i="2"/>
  <c r="I2299" i="2"/>
  <c r="I2719" i="2"/>
  <c r="I2745" i="2"/>
  <c r="I1400" i="2" a="1"/>
  <c r="I1400" i="2" s="1"/>
  <c r="I1300" i="2" a="1"/>
  <c r="I1300" i="2" s="1"/>
  <c r="I1414" i="2" a="1"/>
  <c r="I1414" i="2" s="1"/>
  <c r="I420" i="2" a="1"/>
  <c r="I420" i="2" s="1"/>
  <c r="I546" i="2" a="1"/>
  <c r="I546" i="2" s="1"/>
  <c r="I1398" i="2" a="1"/>
  <c r="I1398" i="2" s="1"/>
  <c r="I1418" i="2" a="1"/>
  <c r="I1418" i="2" s="1"/>
  <c r="I1378" i="2" a="1"/>
  <c r="I1378" i="2" s="1"/>
  <c r="I438" i="2" a="1"/>
  <c r="I438" i="2" s="1"/>
  <c r="I915" i="2" a="1"/>
  <c r="I915" i="2" s="1"/>
  <c r="I1120" i="2" a="1"/>
  <c r="I1120" i="2" s="1"/>
  <c r="I1372" i="2" a="1"/>
  <c r="I1372" i="2" s="1"/>
  <c r="I1492" i="2" a="1"/>
  <c r="I1492" i="2" s="1"/>
  <c r="I827" i="2" a="1"/>
  <c r="I827" i="2" s="1"/>
  <c r="I1382" i="2" a="1"/>
  <c r="I1382" i="2" s="1"/>
  <c r="I457" i="2"/>
  <c r="I1358" i="2" a="1"/>
  <c r="I1358" i="2" s="1"/>
  <c r="I1991" i="2" a="1"/>
  <c r="I1991" i="2" s="1"/>
  <c r="I432" i="2" a="1"/>
  <c r="I432" i="2" s="1"/>
  <c r="I483" i="2" a="1"/>
  <c r="I483" i="2" s="1"/>
  <c r="I1260" i="2" a="1"/>
  <c r="I1260" i="2" s="1"/>
  <c r="I1416" i="2" a="1"/>
  <c r="I1416" i="2" s="1"/>
  <c r="I1464" i="2"/>
  <c r="I1514" i="2"/>
  <c r="I1406" i="2"/>
  <c r="I436" i="2" a="1"/>
  <c r="I436" i="2" s="1"/>
  <c r="I1362" i="2" a="1"/>
  <c r="I1362" i="2" s="1"/>
  <c r="I2441" i="2" a="1"/>
  <c r="I2441" i="2" s="1"/>
  <c r="I953" i="2"/>
  <c r="I1064" i="2" a="1"/>
  <c r="I1064" i="2" s="1"/>
  <c r="I1370" i="2"/>
  <c r="I1368" i="2" a="1"/>
  <c r="I1368" i="2" s="1"/>
  <c r="I2444" i="2" a="1"/>
  <c r="I2444" i="2" s="1"/>
  <c r="I266" i="2" a="1"/>
  <c r="I266" i="2" s="1"/>
  <c r="I418" i="2"/>
  <c r="I2327" i="2" a="1"/>
  <c r="I2327" i="2" s="1"/>
  <c r="I426" i="2"/>
  <c r="I941" i="2" a="1"/>
  <c r="I941" i="2" s="1"/>
  <c r="I1238" i="2" a="1"/>
  <c r="I1238" i="2" s="1"/>
  <c r="I1390" i="2" a="1"/>
  <c r="I1390" i="2" s="1"/>
  <c r="I1420" i="2" a="1"/>
  <c r="I1420" i="2" s="1"/>
  <c r="I811" i="2"/>
  <c r="I823" i="2"/>
  <c r="I1384" i="2" a="1"/>
  <c r="I1384" i="2" s="1"/>
  <c r="I1963" i="2" a="1"/>
  <c r="I1963" i="2" s="1"/>
  <c r="I2389" i="2" a="1"/>
  <c r="I2389" i="2" s="1"/>
  <c r="I166" i="2" a="1"/>
  <c r="I166" i="2" s="1"/>
  <c r="I224" i="2" a="1"/>
  <c r="I224" i="2" s="1"/>
  <c r="I608" i="2" a="1"/>
  <c r="I608" i="2" s="1"/>
  <c r="I1252" i="2" a="1"/>
  <c r="I1252" i="2" s="1"/>
  <c r="I1360" i="2"/>
  <c r="I1366" i="2" a="1"/>
  <c r="I1366" i="2" s="1"/>
  <c r="I1402" i="2" a="1"/>
  <c r="I1402" i="2" s="1"/>
  <c r="I1500" i="2" a="1"/>
  <c r="I1500" i="2" s="1"/>
  <c r="I2271" i="2" a="1"/>
  <c r="I2271" i="2" s="1"/>
  <c r="I210" i="2"/>
  <c r="I821" i="2"/>
  <c r="I925" i="2"/>
  <c r="I1412" i="2"/>
  <c r="I2345" i="2"/>
  <c r="I2409" i="2"/>
  <c r="I2319" i="2" a="1"/>
  <c r="I2319" i="2" s="1"/>
  <c r="I1772" i="2" a="1"/>
  <c r="I1772" i="2" s="1"/>
  <c r="I196" i="2"/>
  <c r="I424" i="2" a="1"/>
  <c r="I424" i="2" s="1"/>
  <c r="I869" i="2"/>
  <c r="I1112" i="2"/>
  <c r="I1236" i="2" a="1"/>
  <c r="I1236" i="2" s="1"/>
  <c r="I1376" i="2" a="1"/>
  <c r="I1376" i="2" s="1"/>
  <c r="I1404" i="2" a="1"/>
  <c r="I1404" i="2" s="1"/>
  <c r="I1751" i="2"/>
  <c r="I2804" i="2"/>
  <c r="I1736" i="2"/>
  <c r="I2238" i="2"/>
  <c r="I2410" i="2"/>
  <c r="I1733" i="2"/>
  <c r="I1396" i="2" a="1"/>
  <c r="I1396" i="2" s="1"/>
  <c r="I1558" i="2" a="1"/>
  <c r="I1558" i="2" s="1"/>
  <c r="I154" i="2"/>
  <c r="I294" i="2"/>
  <c r="I588" i="2"/>
  <c r="I594" i="2" a="1"/>
  <c r="I594" i="2" s="1"/>
  <c r="I815" i="2"/>
  <c r="I1080" i="2" a="1"/>
  <c r="I1080" i="2" s="1"/>
  <c r="I1250" i="2" a="1"/>
  <c r="I1250" i="2" s="1"/>
  <c r="I1408" i="2"/>
  <c r="I1758" i="2" a="1"/>
  <c r="I1758" i="2" s="1"/>
  <c r="I1956" i="2"/>
  <c r="I2210" i="2"/>
  <c r="I2417" i="2"/>
  <c r="I1974" i="2"/>
  <c r="I2154" i="2"/>
  <c r="I2374" i="2"/>
  <c r="I2402" i="2"/>
  <c r="I2566" i="2"/>
  <c r="I2658" i="2" a="1"/>
  <c r="I2658" i="2" s="1"/>
  <c r="I1053" i="2" a="1"/>
  <c r="I1053" i="2" s="1"/>
  <c r="I1727" i="2" a="1"/>
  <c r="I1727" i="2" s="1"/>
  <c r="I141" i="2" a="1"/>
  <c r="I141" i="2" s="1"/>
  <c r="I1640" i="2" a="1"/>
  <c r="I1640" i="2" s="1"/>
  <c r="I2471" i="2" a="1"/>
  <c r="I2471" i="2" s="1"/>
  <c r="I470" i="2" a="1"/>
  <c r="I470" i="2" s="1"/>
  <c r="I368" i="2" a="1"/>
  <c r="I368" i="2" s="1"/>
  <c r="I195" i="2" a="1"/>
  <c r="I195" i="2" s="1"/>
  <c r="I482" i="2" a="1"/>
  <c r="I482" i="2" s="1"/>
  <c r="I2462" i="2" a="1"/>
  <c r="I2462" i="2" s="1"/>
  <c r="I219" i="2" a="1"/>
  <c r="I219" i="2" s="1"/>
  <c r="I2485" i="2" a="1"/>
  <c r="I2485" i="2" s="1"/>
  <c r="I275" i="2" a="1"/>
  <c r="I275" i="2" s="1"/>
  <c r="I334" i="2" a="1"/>
  <c r="I334" i="2" s="1"/>
  <c r="I950" i="2" a="1"/>
  <c r="I950" i="2" s="1"/>
  <c r="I2859" i="2" a="1"/>
  <c r="I2859" i="2" s="1"/>
  <c r="I802" i="2"/>
  <c r="I1111" i="2" a="1"/>
  <c r="I1111" i="2" s="1"/>
  <c r="I1140" i="2" a="1"/>
  <c r="I1140" i="2" s="1"/>
  <c r="I1657" i="2"/>
  <c r="I2071" i="2"/>
  <c r="I778" i="2" a="1"/>
  <c r="I778" i="2" s="1"/>
  <c r="I813" i="2"/>
  <c r="I982" i="2"/>
  <c r="I1040" i="2"/>
  <c r="I1079" i="2"/>
  <c r="I1450" i="2"/>
  <c r="I1150" i="2" a="1"/>
  <c r="I1150" i="2" s="1"/>
  <c r="I1612" i="2" a="1"/>
  <c r="I1612" i="2" s="1"/>
  <c r="I2758" i="2" a="1"/>
  <c r="I2758" i="2" s="1"/>
  <c r="I181" i="2" a="1"/>
  <c r="I181" i="2" s="1"/>
  <c r="I326" i="2" a="1"/>
  <c r="I326" i="2" s="1"/>
  <c r="I169" i="2" a="1"/>
  <c r="I169" i="2" s="1"/>
  <c r="I138" i="2"/>
  <c r="I225" i="2" a="1"/>
  <c r="I225" i="2" s="1"/>
  <c r="I375" i="2" a="1"/>
  <c r="I375" i="2" s="1"/>
  <c r="I29" i="2"/>
  <c r="I117" i="2"/>
  <c r="I127" i="2"/>
  <c r="I930" i="2" a="1"/>
  <c r="I930" i="2" s="1"/>
  <c r="I940" i="2" a="1"/>
  <c r="I940" i="2" s="1"/>
  <c r="I2209" i="2" a="1"/>
  <c r="I2209" i="2" s="1"/>
  <c r="I2500" i="2"/>
  <c r="I1055" i="2"/>
  <c r="I303" i="2" a="1"/>
  <c r="I303" i="2" s="1"/>
  <c r="I354" i="2" a="1"/>
  <c r="I354" i="2" s="1"/>
  <c r="I552" i="2"/>
  <c r="I1144" i="2"/>
  <c r="I2450" i="2"/>
  <c r="I2453" i="2"/>
  <c r="I2755" i="2" a="1"/>
  <c r="I2755" i="2" s="1"/>
  <c r="I467" i="2"/>
  <c r="I1489" i="2"/>
  <c r="I87" i="2"/>
  <c r="I958" i="2" a="1"/>
  <c r="I958" i="2" s="1"/>
  <c r="I286" i="2"/>
  <c r="I710" i="2"/>
  <c r="I826" i="2"/>
  <c r="I1041" i="2" a="1"/>
  <c r="I1041" i="2" s="1"/>
  <c r="I1109" i="2"/>
  <c r="I1730" i="2"/>
  <c r="I310" i="2"/>
  <c r="I443" i="2"/>
  <c r="I538" i="2"/>
  <c r="I666" i="2"/>
  <c r="I733" i="2"/>
  <c r="I848" i="2"/>
  <c r="I1011" i="2"/>
  <c r="I1038" i="2"/>
  <c r="I1669" i="2" a="1"/>
  <c r="I1669" i="2" s="1"/>
  <c r="I2377" i="2"/>
  <c r="I2396" i="2"/>
  <c r="I415" i="2"/>
  <c r="I1502" i="2"/>
  <c r="I2064" i="2"/>
  <c r="I403" i="2" a="1"/>
  <c r="I403" i="2" s="1"/>
  <c r="I902" i="2" a="1"/>
  <c r="I902" i="2" s="1"/>
  <c r="I1107" i="2" a="1"/>
  <c r="I1107" i="2" s="1"/>
  <c r="I1336" i="2"/>
  <c r="I1114" i="2"/>
  <c r="I320" i="2" a="1"/>
  <c r="I320" i="2" s="1"/>
  <c r="I497" i="2"/>
  <c r="I656" i="2"/>
  <c r="I659" i="2"/>
  <c r="I680" i="2"/>
  <c r="I690" i="2"/>
  <c r="I929" i="2"/>
  <c r="I1014" i="2"/>
  <c r="I1098" i="2"/>
  <c r="I1242" i="2"/>
  <c r="I1626" i="2" a="1"/>
  <c r="I1626" i="2" s="1"/>
  <c r="I2243" i="2" a="1"/>
  <c r="I2243" i="2" s="1"/>
  <c r="I340" i="2"/>
  <c r="I1124" i="2"/>
  <c r="I253" i="2"/>
  <c r="I433" i="2"/>
  <c r="I670" i="2"/>
  <c r="I884" i="2" a="1"/>
  <c r="I884" i="2" s="1"/>
  <c r="I1086" i="2"/>
  <c r="I2140" i="2"/>
  <c r="I2253" i="2" a="1"/>
  <c r="I2253" i="2" s="1"/>
  <c r="I2168" i="2"/>
  <c r="I99" i="2"/>
  <c r="I115" i="2"/>
  <c r="I59" i="2"/>
  <c r="I247" i="2"/>
  <c r="I19" i="2"/>
  <c r="I182" i="2"/>
  <c r="I874" i="2" a="1"/>
  <c r="I874" i="2" s="1"/>
  <c r="I999" i="2"/>
  <c r="I1009" i="2"/>
  <c r="I1039" i="2" a="1"/>
  <c r="I1039" i="2" s="1"/>
  <c r="I1081" i="2" a="1"/>
  <c r="I1081" i="2" s="1"/>
  <c r="I2215" i="2" a="1"/>
  <c r="I2215" i="2" s="1"/>
  <c r="I2241" i="2" a="1"/>
  <c r="I2241" i="2" s="1"/>
  <c r="I309" i="2" a="1"/>
  <c r="I309" i="2" s="1"/>
  <c r="I987" i="2"/>
  <c r="I1058" i="2"/>
  <c r="I1162" i="2"/>
  <c r="I1165" i="2"/>
  <c r="I1475" i="2"/>
  <c r="I1511" i="2"/>
  <c r="I1929" i="2"/>
  <c r="I134" i="2" a="1"/>
  <c r="I134" i="2" s="1"/>
  <c r="I2059" i="2"/>
  <c r="I281" i="2"/>
  <c r="I197" i="2"/>
  <c r="I75" i="2"/>
  <c r="I47" i="2"/>
  <c r="I57" i="2"/>
  <c r="I444" i="2" a="1"/>
  <c r="I444" i="2" s="1"/>
  <c r="I566" i="2"/>
  <c r="I628" i="2"/>
  <c r="I428" i="2"/>
  <c r="I822" i="2"/>
  <c r="I989" i="2"/>
  <c r="I994" i="2"/>
  <c r="I1152" i="2" a="1"/>
  <c r="I1152" i="2" s="1"/>
  <c r="I1246" i="2"/>
  <c r="I1504" i="2"/>
  <c r="I1614" i="2" a="1"/>
  <c r="I1614" i="2" s="1"/>
  <c r="I1654" i="2" a="1"/>
  <c r="I1654" i="2" s="1"/>
  <c r="I2476" i="2"/>
  <c r="I2479" i="2"/>
  <c r="I2477" i="2" a="1"/>
  <c r="I2477" i="2" s="1"/>
  <c r="I2829" i="2" a="1"/>
  <c r="I2829" i="2" s="1"/>
  <c r="I889" i="2"/>
  <c r="I254" i="2"/>
  <c r="I314" i="2"/>
  <c r="I485" i="2"/>
  <c r="I536" i="2"/>
  <c r="I860" i="2"/>
  <c r="I913" i="2"/>
  <c r="I1007" i="2"/>
  <c r="I1051" i="2" a="1"/>
  <c r="I1051" i="2" s="1"/>
  <c r="I1695" i="2"/>
  <c r="I2082" i="2"/>
  <c r="I2342" i="2"/>
  <c r="I2447" i="2" a="1"/>
  <c r="I2447" i="2" s="1"/>
  <c r="I2742" i="2"/>
  <c r="I2857" i="2" a="1"/>
  <c r="I2857" i="2" s="1"/>
  <c r="I694" i="2"/>
  <c r="I990" i="2"/>
  <c r="I1002" i="2"/>
  <c r="I1096" i="2"/>
  <c r="I1764" i="2"/>
  <c r="I956" i="2" a="1"/>
  <c r="I956" i="2" s="1"/>
  <c r="I995" i="2"/>
  <c r="I1012" i="2"/>
  <c r="I1017" i="2"/>
  <c r="I1207" i="2"/>
  <c r="I1214" i="2"/>
  <c r="I1479" i="2"/>
  <c r="I2062" i="2"/>
  <c r="I1200" i="2" a="1"/>
  <c r="I1200" i="2" s="1"/>
  <c r="I434" i="2"/>
  <c r="I698" i="2"/>
  <c r="I776" i="2" a="1"/>
  <c r="I776" i="2" s="1"/>
  <c r="I806" i="2"/>
  <c r="I818" i="2"/>
  <c r="I825" i="2"/>
  <c r="I1194" i="2"/>
  <c r="I1559" i="2"/>
  <c r="I2046" i="2"/>
  <c r="I2585" i="2" a="1"/>
  <c r="I2585" i="2" s="1"/>
  <c r="I2635" i="2"/>
  <c r="I2750" i="2" a="1"/>
  <c r="I2750" i="2" s="1"/>
  <c r="I901" i="2"/>
  <c r="I1147" i="2"/>
  <c r="I103" i="2"/>
  <c r="I33" i="2"/>
  <c r="I750" i="2"/>
  <c r="I753" i="2"/>
  <c r="I756" i="2"/>
  <c r="I816" i="2"/>
  <c r="I945" i="2"/>
  <c r="I971" i="2"/>
  <c r="I988" i="2"/>
  <c r="I993" i="2"/>
  <c r="I1054" i="2"/>
  <c r="I1132" i="2"/>
  <c r="I1145" i="2"/>
  <c r="I1154" i="2"/>
  <c r="I1166" i="2"/>
  <c r="I1354" i="2"/>
  <c r="I1474" i="2"/>
  <c r="I1485" i="2"/>
  <c r="I1498" i="2" a="1"/>
  <c r="I1498" i="2" s="1"/>
  <c r="I1677" i="2"/>
  <c r="I1680" i="2"/>
  <c r="I2259" i="2"/>
  <c r="I2550" i="2" a="1"/>
  <c r="I2550" i="2" s="1"/>
  <c r="I2648" i="2"/>
  <c r="I985" i="2"/>
  <c r="I1187" i="2"/>
  <c r="I2054" i="2"/>
  <c r="I45" i="2"/>
  <c r="I113" i="2"/>
  <c r="I43" i="2"/>
  <c r="I101" i="2"/>
  <c r="I146" i="2"/>
  <c r="I258" i="2"/>
  <c r="I282" i="2"/>
  <c r="I419" i="2"/>
  <c r="I522" i="2"/>
  <c r="I574" i="2"/>
  <c r="I809" i="2"/>
  <c r="I814" i="2"/>
  <c r="I998" i="2"/>
  <c r="I1010" i="2"/>
  <c r="I1015" i="2"/>
  <c r="I1068" i="2"/>
  <c r="I1123" i="2"/>
  <c r="I1126" i="2"/>
  <c r="I1148" i="2"/>
  <c r="I1151" i="2"/>
  <c r="I1201" i="2"/>
  <c r="I1964" i="2"/>
  <c r="I2654" i="2"/>
  <c r="I2726" i="2"/>
  <c r="I178" i="2"/>
  <c r="I602" i="2"/>
  <c r="I684" i="2"/>
  <c r="I1497" i="2"/>
  <c r="I1761" i="2"/>
  <c r="I85" i="2"/>
  <c r="I208" i="2"/>
  <c r="I73" i="2"/>
  <c r="I454" i="2"/>
  <c r="I512" i="2"/>
  <c r="I639" i="2"/>
  <c r="I131" i="2"/>
  <c r="I442" i="2"/>
  <c r="I463" i="2"/>
  <c r="I61" i="2"/>
  <c r="I220" i="2"/>
  <c r="I414" i="2"/>
  <c r="I469" i="2"/>
  <c r="I981" i="2"/>
  <c r="I986" i="2"/>
  <c r="I991" i="2"/>
  <c r="I1003" i="2"/>
  <c r="I1208" i="2" a="1"/>
  <c r="I1208" i="2" s="1"/>
  <c r="I1302" i="2"/>
  <c r="I1469" i="2"/>
  <c r="I1557" i="2"/>
  <c r="I1690" i="2" a="1"/>
  <c r="I1690" i="2" s="1"/>
  <c r="I2268" i="2"/>
  <c r="I820" i="2"/>
  <c r="I1106" i="2"/>
  <c r="I1684" i="2" a="1"/>
  <c r="I1684" i="2" s="1"/>
  <c r="I2538" i="2"/>
  <c r="I2843" i="2" a="1"/>
  <c r="I2843" i="2" s="1"/>
  <c r="I1328" i="2"/>
  <c r="I1465" i="2"/>
  <c r="I1495" i="2"/>
  <c r="I1555" i="2"/>
  <c r="I1663" i="2"/>
  <c r="I1681" i="2" a="1"/>
  <c r="I1681" i="2" s="1"/>
  <c r="I2049" i="2"/>
  <c r="I2162" i="2"/>
  <c r="I2422" i="2"/>
  <c r="I2536" i="2"/>
  <c r="I2609" i="2" a="1"/>
  <c r="I2609" i="2" s="1"/>
  <c r="I1232" i="2"/>
  <c r="I1488" i="2"/>
  <c r="I1505" i="2"/>
  <c r="I1629" i="2"/>
  <c r="I1649" i="2"/>
  <c r="I1655" i="2"/>
  <c r="I629" i="2"/>
  <c r="I657" i="2"/>
  <c r="I887" i="2"/>
  <c r="I996" i="2"/>
  <c r="I1008" i="2"/>
  <c r="I1082" i="2"/>
  <c r="I1316" i="2"/>
  <c r="I1452" i="2"/>
  <c r="I1473" i="2"/>
  <c r="I1483" i="2"/>
  <c r="I1493" i="2"/>
  <c r="I1635" i="2"/>
  <c r="I1641" i="2"/>
  <c r="I1993" i="2"/>
  <c r="I2038" i="2"/>
  <c r="I2041" i="2"/>
  <c r="I2148" i="2"/>
  <c r="I2300" i="2"/>
  <c r="I2317" i="2"/>
  <c r="I2425" i="2"/>
  <c r="I2600" i="2"/>
  <c r="I2616" i="2"/>
  <c r="I2779" i="2"/>
  <c r="I2787" i="2"/>
  <c r="I2803" i="2"/>
  <c r="I2827" i="2" a="1"/>
  <c r="I2827" i="2" s="1"/>
  <c r="I1615" i="2"/>
  <c r="I1621" i="2"/>
  <c r="I1647" i="2"/>
  <c r="I1927" i="2" a="1"/>
  <c r="I1927" i="2" s="1"/>
  <c r="I2044" i="2"/>
  <c r="I2200" i="2" a="1"/>
  <c r="I2200" i="2" s="1"/>
  <c r="I1209" i="2"/>
  <c r="I1256" i="2"/>
  <c r="I1262" i="2"/>
  <c r="I1461" i="2"/>
  <c r="I1486" i="2"/>
  <c r="I1851" i="2" a="1"/>
  <c r="I1851" i="2" s="1"/>
  <c r="I2401" i="2"/>
  <c r="I2514" i="2"/>
  <c r="I1471" i="2"/>
  <c r="I1476" i="2"/>
  <c r="I1481" i="2"/>
  <c r="I2152" i="2" a="1"/>
  <c r="I2152" i="2" s="1"/>
  <c r="I2197" i="2" a="1"/>
  <c r="I2197" i="2" s="1"/>
  <c r="I2754" i="2"/>
  <c r="I2757" i="2"/>
  <c r="I2855" i="2" a="1"/>
  <c r="I2855" i="2" s="1"/>
  <c r="I808" i="2"/>
  <c r="I873" i="2"/>
  <c r="I980" i="2"/>
  <c r="I992" i="2"/>
  <c r="I1004" i="2"/>
  <c r="I1314" i="2"/>
  <c r="I1466" i="2"/>
  <c r="I1506" i="2"/>
  <c r="I1619" i="2"/>
  <c r="I1691" i="2"/>
  <c r="I1904" i="2"/>
  <c r="I1918" i="2"/>
  <c r="I1988" i="2"/>
  <c r="I2146" i="2"/>
  <c r="I2505" i="2"/>
  <c r="I2581" i="2"/>
  <c r="I2715" i="2"/>
  <c r="I1811" i="2"/>
  <c r="I1894" i="2"/>
  <c r="I1902" i="2"/>
  <c r="I1935" i="2"/>
  <c r="I1943" i="2"/>
  <c r="I1985" i="2"/>
  <c r="I2060" i="2"/>
  <c r="I2106" i="2"/>
  <c r="I2260" i="2"/>
  <c r="I2304" i="2"/>
  <c r="I2309" i="2"/>
  <c r="I2328" i="2"/>
  <c r="I2361" i="2"/>
  <c r="I2368" i="2"/>
  <c r="I2564" i="2"/>
  <c r="I2672" i="2" a="1"/>
  <c r="I2672" i="2" s="1"/>
  <c r="I2694" i="2"/>
  <c r="I2697" i="2"/>
  <c r="I2712" i="2"/>
  <c r="I2730" i="2"/>
  <c r="I2785" i="2"/>
  <c r="I1910" i="2"/>
  <c r="I1947" i="2"/>
  <c r="I2007" i="2"/>
  <c r="I2086" i="2"/>
  <c r="I2134" i="2"/>
  <c r="I2217" i="2"/>
  <c r="I2288" i="2"/>
  <c r="I2423" i="2"/>
  <c r="I2436" i="2"/>
  <c r="I2451" i="2"/>
  <c r="I2457" i="2"/>
  <c r="I2777" i="2"/>
  <c r="I1833" i="2"/>
  <c r="I2604" i="2"/>
  <c r="I2753" i="2"/>
  <c r="I2798" i="2" a="1"/>
  <c r="I2798" i="2" s="1"/>
  <c r="I1743" i="2"/>
  <c r="I1782" i="2"/>
  <c r="I1845" i="2"/>
  <c r="I1892" i="2"/>
  <c r="I1916" i="2"/>
  <c r="I1933" i="2"/>
  <c r="I1971" i="2"/>
  <c r="I1976" i="2"/>
  <c r="I2058" i="2"/>
  <c r="I2116" i="2"/>
  <c r="I2239" i="2"/>
  <c r="I2334" i="2"/>
  <c r="I2343" i="2"/>
  <c r="I2355" i="2"/>
  <c r="I2448" i="2"/>
  <c r="I2617" i="2" a="1"/>
  <c r="I2617" i="2" s="1"/>
  <c r="I2738" i="2"/>
  <c r="I2841" i="2"/>
  <c r="I1013" i="2"/>
  <c r="I1094" i="2"/>
  <c r="I1137" i="2"/>
  <c r="I1228" i="2"/>
  <c r="I1326" i="2"/>
  <c r="I1494" i="2"/>
  <c r="I1501" i="2"/>
  <c r="I1665" i="2"/>
  <c r="I1854" i="2"/>
  <c r="I1900" i="2"/>
  <c r="I1908" i="2"/>
  <c r="I1983" i="2"/>
  <c r="I1989" i="2"/>
  <c r="I2012" i="2"/>
  <c r="I2022" i="2"/>
  <c r="I2050" i="2"/>
  <c r="I2073" i="2"/>
  <c r="I2286" i="2"/>
  <c r="I2294" i="2"/>
  <c r="I2302" i="2"/>
  <c r="I2349" i="2"/>
  <c r="I2352" i="2"/>
  <c r="I2504" i="2"/>
  <c r="I2510" i="2"/>
  <c r="I2546" i="2"/>
  <c r="I2552" i="2"/>
  <c r="I2589" i="2"/>
  <c r="I2614" i="2" a="1"/>
  <c r="I2614" i="2" s="1"/>
  <c r="I2683" i="2"/>
  <c r="I2716" i="2"/>
  <c r="I2783" i="2"/>
  <c r="I1110" i="2"/>
  <c r="I1131" i="2"/>
  <c r="I1134" i="2"/>
  <c r="I1186" i="2"/>
  <c r="I1467" i="2"/>
  <c r="I1472" i="2"/>
  <c r="I1487" i="2"/>
  <c r="I1954" i="2"/>
  <c r="I2077" i="2"/>
  <c r="I2104" i="2"/>
  <c r="I2132" i="2"/>
  <c r="I2170" i="2"/>
  <c r="I2278" i="2"/>
  <c r="I2324" i="2"/>
  <c r="I2366" i="2"/>
  <c r="I2411" i="2"/>
  <c r="I2577" i="2"/>
  <c r="I2630" i="2"/>
  <c r="I2634" i="2"/>
  <c r="I2692" i="2"/>
  <c r="I2698" i="2"/>
  <c r="I2722" i="2"/>
  <c r="I2731" i="2"/>
  <c r="I2736" i="2"/>
  <c r="I2786" i="2"/>
  <c r="I2815" i="2"/>
  <c r="I2002" i="2" a="1"/>
  <c r="I2002" i="2" s="1"/>
  <c r="I2194" i="2"/>
  <c r="I2261" i="2"/>
  <c r="I2316" i="2"/>
  <c r="I2332" i="2"/>
  <c r="I2516" i="2"/>
  <c r="I2534" i="2"/>
  <c r="I2621" i="2" a="1"/>
  <c r="I2621" i="2" s="1"/>
  <c r="I2869" i="2" a="1"/>
  <c r="I2869" i="2" s="1"/>
  <c r="I2052" i="2"/>
  <c r="I2126" i="2"/>
  <c r="I2258" i="2"/>
  <c r="I2274" i="2"/>
  <c r="I2285" i="2"/>
  <c r="I2306" i="2"/>
  <c r="I2314" i="2"/>
  <c r="I2394" i="2"/>
  <c r="I2405" i="2"/>
  <c r="I2520" i="2"/>
  <c r="I2547" i="2"/>
  <c r="I2602" i="2"/>
  <c r="I2626" i="2"/>
  <c r="I2645" i="2"/>
  <c r="I2772" i="2"/>
  <c r="I2775" i="2"/>
  <c r="I2801" i="2"/>
  <c r="I2817" i="2"/>
  <c r="I1463" i="2"/>
  <c r="I1499" i="2"/>
  <c r="I1633" i="2"/>
  <c r="I1661" i="2"/>
  <c r="I1754" i="2"/>
  <c r="I1775" i="2"/>
  <c r="I1778" i="2"/>
  <c r="I1838" i="2"/>
  <c r="I1896" i="2"/>
  <c r="I1920" i="2"/>
  <c r="I2066" i="2"/>
  <c r="I2202" i="2"/>
  <c r="I2264" i="2"/>
  <c r="I2320" i="2"/>
  <c r="I2392" i="2"/>
  <c r="I2486" i="2"/>
  <c r="I2506" i="2"/>
  <c r="I2530" i="2"/>
  <c r="I2551" i="2"/>
  <c r="I2561" i="2"/>
  <c r="I2624" i="2"/>
  <c r="I2637" i="2"/>
  <c r="I2681" i="2"/>
  <c r="I2732" i="2"/>
  <c r="I2737" i="2"/>
  <c r="I2773" i="2"/>
  <c r="I2789" i="2"/>
  <c r="C508" i="2" l="1"/>
  <c r="A622" i="2"/>
  <c r="C622" i="2" s="1"/>
  <c r="O508" i="2"/>
  <c r="O622" i="2" l="1"/>
  <c r="A665" i="2"/>
  <c r="C665" i="2" s="1"/>
  <c r="O665" i="2" l="1"/>
  <c r="A702" i="2"/>
  <c r="C702" i="2" s="1"/>
  <c r="O702" i="2" l="1"/>
  <c r="A800" i="2"/>
  <c r="C800" i="2" s="1"/>
  <c r="A828" i="2" l="1"/>
  <c r="C828" i="2" s="1"/>
  <c r="O800" i="2"/>
  <c r="O828" i="2" l="1"/>
  <c r="A978" i="2"/>
  <c r="C978" i="2" s="1"/>
  <c r="O978" i="2" l="1"/>
  <c r="A1037" i="2"/>
  <c r="C1037" i="2" s="1"/>
  <c r="O1037" i="2" l="1"/>
  <c r="A1121" i="2"/>
  <c r="C1121" i="2" s="1"/>
  <c r="O1121" i="2" l="1"/>
  <c r="A1210" i="2"/>
  <c r="C1210" i="2" s="1"/>
  <c r="O1210" i="2" l="1"/>
  <c r="A1264" i="2"/>
  <c r="C1264" i="2" s="1"/>
  <c r="A1293" i="2" l="1"/>
  <c r="C1293" i="2" s="1"/>
  <c r="O1264" i="2"/>
  <c r="O1293" i="2"/>
  <c r="A1355" i="2" l="1"/>
  <c r="C1355" i="2" s="1"/>
  <c r="O1355" i="2" l="1"/>
  <c r="A1422" i="2"/>
  <c r="C1422" i="2" s="1"/>
  <c r="A1449" i="2"/>
  <c r="C1449" i="2" s="1"/>
  <c r="O1422" i="2" l="1"/>
  <c r="A1516" i="2"/>
  <c r="C1516" i="2" s="1"/>
  <c r="O1449" i="2"/>
  <c r="A1546" i="2" l="1"/>
  <c r="C1546" i="2" s="1"/>
  <c r="O1516" i="2"/>
  <c r="A1571" i="2" l="1"/>
  <c r="C1571" i="2" s="1"/>
  <c r="O1546" i="2"/>
  <c r="O1571" i="2" l="1"/>
  <c r="A1608" i="2"/>
  <c r="C1608" i="2" s="1"/>
  <c r="A1664" i="2" l="1"/>
  <c r="C1664" i="2" s="1"/>
  <c r="O1608" i="2"/>
  <c r="A1726" i="2" l="1"/>
  <c r="O1664" i="2"/>
  <c r="C1726" i="2" l="1"/>
  <c r="A1810" i="2"/>
  <c r="O1726" i="2"/>
  <c r="A1887" i="2" l="1"/>
  <c r="C1887" i="2" s="1"/>
  <c r="O1810" i="2"/>
  <c r="C1810" i="2"/>
  <c r="A1924" i="2" l="1"/>
  <c r="O1887" i="2"/>
  <c r="O1924" i="2" l="1"/>
  <c r="A1945" i="2"/>
  <c r="C1924" i="2"/>
  <c r="O1945" i="2" l="1"/>
  <c r="C1945" i="2"/>
  <c r="A1979" i="2"/>
  <c r="A2009" i="2" l="1"/>
  <c r="C1979" i="2"/>
  <c r="O1979" i="2"/>
  <c r="O2009" i="2" l="1"/>
  <c r="C2009" i="2"/>
  <c r="A2037" i="2"/>
  <c r="O2037" i="2" l="1"/>
  <c r="A2069" i="2"/>
  <c r="C2037" i="2"/>
  <c r="O2069" i="2" l="1"/>
  <c r="C2069" i="2"/>
  <c r="A2076" i="2"/>
  <c r="A2256" i="2" l="1"/>
  <c r="O2076" i="2"/>
  <c r="C2076" i="2"/>
  <c r="O2256" i="2" l="1"/>
  <c r="C2256" i="2"/>
  <c r="A2363" i="2"/>
  <c r="O2363" i="2" l="1"/>
  <c r="C2363" i="2"/>
  <c r="A2419" i="2"/>
  <c r="O2419" i="2" l="1"/>
  <c r="C2419" i="2"/>
  <c r="A2435" i="2"/>
  <c r="A2449" i="2" l="1"/>
  <c r="O2435" i="2"/>
  <c r="C2435" i="2"/>
  <c r="C2449" i="2" l="1"/>
  <c r="A2507" i="2"/>
  <c r="O2449" i="2"/>
  <c r="C2507" i="2" l="1"/>
  <c r="A2535" i="2"/>
  <c r="O2507" i="2"/>
  <c r="C2535" i="2" l="1"/>
  <c r="A2559" i="2"/>
  <c r="O2535" i="2"/>
  <c r="A2632" i="2" l="1"/>
  <c r="O2559" i="2"/>
  <c r="C2559" i="2"/>
  <c r="A2682" i="2" l="1"/>
  <c r="C2632" i="2"/>
  <c r="O2632" i="2"/>
  <c r="O2682" i="2" l="1"/>
  <c r="A2744" i="2"/>
  <c r="C2682" i="2"/>
  <c r="A2771" i="2" l="1"/>
  <c r="O2744" i="2"/>
  <c r="C2744" i="2"/>
  <c r="O2771" i="2" l="1"/>
  <c r="C2771" i="2"/>
  <c r="A2790" i="2"/>
  <c r="A2809" i="2" l="1"/>
  <c r="A2870" i="2" s="1"/>
  <c r="A2910" i="2" s="1"/>
  <c r="A2951" i="2" s="1"/>
  <c r="A2985" i="2" s="1"/>
  <c r="O2790" i="2"/>
  <c r="C2790" i="2"/>
  <c r="O2985" i="2" l="1"/>
  <c r="A3031" i="2"/>
  <c r="C2985" i="2"/>
  <c r="C2951" i="2"/>
  <c r="O2951" i="2"/>
  <c r="O2910" i="2"/>
  <c r="C2910" i="2"/>
  <c r="C2870" i="2"/>
  <c r="O2870" i="2"/>
  <c r="C2809" i="2"/>
  <c r="O2809" i="2"/>
  <c r="A3354" i="2" l="1"/>
  <c r="O3031" i="2"/>
  <c r="C3031" i="2"/>
  <c r="C27" i="1"/>
  <c r="C26" i="1"/>
  <c r="C23" i="1"/>
  <c r="E23" i="1"/>
  <c r="E8" i="1"/>
  <c r="E19" i="1"/>
  <c r="E5" i="1"/>
  <c r="E12" i="1"/>
  <c r="E3" i="1"/>
  <c r="E21" i="1"/>
  <c r="E9" i="1"/>
  <c r="E11" i="1"/>
  <c r="E22" i="1"/>
  <c r="E17" i="1"/>
  <c r="E14" i="1"/>
  <c r="C25" i="1"/>
  <c r="E25" i="1"/>
  <c r="E16" i="1"/>
  <c r="E6" i="1"/>
  <c r="E20" i="1"/>
  <c r="E2" i="1"/>
  <c r="E10" i="1"/>
  <c r="E13" i="1"/>
  <c r="E18" i="1"/>
  <c r="E4" i="1"/>
  <c r="E7" i="1"/>
  <c r="E24" i="1"/>
  <c r="E15" i="1"/>
  <c r="C2" i="1"/>
  <c r="C3" i="1"/>
  <c r="C4" i="1"/>
  <c r="C5" i="1"/>
  <c r="C11" i="1"/>
  <c r="C6" i="1"/>
  <c r="C8" i="1"/>
  <c r="C7" i="1"/>
  <c r="C19" i="1"/>
  <c r="C18" i="1"/>
  <c r="C14" i="1"/>
  <c r="C17" i="1"/>
  <c r="C9" i="1"/>
  <c r="C24" i="1"/>
  <c r="C10" i="1"/>
  <c r="C20" i="1"/>
  <c r="C12" i="1"/>
  <c r="C16" i="1"/>
  <c r="C22" i="1"/>
  <c r="C13" i="1"/>
  <c r="C21" i="1"/>
  <c r="C15" i="1"/>
  <c r="B4" i="1" a="1"/>
  <c r="B7" i="1" a="1"/>
  <c r="A15" i="1" a="1"/>
  <c r="A23" i="1" a="1"/>
  <c r="A12" i="1" a="1"/>
  <c r="B10" i="1" a="1"/>
  <c r="A27" i="1" a="1"/>
  <c r="A6" i="1" a="1"/>
  <c r="B2" i="1" a="1"/>
  <c r="B11" i="1" a="1"/>
  <c r="A20" i="1" a="1"/>
  <c r="A22" i="1" a="1"/>
  <c r="A7" i="1" a="1"/>
  <c r="A16" i="1" a="1"/>
  <c r="A5" i="1" a="1"/>
  <c r="B5" i="1" a="1"/>
  <c r="B14" i="1" a="1"/>
  <c r="A18" i="1" a="1"/>
  <c r="B25" i="1" a="1"/>
  <c r="A11" i="1" a="1"/>
  <c r="B16" i="1" a="1"/>
  <c r="A25" i="1" a="1"/>
  <c r="B9" i="1" a="1"/>
  <c r="A4" i="1" a="1"/>
  <c r="A26" i="1" a="1"/>
  <c r="B20" i="1" a="1"/>
  <c r="A2" i="1" a="1"/>
  <c r="A14" i="1" a="1"/>
  <c r="A10" i="1" a="1"/>
  <c r="B21" i="1" a="1"/>
  <c r="A21" i="1" a="1"/>
  <c r="B17" i="1" a="1"/>
  <c r="A8" i="1" a="1"/>
  <c r="B13" i="1" a="1"/>
  <c r="B19" i="1" a="1"/>
  <c r="B6" i="1" a="1"/>
  <c r="B12" i="1" a="1"/>
  <c r="A9" i="1" a="1"/>
  <c r="A19" i="1" a="1"/>
  <c r="B24" i="1" a="1"/>
  <c r="B18" i="1" a="1"/>
  <c r="A24" i="1" a="1"/>
  <c r="B23" i="1" a="1"/>
  <c r="A13" i="1" a="1"/>
  <c r="A17" i="1" a="1"/>
  <c r="B22" i="1" a="1"/>
  <c r="A3" i="1" a="1"/>
  <c r="B3" i="1" a="1"/>
  <c r="B8" i="1" a="1"/>
  <c r="B15" i="1" a="1"/>
  <c r="A27" i="1" l="1"/>
  <c r="A3433" i="2"/>
  <c r="C3354" i="2"/>
  <c r="A11" i="1"/>
  <c r="A26" i="1"/>
  <c r="A24" i="1"/>
  <c r="B25" i="1"/>
  <c r="B23" i="1"/>
  <c r="A25" i="1"/>
  <c r="A23" i="1"/>
  <c r="A7" i="1"/>
  <c r="A8" i="1"/>
  <c r="A6" i="1"/>
  <c r="A5" i="1"/>
  <c r="B8" i="1"/>
  <c r="A4" i="1"/>
  <c r="A3" i="1"/>
  <c r="A2" i="1"/>
  <c r="A13" i="1"/>
  <c r="A22" i="1"/>
  <c r="A9" i="1"/>
  <c r="B13" i="1"/>
  <c r="B16" i="1"/>
  <c r="B17" i="1"/>
  <c r="B6" i="1"/>
  <c r="B24" i="1"/>
  <c r="B12" i="1"/>
  <c r="B10" i="1"/>
  <c r="A15" i="1"/>
  <c r="B7" i="1"/>
  <c r="B21" i="1"/>
  <c r="A21" i="1"/>
  <c r="B22" i="1"/>
  <c r="B2" i="1"/>
  <c r="B15" i="1"/>
  <c r="B9" i="1"/>
  <c r="A12" i="1"/>
  <c r="A14" i="1"/>
  <c r="A17" i="1"/>
  <c r="B3" i="1"/>
  <c r="A16" i="1"/>
  <c r="B18" i="1"/>
  <c r="A20" i="1"/>
  <c r="B11" i="1"/>
  <c r="B14" i="1"/>
  <c r="B19" i="1"/>
  <c r="B4" i="1"/>
  <c r="B20" i="1"/>
  <c r="A10" i="1"/>
  <c r="A18" i="1"/>
  <c r="B5" i="1"/>
  <c r="A19" i="1"/>
  <c r="E26" i="1" l="1"/>
  <c r="A3470" i="2"/>
  <c r="C3470" i="2" s="1"/>
  <c r="C3433" i="2"/>
  <c r="E27" i="1" s="1"/>
  <c r="B27" i="1" a="1"/>
  <c r="B26" i="1" a="1"/>
  <c r="B27" i="1" l="1"/>
  <c r="B26" i="1"/>
  <c r="I3" i="1" a="1"/>
  <c r="I3" i="1" l="1"/>
  <c r="J9" i="1"/>
  <c r="K9" i="1" s="1"/>
  <c r="I7" i="1"/>
  <c r="H9" i="1"/>
  <c r="I9" i="1"/>
  <c r="AV1" i="1"/>
  <c r="BE4" i="1" l="1" a="1"/>
  <c r="BE4" i="1" s="1"/>
  <c r="L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COLOCAR DESCUENTO ACTUAL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8ZOhe2nD1q1EQDk6L7DxJjVrB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ID#AAABJ7NynhI
maxi gordillo    (2024-03-30 16:52:23)
COLOCAR DESCUENTO ACTUAL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+CQDcCght4nvu5tpBBej/RujD3w=="/>
    </ext>
  </extL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D847E5-61C3-4C9C-9D5F-261702B8A334}" keepAlive="1" name="Consulta - LISTAS" description="Conexión a la consulta 'LISTAS' en el libro." type="5" refreshedVersion="8" background="1" saveData="1">
    <dbPr connection="Provider=Microsoft.Mashup.OleDb.1;Data Source=$Workbook$;Location=LISTAS;Extended Properties=&quot;&quot;" command="SELECT * FROM [LISTA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<sst xmlns="http://schemas.openxmlformats.org/spreadsheetml/2006/main" count="29001" uniqueCount="12635">
  <si>
    <t>INDICE</t>
  </si>
  <si>
    <t>Seleccione el Producto a consultar</t>
  </si>
  <si>
    <t>PLASTICOS</t>
  </si>
  <si>
    <t>RACORD - ACOPLES - REDUCCIONES - ENTREROSCAS</t>
  </si>
  <si>
    <t>Cambie AQUÍ</t>
  </si>
  <si>
    <t>VER NUESTROS COMBOS</t>
  </si>
  <si>
    <t>RESORTES LINEA FERRETERIA</t>
  </si>
  <si>
    <t>TERMINALES</t>
  </si>
  <si>
    <t>Buscador:</t>
  </si>
  <si>
    <t>RESORTES LINEA COMPLEMENTARIA</t>
  </si>
  <si>
    <t>ARANDELAS DE GOMA</t>
  </si>
  <si>
    <t>BUSQUEDA RAPIDA POR PRODUCTO</t>
  </si>
  <si>
    <t>RESORTES LINEA PESADA</t>
  </si>
  <si>
    <t>CHAVETAS</t>
  </si>
  <si>
    <t>Producto:</t>
  </si>
  <si>
    <t>RESORTES LINEA AUTOMOTOR</t>
  </si>
  <si>
    <t>GANCHOS - CHAVETAS</t>
  </si>
  <si>
    <t>N°:</t>
  </si>
  <si>
    <t>RESORTES LINEA HORNO</t>
  </si>
  <si>
    <t>CHAVETAS PARTIDAS</t>
  </si>
  <si>
    <t>RESORTES LINEA BULONERA</t>
  </si>
  <si>
    <t>CARBONES</t>
  </si>
  <si>
    <t>N°</t>
  </si>
  <si>
    <t>Descripción</t>
  </si>
  <si>
    <t>Lista $</t>
  </si>
  <si>
    <t>Costo</t>
  </si>
  <si>
    <t>VENTA</t>
  </si>
  <si>
    <t>SEEGER DIN 471</t>
  </si>
  <si>
    <t>ESPINAS ELASTICAS</t>
  </si>
  <si>
    <t>SEEGER DIN 472</t>
  </si>
  <si>
    <t>TARUGOS ESTRIADOS</t>
  </si>
  <si>
    <t>ORING</t>
  </si>
  <si>
    <t>CONEXIÓN DE ALUMINIO</t>
  </si>
  <si>
    <t>INSERTOS</t>
  </si>
  <si>
    <t>CONEXIONES T EN ALUMINIO</t>
  </si>
  <si>
    <t>CONEXIÓN DE CHAPA</t>
  </si>
  <si>
    <t>RETENES SEGURIDAD</t>
  </si>
  <si>
    <t>Fecha Ultima Actualización:</t>
  </si>
  <si>
    <t>TOPES Y TAPONES DE GOMA</t>
  </si>
  <si>
    <t>ARANLOCK</t>
  </si>
  <si>
    <t>REGATONES</t>
  </si>
  <si>
    <t>CONECTORES PLASTICOS MANGUERAS</t>
  </si>
  <si>
    <t>ESPARRAGOS DE ACERO</t>
  </si>
  <si>
    <t>TUERCAS RAPIDAS</t>
  </si>
  <si>
    <t>PASACABLES DE GOMA</t>
  </si>
  <si>
    <t>CONECTORES NEUMÁTICOS</t>
  </si>
  <si>
    <t>ARANDELAS DE COBRE</t>
  </si>
  <si>
    <t>ALEMITES</t>
  </si>
  <si>
    <t>CONECTORES NUEVA INCORPORACION</t>
  </si>
  <si>
    <t>ARANDELAS DE ALUMINIO</t>
  </si>
  <si>
    <t>ARANDELAS DE FIBRA</t>
  </si>
  <si>
    <t>ARANDELAS DE POLIPROPILENO</t>
  </si>
  <si>
    <t>SUPLEMENTO 0,2</t>
  </si>
  <si>
    <t>TAPONES DE CARTER</t>
  </si>
  <si>
    <t>SUPLEMENTO 0,8</t>
  </si>
  <si>
    <t>ABRAZADERAS C/ GOMA - AC INOXIDABLE</t>
  </si>
  <si>
    <t>PERILLAS DE COCINA</t>
  </si>
  <si>
    <t>ABRAZADERAS C/ GOMA - ALUMINIO</t>
  </si>
  <si>
    <t>PICOS PARA GAS</t>
  </si>
  <si>
    <t>TUERCAS REMACHES</t>
  </si>
  <si>
    <t>Volver al</t>
  </si>
  <si>
    <t>Indice</t>
  </si>
  <si>
    <t>Fecha Última Actualización:</t>
  </si>
  <si>
    <t>FABRICA Y DISTRIBUIDORA MAXIFER</t>
  </si>
  <si>
    <t>Agregar IVA?</t>
  </si>
  <si>
    <t>*
*</t>
  </si>
  <si>
    <t>NO</t>
  </si>
  <si>
    <t>LISTA SABANA</t>
  </si>
  <si>
    <t>Descuento:</t>
  </si>
  <si>
    <t>NUMERO</t>
  </si>
  <si>
    <t>DESCRIPCIÓN</t>
  </si>
  <si>
    <t>Precio de Lista</t>
  </si>
  <si>
    <t>PLASTICOS1</t>
  </si>
  <si>
    <t>PLASTICOS2</t>
  </si>
  <si>
    <t>PLASTICOS3</t>
  </si>
  <si>
    <t>PLASTICOS4</t>
  </si>
  <si>
    <t>PLASTICOS5</t>
  </si>
  <si>
    <t>PLASTICOS6</t>
  </si>
  <si>
    <t>PLASTICOS7</t>
  </si>
  <si>
    <t>PLASTICOS8</t>
  </si>
  <si>
    <t>PLASTICOS9</t>
  </si>
  <si>
    <t>PLASTICOS10</t>
  </si>
  <si>
    <t>PLASTICOS11</t>
  </si>
  <si>
    <t>PLASTICOS12</t>
  </si>
  <si>
    <t>PLASTICOS13</t>
  </si>
  <si>
    <t>PLASTICOS14</t>
  </si>
  <si>
    <t>PLASTICOS15</t>
  </si>
  <si>
    <t>PLASTICOS16</t>
  </si>
  <si>
    <t>PLASTICOS17</t>
  </si>
  <si>
    <t>PLASTICOS18</t>
  </si>
  <si>
    <t>PLASTICOS19</t>
  </si>
  <si>
    <t>PLASTICOS20</t>
  </si>
  <si>
    <t>PLASTICOS21</t>
  </si>
  <si>
    <t>PLASTICOS22</t>
  </si>
  <si>
    <t>PLASTICOS23</t>
  </si>
  <si>
    <t>PLASTICOS24</t>
  </si>
  <si>
    <t>PLASTICOS25</t>
  </si>
  <si>
    <t>PLASTICOS26</t>
  </si>
  <si>
    <t>PLASTICOS27</t>
  </si>
  <si>
    <t>PLASTICOS28</t>
  </si>
  <si>
    <t>PLASTICOS29</t>
  </si>
  <si>
    <t>PLASTICOS30</t>
  </si>
  <si>
    <t>PLASTICOS31</t>
  </si>
  <si>
    <t>PLASTICOS32</t>
  </si>
  <si>
    <t>PLASTICOS33</t>
  </si>
  <si>
    <t>PLASTICOS34</t>
  </si>
  <si>
    <t>PLASTICOS35</t>
  </si>
  <si>
    <t>PLASTICOS36</t>
  </si>
  <si>
    <t>PLASTICOS37</t>
  </si>
  <si>
    <t>PLASTICOS38</t>
  </si>
  <si>
    <t>PLASTICOS39</t>
  </si>
  <si>
    <t>PLASTICOS40</t>
  </si>
  <si>
    <t>PLASTICOS41</t>
  </si>
  <si>
    <t>PLASTICOS42</t>
  </si>
  <si>
    <t>PLASTICOS43</t>
  </si>
  <si>
    <t>PLASTICOS44</t>
  </si>
  <si>
    <t>PLASTICOS45</t>
  </si>
  <si>
    <t>PLASTICOS46</t>
  </si>
  <si>
    <t>PLASTICOS47</t>
  </si>
  <si>
    <t>PLASTICOS48</t>
  </si>
  <si>
    <t>PLASTICOS49</t>
  </si>
  <si>
    <t>PLASTICOS50</t>
  </si>
  <si>
    <t>PLASTICOS51</t>
  </si>
  <si>
    <t>PLASTICOS52</t>
  </si>
  <si>
    <t>PLASTICOS53</t>
  </si>
  <si>
    <t>PLASTICOS54</t>
  </si>
  <si>
    <t>PLASTICOS55</t>
  </si>
  <si>
    <t>PLASTICOS56</t>
  </si>
  <si>
    <t>PLASTICOS57</t>
  </si>
  <si>
    <t>PLASTICOS58</t>
  </si>
  <si>
    <t>PLASTICOS59</t>
  </si>
  <si>
    <t>PLASTICOS60</t>
  </si>
  <si>
    <t>PLASTICOS61</t>
  </si>
  <si>
    <t>PLASTICOS62</t>
  </si>
  <si>
    <t>PLASTICOS63</t>
  </si>
  <si>
    <t>PLASTICOS64</t>
  </si>
  <si>
    <t>PLASTICOS65</t>
  </si>
  <si>
    <t>PLASTICOS66</t>
  </si>
  <si>
    <t>PLASTICOS67</t>
  </si>
  <si>
    <t>PLASTICOS69</t>
  </si>
  <si>
    <t>PLASTICOS70</t>
  </si>
  <si>
    <t>PLASTICOS71</t>
  </si>
  <si>
    <t>PLASTICOS72</t>
  </si>
  <si>
    <t>PLASTICOS73</t>
  </si>
  <si>
    <t>PLASTICOS74</t>
  </si>
  <si>
    <t>PLASTICOS75</t>
  </si>
  <si>
    <t>PLASTICOS76</t>
  </si>
  <si>
    <t>PLASTICOS77</t>
  </si>
  <si>
    <t>PLASTICOS78</t>
  </si>
  <si>
    <t>PLASTICOS79</t>
  </si>
  <si>
    <t>PLASTICOS80</t>
  </si>
  <si>
    <t>PLASTICOS81</t>
  </si>
  <si>
    <t>PLASTICOS82</t>
  </si>
  <si>
    <t>PLASTICOS84</t>
  </si>
  <si>
    <t>PLASTICOS85</t>
  </si>
  <si>
    <t>PLASTICOS86</t>
  </si>
  <si>
    <t>PLASTICOS87</t>
  </si>
  <si>
    <t>PLASTICOS88</t>
  </si>
  <si>
    <t>PLASTICOS89</t>
  </si>
  <si>
    <t>PLASTICOS91</t>
  </si>
  <si>
    <t>PLASTICOS92</t>
  </si>
  <si>
    <t>PLASTICOS93</t>
  </si>
  <si>
    <t>PLASTICOS94</t>
  </si>
  <si>
    <t>PLASTICOS95</t>
  </si>
  <si>
    <t>PLASTICOS96</t>
  </si>
  <si>
    <t>PLASTICOS97</t>
  </si>
  <si>
    <t>PLASTICOS98</t>
  </si>
  <si>
    <t>PLASTICOS99</t>
  </si>
  <si>
    <t>PLASTICOS100</t>
  </si>
  <si>
    <t>PLASTICOS101</t>
  </si>
  <si>
    <t>PLASTICOS102</t>
  </si>
  <si>
    <t>PLASTICOS103</t>
  </si>
  <si>
    <t>PLASTICOS104</t>
  </si>
  <si>
    <t>PLASTICOS105</t>
  </si>
  <si>
    <t>PLASTICOS106</t>
  </si>
  <si>
    <t>PLASTICOS107</t>
  </si>
  <si>
    <t>PLASTICOS108</t>
  </si>
  <si>
    <t>PLASTICOS109</t>
  </si>
  <si>
    <t>PLASTICOS110</t>
  </si>
  <si>
    <t>PLASTICOS111</t>
  </si>
  <si>
    <t>PLASTICOS112</t>
  </si>
  <si>
    <t>PLASTICOS113</t>
  </si>
  <si>
    <t>PLASTICOS114</t>
  </si>
  <si>
    <t>PLASTICOS115</t>
  </si>
  <si>
    <t>PLASTICOS116</t>
  </si>
  <si>
    <t>PLASTICOS117</t>
  </si>
  <si>
    <t>PLASTICOS118</t>
  </si>
  <si>
    <t>PLASTICOS119</t>
  </si>
  <si>
    <t>PLASTICOS120</t>
  </si>
  <si>
    <t>PLASTICOS121</t>
  </si>
  <si>
    <t>PLASTICOS122</t>
  </si>
  <si>
    <t>PLASTICOS123</t>
  </si>
  <si>
    <t>PLASTICOS124</t>
  </si>
  <si>
    <t>PLASTICOS125</t>
  </si>
  <si>
    <t>PLASTICOS126</t>
  </si>
  <si>
    <t>PLASTICOS127</t>
  </si>
  <si>
    <t>PLASTICOS128</t>
  </si>
  <si>
    <t>PLASTICOS129</t>
  </si>
  <si>
    <t>PLASTICOS130</t>
  </si>
  <si>
    <t>PLASTICOS131</t>
  </si>
  <si>
    <t>PLASTICOS132</t>
  </si>
  <si>
    <t>PLASTICOS133</t>
  </si>
  <si>
    <t>PLASTICOS134</t>
  </si>
  <si>
    <t>PLASTICOS135</t>
  </si>
  <si>
    <t>PLASTICOS136</t>
  </si>
  <si>
    <t>PLASTICOS137</t>
  </si>
  <si>
    <t>PLASTICOS138</t>
  </si>
  <si>
    <t>PLASTICOS139</t>
  </si>
  <si>
    <t>PLASTICOS140</t>
  </si>
  <si>
    <t>PLASTICOS141</t>
  </si>
  <si>
    <t>PLASTICOS142</t>
  </si>
  <si>
    <t>PLASTICOS143</t>
  </si>
  <si>
    <t>PLASTICOS144</t>
  </si>
  <si>
    <t>PLASTICOS145</t>
  </si>
  <si>
    <t>PLASTICOS146</t>
  </si>
  <si>
    <t>PLASTICOS147</t>
  </si>
  <si>
    <t>PLASTICOS148</t>
  </si>
  <si>
    <t>PLASTICOS149</t>
  </si>
  <si>
    <t>PLASTICOS150</t>
  </si>
  <si>
    <t>PLASTICOS151</t>
  </si>
  <si>
    <t>PLASTICOS152</t>
  </si>
  <si>
    <t>PLASTICOS153</t>
  </si>
  <si>
    <t>PLASTICOS154</t>
  </si>
  <si>
    <t>PLASTICOS155</t>
  </si>
  <si>
    <t>PLASTICOS156</t>
  </si>
  <si>
    <t>PLASTICOS157</t>
  </si>
  <si>
    <t>PLASTICOS158</t>
  </si>
  <si>
    <t>PLASTICOS159</t>
  </si>
  <si>
    <t>PLASTICOS160</t>
  </si>
  <si>
    <t>PLASTICOS161</t>
  </si>
  <si>
    <t>PLASTICOS162</t>
  </si>
  <si>
    <t>PLASTICOS163</t>
  </si>
  <si>
    <t>PLASTICOS164</t>
  </si>
  <si>
    <t>PLASTICOS165</t>
  </si>
  <si>
    <t>PLASTICOS166</t>
  </si>
  <si>
    <t>PLASTICOS167</t>
  </si>
  <si>
    <t>PLASTICOS168</t>
  </si>
  <si>
    <t>PLASTICOS169</t>
  </si>
  <si>
    <t>PLASTICOS170</t>
  </si>
  <si>
    <t>PLASTICOS171</t>
  </si>
  <si>
    <t>PLASTICOS172</t>
  </si>
  <si>
    <t>PLASTICOS173</t>
  </si>
  <si>
    <t>PLASTICOS174</t>
  </si>
  <si>
    <t>PLASTICOS175</t>
  </si>
  <si>
    <t>PLASTICOS176</t>
  </si>
  <si>
    <t>PLASTICOS177</t>
  </si>
  <si>
    <t>PLASTICOS178</t>
  </si>
  <si>
    <t>PLASTICOS179</t>
  </si>
  <si>
    <t>PLASTICOS180</t>
  </si>
  <si>
    <t>PLASTICOS181</t>
  </si>
  <si>
    <t>PLASTICOS182</t>
  </si>
  <si>
    <t>PLASTICOS183</t>
  </si>
  <si>
    <t>PLASTICOS184</t>
  </si>
  <si>
    <t>PLASTICOS185</t>
  </si>
  <si>
    <t>PLASTICOS186</t>
  </si>
  <si>
    <t>PLASTICOS187</t>
  </si>
  <si>
    <t>PLASTICOS188</t>
  </si>
  <si>
    <t>PLASTICOS189</t>
  </si>
  <si>
    <t>PLASTICOS190</t>
  </si>
  <si>
    <t>PLASTICOS191</t>
  </si>
  <si>
    <t>PLASTICOS192</t>
  </si>
  <si>
    <t>PLASTICOS193</t>
  </si>
  <si>
    <t>PLASTICOS194</t>
  </si>
  <si>
    <t>PLASTICOS195</t>
  </si>
  <si>
    <t>PLASTICOS196</t>
  </si>
  <si>
    <t>PLASTICOS197</t>
  </si>
  <si>
    <t>PLASTICOS198</t>
  </si>
  <si>
    <t>PLASTICOS199</t>
  </si>
  <si>
    <t>PLASTICOS200</t>
  </si>
  <si>
    <t>PLASTICOS201</t>
  </si>
  <si>
    <t>PLASTICOS202</t>
  </si>
  <si>
    <t>PLASTICOS203</t>
  </si>
  <si>
    <t>PLASTICOS204</t>
  </si>
  <si>
    <t>PLASTICOS205</t>
  </si>
  <si>
    <t>PLASTICOS206</t>
  </si>
  <si>
    <t>PLASTICOS207</t>
  </si>
  <si>
    <t>PLASTICOS208</t>
  </si>
  <si>
    <t>PLASTICOS209</t>
  </si>
  <si>
    <t>PLASTICOS210</t>
  </si>
  <si>
    <t>PLASTICOS211</t>
  </si>
  <si>
    <t>PLASTICOS212</t>
  </si>
  <si>
    <t>PLASTICOS213</t>
  </si>
  <si>
    <t>PLASTICOS214</t>
  </si>
  <si>
    <t>PLASTICOS215</t>
  </si>
  <si>
    <t>PLASTICOS216</t>
  </si>
  <si>
    <t>PLASTICOS217</t>
  </si>
  <si>
    <t>PLASTICOS218</t>
  </si>
  <si>
    <t>PLASTICOS219</t>
  </si>
  <si>
    <t>PLASTICOS220</t>
  </si>
  <si>
    <t>PLASTICOS221</t>
  </si>
  <si>
    <t>PLASTICOS222</t>
  </si>
  <si>
    <t>PLASTICOS223</t>
  </si>
  <si>
    <t>PLASTICOS224</t>
  </si>
  <si>
    <t>PLASTICOS225</t>
  </si>
  <si>
    <t>PLASTICOS226</t>
  </si>
  <si>
    <t>PLASTICOS227</t>
  </si>
  <si>
    <t>PLASTICOS228</t>
  </si>
  <si>
    <t>PLASTICOS229</t>
  </si>
  <si>
    <t>PLASTICOS230</t>
  </si>
  <si>
    <t>PLASTICOS231</t>
  </si>
  <si>
    <t>PLASTICOS232</t>
  </si>
  <si>
    <t>PLASTICOS233</t>
  </si>
  <si>
    <t>PLASTICOS234</t>
  </si>
  <si>
    <t>PLASTICOS235</t>
  </si>
  <si>
    <t>PLASTICOS236</t>
  </si>
  <si>
    <t>PLASTICOS237</t>
  </si>
  <si>
    <t>PLASTICOS238</t>
  </si>
  <si>
    <t>PLASTICOS239</t>
  </si>
  <si>
    <t>PLASTICOS240</t>
  </si>
  <si>
    <t>PLASTICOS241</t>
  </si>
  <si>
    <t>PLASTICOS242</t>
  </si>
  <si>
    <t>PLASTICOS243</t>
  </si>
  <si>
    <t>PLASTICOS244</t>
  </si>
  <si>
    <t>PLASTICOS245</t>
  </si>
  <si>
    <t>PLASTICOS246</t>
  </si>
  <si>
    <t>PLASTICOS247</t>
  </si>
  <si>
    <t>PLASTICOS248</t>
  </si>
  <si>
    <t>PLASTICOS249</t>
  </si>
  <si>
    <t>PLASTICOS250</t>
  </si>
  <si>
    <t>PLASTICOS251</t>
  </si>
  <si>
    <t>PLASTICOS252</t>
  </si>
  <si>
    <t>PLASTICOS253</t>
  </si>
  <si>
    <t>PLASTICOS254</t>
  </si>
  <si>
    <t>PLASTICOS256</t>
  </si>
  <si>
    <t>PLASTICOS257</t>
  </si>
  <si>
    <t>PLASTICOS258</t>
  </si>
  <si>
    <t>PLASTICOS259</t>
  </si>
  <si>
    <t>PLASTICOS260</t>
  </si>
  <si>
    <t>PLASTICOS261</t>
  </si>
  <si>
    <t>PLASTICOS262</t>
  </si>
  <si>
    <t>PLASTICOS263</t>
  </si>
  <si>
    <t>PLASTICOS264</t>
  </si>
  <si>
    <t>PLASTICOS265</t>
  </si>
  <si>
    <t>PLASTICOS266</t>
  </si>
  <si>
    <t>PLASTICOS267</t>
  </si>
  <si>
    <t>PLASTICOS268</t>
  </si>
  <si>
    <t>PLASTICOS269</t>
  </si>
  <si>
    <t>PLASTICOS270</t>
  </si>
  <si>
    <t>PLASTICOS271</t>
  </si>
  <si>
    <t>PLASTICOS272</t>
  </si>
  <si>
    <t>PLASTICOS273</t>
  </si>
  <si>
    <t>PLASTICOS274</t>
  </si>
  <si>
    <t>PLASTICOS275</t>
  </si>
  <si>
    <t>PLASTICOS276</t>
  </si>
  <si>
    <t>PLASTICOS277</t>
  </si>
  <si>
    <t>PLASTICOS278</t>
  </si>
  <si>
    <t>PLASTICOS279</t>
  </si>
  <si>
    <t>PLASTICOS280</t>
  </si>
  <si>
    <t>PLASTICOS281</t>
  </si>
  <si>
    <t>PLASTICOS282</t>
  </si>
  <si>
    <t>PLASTICOS283</t>
  </si>
  <si>
    <t>PLASTICOS284</t>
  </si>
  <si>
    <t>PLASTICOS285</t>
  </si>
  <si>
    <t>PLASTICOS286</t>
  </si>
  <si>
    <t>PLASTICOS287</t>
  </si>
  <si>
    <t>PLASTICOS288</t>
  </si>
  <si>
    <t>PLASTICOS289</t>
  </si>
  <si>
    <t>PLASTICOS290</t>
  </si>
  <si>
    <t>PLASTICOS291</t>
  </si>
  <si>
    <t>PLASTICOS292</t>
  </si>
  <si>
    <t>PLASTICOS293</t>
  </si>
  <si>
    <t>PLASTICOS294</t>
  </si>
  <si>
    <t>PLASTICOS295</t>
  </si>
  <si>
    <t>PLASTICOS296</t>
  </si>
  <si>
    <t>PLASTICOS297</t>
  </si>
  <si>
    <t>PLASTICOS298</t>
  </si>
  <si>
    <t>PLASTICOS299</t>
  </si>
  <si>
    <t>PLASTICOS300</t>
  </si>
  <si>
    <t>PLASTICOS301</t>
  </si>
  <si>
    <t>PLASTICOS302</t>
  </si>
  <si>
    <t>PLASTICOS303</t>
  </si>
  <si>
    <t>PLASTICOS304</t>
  </si>
  <si>
    <t>PLASTICOS305</t>
  </si>
  <si>
    <t>PLASTICOS306</t>
  </si>
  <si>
    <t>PLASTICOS307</t>
  </si>
  <si>
    <t>PLASTICOS308</t>
  </si>
  <si>
    <t>PLASTICOS309</t>
  </si>
  <si>
    <t>PLASTICOS310</t>
  </si>
  <si>
    <t>PLASTICOS311</t>
  </si>
  <si>
    <t>PLASTICOS312</t>
  </si>
  <si>
    <t>PLASTICOS313</t>
  </si>
  <si>
    <t>PLASTICOS314</t>
  </si>
  <si>
    <t>PLASTICOS315</t>
  </si>
  <si>
    <t>PLASTICOS316</t>
  </si>
  <si>
    <t>PLASTICOS317</t>
  </si>
  <si>
    <t>PLASTICOS318</t>
  </si>
  <si>
    <t>PLASTICOS319</t>
  </si>
  <si>
    <t>PLASTICOS320</t>
  </si>
  <si>
    <t>PLASTICOS321</t>
  </si>
  <si>
    <t>PLASTICOS322</t>
  </si>
  <si>
    <t>PLASTICOS323</t>
  </si>
  <si>
    <t>PLASTICOS324</t>
  </si>
  <si>
    <t>PLASTICOS325</t>
  </si>
  <si>
    <t>PLASTICOS326</t>
  </si>
  <si>
    <t>PLASTICOS327</t>
  </si>
  <si>
    <t>PLASTICOS328</t>
  </si>
  <si>
    <t>PLASTICOS329</t>
  </si>
  <si>
    <t>PLASTICOS330</t>
  </si>
  <si>
    <t>PLASTICOS331</t>
  </si>
  <si>
    <t>PLASTICOS332</t>
  </si>
  <si>
    <t>PLASTICOS333</t>
  </si>
  <si>
    <t>PLASTICOS334</t>
  </si>
  <si>
    <t>PLASTICOS335</t>
  </si>
  <si>
    <t>PLASTICOS336</t>
  </si>
  <si>
    <t>PLASTICOS337</t>
  </si>
  <si>
    <t>PLASTICOS338</t>
  </si>
  <si>
    <t>PLASTICOS339</t>
  </si>
  <si>
    <t>PLASTICOS340</t>
  </si>
  <si>
    <t>PLASTICOS341</t>
  </si>
  <si>
    <t>PLASTICOS342</t>
  </si>
  <si>
    <t>PLASTICOS343</t>
  </si>
  <si>
    <t>PLASTICOS344</t>
  </si>
  <si>
    <t>PLASTICOS345</t>
  </si>
  <si>
    <t>PLASTICOS346</t>
  </si>
  <si>
    <t>PLASTICOS347</t>
  </si>
  <si>
    <t>PLASTICOS348</t>
  </si>
  <si>
    <t>PLASTICOS349</t>
  </si>
  <si>
    <t>PLASTICOS350</t>
  </si>
  <si>
    <t>PLASTICOS351</t>
  </si>
  <si>
    <t>PLASTICOS352</t>
  </si>
  <si>
    <t>PLASTICOS353</t>
  </si>
  <si>
    <t>PLASTICOS354</t>
  </si>
  <si>
    <t>PLASTICOS355</t>
  </si>
  <si>
    <t>PLASTICOS356</t>
  </si>
  <si>
    <t>PLASTICOS357</t>
  </si>
  <si>
    <t>PLASTICOS358</t>
  </si>
  <si>
    <t>PLASTICOS359</t>
  </si>
  <si>
    <t>PLASTICOS360</t>
  </si>
  <si>
    <t>PLASTICOS361</t>
  </si>
  <si>
    <t>PLASTICOS362</t>
  </si>
  <si>
    <t>PLASTICOS363</t>
  </si>
  <si>
    <t>PLASTICOS364</t>
  </si>
  <si>
    <t>PLASTICOS365</t>
  </si>
  <si>
    <t>PLASTICOS366</t>
  </si>
  <si>
    <t>PLASTICOS367</t>
  </si>
  <si>
    <t>PLASTICOS368</t>
  </si>
  <si>
    <t>PLASTICOS369</t>
  </si>
  <si>
    <t>PLASTICOS370</t>
  </si>
  <si>
    <t>PLASTICOS371</t>
  </si>
  <si>
    <t>PLASTICOS372</t>
  </si>
  <si>
    <t>PLASTICOS373</t>
  </si>
  <si>
    <t>PLASTICOS374</t>
  </si>
  <si>
    <t>PLASTICOS375</t>
  </si>
  <si>
    <t>PLASTICOS376</t>
  </si>
  <si>
    <t>PLASTICOS377</t>
  </si>
  <si>
    <t>PLASTICOS378</t>
  </si>
  <si>
    <t>PLASTICOS379</t>
  </si>
  <si>
    <t>PLASTICOS380</t>
  </si>
  <si>
    <t>PLASTICOS381</t>
  </si>
  <si>
    <t>PLASTICOS382</t>
  </si>
  <si>
    <t>PLASTICOS383</t>
  </si>
  <si>
    <t>PLASTICOS384</t>
  </si>
  <si>
    <t>PLASTICOS385</t>
  </si>
  <si>
    <t>PLASTICOS386</t>
  </si>
  <si>
    <t>PLASTICOS387</t>
  </si>
  <si>
    <t>PLASTICOS388</t>
  </si>
  <si>
    <t>PLASTICOS389</t>
  </si>
  <si>
    <t>PLASTICOS390</t>
  </si>
  <si>
    <t>PLASTICOS391</t>
  </si>
  <si>
    <t>PLASTICOS392</t>
  </si>
  <si>
    <t>PLASTICOS393</t>
  </si>
  <si>
    <t>PLASTICOS394</t>
  </si>
  <si>
    <t>PLASTICOS395</t>
  </si>
  <si>
    <t>PLASTICOS396</t>
  </si>
  <si>
    <t>PLASTICOS397</t>
  </si>
  <si>
    <t>PLASTICOS398</t>
  </si>
  <si>
    <t>PLASTICOS399</t>
  </si>
  <si>
    <t>PLASTICOS400</t>
  </si>
  <si>
    <t>PLASTICOS401</t>
  </si>
  <si>
    <t>PLASTICOS402</t>
  </si>
  <si>
    <t>RESORTES LINEA FERRETERIA1</t>
  </si>
  <si>
    <t>RESORTES LINEA FERRETERIA2</t>
  </si>
  <si>
    <t>RESORTES LINEA FERRETERIA3</t>
  </si>
  <si>
    <t>RESORTES LINEA FERRETERIA4</t>
  </si>
  <si>
    <t>RESORTES LINEA FERRETERIA5</t>
  </si>
  <si>
    <t>RESORTES LINEA FERRETERIA6</t>
  </si>
  <si>
    <t>RESORTES LINEA FERRETERIA7</t>
  </si>
  <si>
    <t>RESORTES LINEA FERRETERIA8</t>
  </si>
  <si>
    <t>RESORTES LINEA FERRETERIA9</t>
  </si>
  <si>
    <t>RESORTES LINEA FERRETERIA10</t>
  </si>
  <si>
    <t>RESORTES LINEA FERRETERIA11</t>
  </si>
  <si>
    <t>RESORTES LINEA FERRETERIA12</t>
  </si>
  <si>
    <t>RESORTES LINEA FERRETERIA13</t>
  </si>
  <si>
    <t>RESORTES LINEA FERRETERIA14</t>
  </si>
  <si>
    <t>RESORTES LINEA FERRETERIA15</t>
  </si>
  <si>
    <t>RESORTES LINEA FERRETERIA16</t>
  </si>
  <si>
    <t>RESORTES LINEA FERRETERIA17</t>
  </si>
  <si>
    <t>RESORTES LINEA FERRETERIA18</t>
  </si>
  <si>
    <t>RESORTES LINEA FERRETERIA19</t>
  </si>
  <si>
    <t>RESORTES LINEA FERRETERIA20</t>
  </si>
  <si>
    <t>RESORTES LINEA FERRETERIA21</t>
  </si>
  <si>
    <t>RESORTES LINEA FERRETERIA22</t>
  </si>
  <si>
    <t>RESORTES LINEA FERRETERIA23</t>
  </si>
  <si>
    <t>RESORTES LINEA FERRETERIA24</t>
  </si>
  <si>
    <t>RESORTES LINEA FERRETERIA25</t>
  </si>
  <si>
    <t>RESORTES LINEA FERRETERIA26</t>
  </si>
  <si>
    <t>RESORTES LINEA FERRETERIA27</t>
  </si>
  <si>
    <t>RESORTES LINEA FERRETERIA28</t>
  </si>
  <si>
    <t>RESORTES LINEA FERRETERIA30</t>
  </si>
  <si>
    <t>RESORTES LINEA FERRETERIA31</t>
  </si>
  <si>
    <t>RESORTES LINEA FERRETERIA32</t>
  </si>
  <si>
    <t>RESORTES LINEA FERRETERIA33</t>
  </si>
  <si>
    <t>RESORTES LINEA FERRETERIA34</t>
  </si>
  <si>
    <t>RESORTES LINEA FERRETERIA38</t>
  </si>
  <si>
    <t>RESORTES LINEA FERRETERIA39</t>
  </si>
  <si>
    <t>RESORTES LINEA FERRETERIA80</t>
  </si>
  <si>
    <t>RESORTES LINEA FERRETERIA81</t>
  </si>
  <si>
    <t>RESORTES LINEA FERRETERIA82</t>
  </si>
  <si>
    <t>RESORTES LINEA FERRETERIA83</t>
  </si>
  <si>
    <t>RESORTES LINEA FERRETERIA84</t>
  </si>
  <si>
    <t>RESORTES LINEA FERRETERIA85</t>
  </si>
  <si>
    <t>RESORTES LINEA FERRETERIA86</t>
  </si>
  <si>
    <t>RESORTES LINEA FERRETERIA87</t>
  </si>
  <si>
    <t>RESORTES LINEA FERRETERIA88</t>
  </si>
  <si>
    <t>RESORTES LINEA FERRETERIA89</t>
  </si>
  <si>
    <t>RESORTES LINEA FERRETERIA35</t>
  </si>
  <si>
    <t>RESORTES LINEA FERRETERIA36</t>
  </si>
  <si>
    <t>RESORTES LINEA FERRETERIA37</t>
  </si>
  <si>
    <t>RESORTES LINEA FERRETERIA40</t>
  </si>
  <si>
    <t>RESORTES LINEA FERRETERIA41</t>
  </si>
  <si>
    <t>RESORTES LINEA FERRETERIA42</t>
  </si>
  <si>
    <t>RESORTES LINEA FERRETERIA43</t>
  </si>
  <si>
    <t>RESORTES LINEA FERRETERIA44</t>
  </si>
  <si>
    <t>RESORTES LINEA FERRETERIA45</t>
  </si>
  <si>
    <t>RESORTES LINEA FERRETERIA46</t>
  </si>
  <si>
    <t>RESORTES LINEA FERRETERIA47</t>
  </si>
  <si>
    <t>RESORTES LINEA FERRETERIA48</t>
  </si>
  <si>
    <t>RESORTES LINEA FERRETERIA50</t>
  </si>
  <si>
    <t>RESORTES LINEA FERRETERIA51</t>
  </si>
  <si>
    <t>RESORTES LINEA FERRETERIA52</t>
  </si>
  <si>
    <t>RESORTES LINEA FERRETERIA53</t>
  </si>
  <si>
    <t>RESORTES LINEA FERRETERIA55</t>
  </si>
  <si>
    <t>RESORTES LINEA FERRETERIA56</t>
  </si>
  <si>
    <t>RESORTES LINEA FERRETERIA57</t>
  </si>
  <si>
    <t>RESORTES LINEA FERRETERIA58</t>
  </si>
  <si>
    <t>RESORTES LINEA FERRETERIA59</t>
  </si>
  <si>
    <t>RESORTES LINEA FERRETERIA60</t>
  </si>
  <si>
    <t>RESORTES LINEA FERRETERIA61</t>
  </si>
  <si>
    <t>RESORTES LINEA FERRETERIA62</t>
  </si>
  <si>
    <t>RESORTES LINEA FERRETERIA63</t>
  </si>
  <si>
    <t>RESORTES LINEA FERRETERIA64</t>
  </si>
  <si>
    <t>RESORTES LINEA FERRETERIA65</t>
  </si>
  <si>
    <t>RESORTES LINEA FERRETERIA66</t>
  </si>
  <si>
    <t>RESORTES LINEA FERRETERIA68</t>
  </si>
  <si>
    <t>RESORTES LINEA FERRETERIA69</t>
  </si>
  <si>
    <t>RESORTES LINEA FERRETERIA70</t>
  </si>
  <si>
    <t>RESORTES LINEA FERRETERIA71</t>
  </si>
  <si>
    <t>RESORTES LINEA FERRETERIA72</t>
  </si>
  <si>
    <t>RESORTES LINEA FERRETERIA73</t>
  </si>
  <si>
    <t>RESORTES LINEA FERRETERIA74</t>
  </si>
  <si>
    <t>RESORTES LINEA FERRETERIA75</t>
  </si>
  <si>
    <t>RESORTES LINEA FERRETERIA91</t>
  </si>
  <si>
    <t>RESORTES LINEA FERRETERIA92</t>
  </si>
  <si>
    <t>RESORTES LINEA FERRETERIA93</t>
  </si>
  <si>
    <t>RESORTES LINEA FERRETERIA94</t>
  </si>
  <si>
    <t>RESORTES LINEA FERRETERIA95</t>
  </si>
  <si>
    <t>RESORTES LINEA FERRETERIA96</t>
  </si>
  <si>
    <t>RESORTES LINEA FERRETERIA97</t>
  </si>
  <si>
    <t>RESORTES LINEA FERRETERIA98</t>
  </si>
  <si>
    <t>RESORTES LINEA FERRETERIA99</t>
  </si>
  <si>
    <t>RESORTES LINEA FERRETERIA100</t>
  </si>
  <si>
    <t>RESORTES LINEA FERRETERIA101</t>
  </si>
  <si>
    <t>RESORTES LINEA FERRETERIA102</t>
  </si>
  <si>
    <t>RESORTES LINEA FERRETERIA103</t>
  </si>
  <si>
    <t>RESORTES LINEA COMPLEMENTARIA269</t>
  </si>
  <si>
    <t>RESORTES LINEA COMPLEMENTARIA270</t>
  </si>
  <si>
    <t>RESORTES LINEA COMPLEMENTARIA271</t>
  </si>
  <si>
    <t>RESORTES LINEA COMPLEMENTARIA272</t>
  </si>
  <si>
    <t>RESORTES LINEA COMPLEMENTARIA273</t>
  </si>
  <si>
    <t>RESORTES LINEA COMPLEMENTARIA274</t>
  </si>
  <si>
    <t>RESORTES LINEA COMPLEMENTARIA275</t>
  </si>
  <si>
    <t>RESORTES LINEA COMPLEMENTARIA276</t>
  </si>
  <si>
    <t>RESORTES LINEA COMPLEMENTARIA277</t>
  </si>
  <si>
    <t>RESORTES LINEA COMPLEMENTARIA278</t>
  </si>
  <si>
    <t>RESORTES LINEA COMPLEMENTARIA279</t>
  </si>
  <si>
    <t>RESORTES LINEA COMPLEMENTARIA280</t>
  </si>
  <si>
    <t>RESORTES LINEA COMPLEMENTARIA281</t>
  </si>
  <si>
    <t>RESORTES LINEA COMPLEMENTARIA282</t>
  </si>
  <si>
    <t>RESORTES LINEA COMPLEMENTARIA283</t>
  </si>
  <si>
    <t>RESORTES LINEA COMPLEMENTARIA284</t>
  </si>
  <si>
    <t>RESORTES LINEA COMPLEMENTARIA285</t>
  </si>
  <si>
    <t>RESORTES LINEA COMPLEMENTARIA286</t>
  </si>
  <si>
    <t>RESORTES LINEA COMPLEMENTARIA287</t>
  </si>
  <si>
    <t>RESORTES LINEA COMPLEMENTARIA288</t>
  </si>
  <si>
    <t>RESORTES LINEA COMPLEMENTARIA289</t>
  </si>
  <si>
    <t>RESORTES LINEA COMPLEMENTARIA290</t>
  </si>
  <si>
    <t>RESORTES LINEA COMPLEMENTARIA291</t>
  </si>
  <si>
    <t>RESORTES LINEA COMPLEMENTARIA292</t>
  </si>
  <si>
    <t>RESORTES LINEA COMPLEMENTARIA293</t>
  </si>
  <si>
    <t>RESORTES LINEA COMPLEMENTARIA294</t>
  </si>
  <si>
    <t>RESORTES LINEA COMPLEMENTARIA295</t>
  </si>
  <si>
    <t>RESORTES LINEA COMPLEMENTARIA296</t>
  </si>
  <si>
    <t>RESORTES LINEA COMPLEMENTARIA297</t>
  </si>
  <si>
    <t>RESORTES LINEA COMPLEMENTARIA298</t>
  </si>
  <si>
    <t>RESORTES LINEA COMPLEMENTARIA299</t>
  </si>
  <si>
    <t>RESORTES LINEA COMPLEMENTARIA300</t>
  </si>
  <si>
    <t>RESORTES LINEA COMPLEMENTARIA302</t>
  </si>
  <si>
    <t>RESORTES LINEA COMPLEMENTARIA303</t>
  </si>
  <si>
    <t>RESORTES LINEA COMPLEMENTARIA304</t>
  </si>
  <si>
    <t>RESORTES LINEA COMPLEMENTARIA305</t>
  </si>
  <si>
    <t>RESORTES LINEA COMPLEMENTARIA306</t>
  </si>
  <si>
    <t>RESORTES LINEA COMPLEMENTARIA308</t>
  </si>
  <si>
    <t>RESORTES LINEA COMPLEMENTARIA309</t>
  </si>
  <si>
    <t>RESORTES LINEA COMPLEMENTARIA310</t>
  </si>
  <si>
    <t>RESORTES LINEA COMPLEMENTARIA312</t>
  </si>
  <si>
    <t>RESORTES LINEA COMPLEMENTARIA313</t>
  </si>
  <si>
    <t>RESORTES LINEA COMPLEMENTARIA316</t>
  </si>
  <si>
    <t>RESORTES LINEA COMPLEMENTARIA317</t>
  </si>
  <si>
    <t>RESORTES LINEA COMPLEMENTARIA318</t>
  </si>
  <si>
    <t>RESORTES LINEA COMPLEMENTARIA320</t>
  </si>
  <si>
    <t>RESORTES LINEA COMPLEMENTARIA322</t>
  </si>
  <si>
    <t>RESORTES LINEA COMPLEMENTARIA324</t>
  </si>
  <si>
    <t>RESORTES LINEA COMPLEMENTARIA326</t>
  </si>
  <si>
    <t>RESORTES LINEA COMPLEMENTARIA327</t>
  </si>
  <si>
    <t>RESORTES LINEA COMPLEMENTARIA328</t>
  </si>
  <si>
    <t>RESORTES LINEA COMPLEMENTARIA330</t>
  </si>
  <si>
    <t>RESORTES LINEA COMPLEMENTARIA332</t>
  </si>
  <si>
    <t>RESORTES LINEA COMPLEMENTARIA334</t>
  </si>
  <si>
    <t>RESORTES LINEA COMPLEMENTARIA336</t>
  </si>
  <si>
    <t>RESORTES LINEA COMPLEMENTARIA338</t>
  </si>
  <si>
    <t>RESORTES LINEA COMPLEMENTARIA340</t>
  </si>
  <si>
    <t>RESORTES LINEA COMPLEMENTARIA341</t>
  </si>
  <si>
    <t>RESORTES LINEA COMPLEMENTARIA342</t>
  </si>
  <si>
    <t>RESORTES LINEA COMPLEMENTARIA343</t>
  </si>
  <si>
    <t>RESORTES LINEA COMPLEMENTARIA344</t>
  </si>
  <si>
    <t>RESORTES LINEA COMPLEMENTARIA346</t>
  </si>
  <si>
    <t>RESORTES LINEA COMPLEMENTARIA348</t>
  </si>
  <si>
    <t>RESORTES LINEA COMPLEMENTARIA349</t>
  </si>
  <si>
    <t>RESORTES LINEA COMPLEMENTARIA350</t>
  </si>
  <si>
    <t>RESORTES LINEA COMPLEMENTARIA352</t>
  </si>
  <si>
    <t>RESORTES LINEA COMPLEMENTARIA353</t>
  </si>
  <si>
    <t>RESORTES LINEA COMPLEMENTARIA354</t>
  </si>
  <si>
    <t>RESORTES LINEA COMPLEMENTARIA355</t>
  </si>
  <si>
    <t>RESORTES LINEA COMPLEMENTARIA356</t>
  </si>
  <si>
    <t>RESORTES LINEA COMPLEMENTARIA358</t>
  </si>
  <si>
    <t>RESORTES LINEA COMPLEMENTARIA360</t>
  </si>
  <si>
    <t>RESORTES LINEA COMPLEMENTARIA362</t>
  </si>
  <si>
    <t>RESORTES LINEA COMPLEMENTARIA364</t>
  </si>
  <si>
    <t>RESORTES LINEA COMPLEMENTARIA365</t>
  </si>
  <si>
    <t>RESORTES LINEA COMPLEMENTARIA366</t>
  </si>
  <si>
    <t>RESORTES LINEA COMPLEMENTARIA367</t>
  </si>
  <si>
    <t>RESORTES LINEA COMPLEMENTARIA368</t>
  </si>
  <si>
    <t>RESORTES LINEA COMPLEMENTARIA370</t>
  </si>
  <si>
    <t>RESORTES LINEA COMPLEMENTARIA371</t>
  </si>
  <si>
    <t>RESORTES LINEA COMPLEMENTARIA372</t>
  </si>
  <si>
    <t>RESORTES LINEA COMPLEMENTARIA374</t>
  </si>
  <si>
    <t>RESORTES LINEA COMPLEMENTARIA375</t>
  </si>
  <si>
    <t>RESORTES LINEA COMPLEMENTARIA376</t>
  </si>
  <si>
    <t>RESORTES LINEA COMPLEMENTARIA377</t>
  </si>
  <si>
    <t>RESORTES LINEA COMPLEMENTARIA378</t>
  </si>
  <si>
    <t>RESORTES LINEA COMPLEMENTARIA380</t>
  </si>
  <si>
    <t>RESORTES LINEA COMPLEMENTARIA381</t>
  </si>
  <si>
    <t>RESORTES LINEA COMPLEMENTARIA382</t>
  </si>
  <si>
    <t>RESORTES LINEA COMPLEMENTARIA383</t>
  </si>
  <si>
    <t>RESORTES LINEA COMPLEMENTARIA384</t>
  </si>
  <si>
    <t>RESORTES LINEA COMPLEMENTARIA385</t>
  </si>
  <si>
    <t>RESORTES LINEA COMPLEMENTARIA386</t>
  </si>
  <si>
    <t>RESORTES LINEA COMPLEMENTARIA387</t>
  </si>
  <si>
    <t>RESORTES LINEA COMPLEMENTARIA388</t>
  </si>
  <si>
    <t>RESORTES LINEA COMPLEMENTARIA389</t>
  </si>
  <si>
    <t>RESORTES LINEA COMPLEMENTARIA393</t>
  </si>
  <si>
    <t>RESORTES LINEA COMPLEMENTARIA394</t>
  </si>
  <si>
    <t>RESORTES LINEA COMPLEMENTARIA395</t>
  </si>
  <si>
    <t>RESORTES LINEA COMPLEMENTARIA396</t>
  </si>
  <si>
    <t>RESORTES LINEA COMPLEMENTARIA397</t>
  </si>
  <si>
    <t>RESORTES LINEA COMPLEMENTARIA398</t>
  </si>
  <si>
    <t>RESORTES LINEA COMPLEMENTARIA399</t>
  </si>
  <si>
    <t>RESORTES LINEA COMPLEMENTARIA400</t>
  </si>
  <si>
    <t>RESORTES LINEA COMPLEMENTARIA401</t>
  </si>
  <si>
    <t>RESORTES LINEA COMPLEMENTARIA402</t>
  </si>
  <si>
    <t>RESORTES LINEA COMPLEMENTARIA403</t>
  </si>
  <si>
    <t>RESORTES LINEA COMPLEMENTARIA404</t>
  </si>
  <si>
    <t>RESORTES LINEA COMPLEMENTARIA405</t>
  </si>
  <si>
    <t>RESORTES LINEA COMPLEMENTARIA407</t>
  </si>
  <si>
    <t>RESORTES LINEA COMPLEMENTARIA408</t>
  </si>
  <si>
    <t>RESORTES LINEA COMPLEMENTARIA410</t>
  </si>
  <si>
    <t>RESORTES LINEA COMPLEMENTARIA411</t>
  </si>
  <si>
    <t>RESORTES LINEA PESADA110</t>
  </si>
  <si>
    <t>RESORTES LINEA PESADA112</t>
  </si>
  <si>
    <t>RESORTES LINEA PESADA114</t>
  </si>
  <si>
    <t>RESORTES LINEA PESADA116</t>
  </si>
  <si>
    <t>RESORTES LINEA PESADA118</t>
  </si>
  <si>
    <t>RESORTES LINEA PESADA120</t>
  </si>
  <si>
    <t>RESORTES LINEA PESADA122</t>
  </si>
  <si>
    <t>RESORTES LINEA PESADA124</t>
  </si>
  <si>
    <t>RESORTES LINEA PESADA125</t>
  </si>
  <si>
    <t>RESORTES LINEA PESADA126</t>
  </si>
  <si>
    <t>RESORTES LINEA PESADA128</t>
  </si>
  <si>
    <t>RESORTES LINEA PESADA130</t>
  </si>
  <si>
    <t>RESORTES LINEA PESADA132</t>
  </si>
  <si>
    <t>RESORTES LINEA PESADA134</t>
  </si>
  <si>
    <t>RESORTES LINEA PESADA136</t>
  </si>
  <si>
    <t>RESORTES LINEA PESADA138</t>
  </si>
  <si>
    <t>RESORTES LINEA PESADA140</t>
  </si>
  <si>
    <t>RESORTES LINEA PESADA145</t>
  </si>
  <si>
    <t>RESORTES LINEA PESADA146</t>
  </si>
  <si>
    <t>RESORTES LINEA PESADA149</t>
  </si>
  <si>
    <t>RESORTES LINEA PESADA151</t>
  </si>
  <si>
    <t>RESORTES LINEA PESADA153</t>
  </si>
  <si>
    <t>RESORTES LINEA PESADA157</t>
  </si>
  <si>
    <t>RESORTES LINEA PESADA161</t>
  </si>
  <si>
    <t>RESORTES LINEA PESADA163</t>
  </si>
  <si>
    <t>RESORTES LINEA PESADA165</t>
  </si>
  <si>
    <t>RESORTES LINEA PESADA167</t>
  </si>
  <si>
    <t>RESORTES LINEA PESADA169</t>
  </si>
  <si>
    <t>RESORTES LINEA PESADA170</t>
  </si>
  <si>
    <t>RESORTES LINEA PESADA172</t>
  </si>
  <si>
    <t>RESORTES LINEA PESADA174</t>
  </si>
  <si>
    <t>RESORTES LINEA PESADA176</t>
  </si>
  <si>
    <t>RESORTES LINEA PESADA178</t>
  </si>
  <si>
    <t>RESORTES LINEA PESADA179</t>
  </si>
  <si>
    <t>RESORTES LINEA PESADA180</t>
  </si>
  <si>
    <t>RESORTES LINEA PESADA182</t>
  </si>
  <si>
    <t>RESORTES LINEA PESADA184</t>
  </si>
  <si>
    <t>RESORTES LINEA PESADA188</t>
  </si>
  <si>
    <t>RESORTES LINEA PESADA190</t>
  </si>
  <si>
    <t>RESORTES LINEA PESADA194</t>
  </si>
  <si>
    <t>RESORTES LINEA PESADA196</t>
  </si>
  <si>
    <t>RESORTES LINEA PESADA198</t>
  </si>
  <si>
    <t>RESORTES LINEA BULONERA800</t>
  </si>
  <si>
    <t>RESORTES LINEA BULONERA801</t>
  </si>
  <si>
    <t>RESORTES LINEA BULONERA803</t>
  </si>
  <si>
    <t>RESORTES LINEA BULONERA805</t>
  </si>
  <si>
    <t>RESORTES LINEA BULONERA807</t>
  </si>
  <si>
    <t>RESORTES LINEA BULONERA808</t>
  </si>
  <si>
    <t>RESORTES LINEA BULONERA809</t>
  </si>
  <si>
    <t>RESORTES LINEA BULONERA810</t>
  </si>
  <si>
    <t>RESORTES LINEA BULONERA812</t>
  </si>
  <si>
    <t>RESORTES LINEA BULONERA813</t>
  </si>
  <si>
    <t>RESORTES LINEA BULONERA814</t>
  </si>
  <si>
    <t>RESORTES LINEA BULONERA815</t>
  </si>
  <si>
    <t>RESORTES LINEA BULONERA816</t>
  </si>
  <si>
    <t>RESORTES LINEA BULONERA818</t>
  </si>
  <si>
    <t>RESORTES LINEA BULONERA820</t>
  </si>
  <si>
    <t>RESORTES LINEA BULONERA822</t>
  </si>
  <si>
    <t>RESORTES LINEA BULONERA824</t>
  </si>
  <si>
    <t>RESORTES LINEA BULONERA828</t>
  </si>
  <si>
    <t>RESORTES LINEA BULONERA840</t>
  </si>
  <si>
    <t>RESORTES LINEA BULONERA842</t>
  </si>
  <si>
    <t>RESORTES LINEA BULONERA844</t>
  </si>
  <si>
    <t>RESORTES LINEA BULONERA846</t>
  </si>
  <si>
    <t>RESORTES LINEA BULONERA847</t>
  </si>
  <si>
    <t>RESORTES LINEA BULONERA848</t>
  </si>
  <si>
    <t>RESORTES LINEA BULONERA850</t>
  </si>
  <si>
    <t>RESORTES LINEA BULONERA852</t>
  </si>
  <si>
    <t>RESORTES LINEA BULONERA854</t>
  </si>
  <si>
    <t>RESORTES LINEA BULONERA856</t>
  </si>
  <si>
    <t>RESORTES LINEA BULONERA858</t>
  </si>
  <si>
    <t>RESORTES LINEA BULONERA860</t>
  </si>
  <si>
    <t>RESORTES LINEA BULONERA862</t>
  </si>
  <si>
    <t>RESORTES LINEA BULONERA864</t>
  </si>
  <si>
    <t>RESORTES LINEA BULONERA866</t>
  </si>
  <si>
    <t>RESORTES LINEA BULONERA868</t>
  </si>
  <si>
    <t>RESORTES LINEA BULONERA870</t>
  </si>
  <si>
    <t>RESORTES LINEA BULONERA872</t>
  </si>
  <si>
    <t>RESORTES LINEA AUTOMOTOR400</t>
  </si>
  <si>
    <t>RESORTES LINEA AUTOMOTOR401</t>
  </si>
  <si>
    <t>RESORTES LINEA AUTOMOTOR402</t>
  </si>
  <si>
    <t>RESORTES LINEA AUTOMOTOR405</t>
  </si>
  <si>
    <t>RESORTES LINEA AUTOMOTOR406</t>
  </si>
  <si>
    <t>RESORTES LINEA AUTOMOTOR409</t>
  </si>
  <si>
    <t>RESORTES LINEA AUTOMOTOR414</t>
  </si>
  <si>
    <t>RESORTES LINEA AUTOMOTOR415</t>
  </si>
  <si>
    <t>RESORTES LINEA AUTOMOTOR420</t>
  </si>
  <si>
    <t>RESORTES LINEA AUTOMOTOR421</t>
  </si>
  <si>
    <t>RESORTES LINEA AUTOMOTOR429</t>
  </si>
  <si>
    <t>RESORTES LINEA AUTOMOTOR440</t>
  </si>
  <si>
    <t>RESORTES LINEA AUTOMOTOR441</t>
  </si>
  <si>
    <t>RESORTES LINEA AUTOMOTOR442</t>
  </si>
  <si>
    <t>RESORTES LINEA AUTOMOTOR443</t>
  </si>
  <si>
    <t>RESORTES LINEA AUTOMOTOR460</t>
  </si>
  <si>
    <t>RESORTES LINEA AUTOMOTOR461</t>
  </si>
  <si>
    <t>RESORTES LINEA AUTOMOTOR462</t>
  </si>
  <si>
    <t>RESORTES LINEA AUTOMOTOR463</t>
  </si>
  <si>
    <t>RESORTES LINEA AUTOMOTOR464</t>
  </si>
  <si>
    <t>RESORTES LINEA AUTOMOTOR465</t>
  </si>
  <si>
    <t>RESORTES LINEA AUTOMOTOR466</t>
  </si>
  <si>
    <t>RESORTES LINEA AUTOMOTOR467</t>
  </si>
  <si>
    <t>RESORTES LINEA AUTOMOTOR470</t>
  </si>
  <si>
    <t>RESORTES LINEA AUTOMOTOR473</t>
  </si>
  <si>
    <t>RESORTES LINEA AUTOMOTOR478</t>
  </si>
  <si>
    <t>RESORTES LINEA AUTOMOTOR479</t>
  </si>
  <si>
    <t>RESORTES LINEA AUTOMOTOR480</t>
  </si>
  <si>
    <t>RESORTES LINEA AUTOMOTOR481</t>
  </si>
  <si>
    <t>RESORTES LINEA AUTOMOTOR482</t>
  </si>
  <si>
    <t>RESORTES LINEA AUTOMOTOR484</t>
  </si>
  <si>
    <t>RESORTES LINEA AUTOMOTOR485</t>
  </si>
  <si>
    <t>RESORTES LINEA AUTOMOTOR487</t>
  </si>
  <si>
    <t>RESORTES LINEA AUTOMOTOR488</t>
  </si>
  <si>
    <t>RESORTES LINEA AUTOMOTOR491</t>
  </si>
  <si>
    <t>RESORTES LINEA AUTOMOTOR504</t>
  </si>
  <si>
    <t>RESORTES LINEA AUTOMOTOR505</t>
  </si>
  <si>
    <t>RESORTES LINEA AUTOMOTOR506</t>
  </si>
  <si>
    <t>RESORTES LINEA AUTOMOTOR507</t>
  </si>
  <si>
    <t>RESORTES LINEA AUTOMOTOR508</t>
  </si>
  <si>
    <t>RESORTES LINEA AUTOMOTOR511</t>
  </si>
  <si>
    <t>RESORTES LINEA AUTOMOTOR512</t>
  </si>
  <si>
    <t>RESORTES LINEA AUTOMOTOR513</t>
  </si>
  <si>
    <t>RESORTES LINEA AUTOMOTOR524</t>
  </si>
  <si>
    <t>RESORTES LINEA AUTOMOTOR526</t>
  </si>
  <si>
    <t>RESORTES LINEA AUTOMOTOR545</t>
  </si>
  <si>
    <t>RESORTES LINEA AUTOMOTOR547</t>
  </si>
  <si>
    <t>RESORTES LINEA AUTOMOTOR548</t>
  </si>
  <si>
    <t>RESORTES LINEA AUTOMOTOR550</t>
  </si>
  <si>
    <t>RESORTES LINEA AUTOMOTOR555</t>
  </si>
  <si>
    <t>RESORTES LINEA AUTOMOTOR575</t>
  </si>
  <si>
    <t>RESORTES LINEA AUTOMOTOR576</t>
  </si>
  <si>
    <t>RESORTES LINEA AUTOMOTOR583</t>
  </si>
  <si>
    <t>RESORTES LINEA AUTOMOTOR584</t>
  </si>
  <si>
    <t>RESORTES LINEA AUTOMOTOR585</t>
  </si>
  <si>
    <t>RESORTES LINEA AUTOMOTOR589</t>
  </si>
  <si>
    <t>RESORTES LINEA AUTOMOTOR590</t>
  </si>
  <si>
    <t>RESORTES LINEA AUTOMOTOR594</t>
  </si>
  <si>
    <t>RESORTES LINEA AUTOMOTOR595</t>
  </si>
  <si>
    <t>RESORTES LINEA AUTOMOTOR598</t>
  </si>
  <si>
    <t>RESORTES LINEA AUTOMOTOR599</t>
  </si>
  <si>
    <t>RESORTES LINEA AUTOMOTOR600</t>
  </si>
  <si>
    <t>RESORTES LINEA AUTOMOTOR601</t>
  </si>
  <si>
    <t>RESORTES LINEA AUTOMOTOR606</t>
  </si>
  <si>
    <t>RESORTES LINEA AUTOMOTOR607</t>
  </si>
  <si>
    <t>RESORTES LINEA AUTOMOTOR608</t>
  </si>
  <si>
    <t>RESORTES LINEA AUTOMOTOR609</t>
  </si>
  <si>
    <t>RESORTES LINEA AUTOMOTOR612</t>
  </si>
  <si>
    <t>RESORTES LINEA AUTOMOTOR613</t>
  </si>
  <si>
    <t>RESORTES LINEA AUTOMOTOR615</t>
  </si>
  <si>
    <t>RESORTES LINEA AUTOMOTOR631</t>
  </si>
  <si>
    <t>RESORTES LINEA AUTOMOTOR632</t>
  </si>
  <si>
    <t>RESORTES LINEA AUTOMOTOR633</t>
  </si>
  <si>
    <t>RESORTES LINEA AUTOMOTOR658</t>
  </si>
  <si>
    <t>RESORTES LINEA AUTOMOTOR659</t>
  </si>
  <si>
    <t>RESORTES LINEA AUTOMOTOR660</t>
  </si>
  <si>
    <t>RESORTES LINEA AUTOMOTOR664</t>
  </si>
  <si>
    <t>RESORTES LINEA AUTOMOTOR665</t>
  </si>
  <si>
    <t>RESORTES LINEA AUTOMOTOR666</t>
  </si>
  <si>
    <t>RESORTES LINEA AUTOMOTOR668</t>
  </si>
  <si>
    <t>RESORTES LINEA AUTOMOTOR685</t>
  </si>
  <si>
    <t>RESORTES LINEA AUTOMOTOR686</t>
  </si>
  <si>
    <t>RESORTES LINEA AUTOMOTOR687</t>
  </si>
  <si>
    <t>RESORTES LINEA AUTOMOTOR690</t>
  </si>
  <si>
    <t>RESORTES LINEA AUTOMOTOR698</t>
  </si>
  <si>
    <t>RESORTES LINEA AUTOMOTOR700</t>
  </si>
  <si>
    <t>RESORTES LINEA AUTOMOTOR702</t>
  </si>
  <si>
    <t>RESORTES LINEA AUTOMOTOR706</t>
  </si>
  <si>
    <t>RESORTES LINEA AUTOMOTOR707</t>
  </si>
  <si>
    <t>RESORTES LINEA AUTOMOTOR708</t>
  </si>
  <si>
    <t>RESORTES LINEA AUTOMOTOR709</t>
  </si>
  <si>
    <t>RESORTES LINEA AUTOMOTOR710</t>
  </si>
  <si>
    <t>RESORTES LINEA AUTOMOTOR793</t>
  </si>
  <si>
    <t>RESORTES LINEA AUTOMOTOR794</t>
  </si>
  <si>
    <t>RESORTES LINEA AUTOMOTOR795</t>
  </si>
  <si>
    <t>RESORTES LINEA AUTOMOTOR796</t>
  </si>
  <si>
    <t>RESORTES LINEA AUTOMOTOR797</t>
  </si>
  <si>
    <t>RESORTES LINEA HORNO200</t>
  </si>
  <si>
    <t>RESORTES LINEA HORNO203</t>
  </si>
  <si>
    <t>RESORTES LINEA HORNO205</t>
  </si>
  <si>
    <t>RESORTES LINEA HORNO208</t>
  </si>
  <si>
    <t>RESORTES LINEA HORNO210</t>
  </si>
  <si>
    <t>RESORTES LINEA HORNO211</t>
  </si>
  <si>
    <t>RESORTES LINEA HORNO214</t>
  </si>
  <si>
    <t>RESORTES LINEA HORNO216</t>
  </si>
  <si>
    <t>RESORTES LINEA HORNO219</t>
  </si>
  <si>
    <t>RESORTES LINEA HORNO220</t>
  </si>
  <si>
    <t>RESORTES LINEA HORNO221</t>
  </si>
  <si>
    <t>RESORTES LINEA HORNO223</t>
  </si>
  <si>
    <t>RESORTES LINEA HORNO224</t>
  </si>
  <si>
    <t>RESORTES LINEA HORNO232</t>
  </si>
  <si>
    <t>RESORTES LINEA HORNO233</t>
  </si>
  <si>
    <t>RESORTES LINEA HORNO234</t>
  </si>
  <si>
    <t>RESORTES LINEA HORNO235</t>
  </si>
  <si>
    <t>RESORTES LINEA HORNO236</t>
  </si>
  <si>
    <t>RESORTES LINEA HORNO238</t>
  </si>
  <si>
    <t>RESORTES LINEA HORNO239</t>
  </si>
  <si>
    <t>RESORTES LINEA HORNO240</t>
  </si>
  <si>
    <t>RESORTES LINEA HORNO242</t>
  </si>
  <si>
    <t>RESORTES LINEA HORNO243</t>
  </si>
  <si>
    <t>RESORTES LINEA HORNO245</t>
  </si>
  <si>
    <t>RESORTES LINEA HORNO246</t>
  </si>
  <si>
    <t>RESORTES LINEA HORNO247</t>
  </si>
  <si>
    <t>RESORTES LINEA HORNO248</t>
  </si>
  <si>
    <t>ORING5</t>
  </si>
  <si>
    <t>ORING6</t>
  </si>
  <si>
    <t>ORING7</t>
  </si>
  <si>
    <t>ORING8</t>
  </si>
  <si>
    <t>ORING9</t>
  </si>
  <si>
    <t>ORING10</t>
  </si>
  <si>
    <t>ORING11</t>
  </si>
  <si>
    <t>ORING12</t>
  </si>
  <si>
    <t>ORING13</t>
  </si>
  <si>
    <t>ORING14</t>
  </si>
  <si>
    <t>ORING15</t>
  </si>
  <si>
    <t>ORING16</t>
  </si>
  <si>
    <t>ORING17</t>
  </si>
  <si>
    <t>ORING18</t>
  </si>
  <si>
    <t>ORING19</t>
  </si>
  <si>
    <t>ORING20</t>
  </si>
  <si>
    <t>ORING21</t>
  </si>
  <si>
    <t>ORING22</t>
  </si>
  <si>
    <t>ORING23</t>
  </si>
  <si>
    <t>ORING24</t>
  </si>
  <si>
    <t>ORING25</t>
  </si>
  <si>
    <t>ORING26</t>
  </si>
  <si>
    <t>ORING27</t>
  </si>
  <si>
    <t>ORING28</t>
  </si>
  <si>
    <t>ORING29</t>
  </si>
  <si>
    <t>ORING30</t>
  </si>
  <si>
    <t>ORING31</t>
  </si>
  <si>
    <t>ORING32</t>
  </si>
  <si>
    <t>ORING33</t>
  </si>
  <si>
    <t>ORING34</t>
  </si>
  <si>
    <t>ORING35</t>
  </si>
  <si>
    <t>ORING36</t>
  </si>
  <si>
    <t>ORING37</t>
  </si>
  <si>
    <t>ORING38</t>
  </si>
  <si>
    <t>ORING39</t>
  </si>
  <si>
    <t>ORING40</t>
  </si>
  <si>
    <t>ORING41</t>
  </si>
  <si>
    <t>ORING42</t>
  </si>
  <si>
    <t>ORING43</t>
  </si>
  <si>
    <t>ORING44</t>
  </si>
  <si>
    <t>ORING45</t>
  </si>
  <si>
    <t>ORING106</t>
  </si>
  <si>
    <t>ORING107</t>
  </si>
  <si>
    <t>ORING108</t>
  </si>
  <si>
    <t>ORING109</t>
  </si>
  <si>
    <t>ORING110</t>
  </si>
  <si>
    <t>ORING111</t>
  </si>
  <si>
    <t>ORING112</t>
  </si>
  <si>
    <t>ORING113</t>
  </si>
  <si>
    <t>ORING114</t>
  </si>
  <si>
    <t>ORING115</t>
  </si>
  <si>
    <t>ORING116</t>
  </si>
  <si>
    <t>ORING117</t>
  </si>
  <si>
    <t>ORING118</t>
  </si>
  <si>
    <t>ORING119</t>
  </si>
  <si>
    <t>ORING120</t>
  </si>
  <si>
    <t>ORING121</t>
  </si>
  <si>
    <t>ORING122</t>
  </si>
  <si>
    <t>ORING123</t>
  </si>
  <si>
    <t>ORING124</t>
  </si>
  <si>
    <t>ORING125</t>
  </si>
  <si>
    <t>ORING126</t>
  </si>
  <si>
    <t>ORING127</t>
  </si>
  <si>
    <t>ORING128</t>
  </si>
  <si>
    <t>ORING129</t>
  </si>
  <si>
    <t>ORING130</t>
  </si>
  <si>
    <t>ORING131</t>
  </si>
  <si>
    <t>ORING132</t>
  </si>
  <si>
    <t>ORING133</t>
  </si>
  <si>
    <t>ORING134</t>
  </si>
  <si>
    <t>ORING135</t>
  </si>
  <si>
    <t>ORING136</t>
  </si>
  <si>
    <t>ORING137</t>
  </si>
  <si>
    <t>ORING138</t>
  </si>
  <si>
    <t>ORING139</t>
  </si>
  <si>
    <t>ORING140</t>
  </si>
  <si>
    <t>ORING141</t>
  </si>
  <si>
    <t>ORING142</t>
  </si>
  <si>
    <t>ORING143</t>
  </si>
  <si>
    <t>ORING144</t>
  </si>
  <si>
    <t>ORING145</t>
  </si>
  <si>
    <t>ORING146</t>
  </si>
  <si>
    <t>ORING147</t>
  </si>
  <si>
    <t>ORING201</t>
  </si>
  <si>
    <t>ORING202</t>
  </si>
  <si>
    <t>ORING203</t>
  </si>
  <si>
    <t>ORING204</t>
  </si>
  <si>
    <t>ORING205</t>
  </si>
  <si>
    <t>ORING206</t>
  </si>
  <si>
    <t>ORING207</t>
  </si>
  <si>
    <t>ORING208</t>
  </si>
  <si>
    <t>ORING209</t>
  </si>
  <si>
    <t>ORING210</t>
  </si>
  <si>
    <t>ORING211</t>
  </si>
  <si>
    <t>ORING212</t>
  </si>
  <si>
    <t>ORING213</t>
  </si>
  <si>
    <t>ORING214</t>
  </si>
  <si>
    <t>ORING215</t>
  </si>
  <si>
    <t>ORING216</t>
  </si>
  <si>
    <t>ORING217</t>
  </si>
  <si>
    <t>ORING218</t>
  </si>
  <si>
    <t>ORING219</t>
  </si>
  <si>
    <t>ORING220</t>
  </si>
  <si>
    <t>ORING221</t>
  </si>
  <si>
    <t>ORING222</t>
  </si>
  <si>
    <t>ORING223</t>
  </si>
  <si>
    <t>ORING224</t>
  </si>
  <si>
    <t>ORING225</t>
  </si>
  <si>
    <t>ORING226</t>
  </si>
  <si>
    <t>ORING227</t>
  </si>
  <si>
    <t>ORING228</t>
  </si>
  <si>
    <t>ORING229</t>
  </si>
  <si>
    <t>ORING230</t>
  </si>
  <si>
    <t>ORING231</t>
  </si>
  <si>
    <t>ORING232</t>
  </si>
  <si>
    <t>ORING233</t>
  </si>
  <si>
    <t>ORING234</t>
  </si>
  <si>
    <t>ORING235</t>
  </si>
  <si>
    <t>ORING236</t>
  </si>
  <si>
    <t>ORING237</t>
  </si>
  <si>
    <t>ORING238</t>
  </si>
  <si>
    <t>ORING239</t>
  </si>
  <si>
    <t>ORING240</t>
  </si>
  <si>
    <t>ORING309</t>
  </si>
  <si>
    <t>ORING310</t>
  </si>
  <si>
    <t>ORING311</t>
  </si>
  <si>
    <t>ORING312</t>
  </si>
  <si>
    <t>ORING313</t>
  </si>
  <si>
    <t>ORING314</t>
  </si>
  <si>
    <t>ORING315</t>
  </si>
  <si>
    <t>ORING316</t>
  </si>
  <si>
    <t>ORING317</t>
  </si>
  <si>
    <t>ORING318</t>
  </si>
  <si>
    <t>ORING319</t>
  </si>
  <si>
    <t>ORING320</t>
  </si>
  <si>
    <t>ORING321</t>
  </si>
  <si>
    <t>ORING322</t>
  </si>
  <si>
    <t>ORING323</t>
  </si>
  <si>
    <t>ORING324</t>
  </si>
  <si>
    <t>ORING325</t>
  </si>
  <si>
    <t>ORING326</t>
  </si>
  <si>
    <t>ORING327</t>
  </si>
  <si>
    <t>ORING328</t>
  </si>
  <si>
    <t>ORING329</t>
  </si>
  <si>
    <t>ORING330</t>
  </si>
  <si>
    <t>ORING331</t>
  </si>
  <si>
    <t>ORING400</t>
  </si>
  <si>
    <t>ORING401</t>
  </si>
  <si>
    <t>ORING402</t>
  </si>
  <si>
    <t>CARBONES1 -  27 x 12 x 6</t>
  </si>
  <si>
    <t>CARBONES2 -  27 x 9 x 6</t>
  </si>
  <si>
    <t>CARBONES3 -  18 x 5 x 8</t>
  </si>
  <si>
    <t>CARBONES4 -  22 x 16 x 6,3</t>
  </si>
  <si>
    <t>CARBONES5 -  17 x 15 x 7</t>
  </si>
  <si>
    <t>CARBONES8 -  17 x 11 x 7</t>
  </si>
  <si>
    <t>CARBONES9 -  22 x 16 x 6,3</t>
  </si>
  <si>
    <t>CARBONES12 -  14 x 5 x 5</t>
  </si>
  <si>
    <t>CARBONES13 -  16 x 6 x 6</t>
  </si>
  <si>
    <t>CARBONES15 - 16 x 7,5 x 6,5</t>
  </si>
  <si>
    <t>CARBONES16 -  17 x 6 x 6</t>
  </si>
  <si>
    <t>CARBONES17 -  17 x 13 x 7</t>
  </si>
  <si>
    <t>CARBONES18 -  18 x 6 x 9</t>
  </si>
  <si>
    <t>CARBONES19 -  18 x 6 x 6</t>
  </si>
  <si>
    <t>CARBONES20 -  18 x 17 x 7</t>
  </si>
  <si>
    <t>CARBONES21 -  22 x 9 x 6</t>
  </si>
  <si>
    <t>CARBONES22 -  14 x 9,5 x 5</t>
  </si>
  <si>
    <t>CARBONES24 -  15 x 7 x 6</t>
  </si>
  <si>
    <t>CARBONES38 -  30 x 9 x 6</t>
  </si>
  <si>
    <t>CARBONES39 -  22 x 14 x 6</t>
  </si>
  <si>
    <t>CARBONES41 -  18 x 8 x 5</t>
  </si>
  <si>
    <t>CARBONES42 -  17 x 8 x 6</t>
  </si>
  <si>
    <t>CARBONES43 -  13 x 8 x 5</t>
  </si>
  <si>
    <t>CARBONES44 -  10 x 8 x 5</t>
  </si>
  <si>
    <t>CARBONES47 - 15 x 9 x 6,3</t>
  </si>
  <si>
    <t>CARBONES48 -  6 x 10 x 20</t>
  </si>
  <si>
    <t>CARBONES50 - 20 x 6 x 6</t>
  </si>
  <si>
    <t>CARBONES53 - 12 x 7,8 x 4,8</t>
  </si>
  <si>
    <t>CARBONES54 - 6 x 8 x 15</t>
  </si>
  <si>
    <t>CARBONES55 - 5 x 8 x 14</t>
  </si>
  <si>
    <t>CARBONES62 - 6 x 10 x 14</t>
  </si>
  <si>
    <t>CARBONES70 - 14 x 7 x 6</t>
  </si>
  <si>
    <t>CARBONES81 - 15 x 4,5 x 4,5</t>
  </si>
  <si>
    <t>CARBONES82 - 18 x 8 x 6</t>
  </si>
  <si>
    <t>CARBONES89 - 19 x 18 x 7</t>
  </si>
  <si>
    <t>CARBONES94 - 14 x 10 x 6</t>
  </si>
  <si>
    <t>CARBONES105 - 16 x 11 x 6</t>
  </si>
  <si>
    <t>CARBONES107 - 14 x 8 x 5</t>
  </si>
  <si>
    <t>CARBONES108 - 18 x 8 x 6</t>
  </si>
  <si>
    <t>CARBONES109 - 13,7 x 7 x 6</t>
  </si>
  <si>
    <t>TERMINALES30 ch</t>
  </si>
  <si>
    <t>TERMINALES30 gr</t>
  </si>
  <si>
    <t>TERMINALES31 ch</t>
  </si>
  <si>
    <t>TERMINALES31 gr</t>
  </si>
  <si>
    <t>TERMINALES32</t>
  </si>
  <si>
    <t>TERMINALES33</t>
  </si>
  <si>
    <t>TERMINALES34</t>
  </si>
  <si>
    <t>TERMINALES35</t>
  </si>
  <si>
    <t>TERMINALES36</t>
  </si>
  <si>
    <t>TERMINALES37</t>
  </si>
  <si>
    <t>TERMINALES38</t>
  </si>
  <si>
    <t>TERMINALES40</t>
  </si>
  <si>
    <t>TERMINALES41</t>
  </si>
  <si>
    <t>TERMINALES42</t>
  </si>
  <si>
    <t>TERMINALES43</t>
  </si>
  <si>
    <t>TERMINALES44</t>
  </si>
  <si>
    <t>TERMINALES45</t>
  </si>
  <si>
    <t>TERMINALES46</t>
  </si>
  <si>
    <t>TERMINALES47</t>
  </si>
  <si>
    <t>TERMINALES51</t>
  </si>
  <si>
    <t>TERMINALES52</t>
  </si>
  <si>
    <t>TERMINALES53</t>
  </si>
  <si>
    <t>TERMINALES54</t>
  </si>
  <si>
    <t>TERMINALES58 ch</t>
  </si>
  <si>
    <t>TERMINALES58 gr</t>
  </si>
  <si>
    <t>TERMINALES59</t>
  </si>
  <si>
    <t>TERMINALES60</t>
  </si>
  <si>
    <t>TERMINALES61</t>
  </si>
  <si>
    <t>TERMINALES62</t>
  </si>
  <si>
    <t>TERMINALES63</t>
  </si>
  <si>
    <t>TERMINALES64</t>
  </si>
  <si>
    <t>TERMINALES65</t>
  </si>
  <si>
    <t>TERMINALES66</t>
  </si>
  <si>
    <t>TERMINALES67</t>
  </si>
  <si>
    <t>TERMINALES68</t>
  </si>
  <si>
    <t>TERMINALES69</t>
  </si>
  <si>
    <t>TERMINALES70</t>
  </si>
  <si>
    <t>TERMINALES71</t>
  </si>
  <si>
    <t>TERMINALES72</t>
  </si>
  <si>
    <t>TERMINALES73</t>
  </si>
  <si>
    <t>TERMINALES74</t>
  </si>
  <si>
    <t>TERMINALES75</t>
  </si>
  <si>
    <t>TERMINALES1</t>
  </si>
  <si>
    <t>TERMINALES2</t>
  </si>
  <si>
    <t>TERMINALES3</t>
  </si>
  <si>
    <t>TERMINALES4</t>
  </si>
  <si>
    <t>TERMINALES5</t>
  </si>
  <si>
    <t>TERMINALES6</t>
  </si>
  <si>
    <t>TERMINALES7</t>
  </si>
  <si>
    <t>TERMINALES8</t>
  </si>
  <si>
    <t>TERMINALES9</t>
  </si>
  <si>
    <t>TERMINALES10</t>
  </si>
  <si>
    <t>TERMINALES11</t>
  </si>
  <si>
    <t>TERMINALES12</t>
  </si>
  <si>
    <t>TERMINALES13</t>
  </si>
  <si>
    <t>TERMINALES14</t>
  </si>
  <si>
    <t>TERMINALES15</t>
  </si>
  <si>
    <t>TERMINALES16</t>
  </si>
  <si>
    <t>TERMINALES17</t>
  </si>
  <si>
    <t>TERMINALES18</t>
  </si>
  <si>
    <t>TERMINALES19</t>
  </si>
  <si>
    <t>TERMINALES20</t>
  </si>
  <si>
    <t>TERMINALES21</t>
  </si>
  <si>
    <t>TERMINALES22</t>
  </si>
  <si>
    <t>TERMINALES23</t>
  </si>
  <si>
    <t>TERMINALES24</t>
  </si>
  <si>
    <t>TERMINALES25</t>
  </si>
  <si>
    <t>TERMINALES93</t>
  </si>
  <si>
    <t>TERMINALES94</t>
  </si>
  <si>
    <t>TERMINALES95</t>
  </si>
  <si>
    <t>TERMINALES96</t>
  </si>
  <si>
    <t>TERMINALES80</t>
  </si>
  <si>
    <t>TERMINALES81</t>
  </si>
  <si>
    <t>TERMINALES82</t>
  </si>
  <si>
    <t>TERMINALES83</t>
  </si>
  <si>
    <t>TERMINALES84</t>
  </si>
  <si>
    <t>TERMINALES85</t>
  </si>
  <si>
    <t>TERMINALES86</t>
  </si>
  <si>
    <t>TERMINALES87</t>
  </si>
  <si>
    <t>TERMINALES88</t>
  </si>
  <si>
    <t>TERMINALES89</t>
  </si>
  <si>
    <t>TERMINALES90</t>
  </si>
  <si>
    <t>TERMINALES91</t>
  </si>
  <si>
    <t>REGATONES1</t>
  </si>
  <si>
    <t>REGATONES3</t>
  </si>
  <si>
    <t>REGATONES4</t>
  </si>
  <si>
    <t>REGATONES5</t>
  </si>
  <si>
    <t>REGATONES6</t>
  </si>
  <si>
    <t>REGATONES7</t>
  </si>
  <si>
    <t>REGATONES8</t>
  </si>
  <si>
    <t>REGATONES9</t>
  </si>
  <si>
    <t>REGATONES10</t>
  </si>
  <si>
    <t>REGATONES11</t>
  </si>
  <si>
    <t>REGATONES16</t>
  </si>
  <si>
    <t>REGATONES17</t>
  </si>
  <si>
    <t>REGATONES12</t>
  </si>
  <si>
    <t>REGATONES13</t>
  </si>
  <si>
    <t>REGATONES14</t>
  </si>
  <si>
    <t>REGATONES15</t>
  </si>
  <si>
    <t>REGATONES19</t>
  </si>
  <si>
    <t>REGATONES20</t>
  </si>
  <si>
    <t>REGATONES23</t>
  </si>
  <si>
    <t>REGATONES26</t>
  </si>
  <si>
    <t>REGATONES27</t>
  </si>
  <si>
    <t>REGATONES29</t>
  </si>
  <si>
    <t>REGATONES30</t>
  </si>
  <si>
    <t>REGATONES31</t>
  </si>
  <si>
    <t>REGATONES32</t>
  </si>
  <si>
    <t>REGATONES33</t>
  </si>
  <si>
    <t>REGATONES34</t>
  </si>
  <si>
    <t>REGATONES35</t>
  </si>
  <si>
    <t>REGATONES36</t>
  </si>
  <si>
    <t>REGATONES37</t>
  </si>
  <si>
    <t>REGATONES38</t>
  </si>
  <si>
    <t>REGATONES39</t>
  </si>
  <si>
    <t>REGATONES40</t>
  </si>
  <si>
    <t>REGATONES41</t>
  </si>
  <si>
    <t>REGATONES42</t>
  </si>
  <si>
    <t>REGATONES44</t>
  </si>
  <si>
    <t>REGATONES45</t>
  </si>
  <si>
    <t>REGATONES46</t>
  </si>
  <si>
    <t>REGATONES47</t>
  </si>
  <si>
    <t>REGATONES48</t>
  </si>
  <si>
    <t>REGATONES50</t>
  </si>
  <si>
    <t>REGATONES51</t>
  </si>
  <si>
    <t>REGATONES52</t>
  </si>
  <si>
    <t>REGATONES53</t>
  </si>
  <si>
    <t>REGATONES54</t>
  </si>
  <si>
    <t>REGATONES60</t>
  </si>
  <si>
    <t>REGATONES61</t>
  </si>
  <si>
    <t>REGATONES63</t>
  </si>
  <si>
    <t>REGATONES64</t>
  </si>
  <si>
    <t>REGATONES65</t>
  </si>
  <si>
    <t>REGATONES66</t>
  </si>
  <si>
    <t>REGATONES70</t>
  </si>
  <si>
    <t>REGATONES71</t>
  </si>
  <si>
    <t>REGATONES72</t>
  </si>
  <si>
    <t>REGATONES75</t>
  </si>
  <si>
    <t>REGATONES76</t>
  </si>
  <si>
    <t>REGATONES77</t>
  </si>
  <si>
    <t>REGATONES78</t>
  </si>
  <si>
    <t>REGATONES120</t>
  </si>
  <si>
    <t>REGATONES121</t>
  </si>
  <si>
    <t>REGATONES122</t>
  </si>
  <si>
    <t>REGATONES123</t>
  </si>
  <si>
    <t>REGATONES124</t>
  </si>
  <si>
    <t>REGATONES125</t>
  </si>
  <si>
    <t>REGATONES80</t>
  </si>
  <si>
    <t>REGATONES81</t>
  </si>
  <si>
    <t>REGATONES82</t>
  </si>
  <si>
    <t>REGATONES83</t>
  </si>
  <si>
    <t>REGATONES84</t>
  </si>
  <si>
    <t>REGATONES85</t>
  </si>
  <si>
    <t>REGATONES86</t>
  </si>
  <si>
    <t>REGATONES87</t>
  </si>
  <si>
    <t>REGATONES90</t>
  </si>
  <si>
    <t>REGATONES91</t>
  </si>
  <si>
    <t>REGATONES92</t>
  </si>
  <si>
    <t>REGATONES93</t>
  </si>
  <si>
    <t>REGATONES94</t>
  </si>
  <si>
    <t>REGATONES95</t>
  </si>
  <si>
    <t>REGATONES100</t>
  </si>
  <si>
    <t>REGATONES101</t>
  </si>
  <si>
    <t>REGATONES102</t>
  </si>
  <si>
    <t>REGATONES103</t>
  </si>
  <si>
    <t>REGATONES104</t>
  </si>
  <si>
    <t>REGATONES108</t>
  </si>
  <si>
    <t>REGATONES109</t>
  </si>
  <si>
    <t>REGATONES110</t>
  </si>
  <si>
    <t>REGATONES111</t>
  </si>
  <si>
    <t>REGATONES112</t>
  </si>
  <si>
    <t>ARANDELAS DE GOMA3 X 10</t>
  </si>
  <si>
    <t>ARANDELAS DE GOMA3 x 12</t>
  </si>
  <si>
    <t>ARANDELAS DE GOMA3 x 20</t>
  </si>
  <si>
    <t>ARANDELAS DE GOMA3,5 X 8 (1/8)</t>
  </si>
  <si>
    <t>ARANDELAS DE GOMA4 X 11 (5/32)</t>
  </si>
  <si>
    <t>ARANDELAS DE GOMA4 X 12</t>
  </si>
  <si>
    <t>ARANDELAS DE GOMA4 x 16</t>
  </si>
  <si>
    <t>ARANDELAS DE GOMA4 X 22</t>
  </si>
  <si>
    <t>ARANDELAS DE GOMA4 x 25</t>
  </si>
  <si>
    <t>ARANDELAS DE GOMA5 X 10</t>
  </si>
  <si>
    <t>ARANDELAS DE GOMA5 X 13 (3/16)</t>
  </si>
  <si>
    <t>ARANDELAS DE GOMA5 X 16</t>
  </si>
  <si>
    <t>ARANDELAS DE GOMA6 X 14</t>
  </si>
  <si>
    <t>ARANDELAS DE GOMA6 x 16</t>
  </si>
  <si>
    <t>ARANDELAS DE GOMA6 X 18</t>
  </si>
  <si>
    <t>ARANDELAS DE GOMA6 x 26</t>
  </si>
  <si>
    <t>ARANDELAS DE GOMA6 5 X 12 (1/4)</t>
  </si>
  <si>
    <t>ARANDELAS DE GOMA6,5 X 20 (1/4)</t>
  </si>
  <si>
    <t>ARANDELAS DE GOMA7 X 13</t>
  </si>
  <si>
    <t>ARANDELAS DE GOMA7 X 16</t>
  </si>
  <si>
    <t>ARANDELAS DE GOMA7  X 20</t>
  </si>
  <si>
    <t>ARANDELAS DE GOMA8 X 16 (5/16)</t>
  </si>
  <si>
    <t>ARANDELAS DE GOMA8 X 20</t>
  </si>
  <si>
    <t>ARANDELAS DE GOMA8 x 30</t>
  </si>
  <si>
    <t>ARANDELAS DE GOMA8 x  40</t>
  </si>
  <si>
    <t>ARANDELAS DE GOMA9,5 X 20 (3/8)</t>
  </si>
  <si>
    <t>ARANDELAS DE GOMA10 x 18</t>
  </si>
  <si>
    <t>ARANDELAS DE GOMA10 X 25</t>
  </si>
  <si>
    <t>ARANDELAS DE GOMA10 x 30</t>
  </si>
  <si>
    <t>ARANDELAS DE GOMA10 x 40</t>
  </si>
  <si>
    <t>ARANDELAS DE GOMA10 X 46 X 2</t>
  </si>
  <si>
    <t>ARANDELAS DE GOMA11,5 X 19 X 2,5 (7/16)</t>
  </si>
  <si>
    <t>ARANDELAS DE GOMA11,5 X 26</t>
  </si>
  <si>
    <t>ARANDELAS DE GOMA12 X 20</t>
  </si>
  <si>
    <t>ARANDELAS DE GOMA12 x 40</t>
  </si>
  <si>
    <t>ARANDELAS DE GOMA12 X 46 X 2</t>
  </si>
  <si>
    <t>ARANDELAS DE GOMA13 X 24 (1/2)</t>
  </si>
  <si>
    <t>ARANDELAS DE GOMA14 X 24</t>
  </si>
  <si>
    <t>ARANDELAS DE GOMA14 x 36</t>
  </si>
  <si>
    <t>ARANDELAS DE GOMA14 X 46 X 2</t>
  </si>
  <si>
    <t>ARANDELAS DE GOMA15 X 36 X 2</t>
  </si>
  <si>
    <t>ARANDELAS DE GOMA16 X 36 X 2</t>
  </si>
  <si>
    <t>ARANDELAS DE GOMA16 x 46</t>
  </si>
  <si>
    <t>ARANDELAS DE GOMA17 X 24 X 2</t>
  </si>
  <si>
    <t>ARANDELAS DE GOMA18 x 40</t>
  </si>
  <si>
    <t>ARANDELAS DE GOMA18 X 46 X 2</t>
  </si>
  <si>
    <t>ARANDELAS DE GOMA20 X 40 X 2</t>
  </si>
  <si>
    <t>ARANDELAS DE GOMA20 x 46</t>
  </si>
  <si>
    <t>ARANDELAS DE GOMA22 x 46</t>
  </si>
  <si>
    <t>ARANDELAS DE GOMA25 x 46</t>
  </si>
  <si>
    <t>ARANDELAS DE GOMA26 X 46 X 2</t>
  </si>
  <si>
    <t>ARANDELAS DE GOMA28 X 46 X 2</t>
  </si>
  <si>
    <t>ARANDELAS DE GOMA30 x 46</t>
  </si>
  <si>
    <t>ARANDELAS DE GOMA LINEA PESADA8 x 60 (5/16) 2,5</t>
  </si>
  <si>
    <t>ARANDELAS DE GOMA LINEA PESADA10 x 60 (3/8) 2,5</t>
  </si>
  <si>
    <t>ARANDELAS DE GOMA LINEA PESADA11,5 x 60 (7/16) 2,5</t>
  </si>
  <si>
    <t>ARANDELAS DE GOMA LINEA PESADA13 x 60 (1/2) 2,5</t>
  </si>
  <si>
    <t>ARANDELAS DE GOMA LINEA PESADA16 x 60 (5/8) 2,5</t>
  </si>
  <si>
    <t>ARANDELAS DE GOMA LINEA PESADA18 x 60 2,5</t>
  </si>
  <si>
    <t>ARANDELAS DE GOMA LINEA PESADA20 x 60 (3/4) 2,5</t>
  </si>
  <si>
    <t>ARANDELAS DE GOMA LINEA PESADA22 x 60 (7/8) 2,5</t>
  </si>
  <si>
    <t>ARANDELAS DE GOMA LINEA PESADA24 x 60 2,5</t>
  </si>
  <si>
    <t>ARANDELAS DE GOMA LINEA PESADA26 x 60 (1") 2,5</t>
  </si>
  <si>
    <t>ARANDELAS DE GOMA LINEA PESADA30 x 60 ( 1" 1/4) 2,5</t>
  </si>
  <si>
    <t>ARANDELAS DE GOMA LINEA PESADA(1/4) 4</t>
  </si>
  <si>
    <t>ARANDELAS DE GOMA LINEA PESADA(5/16) 4</t>
  </si>
  <si>
    <t>ARANDELAS DE GOMA LINEA PESADA(3/8) 4</t>
  </si>
  <si>
    <t>ARANDELAS DE GOMA LINEA PESADA(7/16) 4</t>
  </si>
  <si>
    <t>ARANDELAS DE GOMA LINEA PESADA(1/2) 4</t>
  </si>
  <si>
    <t>ARANDELAS DE GOMA LINEA PESADA8 x 60 (5/16) 4</t>
  </si>
  <si>
    <t>ARANDELAS DE GOMA LINEA PESADA10 x 60 (3/8) 4</t>
  </si>
  <si>
    <t>ARANDELAS DE GOMA LINEA PESADA11,5 x 60 (7/16) 4</t>
  </si>
  <si>
    <t>ARANDELAS DE GOMA LINEA PESADA14 x 60 (9/16) 4</t>
  </si>
  <si>
    <t>ARANDELAS DE GOMA LINEA PESADA16 x 60 (5/8) 4</t>
  </si>
  <si>
    <t>ARANDELAS DE GOMA LINEA PESADA18 x 60 4</t>
  </si>
  <si>
    <t>ARANDELAS DE GOMA LINEA PESADA20 x 60 (3/4) 4</t>
  </si>
  <si>
    <t>ARANDELAS DE GOMA LINEA PESADA22 x 60 (7/8) 4</t>
  </si>
  <si>
    <t>ARANDELAS DE GOMA LINEA PESADA24 x 60 4</t>
  </si>
  <si>
    <t>ARANDELAS DE GOMA LINEA PESADA26 x 60 (1") 4</t>
  </si>
  <si>
    <t>ARANDELAS DE GOMA LINEA PESADA28 x 60 ( 1" 1/8) 4</t>
  </si>
  <si>
    <t>ARANDELAS DE GOMA LINEA PESADA30 x 60 ( 1" 1/4) 4</t>
  </si>
  <si>
    <t>SEEGER DIN 4714</t>
  </si>
  <si>
    <t>SEEGER DIN 4715</t>
  </si>
  <si>
    <t>SEEGER DIN 4716</t>
  </si>
  <si>
    <t>SEEGER DIN 4717</t>
  </si>
  <si>
    <t>SEEGER DIN 4718</t>
  </si>
  <si>
    <t>SEEGER DIN 4719</t>
  </si>
  <si>
    <t>SEEGER DIN 47110</t>
  </si>
  <si>
    <t>SEEGER DIN 47111</t>
  </si>
  <si>
    <t>SEEGER DIN 47112</t>
  </si>
  <si>
    <t>SEEGER DIN 47113</t>
  </si>
  <si>
    <t>SEEGER DIN 47114</t>
  </si>
  <si>
    <t>SEEGER DIN 47115</t>
  </si>
  <si>
    <t>SEEGER DIN 47116</t>
  </si>
  <si>
    <t>SEEGER DIN 47117</t>
  </si>
  <si>
    <t>SEEGER DIN 47118</t>
  </si>
  <si>
    <t>SEEGER DIN 47119</t>
  </si>
  <si>
    <t>SEEGER DIN 47120</t>
  </si>
  <si>
    <t>SEEGER DIN 47121</t>
  </si>
  <si>
    <t>SEEGER DIN 47122</t>
  </si>
  <si>
    <t>SEEGER DIN 47123</t>
  </si>
  <si>
    <t>SEEGER DIN 47124</t>
  </si>
  <si>
    <t>SEEGER DIN 47125</t>
  </si>
  <si>
    <t>SEEGER DIN 47126</t>
  </si>
  <si>
    <t>SEEGER DIN 47127</t>
  </si>
  <si>
    <t>SEEGER DIN 47128</t>
  </si>
  <si>
    <t>SEEGER DIN 47129</t>
  </si>
  <si>
    <t>SEEGER DIN 47130</t>
  </si>
  <si>
    <t>SEEGER DIN 47131</t>
  </si>
  <si>
    <t>SEEGER DIN 47132</t>
  </si>
  <si>
    <t>SEEGER DIN 47133</t>
  </si>
  <si>
    <t>SEEGER DIN 47134</t>
  </si>
  <si>
    <t>SEEGER DIN 47135</t>
  </si>
  <si>
    <t>SEEGER DIN 47136</t>
  </si>
  <si>
    <t>SEEGER DIN 47137</t>
  </si>
  <si>
    <t>SEEGER DIN 47138</t>
  </si>
  <si>
    <t>SEEGER DIN 47139</t>
  </si>
  <si>
    <t>SEEGER DIN 47140</t>
  </si>
  <si>
    <t>SEEGER DIN 47141</t>
  </si>
  <si>
    <t>SEEGER DIN 47142</t>
  </si>
  <si>
    <t>SEEGER DIN 47144</t>
  </si>
  <si>
    <t>SEEGER DIN 47145</t>
  </si>
  <si>
    <t>SEEGER DIN 47146</t>
  </si>
  <si>
    <t>SEEGER DIN 47147</t>
  </si>
  <si>
    <t>SEEGER DIN 47148</t>
  </si>
  <si>
    <t>SEEGER DIN 47150</t>
  </si>
  <si>
    <t>SEEGER DIN 47152</t>
  </si>
  <si>
    <t>SEEGER DIN 47154</t>
  </si>
  <si>
    <t>SEEGER DIN 47155</t>
  </si>
  <si>
    <t>SEEGER DIN 47156</t>
  </si>
  <si>
    <t>SEEGER DIN 47157</t>
  </si>
  <si>
    <t>SEEGER DIN 47158</t>
  </si>
  <si>
    <t>SEEGER DIN 47160</t>
  </si>
  <si>
    <t>SEEGER DIN 47162</t>
  </si>
  <si>
    <t>SEEGER DIN 47163</t>
  </si>
  <si>
    <t>SEEGER DIN 47165</t>
  </si>
  <si>
    <t>SEEGER DIN 47167</t>
  </si>
  <si>
    <t>SEEGER DIN 47168</t>
  </si>
  <si>
    <t>SEEGER DIN 47170</t>
  </si>
  <si>
    <t>SEEGER DIN 47175</t>
  </si>
  <si>
    <t>SEEGER DIN 47188</t>
  </si>
  <si>
    <t>SEEGER DIN 471105</t>
  </si>
  <si>
    <t>SEEGER DIN 4728</t>
  </si>
  <si>
    <t>SEEGER DIN 4729</t>
  </si>
  <si>
    <t>SEEGER DIN 47210</t>
  </si>
  <si>
    <t>SEEGER DIN 47211</t>
  </si>
  <si>
    <t>SEEGER DIN 47212</t>
  </si>
  <si>
    <t>SEEGER DIN 47213</t>
  </si>
  <si>
    <t>SEEGER DIN 47214</t>
  </si>
  <si>
    <t>SEEGER DIN 47215</t>
  </si>
  <si>
    <t>SEEGER DIN 47216</t>
  </si>
  <si>
    <t>SEEGER DIN 47217</t>
  </si>
  <si>
    <t>SEEGER DIN 47218</t>
  </si>
  <si>
    <t>SEEGER DIN 47219</t>
  </si>
  <si>
    <t>SEEGER DIN 47220</t>
  </si>
  <si>
    <t>SEEGER DIN 47221</t>
  </si>
  <si>
    <t>SEEGER DIN 47222</t>
  </si>
  <si>
    <t>SEEGER DIN 47223</t>
  </si>
  <si>
    <t>SEEGER DIN 47224</t>
  </si>
  <si>
    <t>SEEGER DIN 47225</t>
  </si>
  <si>
    <t>SEEGER DIN 47226</t>
  </si>
  <si>
    <t>SEEGER DIN 47227</t>
  </si>
  <si>
    <t>SEEGER DIN 47228</t>
  </si>
  <si>
    <t>SEEGER DIN 47229</t>
  </si>
  <si>
    <t>SEEGER DIN 47230</t>
  </si>
  <si>
    <t>SEEGER DIN 47231</t>
  </si>
  <si>
    <t>SEEGER DIN 47232</t>
  </si>
  <si>
    <t>SEEGER DIN 47233</t>
  </si>
  <si>
    <t>SEEGER DIN 47234</t>
  </si>
  <si>
    <t>SEEGER DIN 47235</t>
  </si>
  <si>
    <t>SEEGER DIN 47236</t>
  </si>
  <si>
    <t>SEEGER DIN 47237</t>
  </si>
  <si>
    <t>SEEGER DIN 47238</t>
  </si>
  <si>
    <t>SEEGER DIN 47239</t>
  </si>
  <si>
    <t>SEEGER DIN 47240</t>
  </si>
  <si>
    <t>SEEGER DIN 47241</t>
  </si>
  <si>
    <t>SEEGER DIN 47242</t>
  </si>
  <si>
    <t>SEEGER DIN 47243</t>
  </si>
  <si>
    <t>SEEGER DIN 47244</t>
  </si>
  <si>
    <t>SEEGER DIN 47245</t>
  </si>
  <si>
    <t>SEEGER DIN 47246</t>
  </si>
  <si>
    <t>SEEGER DIN 47247</t>
  </si>
  <si>
    <t>SEEGER DIN 47248</t>
  </si>
  <si>
    <t>SEEGER DIN 47250</t>
  </si>
  <si>
    <t>SEEGER DIN 47251</t>
  </si>
  <si>
    <t>SEEGER DIN 47252</t>
  </si>
  <si>
    <t>SEEGER DIN 47253</t>
  </si>
  <si>
    <t>SEEGER DIN 47254</t>
  </si>
  <si>
    <t>SEEGER DIN 47255</t>
  </si>
  <si>
    <t>SEEGER DIN 47256</t>
  </si>
  <si>
    <t>SEEGER DIN 47257</t>
  </si>
  <si>
    <t>SEEGER DIN 47258</t>
  </si>
  <si>
    <t>SEEGER DIN 47260</t>
  </si>
  <si>
    <t>SEEGER DIN 47262</t>
  </si>
  <si>
    <t>SEEGER DIN 47263</t>
  </si>
  <si>
    <t>SEEGER DIN 47265</t>
  </si>
  <si>
    <t>SEEGER DIN 47267</t>
  </si>
  <si>
    <t>SEEGER DIN 47268</t>
  </si>
  <si>
    <t>SEEGER DIN 47270</t>
  </si>
  <si>
    <t>SEEGER DIN 47272</t>
  </si>
  <si>
    <t>SEEGER DIN 47275</t>
  </si>
  <si>
    <t>SEEGER DIN 47280</t>
  </si>
  <si>
    <t>SEEGER DIN 47282</t>
  </si>
  <si>
    <t>SEEGER DIN 47285</t>
  </si>
  <si>
    <t>SEEGER DIN 47289</t>
  </si>
  <si>
    <t>SEEGER DIN 47295</t>
  </si>
  <si>
    <t>SEEGER DIN 472100</t>
  </si>
  <si>
    <t>SEEGER DIN 472105</t>
  </si>
  <si>
    <t>INSERTOS4X6</t>
  </si>
  <si>
    <t>INSERTOS5X7</t>
  </si>
  <si>
    <t>INSERTOS6X8</t>
  </si>
  <si>
    <t>INSERTOS7X10</t>
  </si>
  <si>
    <t>INSERTOS8X1X11</t>
  </si>
  <si>
    <t>INSERTOS8X11</t>
  </si>
  <si>
    <t>INSERTOS9X12</t>
  </si>
  <si>
    <t>INSERTOS10X1X1/2</t>
  </si>
  <si>
    <t>INSERTOS10X1,25X1/2</t>
  </si>
  <si>
    <t>INSERTOS10x1,5x1/2</t>
  </si>
  <si>
    <t>INSERTOS11x14</t>
  </si>
  <si>
    <t>INSERTOS12x1,25x16</t>
  </si>
  <si>
    <t>INSERTOS12x1,5x16</t>
  </si>
  <si>
    <t>INSERTOS12x1,75x16</t>
  </si>
  <si>
    <t>INSERTOS1/4x3/8</t>
  </si>
  <si>
    <t>INSERTOS5/16x7/16</t>
  </si>
  <si>
    <t>INSERTOS5/16x11</t>
  </si>
  <si>
    <t>INSERTOS7/16 × 14</t>
  </si>
  <si>
    <t>INSERTOS3/8x1/2</t>
  </si>
  <si>
    <t>INSERTOSBUJIA</t>
  </si>
  <si>
    <t>INSERTOSArand. Tapa - 8x18</t>
  </si>
  <si>
    <t>INSERTOSArand. Tapa - 10x20</t>
  </si>
  <si>
    <t>INSERTOSArand. Tapa - 11x22</t>
  </si>
  <si>
    <t>INSERTOSArand. Tapa - 12x24</t>
  </si>
  <si>
    <t>INSERTOSArand. Tapa - 13x24</t>
  </si>
  <si>
    <t>INSERTOSArand. Tapa - 14x26</t>
  </si>
  <si>
    <t>TOPES Y TAPONES DE GOMA1</t>
  </si>
  <si>
    <t>TOPES Y TAPONES DE GOMA2</t>
  </si>
  <si>
    <t>TOPES Y TAPONES DE GOMA3</t>
  </si>
  <si>
    <t>TOPES Y TAPONES DE GOMA4</t>
  </si>
  <si>
    <t>TOPES Y TAPONES DE GOMA5</t>
  </si>
  <si>
    <t>TOPES Y TAPONES DE GOMA6</t>
  </si>
  <si>
    <t>TOPES Y TAPONES DE GOMA7</t>
  </si>
  <si>
    <t>TOPES Y TAPONES DE GOMA8</t>
  </si>
  <si>
    <t>TOPES Y TAPONES DE GOMA9</t>
  </si>
  <si>
    <t>TOPES Y TAPONES DE GOMA10</t>
  </si>
  <si>
    <t>TOPES Y TAPONES DE GOMA11</t>
  </si>
  <si>
    <t>TOPES Y TAPONES DE GOMA12</t>
  </si>
  <si>
    <t>TOPES Y TAPONES DE GOMA13</t>
  </si>
  <si>
    <t>TOPES Y TAPONES DE GOMA14</t>
  </si>
  <si>
    <t>TOPES Y TAPONES DE GOMA15</t>
  </si>
  <si>
    <t>TOPES Y TAPONES DE GOMA16</t>
  </si>
  <si>
    <t>TOPES Y TAPONES DE GOMA17</t>
  </si>
  <si>
    <t>TOPES Y TAPONES DE GOMA18</t>
  </si>
  <si>
    <t>TOPES Y TAPONES DE GOMA19</t>
  </si>
  <si>
    <t>TOPES Y TAPONES DE GOMA20</t>
  </si>
  <si>
    <t>TOPES Y TAPONES DE GOMA21</t>
  </si>
  <si>
    <t>TOPES Y TAPONES DE GOMA22</t>
  </si>
  <si>
    <t>TOPES Y TAPONES DE GOMA23</t>
  </si>
  <si>
    <t>TOPES Y TAPONES DE GOMA24</t>
  </si>
  <si>
    <t>TOPES Y TAPONES DE GOMA25</t>
  </si>
  <si>
    <t>TOPES Y TAPONES DE GOMA26</t>
  </si>
  <si>
    <t>TOPES Y TAPONES DE GOMA27</t>
  </si>
  <si>
    <t>TOPES Y TAPONES DE GOMA28</t>
  </si>
  <si>
    <t>TOPES Y TAPONES DE GOMA29</t>
  </si>
  <si>
    <t>TOPES Y TAPONES DE GOMA30</t>
  </si>
  <si>
    <t>TOPES Y TAPONES DE GOMA31</t>
  </si>
  <si>
    <t>TOPES Y TAPONES DE GOMA32</t>
  </si>
  <si>
    <t>TOPES Y TAPONES DE GOMA33</t>
  </si>
  <si>
    <t>TOPES Y TAPONES DE GOMA34</t>
  </si>
  <si>
    <t>TOPES Y TAPONES DE GOMA35</t>
  </si>
  <si>
    <t>TOPES Y TAPONES DE GOMA36</t>
  </si>
  <si>
    <t>TOPES Y TAPONES DE GOMA37</t>
  </si>
  <si>
    <t>TOPES Y TAPONES DE GOMA38</t>
  </si>
  <si>
    <t>TOPES Y TAPONES DE GOMA39</t>
  </si>
  <si>
    <t>TOPES Y TAPONES DE GOMA40</t>
  </si>
  <si>
    <t>TOPES Y TAPONES DE GOMA41</t>
  </si>
  <si>
    <t>TOPES Y TAPONES DE GOMA42</t>
  </si>
  <si>
    <t>TOPES Y TAPONES DE GOMA43</t>
  </si>
  <si>
    <t>TOPES Y TAPONES DE GOMA44</t>
  </si>
  <si>
    <t>TOPES Y TAPONES DE GOMA45</t>
  </si>
  <si>
    <t>TOPES Y TAPONES DE GOMA46</t>
  </si>
  <si>
    <t>TOPES Y TAPONES DE GOMA47</t>
  </si>
  <si>
    <t>TOPES Y TAPONES DE GOMA48</t>
  </si>
  <si>
    <t>TOPES Y TAPONES DE GOMA49</t>
  </si>
  <si>
    <t>TOPES Y TAPONES DE GOMA50</t>
  </si>
  <si>
    <t>TOPES Y TAPONES DE GOMA51</t>
  </si>
  <si>
    <t>TOPES Y TAPONES DE GOMA52</t>
  </si>
  <si>
    <t>TOPES Y TAPONES DE GOMA53</t>
  </si>
  <si>
    <t>TOPES Y TAPONES DE GOMA54</t>
  </si>
  <si>
    <t>TOPES Y TAPONES DE GOMA55</t>
  </si>
  <si>
    <t>TOPES Y TAPONES DE GOMA56</t>
  </si>
  <si>
    <t>TOPES Y TAPONES DE GOMA57</t>
  </si>
  <si>
    <t>TOPES Y TAPONES DE GOMA58</t>
  </si>
  <si>
    <t>TOPES Y TAPONES DE GOMA59</t>
  </si>
  <si>
    <t>TOPES Y TAPONES DE GOMA60</t>
  </si>
  <si>
    <t>TOPES Y TAPONES DE GOMA61</t>
  </si>
  <si>
    <t>TOPES Y TAPONES DE GOMA62</t>
  </si>
  <si>
    <t>TOPES Y TAPONES DE GOMA63</t>
  </si>
  <si>
    <t>TOPES Y TAPONES DE GOMA64</t>
  </si>
  <si>
    <t>TOPES Y TAPONES DE GOMA65</t>
  </si>
  <si>
    <t>TOPES Y TAPONES DE GOMA66</t>
  </si>
  <si>
    <t>CHAVETASR 1,5 X 30</t>
  </si>
  <si>
    <t>CHAVETASR 2 X 50</t>
  </si>
  <si>
    <t>CHAVETASR 2,5 X 50</t>
  </si>
  <si>
    <t>CHAVETASR 3 X 60</t>
  </si>
  <si>
    <t>CHAVETASR 3 X 90</t>
  </si>
  <si>
    <t>CHAVETASR 3,5 X 90</t>
  </si>
  <si>
    <t>CHAVETASR 4 X 100</t>
  </si>
  <si>
    <t>CHAVETASR 4,5 X 100</t>
  </si>
  <si>
    <t>CHAVETASR 5 X 100</t>
  </si>
  <si>
    <t>CHAVETASR 6 X 130</t>
  </si>
  <si>
    <t>CHAVETASR 7 x 170</t>
  </si>
  <si>
    <t>CHAVETASR 8 x 180</t>
  </si>
  <si>
    <t>CHAVETASALF 2,5 X 80</t>
  </si>
  <si>
    <t>CHAVETASALF 2,5 X 130</t>
  </si>
  <si>
    <t>CHAVETASALF 3 X 110</t>
  </si>
  <si>
    <t>CHAVETASALF 3,5 X 120</t>
  </si>
  <si>
    <t>CHAVETASALF 3,5 X 150</t>
  </si>
  <si>
    <t>CHAVETASALF 4 X 130</t>
  </si>
  <si>
    <t>CHAVETASALF 4,5 X 130</t>
  </si>
  <si>
    <t>CHAVETASALF 5 X 120</t>
  </si>
  <si>
    <t>CHAVETASALF 5 X 200</t>
  </si>
  <si>
    <t>CHAVETASALF 6 X 200</t>
  </si>
  <si>
    <t>CHAVETASTRG 4 X 90</t>
  </si>
  <si>
    <t>CHAVETASTRG 4,5 X 90</t>
  </si>
  <si>
    <t>CHAVETASTRG 5 X 90</t>
  </si>
  <si>
    <t>CHAVETASTRF 4 X 90</t>
  </si>
  <si>
    <t>CHAVETASTRF 4,5 X 90</t>
  </si>
  <si>
    <t>CHAVETASTRF 5 X 90</t>
  </si>
  <si>
    <t>GANCHOS - CHAVETASGancho - 3x55 AC</t>
  </si>
  <si>
    <t>GANCHOS - CHAVETASGancho - 3x80 AL</t>
  </si>
  <si>
    <t>GANCHOS - CHAVETASGancho - 3,5x55 AC</t>
  </si>
  <si>
    <t>GANCHOS - CHAVETASGancho - 3,5x80 AL</t>
  </si>
  <si>
    <t>GANCHOS - CHAVETASGancho - 4x55 AC</t>
  </si>
  <si>
    <t>GANCHOS - CHAVETASGancho - 4x80 AL</t>
  </si>
  <si>
    <t>GANCHOS - CHAVETASGancho - 5x65 AC</t>
  </si>
  <si>
    <t>GANCHOS - CHAVETASGancho - 5x100 C</t>
  </si>
  <si>
    <t>GANCHOS - CHAVETASGancho - 5x100 A</t>
  </si>
  <si>
    <t>GANCHOS - CHAVETASGancho - 6x95 A</t>
  </si>
  <si>
    <t>GANCHOS - CHAVETASGancho - 6x95 C</t>
  </si>
  <si>
    <t>GANCHOS - CHAVETASGancho - 6x100 A</t>
  </si>
  <si>
    <t>GANCHOS - CHAVETASGancho - 8x110 A</t>
  </si>
  <si>
    <t>GANCHOS - CHAVETASGancho - 8x90 C</t>
  </si>
  <si>
    <t>GANCHOS - CHAVETASGancho - M1</t>
  </si>
  <si>
    <t>GANCHOS - CHAVETASGancho - M2</t>
  </si>
  <si>
    <t>GANCHOS - CHAVETASChav-TRB 3x95</t>
  </si>
  <si>
    <t>GANCHOS - CHAVETASChav-TRB 3,5x95</t>
  </si>
  <si>
    <t>GANCHOS - CHAVETASChav-R 4x120</t>
  </si>
  <si>
    <t>GANCHOS - CHAVETASChav-R 4,5x120</t>
  </si>
  <si>
    <t>GANCHOS - CHAVETASChav-R 5x120</t>
  </si>
  <si>
    <t>GANCHOS - CHAVETASChav-ALF 4x150</t>
  </si>
  <si>
    <t>GANCHOS - CHAVETASChav-ALF 4,5x150</t>
  </si>
  <si>
    <t>GANCHOS - CHAVETASChav-ALF 5x150</t>
  </si>
  <si>
    <t>CHAVETAS PARTIDAS1,5 x 20</t>
  </si>
  <si>
    <t>CHAVETAS PARTIDAS1,5 x 25</t>
  </si>
  <si>
    <t>CHAVETAS PARTIDAS1,5 x 30</t>
  </si>
  <si>
    <t>CHAVETAS PARTIDAS2 x 20</t>
  </si>
  <si>
    <t>CHAVETAS PARTIDAS2 x 25</t>
  </si>
  <si>
    <t>CHAVETAS PARTIDAS2 x 30</t>
  </si>
  <si>
    <t>CHAVETAS PARTIDAS2 x 40</t>
  </si>
  <si>
    <t>CHAVETAS PARTIDAS2 x 50</t>
  </si>
  <si>
    <t>CHAVETAS PARTIDAS2,5 x 25</t>
  </si>
  <si>
    <t>CHAVETAS PARTIDAS2,5 x 30</t>
  </si>
  <si>
    <t>CHAVETAS PARTIDAS2,5 x 40</t>
  </si>
  <si>
    <t>CHAVETAS PARTIDAS2,5 x 50</t>
  </si>
  <si>
    <t>CHAVETAS PARTIDAS3 x 25</t>
  </si>
  <si>
    <t>CHAVETAS PARTIDAS3 x 30</t>
  </si>
  <si>
    <t>CHAVETAS PARTIDAS3 x 40</t>
  </si>
  <si>
    <t>CHAVETAS PARTIDAS3 x 50</t>
  </si>
  <si>
    <t>CHAVETAS PARTIDAS3 x 70</t>
  </si>
  <si>
    <t>CHAVETAS PARTIDAS3,5 x 30</t>
  </si>
  <si>
    <t>CHAVETAS PARTIDAS3,5 x 40</t>
  </si>
  <si>
    <t>CHAVETAS PARTIDAS3,5 x 50</t>
  </si>
  <si>
    <t>CHAVETAS PARTIDAS3,5 x 70</t>
  </si>
  <si>
    <t>CHAVETAS PARTIDAS4 x 30</t>
  </si>
  <si>
    <t>CHAVETAS PARTIDAS4 x 40</t>
  </si>
  <si>
    <t>CHAVETAS PARTIDAS4 x 50</t>
  </si>
  <si>
    <t>CHAVETAS PARTIDAS4 x 60</t>
  </si>
  <si>
    <t>CHAVETAS PARTIDAS4 x 70</t>
  </si>
  <si>
    <t>CHAVETAS PARTIDAS4,5 x 40</t>
  </si>
  <si>
    <t>CHAVETAS PARTIDAS4,5 x 50</t>
  </si>
  <si>
    <t>CHAVETAS PARTIDAS4,5 x 60</t>
  </si>
  <si>
    <t>CHAVETAS PARTIDAS5 x 35</t>
  </si>
  <si>
    <t>CHAVETAS PARTIDAS5 x 40</t>
  </si>
  <si>
    <t>CHAVETAS PARTIDAS5 x 50</t>
  </si>
  <si>
    <t>CHAVETAS PARTIDAS5 x 60</t>
  </si>
  <si>
    <t>CHAVETAS PARTIDAS5 x 70</t>
  </si>
  <si>
    <t>CHAVETAS PARTIDAS3,5 x 60</t>
  </si>
  <si>
    <t>CHAVETAS PARTIDAS6 x 70</t>
  </si>
  <si>
    <t>ESPINAS ELASTICAS2 x 12</t>
  </si>
  <si>
    <t>ESPINAS ELASTICAS2 x 16</t>
  </si>
  <si>
    <t>ESPINAS ELASTICAS2 x 20</t>
  </si>
  <si>
    <t>ESPINAS ELASTICAS2,5 x 14</t>
  </si>
  <si>
    <t>ESPINAS ELASTICAS2,5 x 16</t>
  </si>
  <si>
    <t xml:space="preserve">ESPINAS ELASTICAS2,5 x 26 </t>
  </si>
  <si>
    <t>ESPINAS ELASTICAS2,5 x 30</t>
  </si>
  <si>
    <t>ESPINAS ELASTICAS3 x 14</t>
  </si>
  <si>
    <t>ESPINAS ELASTICAS3 x 16</t>
  </si>
  <si>
    <t>ESPINAS ELASTICAS3 x 20</t>
  </si>
  <si>
    <t>ESPINAS ELASTICAS3 x 26</t>
  </si>
  <si>
    <t>ESPINAS ELASTICAS3 x 30</t>
  </si>
  <si>
    <t>ESPINAS ELASTICAS3 x 36</t>
  </si>
  <si>
    <t>ESPINAS ELASTICAS3 x 40</t>
  </si>
  <si>
    <t>ESPINAS ELASTICAS3 x 45</t>
  </si>
  <si>
    <t>ESPINAS ELASTICAS3 x 50</t>
  </si>
  <si>
    <t>ESPINAS ELASTICAS3,5 x 20</t>
  </si>
  <si>
    <t>ESPINAS ELASTICAS3,5 x 30</t>
  </si>
  <si>
    <t>ESPINAS ELASTICAS3,5 x 40</t>
  </si>
  <si>
    <t>ESPINAS ELASTICAS3,5 x 50</t>
  </si>
  <si>
    <t>ESPINAS ELASTICAS4 x 20</t>
  </si>
  <si>
    <t>ESPINAS ELASTICAS4 x 26</t>
  </si>
  <si>
    <t>ESPINAS ELASTICAS4 x 30</t>
  </si>
  <si>
    <t>ESPINAS ELASTICAS4 x 40</t>
  </si>
  <si>
    <t>ESPINAS ELASTICAS4 x 50</t>
  </si>
  <si>
    <t>ESPINAS ELASTICAS4,5 x 20</t>
  </si>
  <si>
    <t>ESPINAS ELASTICAS4,5 x 30</t>
  </si>
  <si>
    <t>ESPINAS ELASTICAS4,5 x 40</t>
  </si>
  <si>
    <t>ESPINAS ELASTICAS4,5 x 50</t>
  </si>
  <si>
    <t>ESPINAS ELASTICAS5 x 24</t>
  </si>
  <si>
    <t>ESPINAS ELASTICAS5 x 30</t>
  </si>
  <si>
    <t>ESPINAS ELASTICAS5 x 40</t>
  </si>
  <si>
    <t>ESPINAS ELASTICAS5 x 50</t>
  </si>
  <si>
    <t>ESPINAS ELASTICAS5 x 60</t>
  </si>
  <si>
    <t>ESPINAS ELASTICAS5 X 70</t>
  </si>
  <si>
    <t>ESPINAS ELASTICAS5X 80</t>
  </si>
  <si>
    <t>ESPINAS ELASTICAS6 x 30</t>
  </si>
  <si>
    <t>ESPINAS ELASTICAS6 x 40</t>
  </si>
  <si>
    <t>ESPINAS ELASTICAS6 x 50</t>
  </si>
  <si>
    <t>ESPINAS ELASTICAS6 x 60</t>
  </si>
  <si>
    <t>ESPINAS ELASTICAS6 x 70</t>
  </si>
  <si>
    <t>ESPINAS ELASTICAS6 x 80</t>
  </si>
  <si>
    <t>ESPINAS ELASTICAS7 x 40</t>
  </si>
  <si>
    <t>ESPINAS ELASTICAS7 x 50</t>
  </si>
  <si>
    <t>ESPINAS ELASTICAS7 x 60</t>
  </si>
  <si>
    <t>ESPINAS ELASTICAS8 x 40</t>
  </si>
  <si>
    <t>ESPINAS ELASTICAS8 x 50</t>
  </si>
  <si>
    <t>ESPINAS ELASTICAS8 x 60</t>
  </si>
  <si>
    <t>ESPINAS ELASTICAS8 x 70</t>
  </si>
  <si>
    <t>ESPINAS ELASTICAS8 x 80</t>
  </si>
  <si>
    <t>ESPINAS ELASTICAS8 x 100</t>
  </si>
  <si>
    <t>ESPINAS ELASTICAS10 x 50</t>
  </si>
  <si>
    <t>ESPINAS ELASTICAS10 x 60</t>
  </si>
  <si>
    <t>ESPINAS ELASTICAS10 x 70</t>
  </si>
  <si>
    <t>ESPINAS ELASTICAS10 x 80</t>
  </si>
  <si>
    <t>CONEXIÓN DE ALUMINIO1</t>
  </si>
  <si>
    <t>CONEXIÓN DE ALUMINIO2</t>
  </si>
  <si>
    <t>CONEXIÓN DE ALUMINIO3</t>
  </si>
  <si>
    <t>CONEXIÓN DE ALUMINIO4</t>
  </si>
  <si>
    <t>CONEXIÓN DE ALUMINIO5</t>
  </si>
  <si>
    <t>CONEXIÓN DE ALUMINIO6</t>
  </si>
  <si>
    <t>CONEXIÓN DE ALUMINIO7</t>
  </si>
  <si>
    <t>CONEXIÓN DE ALUMINIO10</t>
  </si>
  <si>
    <t>CONEXIÓN DE ALUMINIO11</t>
  </si>
  <si>
    <t>CONEXIÓN DE ALUMINIO12</t>
  </si>
  <si>
    <t>CONEXIÓN DE ALUMINIO13</t>
  </si>
  <si>
    <t>CONEXIÓN DE ALUMINIO14</t>
  </si>
  <si>
    <t>CONEXIÓN DE ALUMINIO15</t>
  </si>
  <si>
    <t>CONEXIÓN DE ALUMINIO16</t>
  </si>
  <si>
    <t>CONEXIÓN DE ALUMINIO17</t>
  </si>
  <si>
    <t>CONEXIÓN DE ALUMINIO18</t>
  </si>
  <si>
    <t>CONEXIÓN DE ALUMINIO19</t>
  </si>
  <si>
    <t>CONEXIÓN DE ALUMINIO20</t>
  </si>
  <si>
    <t>CONEXIÓN DE ALUMINIO21</t>
  </si>
  <si>
    <t>CONEXIÓN DE ALUMINIO22</t>
  </si>
  <si>
    <t>CONEXIÓN DE ALUMINIO23</t>
  </si>
  <si>
    <t>CONEXIÓN DE ALUMINIO25</t>
  </si>
  <si>
    <t>CONEXIÓN DE ALUMINIO26</t>
  </si>
  <si>
    <t>CONEXIÓN DE ALUMINIO27</t>
  </si>
  <si>
    <t>CONEXIÓN DE ALUMINIO28</t>
  </si>
  <si>
    <t>CONEXIÓN DE ALUMINIO30</t>
  </si>
  <si>
    <t>CONEXIÓN DE ALUMINIO31</t>
  </si>
  <si>
    <t>CONEXIÓN DE ALUMINIO32</t>
  </si>
  <si>
    <t>CONEXIÓN DE ALUMINIO40</t>
  </si>
  <si>
    <t>CONEXIÓN DE ALUMINIO41</t>
  </si>
  <si>
    <t>CONEXIÓN DE ALUMINIO42</t>
  </si>
  <si>
    <t>CONEXIÓN DE ALUMINIO50</t>
  </si>
  <si>
    <t>CONEXIÓN DE ALUMINIO51</t>
  </si>
  <si>
    <t>CONEXIÓN DE ALUMINIO52</t>
  </si>
  <si>
    <t>CONEXIÓN DE ALUMINIO53</t>
  </si>
  <si>
    <t>CONEXIÓN DE ALUMINIO56</t>
  </si>
  <si>
    <t>CONEXIÓN DE ALUMINIO57</t>
  </si>
  <si>
    <t>CONEXIÓN DE ALUMINIO58</t>
  </si>
  <si>
    <t>CONEXIÓN DE ALUMINIO59</t>
  </si>
  <si>
    <t>CONEXIÓN DE ALUMINIO61</t>
  </si>
  <si>
    <t>CONEXIÓN DE ALUMINIO62</t>
  </si>
  <si>
    <t>CONEXIÓN DE ALUMINIO63</t>
  </si>
  <si>
    <t>CONEXIÓN DE ALUMINIO64</t>
  </si>
  <si>
    <t>CONEXIÓN DE ALUMINIO67</t>
  </si>
  <si>
    <t>CONEXIÓN DE ALUMINIO68</t>
  </si>
  <si>
    <t>CONEXIÓN DE ALUMINIO69</t>
  </si>
  <si>
    <t>CONEXIÓN DE ALUMINIO70</t>
  </si>
  <si>
    <t>CONEXIÓN DE ALUMINIO71</t>
  </si>
  <si>
    <t>CONEXIÓN DE ALUMINIO72</t>
  </si>
  <si>
    <t>CONEXIÓN DE ALUMINIO80</t>
  </si>
  <si>
    <t>CONEXIÓN DE ALUMINIO81</t>
  </si>
  <si>
    <t>CONEXIONES T EN ALUMINIO101</t>
  </si>
  <si>
    <t>CONEXIONES T EN ALUMINIO102</t>
  </si>
  <si>
    <t>CONEXIONES T EN ALUMINIO104</t>
  </si>
  <si>
    <t>CONEXIONES T EN ALUMINIO106</t>
  </si>
  <si>
    <t>CONEXIONES T EN ALUMINIO107</t>
  </si>
  <si>
    <t>CONEXIONES T EN ALUMINIO108</t>
  </si>
  <si>
    <t>CONEXIONES T EN ALUMINIO109</t>
  </si>
  <si>
    <t>CONEXIONES T EN ALUMINIO110</t>
  </si>
  <si>
    <t>CONEXIONES T EN ALUMINIO111</t>
  </si>
  <si>
    <t>CONEXIONES T EN ALUMINIO112</t>
  </si>
  <si>
    <t>CONEXIONES T EN ALUMINIO113</t>
  </si>
  <si>
    <t>CONEXIONES T EN ALUMINIO114</t>
  </si>
  <si>
    <t>CONEXIONES T EN ALUMINIO116</t>
  </si>
  <si>
    <t>CONEXIONES T EN ALUMINIO118</t>
  </si>
  <si>
    <t>CONEXIONES T EN ALUMINIO119</t>
  </si>
  <si>
    <t>CONEXIONES T EN ALUMINIO120</t>
  </si>
  <si>
    <t>CONEXIONES T EN ALUMINIO121</t>
  </si>
  <si>
    <t>CONEXIONES T EN ALUMINIO122</t>
  </si>
  <si>
    <t>CONEXIONES T EN ALUMINIO123</t>
  </si>
  <si>
    <t>CONEXIONES T EN ALUMINIO124</t>
  </si>
  <si>
    <t>CONEXIONES T EN ALUMINIO125</t>
  </si>
  <si>
    <t>CONEXIONES T EN ALUMINIO130</t>
  </si>
  <si>
    <t>CONEXIONES T EN ALUMINIO132</t>
  </si>
  <si>
    <t>CONEXIONES T EN ALUMINIO133</t>
  </si>
  <si>
    <t>CONEXIONES T EN ALUMINIO134</t>
  </si>
  <si>
    <t>CONEXIONES T EN ALUMINIO135</t>
  </si>
  <si>
    <t>CONEXIONES T EN ALUMINIO136</t>
  </si>
  <si>
    <t>CONEXIONES T EN ALUMINIO137</t>
  </si>
  <si>
    <t>CONEXIONES T EN ALUMINIO138</t>
  </si>
  <si>
    <t>CONEXIONES T EN ALUMINIO139</t>
  </si>
  <si>
    <t>CONEXIONES T EN ALUMINIO142</t>
  </si>
  <si>
    <t>CONEXIONES T EN ALUMINIO143</t>
  </si>
  <si>
    <t>CONEXIONES T EN ALUMINIO144</t>
  </si>
  <si>
    <t>CONEXIONES T EN ALUMINIO145</t>
  </si>
  <si>
    <t>CONEXIONES T EN ALUMINIO146</t>
  </si>
  <si>
    <t>CONEXIONES T EN ALUMINIO147</t>
  </si>
  <si>
    <t>CONEXIONES T EN ALUMINIO148</t>
  </si>
  <si>
    <t>CONEXIONES T EN ALUMINIO149</t>
  </si>
  <si>
    <t>CONEXIONES T EN ALUMINIO150</t>
  </si>
  <si>
    <t>CONEXIONES T EN ALUMINIO151</t>
  </si>
  <si>
    <t>CONEXIONES T EN ALUMINIO152</t>
  </si>
  <si>
    <t>CONEXIONES T EN ALUMINIO153</t>
  </si>
  <si>
    <t>CONEXIONES T EN ALUMINIO154</t>
  </si>
  <si>
    <t>CONEXIONES T EN ALUMINIO155</t>
  </si>
  <si>
    <t>CONEXIONES T EN ALUMINIO156</t>
  </si>
  <si>
    <t>CONEXIONES T EN ALUMINIO157</t>
  </si>
  <si>
    <t>CONEXIONES T EN ALUMINIO158</t>
  </si>
  <si>
    <t>CONEXIONES T EN ALUMINIO159</t>
  </si>
  <si>
    <t>CONEXIONES T EN ALUMINIO160</t>
  </si>
  <si>
    <t>CONEXIONES T EN ALUMINIO161</t>
  </si>
  <si>
    <t>CONEXIONES T EN ALUMINIO162</t>
  </si>
  <si>
    <t>CONEXIONES T EN ALUMINIO163</t>
  </si>
  <si>
    <t>CONEXIONES T EN ALUMINIO164</t>
  </si>
  <si>
    <t>CONEXIONES T EN ALUMINIO165</t>
  </si>
  <si>
    <t>CONEXIONES T EN ALUMINIO166</t>
  </si>
  <si>
    <t>CONEXIONES T EN ALUMINIO167</t>
  </si>
  <si>
    <t>CONEXIONES T EN ALUMINIO175</t>
  </si>
  <si>
    <t>CONEXIONES T EN ALUMINIO176</t>
  </si>
  <si>
    <t>CONEXIONES T EN ALUMINIO177</t>
  </si>
  <si>
    <t>CONEXIONES T EN ALUMINIO178</t>
  </si>
  <si>
    <t>CONEXIONES T EN ALUMINIO180</t>
  </si>
  <si>
    <t>CONEXIONES T EN ALUMINIO181</t>
  </si>
  <si>
    <t>CONEXIONES T EN ALUMINIO190</t>
  </si>
  <si>
    <t>CONEXIONES T EN ALUMINIO196</t>
  </si>
  <si>
    <t>CONEXIONES T EN ALUMINIO198</t>
  </si>
  <si>
    <t>CONEXIÓN DE CHAPA1</t>
  </si>
  <si>
    <t>CONEXIÓN DE CHAPA2</t>
  </si>
  <si>
    <t>CONEXIÓN DE CHAPA3</t>
  </si>
  <si>
    <t>CONEXIÓN DE CHAPA4</t>
  </si>
  <si>
    <t>CONEXIÓN DE CHAPA5</t>
  </si>
  <si>
    <t>CONEXIÓN DE CHAPA7</t>
  </si>
  <si>
    <t>CONEXIÓN DE CHAPA8</t>
  </si>
  <si>
    <t>CONEXIÓN DE CHAPA9</t>
  </si>
  <si>
    <t>CONEXIÓN DE CHAPA12</t>
  </si>
  <si>
    <t>CONEXIÓN DE CHAPA13</t>
  </si>
  <si>
    <t>CONEXIÓN DE CHAPA14</t>
  </si>
  <si>
    <t>CONEXIÓN DE CHAPA15</t>
  </si>
  <si>
    <t>CONEXIÓN DE CHAPA16</t>
  </si>
  <si>
    <t>CONEXIÓN DE CHAPA17</t>
  </si>
  <si>
    <t>CONEXIÓN DE CHAPA18</t>
  </si>
  <si>
    <t>CONEXIÓN DE CHAPA19</t>
  </si>
  <si>
    <t>CONEXIÓN DE CHAPA20</t>
  </si>
  <si>
    <t>CONEXIÓN DE CHAPA21</t>
  </si>
  <si>
    <t>CONEXIÓN DE CHAPA22</t>
  </si>
  <si>
    <t>CONEXIÓN DE CHAPA23</t>
  </si>
  <si>
    <t>CONEXIÓN DE CHAPA24</t>
  </si>
  <si>
    <t>CONEXIÓN DE CHAPA25</t>
  </si>
  <si>
    <t>CONEXIÓN DE CHAPA26</t>
  </si>
  <si>
    <t>CONEXIÓN DE CHAPA27</t>
  </si>
  <si>
    <t>CONEXIÓN DE CHAPA28</t>
  </si>
  <si>
    <t>CONEXIÓN DE CHAPA29</t>
  </si>
  <si>
    <t>CONEXIÓN DE CHAPA36</t>
  </si>
  <si>
    <t>CONEXIÓN DE CHAPA37</t>
  </si>
  <si>
    <t>CONEXIÓN DE CHAPA38</t>
  </si>
  <si>
    <t>CONEXIÓN DE CHAPA39</t>
  </si>
  <si>
    <t>CONEXIÓN DE CHAPA40</t>
  </si>
  <si>
    <t>CONEXIÓN DE CHAPA41</t>
  </si>
  <si>
    <t>CONEXIÓN DE CHAPA42</t>
  </si>
  <si>
    <t>CONEXIÓN DE CHAPA43</t>
  </si>
  <si>
    <t>CONEXIÓN DE CHAPA44</t>
  </si>
  <si>
    <t>CONEXIÓN DE CHAPA45</t>
  </si>
  <si>
    <t>CONEXIÓN DE CHAPA46</t>
  </si>
  <si>
    <t>CONEXIÓN DE CHAPA47</t>
  </si>
  <si>
    <t>CONEXIÓN DE CHAPA48</t>
  </si>
  <si>
    <t>CONEXIÓN DE CHAPA49</t>
  </si>
  <si>
    <t>CONEXIÓN DE CHAPA50</t>
  </si>
  <si>
    <t>CONEXIÓN DE CHAPA51</t>
  </si>
  <si>
    <t>CONEXIÓN DE CHAPA52</t>
  </si>
  <si>
    <t>CONEXIÓN DE CHAPA53</t>
  </si>
  <si>
    <t>CONEXIÓN DE CHAPA54</t>
  </si>
  <si>
    <t>CONEXIÓN DE CHAPA55</t>
  </si>
  <si>
    <t>CONEXIÓN DE CHAPA56</t>
  </si>
  <si>
    <t>CONEXIÓN DE CHAPA57</t>
  </si>
  <si>
    <t>CONEXIÓN DE CHAPA58</t>
  </si>
  <si>
    <t>CONEXIÓN DE CHAPA59</t>
  </si>
  <si>
    <t>CONEXIÓN DE CHAPA60</t>
  </si>
  <si>
    <t>CONEXIÓN DE CHAPA61</t>
  </si>
  <si>
    <t>CONEXIÓN DE CHAPA62</t>
  </si>
  <si>
    <t>CONEXIÓN DE CHAPA63</t>
  </si>
  <si>
    <t>CONEXIÓN DE CHAPA64</t>
  </si>
  <si>
    <t>CONEXIÓN DE CHAPA65</t>
  </si>
  <si>
    <t>CONEXIÓN DE CHAPA66</t>
  </si>
  <si>
    <t>CONEXIÓN DE CHAPA67</t>
  </si>
  <si>
    <t>CONEXIÓN DE CHAPA68</t>
  </si>
  <si>
    <t>CONEXIÓN DE CHAPA69</t>
  </si>
  <si>
    <t>CONEXIÓN DE CHAPA70</t>
  </si>
  <si>
    <t>CONEXIÓN DE CHAPA71</t>
  </si>
  <si>
    <t>CONEXIÓN DE CHAPA72</t>
  </si>
  <si>
    <t>CONEXIÓN DE CHAPA73</t>
  </si>
  <si>
    <t>CONEXIÓN DE CHAPA74</t>
  </si>
  <si>
    <t>CONEXIÓN DE CHAPA75</t>
  </si>
  <si>
    <t>CONEXIÓN DE CHAPA76</t>
  </si>
  <si>
    <t>CONEXIÓN DE CHAPA77</t>
  </si>
  <si>
    <t>CONECTORES PLASTICOS MANGUERAS6</t>
  </si>
  <si>
    <t>CONECTORES PLASTICOS MANGUERAS7</t>
  </si>
  <si>
    <t>CONECTORES PLASTICOS MANGUERAS8</t>
  </si>
  <si>
    <t>CONECTORES PLASTICOS MANGUERAS9</t>
  </si>
  <si>
    <t>CONECTORES PLASTICOS MANGUERAS10</t>
  </si>
  <si>
    <t>CONECTORES PLASTICOS MANGUERAS11</t>
  </si>
  <si>
    <t>CONECTORES PLASTICOS MANGUERAS13</t>
  </si>
  <si>
    <t>CONECTORES PLASTICOS MANGUERAS14</t>
  </si>
  <si>
    <t>CONECTORES PLASTICOS MANGUERAS15</t>
  </si>
  <si>
    <t>CONECTORES PLASTICOS MANGUERAS17</t>
  </si>
  <si>
    <t>CONECTORES PLASTICOS MANGUERAS18</t>
  </si>
  <si>
    <t>CONECTORES PLASTICOS MANGUERAS19</t>
  </si>
  <si>
    <t>CONECTORES PLASTICOS MANGUERAS20</t>
  </si>
  <si>
    <t>CONECTORES PLASTICOS MANGUERAS21</t>
  </si>
  <si>
    <t>CONECTORES PLASTICOS MANGUERAS30</t>
  </si>
  <si>
    <t>CONECTORES PLASTICOS MANGUERAS31</t>
  </si>
  <si>
    <t>CONECTORES PLASTICOS MANGUERAS32</t>
  </si>
  <si>
    <t>CONECTORES PLASTICOS MANGUERAS37</t>
  </si>
  <si>
    <t>CONECTORES PLASTICOS MANGUERAS38</t>
  </si>
  <si>
    <t>CONECTORES PLASTICOS MANGUERAS39</t>
  </si>
  <si>
    <t>CONECTORES PLASTICOS MANGUERAS40</t>
  </si>
  <si>
    <t>CONECTORES PLASTICOS MANGUERAS41</t>
  </si>
  <si>
    <t>CONECTORES PLASTICOS MANGUERAS43</t>
  </si>
  <si>
    <t>CONECTORES PLASTICOS MANGUERAS44</t>
  </si>
  <si>
    <t>CONECTORES PLASTICOS MANGUERAS45</t>
  </si>
  <si>
    <t>CONECTORES PLASTICOS MANGUERAS47</t>
  </si>
  <si>
    <t>CONECTORES PLASTICOS MANGUERAS48</t>
  </si>
  <si>
    <t>CONECTORES PLASTICOS MANGUERAS49</t>
  </si>
  <si>
    <t>CONECTORES PLASTICOS MANGUERAS50</t>
  </si>
  <si>
    <t>CONECTORES PLASTICOS MANGUERAS51</t>
  </si>
  <si>
    <t>CONECTORES PLASTICOS MANGUERAS52</t>
  </si>
  <si>
    <t>CONECTORES PLASTICOS MANGUERAS53</t>
  </si>
  <si>
    <t>CONECTORES PLASTICOS MANGUERAS54</t>
  </si>
  <si>
    <t>CONECTORES PLASTICOS MANGUERAS55</t>
  </si>
  <si>
    <t>CONECTORES PLASTICOS MANGUERAS56</t>
  </si>
  <si>
    <t>CONECTORES PLASTICOS MANGUERAS57</t>
  </si>
  <si>
    <t>CONECTORES PLASTICOS MANGUERAS58</t>
  </si>
  <si>
    <t>CONECTORES PLASTICOS MANGUERAS59</t>
  </si>
  <si>
    <t>TUERCAS RAPIDAS2</t>
  </si>
  <si>
    <t>TUERCAS RAPIDAS3</t>
  </si>
  <si>
    <t>TUERCAS RAPIDAS5</t>
  </si>
  <si>
    <t>TUERCAS RAPIDAS6</t>
  </si>
  <si>
    <t>TUERCAS RAPIDAS7</t>
  </si>
  <si>
    <t>TUERCAS RAPIDAS8</t>
  </si>
  <si>
    <t>TUERCAS RAPIDAS9 CH</t>
  </si>
  <si>
    <t>TUERCAS RAPIDAS10 CH</t>
  </si>
  <si>
    <t>TUERCAS RAPIDAS9</t>
  </si>
  <si>
    <t>TUERCAS RAPIDAS10</t>
  </si>
  <si>
    <t>TUERCAS RAPIDAS12</t>
  </si>
  <si>
    <t>TUERCAS RAPIDAS13</t>
  </si>
  <si>
    <t>TUERCAS RAPIDAS14</t>
  </si>
  <si>
    <t>TUERCAS RAPIDAS15</t>
  </si>
  <si>
    <t>TUERCAS RAPIDAS16</t>
  </si>
  <si>
    <t>TUERCAS RAPIDAS17</t>
  </si>
  <si>
    <t>TUERCAS RAPIDAS18</t>
  </si>
  <si>
    <t>TUERCAS RAPIDAS19</t>
  </si>
  <si>
    <t>TUERCAS RAPIDAS20</t>
  </si>
  <si>
    <t>TUERCAS RAPIDAS21</t>
  </si>
  <si>
    <t>TUERCAS RAPIDAS22</t>
  </si>
  <si>
    <t>TUERCAS RAPIDAS24</t>
  </si>
  <si>
    <t>TUERCAS RAPIDAS25</t>
  </si>
  <si>
    <t>TUERCAS RAPIDAS26</t>
  </si>
  <si>
    <t>TUERCAS RAPIDAS28</t>
  </si>
  <si>
    <t>TUERCAS RAPIDAS32</t>
  </si>
  <si>
    <t>TUERCAS RAPIDAS33</t>
  </si>
  <si>
    <t>TUERCAS RAPIDAS34</t>
  </si>
  <si>
    <t>TUERCAS RAPIDAS35</t>
  </si>
  <si>
    <t>TUERCAS RAPIDAS36</t>
  </si>
  <si>
    <t>TUERCAS RAPIDAS42</t>
  </si>
  <si>
    <t>TUERCAS RAPIDAS43</t>
  </si>
  <si>
    <t>TUERCAS RAPIDAS44</t>
  </si>
  <si>
    <t>TUERCAS RAPIDAS45</t>
  </si>
  <si>
    <t>TUERCAS RAPIDAS46</t>
  </si>
  <si>
    <t>TUERCAS RAPIDAS47</t>
  </si>
  <si>
    <t>TUERCAS REMACHES50</t>
  </si>
  <si>
    <t>TUERCAS REMACHES51</t>
  </si>
  <si>
    <t>TUERCAS REMACHES52</t>
  </si>
  <si>
    <t>TUERCAS REMACHES53</t>
  </si>
  <si>
    <t>TUERCAS REMACHES54</t>
  </si>
  <si>
    <t>TUERCAS REMACHES55</t>
  </si>
  <si>
    <t>TUERCAS REMACHES56</t>
  </si>
  <si>
    <t>TUERCAS REMACHES57</t>
  </si>
  <si>
    <t>TUERCAS REMACHES58</t>
  </si>
  <si>
    <t>TUERCAS REMACHES59</t>
  </si>
  <si>
    <t>TUERCAS REMACHES60</t>
  </si>
  <si>
    <t>TUERCAS REMACHES61</t>
  </si>
  <si>
    <t>TUERCAS REMACHES62</t>
  </si>
  <si>
    <t>TUERCAS REMACHES63</t>
  </si>
  <si>
    <t>TUERCAS REMACHES64</t>
  </si>
  <si>
    <t>TUERCAS REMACHES65</t>
  </si>
  <si>
    <t>TUERCAS REMACHES66</t>
  </si>
  <si>
    <t>TUERCAS REMACHES67</t>
  </si>
  <si>
    <t>TUERCAS REMACHES68</t>
  </si>
  <si>
    <t>TUERCAS REMACHES69</t>
  </si>
  <si>
    <t>TARUGOS ESTRIADOS5 x 25</t>
  </si>
  <si>
    <t>TARUGOS ESTRIADOS5 x 30</t>
  </si>
  <si>
    <t>TARUGOS ESTRIADOS5 x 35</t>
  </si>
  <si>
    <t>TARUGOS ESTRIADOS5 x 40</t>
  </si>
  <si>
    <t xml:space="preserve">TARUGOS ESTRIADOS5 x 45 </t>
  </si>
  <si>
    <t>TARUGOS ESTRIADOS5 x 50</t>
  </si>
  <si>
    <t>TARUGOS ESTRIADOS6 x 25</t>
  </si>
  <si>
    <t>TARUGOS ESTRIADOS6 x 30</t>
  </si>
  <si>
    <t>TARUGOS ESTRIADOS6 x 35</t>
  </si>
  <si>
    <t>TARUGOS ESTRIADOS6 x 40</t>
  </si>
  <si>
    <t>TARUGOS ESTRIADOS6 x 45</t>
  </si>
  <si>
    <t>TARUGOS ESTRIADOS6 x 50</t>
  </si>
  <si>
    <t>TARUGOS ESTRIADOS8 x 25</t>
  </si>
  <si>
    <t>TARUGOS ESTRIADOS8 x 30</t>
  </si>
  <si>
    <t>TARUGOS ESTRIADOS8 x 35</t>
  </si>
  <si>
    <t>TARUGOS ESTRIADOS8 x 40</t>
  </si>
  <si>
    <t>TARUGOS ESTRIADOS8 x 45</t>
  </si>
  <si>
    <t>TARUGOS ESTRIADOS8 x 50</t>
  </si>
  <si>
    <t>TARUGOS ESTRIADOS10 x 25</t>
  </si>
  <si>
    <t>TARUGOS ESTRIADOS10 x 30</t>
  </si>
  <si>
    <t>TARUGOS ESTRIADOS10 x 35</t>
  </si>
  <si>
    <t>TARUGOS ESTRIADOS10 x 40</t>
  </si>
  <si>
    <t>TARUGOS ESTRIADOS10 x 45</t>
  </si>
  <si>
    <t>TARUGOS ESTRIADOS10 x 50</t>
  </si>
  <si>
    <t>TARUGOS ESTRIADOS12 x 30</t>
  </si>
  <si>
    <t>TARUGOS ESTRIADOS12 x 40</t>
  </si>
  <si>
    <t>TARUGOS ESTRIADOS12 x 50</t>
  </si>
  <si>
    <t>TARUGOS ESTRIADOS12 x 60</t>
  </si>
  <si>
    <t>TARUGOS ESTRIADOSVarilla Ø4</t>
  </si>
  <si>
    <t>TARUGOS ESTRIADOSVarilla Ø6</t>
  </si>
  <si>
    <t>TARUGOS ESTRIADOSVarilla Ø8</t>
  </si>
  <si>
    <t>TARUGOS ESTRIADOSVarilla Ø10</t>
  </si>
  <si>
    <t>TARUGOS ESTRIADOSVarilla Ø12</t>
  </si>
  <si>
    <t>ARANDELAS DE COBRE7,5 x 15 x 1,5</t>
  </si>
  <si>
    <t>ARANDELAS DE COBRE7,5 x 15 x 2</t>
  </si>
  <si>
    <t>ARANDELAS DE COBRE7,5 x 15 x 3</t>
  </si>
  <si>
    <t>ARANDELAS DE COBRE8 x 13 x 2,5</t>
  </si>
  <si>
    <t>ARANDELAS DE COBRE10 x 19 x 2</t>
  </si>
  <si>
    <t>ARANDELAS DE COBRE10 x 20 x 1</t>
  </si>
  <si>
    <t>ARANDELAS DE COBRE14 x 20 x 1,5</t>
  </si>
  <si>
    <t>ARANDELAS DE COBRE14 x 20 x 2</t>
  </si>
  <si>
    <t>ARANDELAS DE COBRE14,5 x 21 x 2</t>
  </si>
  <si>
    <t>ARANDELAS DE COBRE16 x 21 x 2</t>
  </si>
  <si>
    <t>ARANDELAS DE COBRE17 x 20 x 1,5</t>
  </si>
  <si>
    <t>ARANDELAS DE COBRE6x10</t>
  </si>
  <si>
    <t>ARANDELAS DE COBRE8x13</t>
  </si>
  <si>
    <t>ARANDELAS DE COBRE9x14</t>
  </si>
  <si>
    <t>ARANDELAS DE COBRE10x14</t>
  </si>
  <si>
    <t>ARANDELAS DE COBRE11x17</t>
  </si>
  <si>
    <t>ARANDELAS DE COBRE12x17</t>
  </si>
  <si>
    <t>ARANDELAS DE COBRE13x20</t>
  </si>
  <si>
    <t>ARANDELAS DE COBRE14x20</t>
  </si>
  <si>
    <t>ARANDELAS DE COBRE15x21</t>
  </si>
  <si>
    <t>ARANDELAS DE COBRE16x21</t>
  </si>
  <si>
    <t>ARANDELAS DE COBRE17x22</t>
  </si>
  <si>
    <t>ARANDELAS DE COBRE18x23</t>
  </si>
  <si>
    <t>ARANDELAS DE COBRE19x24</t>
  </si>
  <si>
    <t>ARANDELAS DE COBRE20x26</t>
  </si>
  <si>
    <t>ARANDELAS DE COBRE21x26</t>
  </si>
  <si>
    <t>ARANDELAS DE COBRE22x28</t>
  </si>
  <si>
    <t>ARANDELAS DE COBRE24x32</t>
  </si>
  <si>
    <t>ARANDELAS DE COBRE26x34</t>
  </si>
  <si>
    <t>ARANDELAS DE ALUMINIO1/8 3x8</t>
  </si>
  <si>
    <t>ARANDELAS DE ALUMINIO5/32 4x10</t>
  </si>
  <si>
    <t>ARANDELAS DE ALUMINIO3/16  5x12</t>
  </si>
  <si>
    <t>ARANDELAS DE ALUMINIO1/4  6,5x14</t>
  </si>
  <si>
    <t>ARANDELAS DE ALUMINIO5/16  8x16</t>
  </si>
  <si>
    <t>ARANDELAS DE ALUMINIO3/8  10x18</t>
  </si>
  <si>
    <t>ARANDELAS DE ALUMINIO1/2  13x24</t>
  </si>
  <si>
    <t>ARANDELAS DE ALUMINIO6x10</t>
  </si>
  <si>
    <t>ARANDELAS DE ALUMINIO8x13</t>
  </si>
  <si>
    <t>ARANDELAS DE ALUMINIO9x14</t>
  </si>
  <si>
    <t>ARANDELAS DE ALUMINIO10x14</t>
  </si>
  <si>
    <t>ARANDELAS DE ALUMINIO11x17</t>
  </si>
  <si>
    <t>ARANDELAS DE ALUMINIO12x17</t>
  </si>
  <si>
    <t>ARANDELAS DE ALUMINIO13x20</t>
  </si>
  <si>
    <t>ARANDELAS DE ALUMINIO14x20</t>
  </si>
  <si>
    <t>ARANDELAS DE ALUMINIO15x21</t>
  </si>
  <si>
    <t>ARANDELAS DE ALUMINIO16x21</t>
  </si>
  <si>
    <t>ARANDELAS DE ALUMINIO17x22</t>
  </si>
  <si>
    <t>ARANDELAS DE ALUMINIO18x23</t>
  </si>
  <si>
    <t>ARANDELAS DE ALUMINIO19x24</t>
  </si>
  <si>
    <t>ARANDELAS DE ALUMINIO20x26</t>
  </si>
  <si>
    <t>ARANDELAS DE ALUMINIO21x26</t>
  </si>
  <si>
    <t>ARANDELAS DE ALUMINIO22x28</t>
  </si>
  <si>
    <t>ARANDELAS DE ALUMINIO24x30</t>
  </si>
  <si>
    <t>ARANDELAS DE ALUMINIO26x34</t>
  </si>
  <si>
    <t>ARANDELAS DE ALUMINIO28x36</t>
  </si>
  <si>
    <t>ARANDELAS DE ALUMINIO30x40</t>
  </si>
  <si>
    <t>ARANDELAS DE FIBRA1/8 3x8</t>
  </si>
  <si>
    <t>ARANDELAS DE FIBRA5/32 4x10</t>
  </si>
  <si>
    <t>ARANDELAS DE FIBRA3/16  5x12</t>
  </si>
  <si>
    <t>ARANDELAS DE FIBRA1/4  6,5x14</t>
  </si>
  <si>
    <t>ARANDELAS DE FIBRA5/16  8x16</t>
  </si>
  <si>
    <t>ARANDELAS DE FIBRA3/8  10x18</t>
  </si>
  <si>
    <t>ARANDELAS DE FIBRA1/2  13x24</t>
  </si>
  <si>
    <t>ARANDELAS DE FIBRA6x10</t>
  </si>
  <si>
    <t>ARANDELAS DE FIBRA7x10</t>
  </si>
  <si>
    <t>ARANDELAS DE FIBRA8x13</t>
  </si>
  <si>
    <t>ARANDELAS DE FIBRA9x14</t>
  </si>
  <si>
    <t>ARANDELAS DE FIBRA10x14</t>
  </si>
  <si>
    <t>ARANDELAS DE FIBRA11x17</t>
  </si>
  <si>
    <t>ARANDELAS DE FIBRA12x17</t>
  </si>
  <si>
    <t>ARANDELAS DE FIBRA13x20</t>
  </si>
  <si>
    <t>ARANDELAS DE FIBRA14x20</t>
  </si>
  <si>
    <t>ARANDELAS DE FIBRA15x21</t>
  </si>
  <si>
    <t>ARANDELAS DE FIBRA16x19</t>
  </si>
  <si>
    <t>ARANDELAS DE FIBRA16x21</t>
  </si>
  <si>
    <t>ARANDELAS DE FIBRA16x24</t>
  </si>
  <si>
    <t>ARANDELAS DE FIBRA17x22</t>
  </si>
  <si>
    <t>ARANDELAS DE FIBRA18x23</t>
  </si>
  <si>
    <t>ARANDELAS DE FIBRA19x24</t>
  </si>
  <si>
    <t>ARANDELAS DE FIBRA20x26</t>
  </si>
  <si>
    <t>ARANDELAS DE FIBRA21x26</t>
  </si>
  <si>
    <t>ARANDELAS DE FIBRA22x28</t>
  </si>
  <si>
    <t>ARANDELAS DE FIBRA24x30</t>
  </si>
  <si>
    <t>ARANDELAS DE FIBRA26x34</t>
  </si>
  <si>
    <t>ARANDELAS DE FIBRA28x36</t>
  </si>
  <si>
    <t>ARANDELAS DE FIBRA30x40</t>
  </si>
  <si>
    <t>ARANDELAS DE FIBRA32x40</t>
  </si>
  <si>
    <t>ARANDELAS DE POLIPROPILENO1/8 3x8</t>
  </si>
  <si>
    <t>ARANDELAS DE POLIPROPILENO5/32 4x10</t>
  </si>
  <si>
    <t>ARANDELAS DE POLIPROPILENO3/16  5x12</t>
  </si>
  <si>
    <t>ARANDELAS DE POLIPROPILENO1/4  6,5x14</t>
  </si>
  <si>
    <t>ARANDELAS DE POLIPROPILENO5/16  8x16</t>
  </si>
  <si>
    <t>ARANDELAS DE POLIPROPILENO3/8  10x18</t>
  </si>
  <si>
    <t>SUPLEMENTO 0,25x10</t>
  </si>
  <si>
    <t>SUPLEMENTO 0,25x13</t>
  </si>
  <si>
    <t>SUPLEMENTO 0,26x11</t>
  </si>
  <si>
    <t>SUPLEMENTO 0,26x14</t>
  </si>
  <si>
    <t>SUPLEMENTO 0,27x12</t>
  </si>
  <si>
    <t>SUPLEMENTO 0,27x15</t>
  </si>
  <si>
    <t>SUPLEMENTO 0,28x13</t>
  </si>
  <si>
    <t>SUPLEMENTO 0,28x16</t>
  </si>
  <si>
    <t>SUPLEMENTO 0,29x14</t>
  </si>
  <si>
    <t>SUPLEMENTO 0,29x17</t>
  </si>
  <si>
    <t>SUPLEMENTO 0,210x15</t>
  </si>
  <si>
    <t>SUPLEMENTO 0,210x18</t>
  </si>
  <si>
    <t>SUPLEMENTO 0,210x26</t>
  </si>
  <si>
    <t>SUPLEMENTO 0,211x16</t>
  </si>
  <si>
    <t>SUPLEMENTO 0,211x19</t>
  </si>
  <si>
    <t>SUPLEMENTO 0,211x27</t>
  </si>
  <si>
    <t>SUPLEMENTO 0,212x17</t>
  </si>
  <si>
    <t>SUPLEMENTO 0,212x20</t>
  </si>
  <si>
    <t>SUPLEMENTO 0,212x28</t>
  </si>
  <si>
    <t>SUPLEMENTO 0,213x18</t>
  </si>
  <si>
    <t>SUPLEMENTO 0,213x21</t>
  </si>
  <si>
    <t>SUPLEMENTO 0,213x29</t>
  </si>
  <si>
    <t>SUPLEMENTO 0,214x19</t>
  </si>
  <si>
    <t>SUPLEMENTO 0,214x22</t>
  </si>
  <si>
    <t>SUPLEMENTO 0,214x30</t>
  </si>
  <si>
    <t>SUPLEMENTO 0,215x20</t>
  </si>
  <si>
    <t>SUPLEMENTO 0,215x23</t>
  </si>
  <si>
    <t>SUPLEMENTO 0,215x30</t>
  </si>
  <si>
    <t>SUPLEMENTO 0,216x21</t>
  </si>
  <si>
    <t>SUPLEMENTO 0,216x24</t>
  </si>
  <si>
    <t>SUPLEMENTO 0,216x32</t>
  </si>
  <si>
    <t>SUPLEMENTO 0,217x22</t>
  </si>
  <si>
    <t>SUPLEMENTO 0,217x25</t>
  </si>
  <si>
    <t>SUPLEMENTO 0,217x33</t>
  </si>
  <si>
    <t>SUPLEMENTO 0,218x23</t>
  </si>
  <si>
    <t>SUPLEMENTO 0,218x26</t>
  </si>
  <si>
    <t>SUPLEMENTO 0,218x34</t>
  </si>
  <si>
    <t>SUPLEMENTO 0,219x24</t>
  </si>
  <si>
    <t>SUPLEMENTO 0,219x27</t>
  </si>
  <si>
    <t>SUPLEMENTO 0,219x35</t>
  </si>
  <si>
    <t>SUPLEMENTO 0,220x25</t>
  </si>
  <si>
    <t>SUPLEMENTO 0,220x28</t>
  </si>
  <si>
    <t>SUPLEMENTO 0,220x36</t>
  </si>
  <si>
    <t>SUPLEMENTO 0,221x26</t>
  </si>
  <si>
    <t>SUPLEMENTO 0,221x29</t>
  </si>
  <si>
    <t>SUPLEMENTO 0,221x37</t>
  </si>
  <si>
    <t>SUPLEMENTO 0,222x27</t>
  </si>
  <si>
    <t>SUPLEMENTO 0,222x30</t>
  </si>
  <si>
    <t>SUPLEMENTO 0,222x38</t>
  </si>
  <si>
    <t>SUPLEMENTO 0,223x28</t>
  </si>
  <si>
    <t>SUPLEMENTO 0,223x31</t>
  </si>
  <si>
    <t>SUPLEMENTO 0,223x39</t>
  </si>
  <si>
    <t>SUPLEMENTO 0,224x29</t>
  </si>
  <si>
    <t>SUPLEMENTO 0,224x32</t>
  </si>
  <si>
    <t>SUPLEMENTO 0,224x40</t>
  </si>
  <si>
    <t>SUPLEMENTO 0,225x30</t>
  </si>
  <si>
    <t>SUPLEMENTO 0,225x33</t>
  </si>
  <si>
    <t>SUPLEMENTO 0,225x41</t>
  </si>
  <si>
    <t>SUPLEMENTO 0,226x31</t>
  </si>
  <si>
    <t>SUPLEMENTO 0,226x34</t>
  </si>
  <si>
    <t>SUPLEMENTO 0,226x42</t>
  </si>
  <si>
    <t>SUPLEMENTO 0,227x35</t>
  </si>
  <si>
    <t>SUPLEMENTO 0,227x43</t>
  </si>
  <si>
    <t>SUPLEMENTO 0,228x36</t>
  </si>
  <si>
    <t>SUPLEMENTO 0,228x44</t>
  </si>
  <si>
    <t>SUPLEMENTO 0,229x37</t>
  </si>
  <si>
    <t>SUPLEMENTO 0,229x45</t>
  </si>
  <si>
    <t>SUPLEMENTO 0,230x35</t>
  </si>
  <si>
    <t>SUPLEMENTO 0,230x38</t>
  </si>
  <si>
    <t>SUPLEMENTO 0,230x46</t>
  </si>
  <si>
    <t>SUPLEMENTO 0,231x39</t>
  </si>
  <si>
    <t>SUPLEMENTO 0,231x47</t>
  </si>
  <si>
    <t>SUPLEMENTO 0,232x40</t>
  </si>
  <si>
    <t>SUPLEMENTO 0,232x48</t>
  </si>
  <si>
    <t>SUPLEMENTO 0,233x41</t>
  </si>
  <si>
    <t>SUPLEMENTO 0,233x49</t>
  </si>
  <si>
    <t>SUPLEMENTO 0,234x42</t>
  </si>
  <si>
    <t>SUPLEMENTO 0,234x50</t>
  </si>
  <si>
    <t>SUPLEMENTO 0,235x43</t>
  </si>
  <si>
    <t>SUPLEMENTO 0,235x51</t>
  </si>
  <si>
    <t>SUPLEMENTO 0,236x44</t>
  </si>
  <si>
    <t>SUPLEMENTO 0,236x52</t>
  </si>
  <si>
    <t>SUPLEMENTO 0,237x45</t>
  </si>
  <si>
    <t>SUPLEMENTO 0,237x53</t>
  </si>
  <si>
    <t>SUPLEMENTO 0,238x46</t>
  </si>
  <si>
    <t>SUPLEMENTO 0,238x54</t>
  </si>
  <si>
    <t>SUPLEMENTO 0,239x47</t>
  </si>
  <si>
    <t>SUPLEMENTO 0,239x55</t>
  </si>
  <si>
    <t>SUPLEMENTO 0,240x48</t>
  </si>
  <si>
    <t>SUPLEMENTO 0,240x56</t>
  </si>
  <si>
    <t>SUPLEMENTO 0,241x49</t>
  </si>
  <si>
    <t>SUPLEMENTO 0,241x57</t>
  </si>
  <si>
    <t>SUPLEMENTO 0,242x50</t>
  </si>
  <si>
    <t>SUPLEMENTO 0,242x58</t>
  </si>
  <si>
    <t>SUPLEMENTO 0,243x59</t>
  </si>
  <si>
    <t>SUPLEMENTO 0,244x60</t>
  </si>
  <si>
    <t>SUPLEMENTO 0,245x61</t>
  </si>
  <si>
    <t>SUPLEMENTO 0,246x58</t>
  </si>
  <si>
    <t>SUPLEMENTO 0,247x59</t>
  </si>
  <si>
    <t>SUPLEMENTO 0,248x60</t>
  </si>
  <si>
    <t>SUPLEMENTO 0,249x61</t>
  </si>
  <si>
    <t>SUPLEMENTO 0,250x62</t>
  </si>
  <si>
    <t>SUPLEMENTO 0,251x63</t>
  </si>
  <si>
    <t>SUPLEMENTO 0,252x64</t>
  </si>
  <si>
    <t>SUPLEMENTO 0,253x65</t>
  </si>
  <si>
    <t>SUPLEMENTO 0,254x66</t>
  </si>
  <si>
    <t>SUPLEMENTO 0,255x67</t>
  </si>
  <si>
    <t>SUPLEMENTO 0,256x68</t>
  </si>
  <si>
    <t>SUPLEMENTO 0,257x69</t>
  </si>
  <si>
    <t>SUPLEMENTO 0,258x70</t>
  </si>
  <si>
    <t>SUPLEMENTO 0,259x71</t>
  </si>
  <si>
    <t>SUPLEMENTO 0,260x72</t>
  </si>
  <si>
    <t>SUPLEMENTO 0,261x73</t>
  </si>
  <si>
    <t>SUPLEMENTO 0,262x74</t>
  </si>
  <si>
    <t>SUPLEMENTO 0,263x75</t>
  </si>
  <si>
    <t>SUPLEMENTO 0,264x76</t>
  </si>
  <si>
    <t>SUPLEMENTO 0,265x77</t>
  </si>
  <si>
    <t>SUPLEMENTO 0,266x78</t>
  </si>
  <si>
    <t>SUPLEMENTO 0,267x79</t>
  </si>
  <si>
    <t>SUPLEMENTO 0,268x80</t>
  </si>
  <si>
    <t>SUPLEMENTO 0,269x81</t>
  </si>
  <si>
    <t>SUPLEMENTO 0,270x82</t>
  </si>
  <si>
    <t>SUPLEMENTO 0,271x83</t>
  </si>
  <si>
    <t>SUPLEMENTO 0,272x84</t>
  </si>
  <si>
    <t>SUPLEMENTO 0,273x85</t>
  </si>
  <si>
    <t>SUPLEMENTO 0,274x86</t>
  </si>
  <si>
    <t>SUPLEMENTO 0,275x87</t>
  </si>
  <si>
    <t>SUPLEMENTO 0,276x88</t>
  </si>
  <si>
    <t>SUPLEMENTO 0,277x89</t>
  </si>
  <si>
    <t>SUPLEMENTO 0,278x90</t>
  </si>
  <si>
    <t>SUPLEMENTO 0,279x91</t>
  </si>
  <si>
    <t>SUPLEMENTO 0,280x92</t>
  </si>
  <si>
    <t>SUPLEMENTO 0,281x94</t>
  </si>
  <si>
    <t>SUPLEMENTO 0,282x95</t>
  </si>
  <si>
    <t>SUPLEMENTO 0,283x96</t>
  </si>
  <si>
    <t>SUPLEMENTO 0,284x97</t>
  </si>
  <si>
    <t>SUPLEMENTO 0,285x98</t>
  </si>
  <si>
    <t>SUPLEMENTO 0,286x99</t>
  </si>
  <si>
    <t>SUPLEMENTO 0,287x100</t>
  </si>
  <si>
    <t>SUPLEMENTO 0,288x101</t>
  </si>
  <si>
    <t>SUPLEMENTO 0,289x102</t>
  </si>
  <si>
    <t>SUPLEMENTO 0,290x103</t>
  </si>
  <si>
    <t>SUPLEMENTO 0,291x104</t>
  </si>
  <si>
    <t>SUPLEMENTO 0,292x105</t>
  </si>
  <si>
    <t>SUPLEMENTO 0,293x103</t>
  </si>
  <si>
    <t>SUPLEMENTO 0,294x106</t>
  </si>
  <si>
    <t>SUPLEMENTO 0,295x107</t>
  </si>
  <si>
    <t>SUPLEMENTO 0,296x108</t>
  </si>
  <si>
    <t>SUPLEMENTO 0,297x109</t>
  </si>
  <si>
    <t>SUPLEMENTO 0,298x110</t>
  </si>
  <si>
    <t>SUPLEMENTO 0,299x111</t>
  </si>
  <si>
    <t>SUPLEMENTO 0,2100x111</t>
  </si>
  <si>
    <t>SUPLEMENTO 0,2100x112</t>
  </si>
  <si>
    <t>SUPLEMENTO 0,2101x113</t>
  </si>
  <si>
    <t>SUPLEMENTO 0,2102x114</t>
  </si>
  <si>
    <t>SUPLEMENTO 0,2103x114</t>
  </si>
  <si>
    <t>SUPLEMENTO 0,2103x115</t>
  </si>
  <si>
    <t>SUPLEMENTO 0,2104x114</t>
  </si>
  <si>
    <t>SUPLEMENTO 0,2104x116</t>
  </si>
  <si>
    <t>SUPLEMENTO 0,2105x117</t>
  </si>
  <si>
    <t>SUPLEMENTO 0,2105x118</t>
  </si>
  <si>
    <t>SUPLEMENTO 0,2106x118</t>
  </si>
  <si>
    <t>SUPLEMENTO 0,2107x118</t>
  </si>
  <si>
    <t>SUPLEMENTO 0,2107x119</t>
  </si>
  <si>
    <t>SUPLEMENTO 0,2108x120</t>
  </si>
  <si>
    <t>SUPLEMENTO 0,2109x121</t>
  </si>
  <si>
    <t>SUPLEMENTO 0,2110x121</t>
  </si>
  <si>
    <t>SUPLEMENTO 0,2110x124</t>
  </si>
  <si>
    <t>SUPLEMENTO 0,2111x124</t>
  </si>
  <si>
    <t>SUPLEMENTO 0,2112x124</t>
  </si>
  <si>
    <t>SUPLEMENTO 0,2113x127</t>
  </si>
  <si>
    <t>SUPLEMENTO 0,2114x127</t>
  </si>
  <si>
    <t>SUPLEMENTO 0,2115x127</t>
  </si>
  <si>
    <t>SUPLEMENTO 0,2116x130</t>
  </si>
  <si>
    <t>SUPLEMENTO 0,2117x130</t>
  </si>
  <si>
    <t>SUPLEMENTO 0,2118x130</t>
  </si>
  <si>
    <t>SUPLEMENTO 0,2119x133</t>
  </si>
  <si>
    <t>SUPLEMENTO 0,2120x133</t>
  </si>
  <si>
    <t>SUPLEMENTO 0,2121x133</t>
  </si>
  <si>
    <t>SUPLEMENTO 0,85x10</t>
  </si>
  <si>
    <t>SUPLEMENTO 0,85x13</t>
  </si>
  <si>
    <t>SUPLEMENTO 0,86x11</t>
  </si>
  <si>
    <t>SUPLEMENTO 0,86x14</t>
  </si>
  <si>
    <t>SUPLEMENTO 0,87x12</t>
  </si>
  <si>
    <t>SUPLEMENTO 0,87x15</t>
  </si>
  <si>
    <t>SUPLEMENTO 0,88x13</t>
  </si>
  <si>
    <t>SUPLEMENTO 0,88x16</t>
  </si>
  <si>
    <t>SUPLEMENTO 0,89x14</t>
  </si>
  <si>
    <t>SUPLEMENTO 0,89x17</t>
  </si>
  <si>
    <t>SUPLEMENTO 0,810x15</t>
  </si>
  <si>
    <t>SUPLEMENTO 0,810x18</t>
  </si>
  <si>
    <t>SUPLEMENTO 0,810x26</t>
  </si>
  <si>
    <t>SUPLEMENTO 0,811x16</t>
  </si>
  <si>
    <t>SUPLEMENTO 0,811x19</t>
  </si>
  <si>
    <t>SUPLEMENTO 0,811x27</t>
  </si>
  <si>
    <t>SUPLEMENTO 0,812x17</t>
  </si>
  <si>
    <t>SUPLEMENTO 0,812x20</t>
  </si>
  <si>
    <t>SUPLEMENTO 0,812x28</t>
  </si>
  <si>
    <t>SUPLEMENTO 0,813x18</t>
  </si>
  <si>
    <t>SUPLEMENTO 0,813x21</t>
  </si>
  <si>
    <t>SUPLEMENTO 0,813x29</t>
  </si>
  <si>
    <t>SUPLEMENTO 0,814x19</t>
  </si>
  <si>
    <t>SUPLEMENTO 0,814x22</t>
  </si>
  <si>
    <t>SUPLEMENTO 0,814x30</t>
  </si>
  <si>
    <t>SUPLEMENTO 0,815x20</t>
  </si>
  <si>
    <t>SUPLEMENTO 0,815x23</t>
  </si>
  <si>
    <t>SUPLEMENTO 0,815x30</t>
  </si>
  <si>
    <t>SUPLEMENTO 0,816x21</t>
  </si>
  <si>
    <t>SUPLEMENTO 0,816x24</t>
  </si>
  <si>
    <t>SUPLEMENTO 0,816x32</t>
  </si>
  <si>
    <t>SUPLEMENTO 0,817x22</t>
  </si>
  <si>
    <t>SUPLEMENTO 0,817x25</t>
  </si>
  <si>
    <t>SUPLEMENTO 0,817x33</t>
  </si>
  <si>
    <t>SUPLEMENTO 0,818x23</t>
  </si>
  <si>
    <t>SUPLEMENTO 0,818x26</t>
  </si>
  <si>
    <t>SUPLEMENTO 0,818x34</t>
  </si>
  <si>
    <t>SUPLEMENTO 0,819x24</t>
  </si>
  <si>
    <t>SUPLEMENTO 0,819x27</t>
  </si>
  <si>
    <t>SUPLEMENTO 0,819x35</t>
  </si>
  <si>
    <t>SUPLEMENTO 0,820x25</t>
  </si>
  <si>
    <t>SUPLEMENTO 0,820x28</t>
  </si>
  <si>
    <t>SUPLEMENTO 0,820x36</t>
  </si>
  <si>
    <t>SUPLEMENTO 0,821x29</t>
  </si>
  <si>
    <t>SUPLEMENTO 0,821x37</t>
  </si>
  <si>
    <t>SUPLEMENTO 0,822x30</t>
  </si>
  <si>
    <t>SUPLEMENTO 0,822x38</t>
  </si>
  <si>
    <t>SUPLEMENTO 0,823x31</t>
  </si>
  <si>
    <t>SUPLEMENTO 0,823x39</t>
  </si>
  <si>
    <t>SUPLEMENTO 0,824x32</t>
  </si>
  <si>
    <t>SUPLEMENTO 0,824x40</t>
  </si>
  <si>
    <t>SUPLEMENTO 0,825x33</t>
  </si>
  <si>
    <t>SUPLEMENTO 0,825x41</t>
  </si>
  <si>
    <t>SUPLEMENTO 0,826x34</t>
  </si>
  <si>
    <t>SUPLEMENTO 0,826x42</t>
  </si>
  <si>
    <t>SUPLEMENTO 0,827x35</t>
  </si>
  <si>
    <t>SUPLEMENTO 0,827x43</t>
  </si>
  <si>
    <t>SUPLEMENTO 0,828x36</t>
  </si>
  <si>
    <t>SUPLEMENTO 0,828x44</t>
  </si>
  <si>
    <t>SUPLEMENTO 0,829x37</t>
  </si>
  <si>
    <t>SUPLEMENTO 0,829x45</t>
  </si>
  <si>
    <t>SUPLEMENTO 0,830x38</t>
  </si>
  <si>
    <t>SUPLEMENTO 0,830X46</t>
  </si>
  <si>
    <t>SUPLEMENTO 0,831x39</t>
  </si>
  <si>
    <t>SUPLEMENTO 0,831x47</t>
  </si>
  <si>
    <t>SUPLEMENTO 0,832x40</t>
  </si>
  <si>
    <t>SUPLEMENTO 0,832x48</t>
  </si>
  <si>
    <t>SUPLEMENTO 0,833x41</t>
  </si>
  <si>
    <t>SUPLEMENTO 0,833x49</t>
  </si>
  <si>
    <t>SUPLEMENTO 0,834x42</t>
  </si>
  <si>
    <t>SUPLEMENTO 0,834x50</t>
  </si>
  <si>
    <t>SUPLEMENTO 0,835x43</t>
  </si>
  <si>
    <t>SUPLEMENTO 0,835x51</t>
  </si>
  <si>
    <t>SUPLEMENTO 0,836x44</t>
  </si>
  <si>
    <t>SUPLEMENTO 0,836x52</t>
  </si>
  <si>
    <t>SUPLEMENTO 0,837x45</t>
  </si>
  <si>
    <t>SUPLEMENTO 0,837x53</t>
  </si>
  <si>
    <t>SUPLEMENTO 0,838x46</t>
  </si>
  <si>
    <t>SUPLEMENTO 0,838x54</t>
  </si>
  <si>
    <t>SUPLEMENTO 0,839x47</t>
  </si>
  <si>
    <t>SUPLEMENTO 0,839x55</t>
  </si>
  <si>
    <t>SUPLEMENTO 0,840x48</t>
  </si>
  <si>
    <t>SUPLEMENTO 0,840x56</t>
  </si>
  <si>
    <t>SUPLEMENTO 0,841x49</t>
  </si>
  <si>
    <t>SUPLEMENTO 0,841x57</t>
  </si>
  <si>
    <t>SUPLEMENTO 0,842x50</t>
  </si>
  <si>
    <t>SUPLEMENTO 0,842x58</t>
  </si>
  <si>
    <t>SUPLEMENTO 0,843x59</t>
  </si>
  <si>
    <t>SUPLEMENTO 0,844x60</t>
  </si>
  <si>
    <t>SUPLEMENTO 0,845x61</t>
  </si>
  <si>
    <t>SUPLEMENTO 0,846x58</t>
  </si>
  <si>
    <t>SUPLEMENTO 0,847x59</t>
  </si>
  <si>
    <t>SUPLEMENTO 0,848x60</t>
  </si>
  <si>
    <t>SUPLEMENTO 0,849x61</t>
  </si>
  <si>
    <t>SUPLEMENTO 0,850x62</t>
  </si>
  <si>
    <t>SUPLEMENTO 0,851x63</t>
  </si>
  <si>
    <t>SUPLEMENTO 0,852x64</t>
  </si>
  <si>
    <t>SUPLEMENTO 0,853x65</t>
  </si>
  <si>
    <t>SUPLEMENTO 0,854x66</t>
  </si>
  <si>
    <t>SUPLEMENTO 0,855x67</t>
  </si>
  <si>
    <t>SUPLEMENTO 0,856x68</t>
  </si>
  <si>
    <t>SUPLEMENTO 0,857x69</t>
  </si>
  <si>
    <t>SUPLEMENTO 0,858x70</t>
  </si>
  <si>
    <t>SUPLEMENTO 0,859x71</t>
  </si>
  <si>
    <t>SUPLEMENTO 0,860x72</t>
  </si>
  <si>
    <t>SUPLEMENTO 0,861x73</t>
  </si>
  <si>
    <t>PICOS PARA GAS1</t>
  </si>
  <si>
    <t>PICOS PARA GAS7</t>
  </si>
  <si>
    <t>PICOS PARA GAS9</t>
  </si>
  <si>
    <t>PICOS PARA GAS11</t>
  </si>
  <si>
    <t>PICOS PARA GAS17</t>
  </si>
  <si>
    <t>PICOS PARA GAS19</t>
  </si>
  <si>
    <t>PICOS PARA GAS21</t>
  </si>
  <si>
    <t>PICOS PARA GAS23</t>
  </si>
  <si>
    <t>PICOS PARA GAS27</t>
  </si>
  <si>
    <t>PICOS PARA GAS29</t>
  </si>
  <si>
    <t>PICOS PARA GAS31</t>
  </si>
  <si>
    <t>PICOS PARA GAS33</t>
  </si>
  <si>
    <t>PICOS PARA GAS35</t>
  </si>
  <si>
    <t>PICOS PARA GAS37</t>
  </si>
  <si>
    <t>PICOS PARA GAS39</t>
  </si>
  <si>
    <t>PICOS PARA GAS43</t>
  </si>
  <si>
    <t>PICOS PARA GAS45</t>
  </si>
  <si>
    <t>PICOS PARA GAS47</t>
  </si>
  <si>
    <t>PICOS PARA GAS49</t>
  </si>
  <si>
    <t>PICOS PARA GAS51</t>
  </si>
  <si>
    <t>PICOS PARA GAS53</t>
  </si>
  <si>
    <t>PICOS PARA GAS55</t>
  </si>
  <si>
    <t>PICOS PARA GAS57</t>
  </si>
  <si>
    <t>PICOS PARA GAS61</t>
  </si>
  <si>
    <t>PICOS PARA GAS63</t>
  </si>
  <si>
    <t>PICOS PARA GAS76</t>
  </si>
  <si>
    <t>PICOS PARA GAS78</t>
  </si>
  <si>
    <t>PICOS PARA GAS80</t>
  </si>
  <si>
    <t>PICOS PARA GAS81</t>
  </si>
  <si>
    <t>PICOS PARA GAS82</t>
  </si>
  <si>
    <t>PICOS PARA GAS83</t>
  </si>
  <si>
    <t>PICOS PARA GAS84</t>
  </si>
  <si>
    <t>PICOS PARA GAS86</t>
  </si>
  <si>
    <t>PICOS PARA GAS96</t>
  </si>
  <si>
    <t>PICOS PARA GAS97</t>
  </si>
  <si>
    <t>PICOS PARA GAS98</t>
  </si>
  <si>
    <t>PICOS PARA GAS99</t>
  </si>
  <si>
    <t>PICOS PARA GAS102</t>
  </si>
  <si>
    <t>PICOS PARA GAS103</t>
  </si>
  <si>
    <t>PICOS PARA GAS104</t>
  </si>
  <si>
    <t>PICOS PARA GAS107</t>
  </si>
  <si>
    <t>PICOS PARA GAS108</t>
  </si>
  <si>
    <t>PICOS PARA GAS109</t>
  </si>
  <si>
    <t>PICOS PARA GAS121</t>
  </si>
  <si>
    <t>PICOS PARA GAS122</t>
  </si>
  <si>
    <t>PICOS PARA GAS123</t>
  </si>
  <si>
    <t>PICOS PARA GAS125</t>
  </si>
  <si>
    <t>PICOS PARA GAS139</t>
  </si>
  <si>
    <t>PICOS PARA GAS140</t>
  </si>
  <si>
    <t>PICOS PARA GAS145</t>
  </si>
  <si>
    <t>PICOS PARA GAS156</t>
  </si>
  <si>
    <t>PICOS PARA GAS162</t>
  </si>
  <si>
    <t>PICOS PARA GAS166</t>
  </si>
  <si>
    <t>PICOS PARA GAS168</t>
  </si>
  <si>
    <t>PICOS PARA GASCalisuar</t>
  </si>
  <si>
    <t>RETENES SEGURIDAD1,2</t>
  </si>
  <si>
    <t>RETENES SEGURIDAD1,5</t>
  </si>
  <si>
    <t>RETENES SEGURIDAD1,9</t>
  </si>
  <si>
    <t>RETENES SEGURIDAD2,3</t>
  </si>
  <si>
    <t>RETENES SEGURIDAD3,2</t>
  </si>
  <si>
    <t>RETENES SEGURIDAD4</t>
  </si>
  <si>
    <t>RETENES SEGURIDAD5</t>
  </si>
  <si>
    <t>RETENES SEGURIDAD6</t>
  </si>
  <si>
    <t>RETENES SEGURIDAD7</t>
  </si>
  <si>
    <t>RETENES SEGURIDAD8</t>
  </si>
  <si>
    <t>RETENES SEGURIDAD9</t>
  </si>
  <si>
    <t>RETENES SEGURIDAD10</t>
  </si>
  <si>
    <t>RETENES SEGURIDAD12</t>
  </si>
  <si>
    <t>RETENES SEGURIDAD15</t>
  </si>
  <si>
    <t>RETENES SEGURIDAD19</t>
  </si>
  <si>
    <t>ARANLOCK3 X 11.3</t>
  </si>
  <si>
    <t>ARANLOCK4 X 11.3</t>
  </si>
  <si>
    <t>ARANLOCK5 X 11.3</t>
  </si>
  <si>
    <t>ARANLOCK6 X 15</t>
  </si>
  <si>
    <t>ARANLOCK7 X 15</t>
  </si>
  <si>
    <t>ARANLOCK8 X 15</t>
  </si>
  <si>
    <t>ARANLOCK9 X 18</t>
  </si>
  <si>
    <t>ARANLOCK10 X 18</t>
  </si>
  <si>
    <t>ARANLOCK11 X 21</t>
  </si>
  <si>
    <t>ARANLOCK12 X 21</t>
  </si>
  <si>
    <t>ARANLOCK9,5</t>
  </si>
  <si>
    <t>ARANLOCK10</t>
  </si>
  <si>
    <t>ARANLOCK12</t>
  </si>
  <si>
    <t>ESPARRAGOS DE ACERO6 x 25</t>
  </si>
  <si>
    <t>ESPARRAGOS DE ACERO6 x 30</t>
  </si>
  <si>
    <t>ESPARRAGOS DE ACERO6 x 35</t>
  </si>
  <si>
    <t>ESPARRAGOS DE ACERO6 x 40</t>
  </si>
  <si>
    <t>ESPARRAGOS DE ACERO6 x 45</t>
  </si>
  <si>
    <t>ESPARRAGOS DE ACERO6 x 50</t>
  </si>
  <si>
    <t>ESPARRAGOS DE ACERO6 x 60</t>
  </si>
  <si>
    <t>ESPARRAGOS DE ACERO6 x 70</t>
  </si>
  <si>
    <t>ESPARRAGOS DE ACERO6 x 80</t>
  </si>
  <si>
    <t>ESPARRAGOS DE ACERO6 x 90</t>
  </si>
  <si>
    <t>ESPARRAGOS DE ACERO6 x 100</t>
  </si>
  <si>
    <t>ESPARRAGOS DE ACERO7 x 35</t>
  </si>
  <si>
    <t>ESPARRAGOS DE ACERO7 x 40</t>
  </si>
  <si>
    <t>ESPARRAGOS DE ACERO7 x 50</t>
  </si>
  <si>
    <t>ESPARRAGOS DE ACERO7 x 60</t>
  </si>
  <si>
    <t>ESPARRAGOS DE ACERO7 x 70</t>
  </si>
  <si>
    <t>ESPARRAGOS DE ACERO7 x 80</t>
  </si>
  <si>
    <t>ESPARRAGOS DE ACERO8 x 30</t>
  </si>
  <si>
    <t>ESPARRAGOS DE ACERO8 x 35</t>
  </si>
  <si>
    <t>ESPARRAGOS DE ACERO8 x 40</t>
  </si>
  <si>
    <t>ESPARRAGOS DE ACERO8 x 45</t>
  </si>
  <si>
    <t>ESPARRAGOS DE ACERO8 x 50</t>
  </si>
  <si>
    <t>ESPARRAGOS DE ACERO8 x 60</t>
  </si>
  <si>
    <t>ESPARRAGOS DE ACERO8 x 70</t>
  </si>
  <si>
    <t>ESPARRAGOS DE ACERO8 x 80</t>
  </si>
  <si>
    <t>ESPARRAGOS DE ACERO8 x 90</t>
  </si>
  <si>
    <t>ESPARRAGOS DE ACERO8 x 100</t>
  </si>
  <si>
    <t>ESPARRAGOS DE ACERO10x1,25 x 45</t>
  </si>
  <si>
    <t>ESPARRAGOS DE ACERO10x1,25 x 50</t>
  </si>
  <si>
    <t>ESPARRAGOS DE ACERO10x1,25 x 60</t>
  </si>
  <si>
    <t>ESPARRAGOS DE ACERO10x1,25 x 70</t>
  </si>
  <si>
    <t>ESPARRAGOS DE ACERO10x1,25 x 30</t>
  </si>
  <si>
    <t>ESPARRAGOS DE ACERO10X1,5 X 30</t>
  </si>
  <si>
    <t>ESPARRAGOS DE ACERO10x1,5 x 40 (escape)</t>
  </si>
  <si>
    <t>ESPARRAGOS DE ACERO10X1,5 X 45</t>
  </si>
  <si>
    <t>ESPARRAGOS DE ACERO10x1,5 x 50</t>
  </si>
  <si>
    <t>ESPARRAGOS DE ACERO10x1,5 x 60</t>
  </si>
  <si>
    <t>ESPARRAGOS DE ACERO10x1,5 x 70</t>
  </si>
  <si>
    <t>ESPARRAGOS DE ACERO10x1,5 x 80</t>
  </si>
  <si>
    <t>ESPARRAGOS DE ACERO7 x 8 x 40   combinados</t>
  </si>
  <si>
    <t>ESPARRAGOS DE ACERO7 x 8 x 50</t>
  </si>
  <si>
    <t>ESPARRAGOS DE ACERO7 x 8 x 60</t>
  </si>
  <si>
    <t>ESPARRAGOS DE ACERO8 x 9 x 40</t>
  </si>
  <si>
    <t>ESPARRAGOS DE ACERO8 x 9 x 50</t>
  </si>
  <si>
    <t>ESPARRAGOS DE ACERO8 x 9 x 60</t>
  </si>
  <si>
    <t xml:space="preserve">ESPARRAGOS DE ACERO3/8 X 45 NF-NF ESCAP </t>
  </si>
  <si>
    <t>ESPARRAGOS DE ACERO3/8 X 50 NF-NF Escap y palier</t>
  </si>
  <si>
    <t>ESPARRAGOS DE ACERO7/16 X 48</t>
  </si>
  <si>
    <t>ESPARRAGOS DE ACERO7/16 X 2"</t>
  </si>
  <si>
    <t>ESPARRAGOS DE ACEROESP. 1/2 X 55 W-NF</t>
  </si>
  <si>
    <t xml:space="preserve">ESPARRAGOS DE ACEROESP. 5/16 X 1.3/8 (34.9) </t>
  </si>
  <si>
    <t>ESPARRAGOS DE ACERO3/8 X 60</t>
  </si>
  <si>
    <t>ESPARRAGOS DE ACERO8 X 10 X 45</t>
  </si>
  <si>
    <t>ESPARRAGOS DE ACERO3/8 x 2"</t>
  </si>
  <si>
    <t>ESPARRAGOS DE ACERO5 x 60</t>
  </si>
  <si>
    <t>ESPARRAGOS DE ACERO8 x 9 x 80</t>
  </si>
  <si>
    <t>ESPARRAGOS DE ACERO8 x 10 x 50</t>
  </si>
  <si>
    <t>PASACABLES DE GOMA1</t>
  </si>
  <si>
    <t>PASACABLES DE GOMA2</t>
  </si>
  <si>
    <t>PASACABLES DE GOMA3</t>
  </si>
  <si>
    <t>PASACABLES DE GOMA4</t>
  </si>
  <si>
    <t>PASACABLES DE GOMA5</t>
  </si>
  <si>
    <t>PASACABLES DE GOMA6</t>
  </si>
  <si>
    <t>PASACABLES DE GOMA7</t>
  </si>
  <si>
    <t>PASACABLES DE GOMA8</t>
  </si>
  <si>
    <t>PASACABLES DE GOMA9</t>
  </si>
  <si>
    <t>PASACABLES DE GOMA10</t>
  </si>
  <si>
    <t>PASACABLES DE GOMA11</t>
  </si>
  <si>
    <t>PASACABLES DE GOMA12</t>
  </si>
  <si>
    <t>PASACABLES DE GOMA13</t>
  </si>
  <si>
    <t>PASACABLES DE GOMA14</t>
  </si>
  <si>
    <t>PASACABLES DE GOMA15</t>
  </si>
  <si>
    <t>PASACABLES DE GOMA16</t>
  </si>
  <si>
    <t>PASACABLES DE GOMA17</t>
  </si>
  <si>
    <t>PASACABLES DE GOMA18</t>
  </si>
  <si>
    <t>PASACABLES DE GOMA19</t>
  </si>
  <si>
    <t>PASACABLES DE GOMA20</t>
  </si>
  <si>
    <t>PASACABLES DE GOMA21</t>
  </si>
  <si>
    <t>PASACABLES DE GOMA22</t>
  </si>
  <si>
    <t>PASACABLES DE GOMA23</t>
  </si>
  <si>
    <t>PASACABLES DE GOMA24</t>
  </si>
  <si>
    <t>PASACABLES DE GOMA25</t>
  </si>
  <si>
    <t>PASACABLES DE GOMA26</t>
  </si>
  <si>
    <t>PASACABLES DE GOMA27</t>
  </si>
  <si>
    <t>ALEMITES1 - 6 X 1 R</t>
  </si>
  <si>
    <t>ALEMITES2 - 8 X 1 R</t>
  </si>
  <si>
    <t>ALEMITES3 - 8 X 1  67°</t>
  </si>
  <si>
    <t>ALEMITES4 - 8 X 1 90°</t>
  </si>
  <si>
    <t>ALEMITES5 - 8x1,25 R</t>
  </si>
  <si>
    <t>ALEMITES6 - 8 X 1,25 67°</t>
  </si>
  <si>
    <t>ALEMITES7 - 8 X 1,25 CARDAN</t>
  </si>
  <si>
    <t>ALEMITES8 - 10 X 1 R</t>
  </si>
  <si>
    <t>ALEMITES9 - 10 X 1   67°</t>
  </si>
  <si>
    <t>ALEMITES10 - 10 X 1   90°</t>
  </si>
  <si>
    <t>ALEMITES11 - 1/8 GAS R</t>
  </si>
  <si>
    <t>ALEMITES12 - 1/8 GAS 67°</t>
  </si>
  <si>
    <t>ALEMITES13 - 1/8 GAS 90°</t>
  </si>
  <si>
    <t>ALEMITES14 - 1/4 sae R</t>
  </si>
  <si>
    <t xml:space="preserve">ALEMITES15 - 1/4 sae 67° </t>
  </si>
  <si>
    <t>ALEMITES16 - 1/4 sae X 90° SAE</t>
  </si>
  <si>
    <t>ALEMITES17 - 1/4 SAE 19 mm</t>
  </si>
  <si>
    <t>ALEMITES18 - 1/4 SAE 29 mm (crucetas)</t>
  </si>
  <si>
    <t>ALEMITES19 - 1/8 SAE 34 mm</t>
  </si>
  <si>
    <t>ALEMITES20 - 1/8 SAE 44 mm (internacional)</t>
  </si>
  <si>
    <t>ALEMITES21 - 1/4 GAS recto</t>
  </si>
  <si>
    <t>ALEMITES22 - 1/4 GAS 45°</t>
  </si>
  <si>
    <t>ALEMITES23 - 1/4 GAS 90°</t>
  </si>
  <si>
    <t>CONECTORES NEUMÁTICOS4</t>
  </si>
  <si>
    <t>CONECTORES NEUMÁTICOS5</t>
  </si>
  <si>
    <t>CONECTORES NEUMÁTICOS6</t>
  </si>
  <si>
    <t>CONECTORES NEUMÁTICOS8</t>
  </si>
  <si>
    <t>CONECTORES NEUMÁTICOS9</t>
  </si>
  <si>
    <t>CONECTORES NEUMÁTICOS10</t>
  </si>
  <si>
    <t>CONECTORES NEUMÁTICOS11</t>
  </si>
  <si>
    <t>CONECTORES NEUMÁTICOS44</t>
  </si>
  <si>
    <t>CONECTORES NEUMÁTICOS45</t>
  </si>
  <si>
    <t>CONECTORES NEUMÁTICOS46</t>
  </si>
  <si>
    <t>CONECTORES NEUMÁTICOS47</t>
  </si>
  <si>
    <t>CONECTORES NEUMÁTICOS62</t>
  </si>
  <si>
    <t>CONECTORES NEUMÁTICOS63</t>
  </si>
  <si>
    <t>CONECTORES NEUMÁTICOS65</t>
  </si>
  <si>
    <t>CONECTORES NEUMÁTICOS66</t>
  </si>
  <si>
    <t>CONECTORES NEUMÁTICOS67</t>
  </si>
  <si>
    <t>CONECTORES NEUMÁTICOS68</t>
  </si>
  <si>
    <t>CONECTORES NEUMÁTICOS77</t>
  </si>
  <si>
    <t>CONECTORES NEUMÁTICOS78</t>
  </si>
  <si>
    <t>CONECTORES NEUMÁTICOS79</t>
  </si>
  <si>
    <t>CONECTORES NEUMÁTICOS80</t>
  </si>
  <si>
    <t>CONECTORES NEUMÁTICOS81</t>
  </si>
  <si>
    <t>CONECTORES NEUMÁTICOS86</t>
  </si>
  <si>
    <t>CONECTORES NEUMÁTICOS87</t>
  </si>
  <si>
    <t>CONECTORES NEUMÁTICOS89</t>
  </si>
  <si>
    <t>CONECTORES NEUMÁTICOS90</t>
  </si>
  <si>
    <t>CONECTORES NEUMÁTICOS91</t>
  </si>
  <si>
    <t>CONECTORES NEUMÁTICOS92</t>
  </si>
  <si>
    <t>CONECTORES NEUMÁTICOS97</t>
  </si>
  <si>
    <t>CONECTORES NEUMÁTICOS98</t>
  </si>
  <si>
    <t>CONECTORES NEUMÁTICOS99</t>
  </si>
  <si>
    <t>CONECTORES NEUMÁTICOS100</t>
  </si>
  <si>
    <t>CONECTORES NEUMÁTICOS101</t>
  </si>
  <si>
    <t>CONECTORES NEUMÁTICOS108</t>
  </si>
  <si>
    <t>CONECTORES NEUMÁTICOS109</t>
  </si>
  <si>
    <t>CONECTORES NEUMÁTICOS110</t>
  </si>
  <si>
    <t>CONECTORES NEUMÁTICOS111</t>
  </si>
  <si>
    <t>CONECTORES NEUMÁTICOS140</t>
  </si>
  <si>
    <t>CONECTORES NEUMÁTICOS141</t>
  </si>
  <si>
    <t>CONECTORES NEUMÁTICOS142</t>
  </si>
  <si>
    <t>CONECTORES NEUMÁTICOS143</t>
  </si>
  <si>
    <t>CONECTORES NEUMÁTICOS153</t>
  </si>
  <si>
    <t>CONECTORES NEUMÁTICOS154</t>
  </si>
  <si>
    <t>CONECTORES NEUMÁTICOS155</t>
  </si>
  <si>
    <t>CONECTORES NEUMÁTICOS157</t>
  </si>
  <si>
    <t>CONECTORES NEUMÁTICOS158</t>
  </si>
  <si>
    <t>CONECTORES NEUMÁTICOS159</t>
  </si>
  <si>
    <t>CONECTORES NEUMÁTICOS160</t>
  </si>
  <si>
    <t>CONECTORES NEUMÁTICOS197</t>
  </si>
  <si>
    <t>CONECTORES NEUMÁTICOS198</t>
  </si>
  <si>
    <t>CONECTORES NEUMÁTICOS199</t>
  </si>
  <si>
    <t>CONECTORES NEUMÁTICOS200</t>
  </si>
  <si>
    <t>CONECTORES NEUMÁTICOS205</t>
  </si>
  <si>
    <t>CONECTORES NEUMÁTICOS206</t>
  </si>
  <si>
    <t>CONECTORES NEUMÁTICOS207</t>
  </si>
  <si>
    <t>CONECTORES NEUMÁTICOS211</t>
  </si>
  <si>
    <t>CONECTORES NEUMÁTICOS212</t>
  </si>
  <si>
    <t>CONECTORES NEUMÁTICOS213</t>
  </si>
  <si>
    <t>CONECTORES NEUMÁTICOS219</t>
  </si>
  <si>
    <t>CONECTORES NEUMÁTICOS220</t>
  </si>
  <si>
    <t>CONECTORES NEUMÁTICOS221</t>
  </si>
  <si>
    <t>CONECTORES NEUMÁTICOS222</t>
  </si>
  <si>
    <t>CONECTORES NEUMÁTICOS124</t>
  </si>
  <si>
    <t>CONECTORES NEUMÁTICOS125</t>
  </si>
  <si>
    <t>CONECTORES NEUMÁTICOS126</t>
  </si>
  <si>
    <t>CONECTORES NEUMÁTICOS127</t>
  </si>
  <si>
    <t>CONECTORES NEUMÁTICOS228</t>
  </si>
  <si>
    <t>CONECTORES NEUMÁTICOS229</t>
  </si>
  <si>
    <t>CONECTORES NEUMÁTICOS230</t>
  </si>
  <si>
    <t>CONECTORES NEUMÁTICOS231</t>
  </si>
  <si>
    <t>CONECTORES NEUMÁTICOS49</t>
  </si>
  <si>
    <t>CONECTORES NEUMÁTICOS51</t>
  </si>
  <si>
    <t>CONECTORES NUEVA INCORPORACION3</t>
  </si>
  <si>
    <t>CONECTORES NUEVA INCORPORACION7</t>
  </si>
  <si>
    <t>CONECTORES NUEVA INCORPORACION96</t>
  </si>
  <si>
    <t>CONECTORES NUEVA INCORPORACION107</t>
  </si>
  <si>
    <t>CONECTORES NUEVA INCORPORACION139</t>
  </si>
  <si>
    <t>CONECTORES NUEVA INCORPORACION152</t>
  </si>
  <si>
    <t>CONECTORES NUEVA INCORPORACION156</t>
  </si>
  <si>
    <t>CONECTORES NUEVA INCORPORACION14</t>
  </si>
  <si>
    <t>CONECTORES NUEVA INCORPORACION15</t>
  </si>
  <si>
    <t>CONECTORES NUEVA INCORPORACION16</t>
  </si>
  <si>
    <t>CONECTORES NUEVA INCORPORACION50</t>
  </si>
  <si>
    <t>CONECTORES NUEVA INCORPORACION165</t>
  </si>
  <si>
    <t>CONECTORES NUEVA INCORPORACION166</t>
  </si>
  <si>
    <t>CONECTORES NUEVA INCORPORACION167</t>
  </si>
  <si>
    <t>CONECTORES NUEVA INCORPORACION240</t>
  </si>
  <si>
    <t>CONECTORES NUEVA INCORPORACION241</t>
  </si>
  <si>
    <t>CONECTORES NUEVA INCORPORACION242</t>
  </si>
  <si>
    <t>CONECTORES NUEVA INCORPORACION243</t>
  </si>
  <si>
    <t>CONECTORES NUEVA INCORPORACION248</t>
  </si>
  <si>
    <t>CONECTORES NUEVA INCORPORACION249</t>
  </si>
  <si>
    <t>CONECTORES NUEVA INCORPORACION251</t>
  </si>
  <si>
    <t>CONECTORES NUEVA INCORPORACION256</t>
  </si>
  <si>
    <t>CONECTORES NUEVA INCORPORACION257</t>
  </si>
  <si>
    <t>CONECTORES NUEVA INCORPORACION263</t>
  </si>
  <si>
    <t>CONECTORES NUEVA INCORPORACION264</t>
  </si>
  <si>
    <t>CONECTORES NUEVA INCORPORACION274</t>
  </si>
  <si>
    <t>CONECTORES NUEVA INCORPORACION275</t>
  </si>
  <si>
    <t>CONECTORES NUEVA INCORPORACION276</t>
  </si>
  <si>
    <t>CONECTORES NUEVA INCORPORACION300</t>
  </si>
  <si>
    <t>CONECTORES NUEVA INCORPORACION304</t>
  </si>
  <si>
    <t>CONECTORES NUEVA INCORPORACION305</t>
  </si>
  <si>
    <t>CONECTORES NUEVA INCORPORACION317</t>
  </si>
  <si>
    <t>CONECTORES NUEVA INCORPORACION319</t>
  </si>
  <si>
    <t>CONECTORES NUEVA INCORPORACION320</t>
  </si>
  <si>
    <t>CONECTORES NUEVA INCORPORACION321</t>
  </si>
  <si>
    <t>CONECTORES NUEVA INCORPORACION323</t>
  </si>
  <si>
    <t>CONECTORES NUEVA INCORPORACION324</t>
  </si>
  <si>
    <t>CONECTORES NUEVA INCORPORACION325</t>
  </si>
  <si>
    <t>CONECTORES NUEVA INCORPORACION327</t>
  </si>
  <si>
    <t>CONECTORES NUEVA INCORPORACION328</t>
  </si>
  <si>
    <t>CONECTORES NUEVA INCORPORACION333</t>
  </si>
  <si>
    <t>CONECTORES NUEVA INCORPORACION334</t>
  </si>
  <si>
    <t>CONECTORES NUEVA INCORPORACION335</t>
  </si>
  <si>
    <t>CONECTORES NUEVA INCORPORACION338</t>
  </si>
  <si>
    <t>CONECTORES NUEVA INCORPORACION339</t>
  </si>
  <si>
    <t>CONECTORES NUEVA INCORPORACION340</t>
  </si>
  <si>
    <t>CONECTORES NUEVA INCORPORACION341</t>
  </si>
  <si>
    <t>CONECTORES NUEVA INCORPORACION342</t>
  </si>
  <si>
    <t>CONECTORES NUEVA INCORPORACION227</t>
  </si>
  <si>
    <t>RACORD - ACOPLES - REDUCCIONES - ENTREROSCAS1</t>
  </si>
  <si>
    <t>RACORD - ACOPLES - REDUCCIONES - ENTREROSCAS2</t>
  </si>
  <si>
    <t>RACORD - ACOPLES - REDUCCIONES - ENTREROSCAS3</t>
  </si>
  <si>
    <t>RACORD - ACOPLES - REDUCCIONES - ENTREROSCAS4</t>
  </si>
  <si>
    <t>RACORD - ACOPLES - REDUCCIONES - ENTREROSCAS5</t>
  </si>
  <si>
    <t>RACORD - ACOPLES - REDUCCIONES - ENTREROSCAS6</t>
  </si>
  <si>
    <t>RACORD - ACOPLES - REDUCCIONES - ENTREROSCAS7</t>
  </si>
  <si>
    <t>RACORD - ACOPLES - REDUCCIONES - ENTREROSCAS8</t>
  </si>
  <si>
    <t>RACORD - ACOPLES - REDUCCIONES - ENTREROSCAS9</t>
  </si>
  <si>
    <t>RACORD - ACOPLES - REDUCCIONES - ENTREROSCAS10</t>
  </si>
  <si>
    <t>RACORD - ACOPLES - REDUCCIONES - ENTREROSCAS11</t>
  </si>
  <si>
    <t>RACORD - ACOPLES - REDUCCIONES - ENTREROSCAS12</t>
  </si>
  <si>
    <t>RACORD - ACOPLES - REDUCCIONES - ENTREROSCAS13</t>
  </si>
  <si>
    <t>RACORD - ACOPLES - REDUCCIONES - ENTREROSCAS16</t>
  </si>
  <si>
    <t>RACORD - ACOPLES - REDUCCIONES - ENTREROSCAS17</t>
  </si>
  <si>
    <t>RACORD - ACOPLES - REDUCCIONES - ENTREROSCAS18</t>
  </si>
  <si>
    <t>RACORD - ACOPLES - REDUCCIONES - ENTREROSCAS20</t>
  </si>
  <si>
    <t>RACORD - ACOPLES - REDUCCIONES - ENTREROSCAS21</t>
  </si>
  <si>
    <t>RACORD - ACOPLES - REDUCCIONES - ENTREROSCAS22</t>
  </si>
  <si>
    <t>RACORD - ACOPLES - REDUCCIONES - ENTREROSCAS23</t>
  </si>
  <si>
    <t>RACORD - ACOPLES - REDUCCIONES - ENTREROSCAS25</t>
  </si>
  <si>
    <t>RACORD - ACOPLES - REDUCCIONES - ENTREROSCAS26</t>
  </si>
  <si>
    <t>RACORD - ACOPLES - REDUCCIONES - ENTREROSCAS27</t>
  </si>
  <si>
    <t>RACORD - ACOPLES - REDUCCIONES - ENTREROSCAS30</t>
  </si>
  <si>
    <t>RACORD - ACOPLES - REDUCCIONES - ENTREROSCAS31</t>
  </si>
  <si>
    <t>RACORD - ACOPLES - REDUCCIONES - ENTREROSCAS32</t>
  </si>
  <si>
    <t>RACORD - ACOPLES - REDUCCIONES - ENTREROSCAS33</t>
  </si>
  <si>
    <t>RACORD - ACOPLES - REDUCCIONES - ENTREROSCAS95</t>
  </si>
  <si>
    <t>RACORD - ACOPLES - REDUCCIONES - ENTREROSCAS96</t>
  </si>
  <si>
    <t>RACORD - ACOPLES - REDUCCIONES - ENTREROSCAS97</t>
  </si>
  <si>
    <t>RACORD - ACOPLES - REDUCCIONES - ENTREROSCAS98</t>
  </si>
  <si>
    <t>RACORD - ACOPLES - REDUCCIONES - ENTREROSCAS40</t>
  </si>
  <si>
    <t>RACORD - ACOPLES - REDUCCIONES - ENTREROSCAS41</t>
  </si>
  <si>
    <t>RACORD - ACOPLES - REDUCCIONES - ENTREROSCAS42</t>
  </si>
  <si>
    <t>RACORD - ACOPLES - REDUCCIONES - ENTREROSCAS43</t>
  </si>
  <si>
    <t>RACORD - ACOPLES - REDUCCIONES - ENTREROSCAS44</t>
  </si>
  <si>
    <t>RACORD - ACOPLES - REDUCCIONES - ENTREROSCAS45</t>
  </si>
  <si>
    <t>RACORD - ACOPLES - REDUCCIONES - ENTREROSCAS46</t>
  </si>
  <si>
    <t>RACORD - ACOPLES - REDUCCIONES - ENTREROSCAS47</t>
  </si>
  <si>
    <t>RACORD - ACOPLES - REDUCCIONES - ENTREROSCAS50</t>
  </si>
  <si>
    <t>RACORD - ACOPLES - REDUCCIONES - ENTREROSCAS51</t>
  </si>
  <si>
    <t>RACORD - ACOPLES - REDUCCIONES - ENTREROSCAS52</t>
  </si>
  <si>
    <t>RACORD - ACOPLES - REDUCCIONES - ENTREROSCAS55</t>
  </si>
  <si>
    <t>RACORD - ACOPLES - REDUCCIONES - ENTREROSCAS56</t>
  </si>
  <si>
    <t>RACORD - ACOPLES - REDUCCIONES - ENTREROSCAS58</t>
  </si>
  <si>
    <t>RACORD - ACOPLES - REDUCCIONES - ENTREROSCAS62</t>
  </si>
  <si>
    <t>RACORD - ACOPLES - REDUCCIONES - ENTREROSCAS64</t>
  </si>
  <si>
    <t>RACORD - ACOPLES - REDUCCIONES - ENTREROSCAS65</t>
  </si>
  <si>
    <t>RACORD - ACOPLES - REDUCCIONES - ENTREROSCAS68</t>
  </si>
  <si>
    <t>RACORD - ACOPLES - REDUCCIONES - ENTREROSCAS71</t>
  </si>
  <si>
    <t>RACORD - ACOPLES - REDUCCIONES - ENTREROSCAS74</t>
  </si>
  <si>
    <t>RACORD - ACOPLES - REDUCCIONES - ENTREROSCAS77</t>
  </si>
  <si>
    <t>RACORD - ACOPLES - REDUCCIONES - ENTREROSCAS78</t>
  </si>
  <si>
    <t>RACORD - ACOPLES - REDUCCIONES - ENTREROSCAS79</t>
  </si>
  <si>
    <t>RACORD - ACOPLES - REDUCCIONES - ENTREROSCAS82</t>
  </si>
  <si>
    <t>RACORD - ACOPLES - REDUCCIONES - ENTREROSCAS83</t>
  </si>
  <si>
    <t>RACORD - ACOPLES - REDUCCIONES - ENTREROSCAS84</t>
  </si>
  <si>
    <t>RACORD - ACOPLES - REDUCCIONES - ENTREROSCAS90</t>
  </si>
  <si>
    <t>RACORD - ACOPLES - REDUCCIONES - ENTREROSCAS91</t>
  </si>
  <si>
    <t>RACORD - ACOPLES - REDUCCIONES - ENTREROSCAS92</t>
  </si>
  <si>
    <t>RACORD - ACOPLES - REDUCCIONES - ENTREROSCAS93</t>
  </si>
  <si>
    <t>TAPONES DE CARTER4 - 1/2  NF</t>
  </si>
  <si>
    <t>TAPONES DE CARTER6 - 5/8 18 H</t>
  </si>
  <si>
    <t>TAPONES DE CARTER7 - 22 x 1,5 FRES</t>
  </si>
  <si>
    <t>TAPONES DE CARTER8 - 22 x 1,5 EMB EX 12mm</t>
  </si>
  <si>
    <t>TAPONES DE CARTER9 - 18  x 1,5 EMB CUADR 10mm</t>
  </si>
  <si>
    <t>TAPONES DE CARTER10 - 16 x 1.5 EMB CUAD 8mm</t>
  </si>
  <si>
    <t>TAPONES DE CARTER11 - 22 x 1,5</t>
  </si>
  <si>
    <t>TAPONES DE CARTER12 - 18 x 1,5</t>
  </si>
  <si>
    <t>TAPONES DE CARTER13 - 16 x 1,5</t>
  </si>
  <si>
    <t>TAPONES DE CARTER14 - 1/4 GAS</t>
  </si>
  <si>
    <t>TAPONES DE CARTER15 - 14 x 1.5</t>
  </si>
  <si>
    <t>TAPONES DE CARTER17 - 24 x 1,5</t>
  </si>
  <si>
    <t>TAPONES DE CARTER28 - 14 x 1,5 REBAJE 8 mm</t>
  </si>
  <si>
    <t>TAPONES DE CARTER29 - 14 x 1,5</t>
  </si>
  <si>
    <t>TAPONES DE CARTER30 - 14 x 1,25 EX EMB DE 8mm</t>
  </si>
  <si>
    <t>TAPONES DE CARTER31 - 14 x 1 R LARGA</t>
  </si>
  <si>
    <t>TAPONES DE CARTER32 - 14 x 1,5 TORX c/ORING</t>
  </si>
  <si>
    <t>TAPONES DE CARTER33 - 15 x 1,5 FRES 13mm</t>
  </si>
  <si>
    <t>TAPONES DE CARTER34 - 20 x 1,5 EMB EX 10mm</t>
  </si>
  <si>
    <t>TAPONES DE CARTER35 - 18 x 1,5 EMB EX 10mm</t>
  </si>
  <si>
    <t>TAPONES DE CARTER38 - 14  x 1.5 FRES 17mm</t>
  </si>
  <si>
    <t>TAPONES DE CARTER39 - 10 x 1,25</t>
  </si>
  <si>
    <t>TAPONES DE CARTER41 - 12 x 1,25</t>
  </si>
  <si>
    <t>TAPONES DE CARTER42 - 12 x 1,5</t>
  </si>
  <si>
    <t>TAPONES DE CARTER44 - 14 x 1,25</t>
  </si>
  <si>
    <t>TAPONES DE CARTER49 - 14 x 1,25 CZA COMUN 14 mm</t>
  </si>
  <si>
    <t>ABRAZADERAS C/ GOMA - AC INOXIDABLE6</t>
  </si>
  <si>
    <t>ABRAZADERAS C/ GOMA - AC INOXIDABLE7</t>
  </si>
  <si>
    <t>ABRAZADERAS C/ GOMA - AC INOXIDABLE8</t>
  </si>
  <si>
    <t>ABRAZADERAS C/ GOMA - AC INOXIDABLE9</t>
  </si>
  <si>
    <t>ABRAZADERAS C/ GOMA - AC INOXIDABLE10</t>
  </si>
  <si>
    <t>ABRAZADERAS C/ GOMA - AC INOXIDABLE11</t>
  </si>
  <si>
    <t>ABRAZADERAS C/ GOMA - AC INOXIDABLE12</t>
  </si>
  <si>
    <t>ABRAZADERAS C/ GOMA - AC INOXIDABLE14</t>
  </si>
  <si>
    <t>ABRAZADERAS C/ GOMA - AC INOXIDABLE16</t>
  </si>
  <si>
    <t>ABRAZADERAS C/ GOMA - AC INOXIDABLE18</t>
  </si>
  <si>
    <t>ABRAZADERAS C/ GOMA - AC INOXIDABLE19</t>
  </si>
  <si>
    <t>ABRAZADERAS C/ GOMA - AC INOXIDABLE20</t>
  </si>
  <si>
    <t>ABRAZADERAS C/ GOMA - AC INOXIDABLE22</t>
  </si>
  <si>
    <t>ABRAZADERAS C/ GOMA - AC INOXIDABLE25</t>
  </si>
  <si>
    <t>ABRAZADERAS C/ GOMA - AC INOXIDABLE28</t>
  </si>
  <si>
    <t>ABRAZADERAS C/ GOMA - AC INOXIDABLE30</t>
  </si>
  <si>
    <t>ABRAZADERAS C/ GOMA - AC INOXIDABLE32</t>
  </si>
  <si>
    <t>ABRAZADERAS C/ GOMA - AC INOXIDABLE35</t>
  </si>
  <si>
    <t>ABRAZADERAS C/ GOMA - ALUMINIO6</t>
  </si>
  <si>
    <t>ABRAZADERAS C/ GOMA - ALUMINIO7</t>
  </si>
  <si>
    <t>ABRAZADERAS C/ GOMA - ALUMINIO8</t>
  </si>
  <si>
    <t>ABRAZADERAS C/ GOMA - ALUMINIO9</t>
  </si>
  <si>
    <t>ABRAZADERAS C/ GOMA - ALUMINIO10</t>
  </si>
  <si>
    <t>ABRAZADERAS C/ GOMA - ALUMINIO11</t>
  </si>
  <si>
    <t>ABRAZADERAS C/ GOMA - ALUMINIO12</t>
  </si>
  <si>
    <t>ABRAZADERAS C/ GOMA - ALUMINIO14</t>
  </si>
  <si>
    <t>ABRAZADERAS C/ GOMA - ALUMINIO16</t>
  </si>
  <si>
    <t>ABRAZADERAS C/ GOMA - ALUMINIO18</t>
  </si>
  <si>
    <t>ABRAZADERAS C/ GOMA - ALUMINIO19</t>
  </si>
  <si>
    <t>ABRAZADERAS C/ GOMA - ALUMINIO20</t>
  </si>
  <si>
    <t>ABRAZADERAS C/ GOMA - ALUMINIO22</t>
  </si>
  <si>
    <t>ABRAZADERAS C/ GOMA - ALUMINIO25</t>
  </si>
  <si>
    <t>ABRAZADERAS C/ GOMA - ALUMINIO28</t>
  </si>
  <si>
    <t>ABRAZADERAS C/ GOMA - ALUMINIO30</t>
  </si>
  <si>
    <t>ABRAZADERAS C/ GOMA - ALUMINIO32</t>
  </si>
  <si>
    <t>ABRAZADERAS C/ GOMA - ALUMINIO35</t>
  </si>
  <si>
    <t>PERILLAS DE COCINA1</t>
  </si>
  <si>
    <t>PERILLAS DE COCINA2</t>
  </si>
  <si>
    <t>PERILLAS DE COCINA3</t>
  </si>
  <si>
    <t>PERILLAS DE COCINA10</t>
  </si>
  <si>
    <t>PERILLAS DE COCINA11</t>
  </si>
  <si>
    <t>PERILLAS DE COCINA12</t>
  </si>
  <si>
    <t>PERILLAS DE COCINA13</t>
  </si>
  <si>
    <t>PERILLAS DE COCINA14</t>
  </si>
  <si>
    <t>PERILLAS DE COCINA15</t>
  </si>
  <si>
    <t>PERILLAS DE COCINA16</t>
  </si>
  <si>
    <t>PERILLAS DE COCINA17</t>
  </si>
  <si>
    <t>PERILLAS DE COCINA18</t>
  </si>
  <si>
    <t>PERILLAS DE COCINA20</t>
  </si>
  <si>
    <t>PERILLAS DE COCINA30</t>
  </si>
  <si>
    <t>PERILLAS DE COCINA31</t>
  </si>
  <si>
    <t>PERILLAS DE COCINA32</t>
  </si>
  <si>
    <t>PERILLAS DE COCINA33</t>
  </si>
  <si>
    <t>PERILLAS DE COCINA40</t>
  </si>
  <si>
    <t>PERILLAS DE COCINA50</t>
  </si>
  <si>
    <t>PERILLAS DE COCINA51</t>
  </si>
  <si>
    <t>PERILLAS DE COCINA52</t>
  </si>
  <si>
    <t>PERILLAS DE COCINA53</t>
  </si>
  <si>
    <t>PERILLAS DE COCINA54</t>
  </si>
  <si>
    <t>PERILLAS DE COCINA55</t>
  </si>
  <si>
    <t>PERILLAS DE COCINA56</t>
  </si>
  <si>
    <t>PERILLAS DE COCINA57</t>
  </si>
  <si>
    <t>PERILLAS DE COCINA58</t>
  </si>
  <si>
    <t>PERILLAS DE COCINA59</t>
  </si>
  <si>
    <t>PERILLAS DE COCINA60</t>
  </si>
  <si>
    <t>PERILLAS DE COCINA61</t>
  </si>
  <si>
    <t>PERILLAS DE COCINA70</t>
  </si>
  <si>
    <t>PERILLAS DE COCINA71</t>
  </si>
  <si>
    <t>PERILLAS DE COCINA72</t>
  </si>
  <si>
    <t>PERILLAS DE COCINA73</t>
  </si>
  <si>
    <t>PERILLAS DE COCINA74</t>
  </si>
  <si>
    <t>PERILLAS DE COCINA75</t>
  </si>
  <si>
    <t>PERILLAS DE COCINA76</t>
  </si>
  <si>
    <t>PERILLAS DE COCINA77</t>
  </si>
  <si>
    <t>PERILLAS DE COCINA78</t>
  </si>
  <si>
    <t>PERILLAS DE COCINA79</t>
  </si>
  <si>
    <t>PERILLAS DE COCINA80</t>
  </si>
  <si>
    <t>PERILLAS DE COCINA81</t>
  </si>
  <si>
    <t>PERILLAS DE COCINA90</t>
  </si>
  <si>
    <t>PERILLAS DE COCINA91</t>
  </si>
  <si>
    <t>PERILLAS DE COCINA92</t>
  </si>
  <si>
    <t>PERILLAS DE COCINA100</t>
  </si>
  <si>
    <t>PERILLAS DE COCINA101</t>
  </si>
  <si>
    <t>PERILLAS DE COCINA102</t>
  </si>
  <si>
    <t>PERILLAS DE COCINA103</t>
  </si>
  <si>
    <t>PERILLAS DE COCINA110</t>
  </si>
  <si>
    <t>PERILLAS DE COCINA111</t>
  </si>
  <si>
    <t>PERILLAS DE COCINA112</t>
  </si>
  <si>
    <t>PERILLAS DE COCINA113</t>
  </si>
  <si>
    <t>PERILLAS DE COCINA120</t>
  </si>
  <si>
    <t>PERILLAS DE COCINA121</t>
  </si>
  <si>
    <t>PERILLAS DE COCINA122</t>
  </si>
  <si>
    <t>PERILLAS DE COCINA123</t>
  </si>
  <si>
    <t>PERILLAS DE COCINA130</t>
  </si>
  <si>
    <t>PERILLAS DE COCINA131</t>
  </si>
  <si>
    <t>PERILLAS DE COCINA132</t>
  </si>
  <si>
    <t>NUESTROS SURTIDOS</t>
  </si>
  <si>
    <t>*Todos los Surtidos incluyen el exhibidor + las gavetas y un stock inicial de toda la mercadería</t>
  </si>
  <si>
    <t>Codigo</t>
  </si>
  <si>
    <t>SURTIDO</t>
  </si>
  <si>
    <t>Importe P. Lista
Cant. Estándar</t>
  </si>
  <si>
    <t>Importe Final c/descuento</t>
  </si>
  <si>
    <t>Cantidades
Estándar</t>
  </si>
  <si>
    <t>PL CH.</t>
  </si>
  <si>
    <t>PL INT 1</t>
  </si>
  <si>
    <t>PL INT 2</t>
  </si>
  <si>
    <t>PL COMP.</t>
  </si>
  <si>
    <t>RES. LF</t>
  </si>
  <si>
    <t>RES. LC</t>
  </si>
  <si>
    <t/>
  </si>
  <si>
    <t>RES. LP</t>
  </si>
  <si>
    <t>RES. LB</t>
  </si>
  <si>
    <t>GA+CH COMP.</t>
  </si>
  <si>
    <t>CHA. CH.</t>
  </si>
  <si>
    <t>CHA. PART.</t>
  </si>
  <si>
    <t>RES. COMP.</t>
  </si>
  <si>
    <t>OR. CH.</t>
  </si>
  <si>
    <t>OR. GR.</t>
  </si>
  <si>
    <t>OR. COMP.</t>
  </si>
  <si>
    <t>TUER. RAP.</t>
  </si>
  <si>
    <t>TAP.CAR.</t>
  </si>
  <si>
    <t>ARAND. CH.</t>
  </si>
  <si>
    <t>ARAND. LP.</t>
  </si>
  <si>
    <t>ARANDELAS DE GOMA LINEA PESADA</t>
  </si>
  <si>
    <t>ARAND. COMP.</t>
  </si>
  <si>
    <t>TOP. TAP. GOMA</t>
  </si>
  <si>
    <t>CONC. PL</t>
  </si>
  <si>
    <t>INS.</t>
  </si>
  <si>
    <t>RAC. CH.</t>
  </si>
  <si>
    <t>TEM. COMP.</t>
  </si>
  <si>
    <t>TERM. CH.</t>
  </si>
  <si>
    <t>SEEG.</t>
  </si>
  <si>
    <t>ESP. ELAS.</t>
  </si>
  <si>
    <t>RET. ARAN.</t>
  </si>
  <si>
    <t>CARB. 1</t>
  </si>
  <si>
    <t>ESPARR.</t>
  </si>
  <si>
    <t>TAR. ESTR.</t>
  </si>
  <si>
    <t>ALEM.</t>
  </si>
  <si>
    <t>ARAN. CO-FI-AL</t>
  </si>
  <si>
    <t>INYEC. GAS. ENV.</t>
  </si>
  <si>
    <t>CON. NEU. COMPL.</t>
  </si>
  <si>
    <t>CON. NEU.</t>
  </si>
  <si>
    <t>CON. NEU. NUEV.</t>
  </si>
  <si>
    <t>CON. NEU. + RAC.</t>
  </si>
  <si>
    <t>RAC. GR.</t>
  </si>
  <si>
    <t>REGAT.</t>
  </si>
  <si>
    <t>ABRA. GOMA</t>
  </si>
  <si>
    <t>TER. REM.</t>
  </si>
  <si>
    <t>T. REM.+T. RAP.</t>
  </si>
  <si>
    <t>PER. COMP.</t>
  </si>
  <si>
    <t>PER. 1</t>
  </si>
  <si>
    <t>PER. 2</t>
  </si>
  <si>
    <t>ID</t>
  </si>
  <si>
    <t>Producto</t>
  </si>
  <si>
    <t>Numero</t>
  </si>
  <si>
    <t>Precio</t>
  </si>
  <si>
    <t>Orden Productos</t>
  </si>
  <si>
    <t>Grampa tapizado R11- R18</t>
  </si>
  <si>
    <t>Grampa tapizadoDuna-128-147</t>
  </si>
  <si>
    <t>Tuerca autorros. FIAT-RENAULT</t>
  </si>
  <si>
    <t>Fijacion consola GACELL</t>
  </si>
  <si>
    <t>Fijacion OPTICA 128</t>
  </si>
  <si>
    <t>Tuerca autorros. GACELL</t>
  </si>
  <si>
    <t>Fijacion patente FIAT</t>
  </si>
  <si>
    <t>Registro faro 125</t>
  </si>
  <si>
    <t>Tuerca autorroscante FIAT</t>
  </si>
  <si>
    <t>Fijacion capot 125</t>
  </si>
  <si>
    <t>Tuerca parrilla DUNA- UNO</t>
  </si>
  <si>
    <t>Tuerca autorroc. PEUGEOT</t>
  </si>
  <si>
    <t>Tuerca autorros. FIAT-PEUGEOT</t>
  </si>
  <si>
    <t>Tuerca autorros. FIAT</t>
  </si>
  <si>
    <t>Grampa tapizadoPEUGEOT 405</t>
  </si>
  <si>
    <t>Grampa tapizadoR11-R18-R9</t>
  </si>
  <si>
    <t>Grampa tapizado techo 405</t>
  </si>
  <si>
    <t>Grampa tapizado FIAT UNO-TIPO</t>
  </si>
  <si>
    <t>Grampa tapizado GOL</t>
  </si>
  <si>
    <t>Grampa tapizado FIAT UNO-DUNA</t>
  </si>
  <si>
    <t>Grampa tapizado FIAT128-147</t>
  </si>
  <si>
    <t>Fijacion bagueta SPAZZIO</t>
  </si>
  <si>
    <t>Grampa tapizado PEUGEOT 504</t>
  </si>
  <si>
    <t>Arandelas varias</t>
  </si>
  <si>
    <t>Regulador parrilla FALCON</t>
  </si>
  <si>
    <t>Apoya brazo PEUGEOT 504/505</t>
  </si>
  <si>
    <t>Tapizado puertas PIK-UP FORD</t>
  </si>
  <si>
    <t>Tapizado puertas PIK-UP CHEVR.</t>
  </si>
  <si>
    <t>Grampa Tapizado Universal</t>
  </si>
  <si>
    <t>ARANDELAS PLANAS DE TAPAS</t>
  </si>
  <si>
    <t>Broche tapizado ESCORD-PEUGEOT</t>
  </si>
  <si>
    <t>Clip tapizado SIENA Y GACELL</t>
  </si>
  <si>
    <t>Clip panel puerta R6/-R9-R12</t>
  </si>
  <si>
    <t>Fijacion tapizado FIAT 128</t>
  </si>
  <si>
    <t>Tapizado DODGE 1500/1800</t>
  </si>
  <si>
    <t>Grampa lateral puerta TAUNUS-SIERRA</t>
  </si>
  <si>
    <t>Broche tapizado y baul GACELL</t>
  </si>
  <si>
    <t>Clip tapizado PEUGEOT 504/505</t>
  </si>
  <si>
    <t>Grampa media coliza puerta renault 18</t>
  </si>
  <si>
    <t>Fijacion tapizado techo FIAT 125</t>
  </si>
  <si>
    <t>Modura baul FALCON 78/82</t>
  </si>
  <si>
    <t>Tapizado techo PEUGEOT 504/505</t>
  </si>
  <si>
    <t>Chupete guardabarro R11-9-19</t>
  </si>
  <si>
    <t>Fijacion parrilla PEUGEOT 504/505</t>
  </si>
  <si>
    <t>Tapizado REGATTA-TEMPRA</t>
  </si>
  <si>
    <t>Tapizado FIAT UNO-DUNA</t>
  </si>
  <si>
    <t>Tapizado PEUGEOT 504</t>
  </si>
  <si>
    <t>Tapizado puerta FIAT PALIO SIENA</t>
  </si>
  <si>
    <t>Paneles de baul y puertas ESCORD</t>
  </si>
  <si>
    <t>Burleterias de puertas REGATTA</t>
  </si>
  <si>
    <t>Varilla capot R9-pasacables y cañerias</t>
  </si>
  <si>
    <t>Varilla capotFIAT DUNA-UNO</t>
  </si>
  <si>
    <t>Paneles omega mediano</t>
  </si>
  <si>
    <t>Varilla capot ESCORD-FIESTA-KA-SIERRA</t>
  </si>
  <si>
    <t>Varilla cerradura FIAT-PEUGEOT-405</t>
  </si>
  <si>
    <t>Grampa varilla cerradura FIAT DUNA UNO</t>
  </si>
  <si>
    <t>Buje insignia FIAT UNO-DUNA</t>
  </si>
  <si>
    <t>Tuerca apoya brazo VOLKSWEGEN GACELL</t>
  </si>
  <si>
    <t>Grampa bagueta zocalo R11</t>
  </si>
  <si>
    <t>Grampa bagueta zocalo R11 roja</t>
  </si>
  <si>
    <t>grampa varilla cerradura FIAT 600 - PEUGEOT</t>
  </si>
  <si>
    <t>Grampa tapizado Renault 21</t>
  </si>
  <si>
    <t>Grampa paragolpe Ford Ka</t>
  </si>
  <si>
    <t>Grampa tapizado Renault 19</t>
  </si>
  <si>
    <t>Grampa tapizado Peugeot 405 larga</t>
  </si>
  <si>
    <t>Grampa tapizado puerta Chevr. Corsa</t>
  </si>
  <si>
    <t>Grampa tapizado Ford Ka</t>
  </si>
  <si>
    <t>Grampa pasacable omega grande</t>
  </si>
  <si>
    <t>Grampa pasacable omega chica</t>
  </si>
  <si>
    <t>Soporte giratorio de cables de motor</t>
  </si>
  <si>
    <t>Grampa pasacable de cerradura de Escord</t>
  </si>
  <si>
    <t>Grampa varilla capot  SENDA - GOL -SAVERIO</t>
  </si>
  <si>
    <t>Grampa pasacable de zocalos Renault 12</t>
  </si>
  <si>
    <t>Grampa tapizado de GOL AB9</t>
  </si>
  <si>
    <t xml:space="preserve">Grampa paneles de tapizado DUNA Y UNO </t>
  </si>
  <si>
    <t>Grampa paneles laterales y baul VOLKSWAGEN</t>
  </si>
  <si>
    <t>Clip tapizado panel GOL - SENDA</t>
  </si>
  <si>
    <t>Grampa tapizado Renault 18 - 11</t>
  </si>
  <si>
    <t>Grampa manta capot CLIO</t>
  </si>
  <si>
    <t>Grampa fijacion patente FORD-VOLKSWAGEN</t>
  </si>
  <si>
    <t>Tuerca autorroscante optica ESCORD</t>
  </si>
  <si>
    <t>Tuerca autorroscante FIAT - PEUGEOT</t>
  </si>
  <si>
    <t>Boton estriado tapizado FORD ORION</t>
  </si>
  <si>
    <t>Grampa tapizado puerta PALIO- SIENA buje B</t>
  </si>
  <si>
    <t>Tueca apoya brazo R- 18 -  Fuego - Break</t>
  </si>
  <si>
    <t>Grampa tapizado Pick-up Ford mod. Nuevo</t>
  </si>
  <si>
    <t>Chupete guardabarro Renault 18</t>
  </si>
  <si>
    <t>Grampa baguet lateral R 19 - RN - RT -Coupe</t>
  </si>
  <si>
    <t>Grampa varilla cerradura Renault  todos</t>
  </si>
  <si>
    <t>Grampa moldura techo DUNA - UNO - TIPO</t>
  </si>
  <si>
    <t>Grampa varilla capot Peugeot 504</t>
  </si>
  <si>
    <t>Grampa varilla capot Peugeot 205 - 306 - 406</t>
  </si>
  <si>
    <t>Tope cap3,01ot Pick -up - Camion Ford</t>
  </si>
  <si>
    <t>Grampa tapizado Renault Express</t>
  </si>
  <si>
    <t>Grampa tapizado peugeot405 corta</t>
  </si>
  <si>
    <t>Grampa manta capot DUNA - 147 gasoleros</t>
  </si>
  <si>
    <t>Grampa lateral puerta Pick FORD</t>
  </si>
  <si>
    <t>Boton lateral puerta 125</t>
  </si>
  <si>
    <t>Abrazaderas p/ cables linea Fiat</t>
  </si>
  <si>
    <t>Grampa varilla capot R19 pasacables..</t>
  </si>
  <si>
    <t>Leva carburados holley</t>
  </si>
  <si>
    <t>Grampa cerradura puerta Pick-up isquier.</t>
  </si>
  <si>
    <t>Grampa cerradura puerta Pick-up derecha.</t>
  </si>
  <si>
    <t>Grampa fij. Paragolpe tras. Y delan. R9 -R11</t>
  </si>
  <si>
    <t>Tornillo farol DEL y TRAS. Fiat 128</t>
  </si>
  <si>
    <t>Grampa tapizado Dodge 1.8 -1500-Taunus</t>
  </si>
  <si>
    <t>Puntera regulador de optica Fiat 128 y 133</t>
  </si>
  <si>
    <t>Grampa varilla  cerradura VOLKSWAGEN GACELL</t>
  </si>
  <si>
    <t>Grampa varilla  cerradura  SENDA- GOL-SAVERIO</t>
  </si>
  <si>
    <t>Grampa varilla cerradura PEUGEOT 504</t>
  </si>
  <si>
    <t>Grampa varilla cerradura FORD RANGER 98`</t>
  </si>
  <si>
    <t>Puntera regulacion de octica DODGE 1500-1800</t>
  </si>
  <si>
    <t>Clip parrilla FIAT UNO</t>
  </si>
  <si>
    <t>Cap. Anclaje tornillo reg. FIAT DUNA</t>
  </si>
  <si>
    <t>Tuerca fijacion patente DODGE 1500-1800</t>
  </si>
  <si>
    <t>Grampa cierre capot PEUGEOT 505</t>
  </si>
  <si>
    <t>Grampa moldura lateral FIAT 1600</t>
  </si>
  <si>
    <t>Grampa moldura lateral FORD TAUNUS</t>
  </si>
  <si>
    <t>Grampa intermedia paragolpe FORD KA</t>
  </si>
  <si>
    <t>Grampa tachuela cuadrada FIAT 128</t>
  </si>
  <si>
    <t>Grampa varilla cerradura FIAT- PEUGEOT verde</t>
  </si>
  <si>
    <t>Grampa varilla cerradura FIAT- PEUGEOT Azul</t>
  </si>
  <si>
    <t>Grampa fijacion cañerias</t>
  </si>
  <si>
    <t>Grampa tapizado de alfombras PEUGEOT 504</t>
  </si>
  <si>
    <t>Separador de cables bujias FIAT-PEUGEOT</t>
  </si>
  <si>
    <t>Levas cerradura puerta RENAULT 19-MEGANE</t>
  </si>
  <si>
    <t>Levas cerradura puerta RENAULT 12 Isquierdo</t>
  </si>
  <si>
    <t>Leva cerradura puerta RENAULT 12 Derecho</t>
  </si>
  <si>
    <t>Grampa bagueta lateral FORD TAUNUS</t>
  </si>
  <si>
    <t>Grampa de parrilla FORD TAUNUS</t>
  </si>
  <si>
    <t>Leva cerradura RENAULT CLIO</t>
  </si>
  <si>
    <t>Grampa media coliza PEUGEOT 505</t>
  </si>
  <si>
    <t>Buje respaldo de asiento VOLKS WAGEN GOL</t>
  </si>
  <si>
    <t>grampa varilla cerradura FORD ESCOR-ORION</t>
  </si>
  <si>
    <t>Grampa cerradura RENAULT CHEVROLET</t>
  </si>
  <si>
    <t>Clip baguetas de puertas PEUGEOT 306-307</t>
  </si>
  <si>
    <t>Grampas tapizado puertas VOLKSWAGEN AB 9</t>
  </si>
  <si>
    <t>Clip manta capot PALIO -SIENA</t>
  </si>
  <si>
    <t>Grampa moldura zocalo PALIO-SIENA</t>
  </si>
  <si>
    <t>Traba seguro manija PALIO-SIENA</t>
  </si>
  <si>
    <t>grampa bagueta lateral sup. Puerta REN. 18 BREAK</t>
  </si>
  <si>
    <t>Grampa moldura lateral Ranger</t>
  </si>
  <si>
    <t>Grampa bagueta puerta RENAULT CLIO</t>
  </si>
  <si>
    <t>Reten seguro puerta PALIO-SIENA-PEUGEOT</t>
  </si>
  <si>
    <t>Grampa tapizado VOKSWAGEN</t>
  </si>
  <si>
    <t>Clip baguetas laterales y traserasPEUGEOT-PATNER</t>
  </si>
  <si>
    <t>Clip manta capot GOL</t>
  </si>
  <si>
    <t>Clip fijacion parrilla PEUGEOT 206-106-306</t>
  </si>
  <si>
    <t>Clip tapizado FIESTA-FOCUS-MONDEO</t>
  </si>
  <si>
    <t>Grampa tapiz. Baul VOLHSWAGEN GOL AB9</t>
  </si>
  <si>
    <t>Grampa fijacion paragolpe FORD SIERRA</t>
  </si>
  <si>
    <t>Clip tapizafdo baul POLO-GOL</t>
  </si>
  <si>
    <t>Fijacion Parrilla PEUGEOT 306/307</t>
  </si>
  <si>
    <t>Clip manta capot VOLKSWAGEN GOL</t>
  </si>
  <si>
    <t>Clip tapizado y pasarueda PEUGEOT-TODOS</t>
  </si>
  <si>
    <t>Tope de capot lateral FIAT 147</t>
  </si>
  <si>
    <t>Grampa alfombra piso baul PEUGEOT 205-206</t>
  </si>
  <si>
    <t>grampa tapiz. Puerta  recho FORD TRANSIT-FOCUS</t>
  </si>
  <si>
    <t>Horquilla ghuia vidrio RENAULT CLIO-MEGANE</t>
  </si>
  <si>
    <t>Guia vidrios c/remache REN.-MEGANE-CLIO-KANGOO</t>
  </si>
  <si>
    <t>Precinto pasacable marcas varias</t>
  </si>
  <si>
    <t>GRAMPA MOLDURA LATERAL      FORD FALCON</t>
  </si>
  <si>
    <t>GRAMPA MOLDURA LATERAL FORD FAIRLANNE</t>
  </si>
  <si>
    <t>GRAMPA MOLDURA LATERAL DE PUERTA FIAT 147</t>
  </si>
  <si>
    <t>GRAMPA MOLDURA LATERAL PICK UP FORD 81</t>
  </si>
  <si>
    <t xml:space="preserve">GRAMPA MOLDURA LATERAL PICK UP FORD </t>
  </si>
  <si>
    <t>CORREDERA ASIENTO    SENDA-GO -SAVEIRO</t>
  </si>
  <si>
    <t>CORREDERA ASIENTO  GACEL</t>
  </si>
  <si>
    <t>GRAMPA MOLDURA LATERAL FORD FALCON    64/74</t>
  </si>
  <si>
    <t>GRAMPA MOLDURA LATERAL FORD FALCON  73/80</t>
  </si>
  <si>
    <t>SEGURO SOPORTE DE PARAGOLPE  PEUGEOT 504/405</t>
  </si>
  <si>
    <t>GRAMPA MOLDURA LATERAL FORD FALCON</t>
  </si>
  <si>
    <t>GRAMPA TACHUELA CUADRADA FIAT 128</t>
  </si>
  <si>
    <t>TUERCA CAJON FIAT-PEUGEOT Y FORD UNIVERSAL</t>
  </si>
  <si>
    <t>PERILLA SEGURO DE PUERTAS FIAT 128</t>
  </si>
  <si>
    <t>PERILLA SEGURO DE PUERTAS FORD TAUNUS</t>
  </si>
  <si>
    <t>PERILLA SEGURO DE PUERTAS FORD FALCON</t>
  </si>
  <si>
    <t>PERILLA SEGURO DE PUERTAS   PEUGEOT 504</t>
  </si>
  <si>
    <t>PERILLA SEGURO DE PUERTAS PICK UP FORD 80/86</t>
  </si>
  <si>
    <t>PERILLA SEGURO DE PUERTAS  RENAULT 9/11</t>
  </si>
  <si>
    <t>PERILLA SEGURO DE PUERTAS RENAULT 11</t>
  </si>
  <si>
    <t>PERILLA SEGURO DE PUERTAS RENAULT 18</t>
  </si>
  <si>
    <t>PERILLA SEGURO DE PUERTAS RENAULT 12</t>
  </si>
  <si>
    <t>PERILLA SEGURO DE PUERTAS FORD RANGER</t>
  </si>
  <si>
    <t>PERILLA SEGURO DE PUERTAS FIAT DUNA -UNO</t>
  </si>
  <si>
    <t xml:space="preserve">PERILLA  DE PUERTAS CROMADAS PICK UP FORD </t>
  </si>
  <si>
    <t>PERILLA PUERTA VOLKSWAGEN GACEL</t>
  </si>
  <si>
    <t>GRAMPA FIJACION CABLE ANTENA FORD FOCUS</t>
  </si>
  <si>
    <t>TORNILLO FIJACION PASA RUEDA CORSA - ASTRA</t>
  </si>
  <si>
    <t>GRAMPA MOLDURA BAUL FIAT - FALCON 77/ 82</t>
  </si>
  <si>
    <t>PUNTERA VARILLA DE CAPOT FIAT DUNA  - UNO</t>
  </si>
  <si>
    <t>HORQUILLA GUIA DE VIDRIO CLIO - MEGANE</t>
  </si>
  <si>
    <t>REGULADOR CAPOT Y BAUL  PEUGEOT 306</t>
  </si>
  <si>
    <t>REGISTRO DE CAPOT  FIAT PALIO - SIENA</t>
  </si>
  <si>
    <t>REGISTRO DE CAPOT  RENAULT MEGANE</t>
  </si>
  <si>
    <t>REGULADOR CAPOT POLO</t>
  </si>
  <si>
    <t>REGULADOR DE CAPOT RENAUT 19</t>
  </si>
  <si>
    <t>BROCHE PASA RUEDA INT P 306-307</t>
  </si>
  <si>
    <t>GRAMPA TAPIZADO INTERNO EXPRESS R9-19 (CORTA)</t>
  </si>
  <si>
    <t xml:space="preserve">GRAMPA TAPIZADO INTERNO EXPRESS R9-19 </t>
  </si>
  <si>
    <t>CLIP DE FIJACION RENAULT TRAFFIC/OTROS</t>
  </si>
  <si>
    <t>GRAMPA FIJACION PASA RUEDA MEGANE</t>
  </si>
  <si>
    <t>GRAMPA TAPIZADO DE TECHO PEUGEOT 504-405</t>
  </si>
  <si>
    <t>GRAMPA TAPIZADO FIAT IVECO TURBO DAILLY (NEGRA)</t>
  </si>
  <si>
    <t>MANTA CAPOT BLAZER C 10</t>
  </si>
  <si>
    <t>TUERCA AUTORROSCANTE FIAT PALIO/SIENA</t>
  </si>
  <si>
    <t>GRAMPA FIJACION PARILLA FORD FARLAINE</t>
  </si>
  <si>
    <t>TUERCA AUTORROSCANTE MODELOS VARIOS</t>
  </si>
  <si>
    <t>GRAMPA VARILLA CAPOT R 18</t>
  </si>
  <si>
    <t>CLIP FIJACION TURBO RENAULT TRAFFIC/CLIO 2/19</t>
  </si>
  <si>
    <t>GRAMPA PUNTERA DE OPTICA RENAULT 11-18</t>
  </si>
  <si>
    <t>MUELA DE OPTICA TORNILLO REGULADOR FARO FORD</t>
  </si>
  <si>
    <t>LEVA ACCIONAMIENTO LEVANTA VIDRIOS R11-18</t>
  </si>
  <si>
    <t>BUJE SOSTEN DE PIEZA 899 FIAT 128</t>
  </si>
  <si>
    <t>PUNTERA VARILLA PUERTA CLIO</t>
  </si>
  <si>
    <t>GRAMPA VIRA DE PARAGOLPE FIAT UNO Y DUNA</t>
  </si>
  <si>
    <t>GRAMPA MOLDURA DE TECHO FIAT PALIO/SIENA</t>
  </si>
  <si>
    <t>GRAMPA FIJACION MOLDURA BAJO OPTICA 206-306</t>
  </si>
  <si>
    <t>GRAMPA MOLDURA TAPA DE BAUL FIAT 128/1600</t>
  </si>
  <si>
    <t>MANTA CAPOR CORSA</t>
  </si>
  <si>
    <t>GRAMPA MEDIA COLIZA DE PUERTA PEUGEOT 504</t>
  </si>
  <si>
    <t>PATIN MECANISMOLEVANTA VIDRIO ESCORT NUEVO</t>
  </si>
  <si>
    <t>PLAQUETA DE OPTICA FIAT 147</t>
  </si>
  <si>
    <t>MOLDURA BAJO OPTICA P 306-PARTNER</t>
  </si>
  <si>
    <t>PUNTERA REGULADOR OPTICA INF. Y SUP. FORD ESCORT</t>
  </si>
  <si>
    <t>PIEZA REGULADOR DE EMBRAGUE R 11-9</t>
  </si>
  <si>
    <t>GUIA SEGURO PUERTA RENAULT CLIO</t>
  </si>
  <si>
    <t>MOLDURA PUERTA MEGANE</t>
  </si>
  <si>
    <t>BROCHE GANCHO SIENA PALIO</t>
  </si>
  <si>
    <t>TAPON FIAT PALIO/SIENA</t>
  </si>
  <si>
    <t>TAPON DE TECHO PALIO/SIENA</t>
  </si>
  <si>
    <t>TAPIZADO DE PUERTA ALFA ROMEO 154-145-146-155</t>
  </si>
  <si>
    <t>RAPON DENTADO CHICO NYLON FIAT PALIO/SIENA</t>
  </si>
  <si>
    <t>TAPON DENTADO GRANDE NYLON FIAT PALIO/SIENA</t>
  </si>
  <si>
    <t>CLIP DE RETENCION RENAULT 11-18-MEGANE</t>
  </si>
  <si>
    <t>LEVA CERRADURA BAUL FIAT 127-147 (CORTA) DUNA</t>
  </si>
  <si>
    <t>LEVA CERRADURA BAUL FIAT 127-147 (LARGA)</t>
  </si>
  <si>
    <t>TOPE DE CAPOT FORD ESCORT-GALAXY-SIERRA</t>
  </si>
  <si>
    <t>TOPE DE CAPOT FORD FIESTA-ORION-POINTER-MONDEO-K</t>
  </si>
  <si>
    <t>ABRAZADERA DE MANGUERA REFRIGERACION R 19-21</t>
  </si>
  <si>
    <t>GRAMPA PASACABLE MOTOR R 19 RN-RT/405</t>
  </si>
  <si>
    <t>GRAMPA EXTREMO PARAGOLPE VOLKSWAGEN 1500</t>
  </si>
  <si>
    <t xml:space="preserve">GRAMPA FIJACION GRILLAS FORD RENAULT </t>
  </si>
  <si>
    <t>GRAMPA FIJACION MOLDURAS RENAULT 206-306-406</t>
  </si>
  <si>
    <t>GRAMPA VARILLA CERRADURA FIAT-PEUGEOT</t>
  </si>
  <si>
    <t>MANTA CAPOT PEUGEOT 306-307-407</t>
  </si>
  <si>
    <t>GRAMPA TAPIZADO ASTRA-ZAFIRA-CORSA-VECTRA</t>
  </si>
  <si>
    <t>GRMAPA TAPIZADO PUERTA CLIO-KANGOO</t>
  </si>
  <si>
    <t>GRAMPA PASARRUEDAS-TAPIZADOS CLIO LAGUNA</t>
  </si>
  <si>
    <t>FIJACION PANELES INTERIORES SAXO-XANTIA-BERLINGO</t>
  </si>
  <si>
    <t>GRAMPA MOLDURA CITROEN BERLINGO-ZANTIA-XSARA</t>
  </si>
  <si>
    <t>REJILLA CAPOT COLF III</t>
  </si>
  <si>
    <t>GRAMPA FIJACION PARAGOLPER NISSAN-TOYOTA-IZUZU</t>
  </si>
  <si>
    <t>GRAMPA PASACABLES Y VARILLA CAPOT RENAULT</t>
  </si>
  <si>
    <t>GRAMPA MOLDURA TOPE PARAGOLPES FIAT PUNTO</t>
  </si>
  <si>
    <t>GRAMPA GUIA DE VIDRIO FIAT 147</t>
  </si>
  <si>
    <t>GRAMPA FIJACION PARAGOLPES TOYOTA</t>
  </si>
  <si>
    <t>FIJACION PARRILLA-VARIOS FIAT HONDA TOYOTA OPEL</t>
  </si>
  <si>
    <t>TAPIZADO INT CITROEN AX-ZX-XANTIA-BERLINGO-PARTNER-106</t>
  </si>
  <si>
    <t>MANTA CAPOT FIESTA-KA-FOCUS-MONDEO</t>
  </si>
  <si>
    <t>GRAMPA TAPIZADOS ALFOMBRA RENAULT</t>
  </si>
  <si>
    <t>GRAMPA FIJACION FOCUS-MONDEO</t>
  </si>
  <si>
    <t>GRAMPA REGISTRO DE FARO DODGE 1500 1.8</t>
  </si>
  <si>
    <t>PASARRUEDAS PANEL INTERIOR PEUGEOT307/CITROEN C 3</t>
  </si>
  <si>
    <t>GRAMPA FIJACION MOLDURA CLIO ´98 EN ADELANTE</t>
  </si>
  <si>
    <t>GRAMPA FIJACION MOLDURA TECHO GOLF III-TOLEDO-IBIZA</t>
  </si>
  <si>
    <t>GRAMPA MOLDURA TECHO COLF III  Y IV</t>
  </si>
  <si>
    <t>VIERTE AGUAS TECHO CLIO</t>
  </si>
  <si>
    <t>GRAMPA VARILLA CAPOT CORSA</t>
  </si>
  <si>
    <t>GRAMPA TAPIZADO PUERTAS POLO-SEAT IBIZA</t>
  </si>
  <si>
    <t>REMACHE RENAULT (TODOS)</t>
  </si>
  <si>
    <t>GRAMPA FIJACION PARAGOLPES HONDA-TOYOTA-VARIOS</t>
  </si>
  <si>
    <t>LEVA CERRADURA PUERTA RENAULT 9-11-18</t>
  </si>
  <si>
    <t>GRAMPA TAPIZADO PUERTA GOLF I</t>
  </si>
  <si>
    <t>TOPE DE CAPOT FIAT REGATTA (PLASTICO)</t>
  </si>
  <si>
    <t>SOPORTE DE PARRILLA PEUGEOT 504</t>
  </si>
  <si>
    <t>SEPARADOR DE CABLES DE BUJIAS FORD TAUNUS</t>
  </si>
  <si>
    <t>GRAMPA TAPIZADO  ESCORT-FOCUS-MONDEO</t>
  </si>
  <si>
    <t>Grampa Tapizado de puerta ( Azul ) PickUp Isuzu.</t>
  </si>
  <si>
    <t>Grampa tapizado Peugeot- C itroen Todos</t>
  </si>
  <si>
    <t>GRAMPA BAGUETAS DE ZOCALOS ALFA ROMEO  145-146</t>
  </si>
  <si>
    <t xml:space="preserve">Fijación tapizado Toledo, polo y otros </t>
  </si>
  <si>
    <t>GRAMPA TAPIZADOS,VOLKSWAGEN,AUDI,SEAT</t>
  </si>
  <si>
    <t>Grampa de interiores TOYOTA</t>
  </si>
  <si>
    <t>Clip tapizado Chevrolet Astra-Corsa</t>
  </si>
  <si>
    <t>Grampa Tapizados  Fiat idea-Alfa Romeo</t>
  </si>
  <si>
    <t>Grampa manta capot FIAT</t>
  </si>
  <si>
    <t>Grampa Tapizado de Puerta. Blazer-S 10-Corsa.</t>
  </si>
  <si>
    <t>Grampa Tapizado de puerta. Mercedes Benz</t>
  </si>
  <si>
    <t>Grampa manta capot Alfa Romeo-Fiat</t>
  </si>
  <si>
    <t>Clip tapizado chevrolet astra Corsa</t>
  </si>
  <si>
    <t>Clip fijación tapizado posterior Chevrolet Corsa-.Astra</t>
  </si>
  <si>
    <t xml:space="preserve">Fijac.molduras FIAT IVECO   </t>
  </si>
  <si>
    <t>GRAMPA TAPIZADOS, VOLKSWAGEN FOX,SURAM.CITROEN</t>
  </si>
  <si>
    <t>TOPE DE GOMA UNIVERSAL</t>
  </si>
  <si>
    <t>Fijac.mold.paragolpes trasero  Kangoo-Master</t>
  </si>
  <si>
    <t>Grampa tapizados Fiat- Alfa Romeo</t>
  </si>
  <si>
    <t>Grampa pasaruedas.     Chevrolet-Fiat.</t>
  </si>
  <si>
    <t>Clip de tapizado Fiat Palio / Siena</t>
  </si>
  <si>
    <t>GRAMPA,BURLETES Y REJILLAS,PEUGEOT,VOLKSWAGEN,TOYOTA,HONDA</t>
  </si>
  <si>
    <t>Grampa Moldura se puerta. Renault Clio- Kangoo</t>
  </si>
  <si>
    <t xml:space="preserve">Grampa plastica cacha de  espejos Chevrolet Corsa </t>
  </si>
  <si>
    <t>Grampa moldura superior Renault</t>
  </si>
  <si>
    <t>Grampa moldura zócalo Renault</t>
  </si>
  <si>
    <t>TACO DE FIJACION RENAULT</t>
  </si>
  <si>
    <t>TUERCA RAPIDA PLASTICA RENAULT</t>
  </si>
  <si>
    <t>GR.TAPIZADOS RENAULT KANGOO</t>
  </si>
  <si>
    <t>GRAMPA VARILLA DE CERRADURA RENAULT CLIO - MEGANE</t>
  </si>
  <si>
    <t>Tuerca rapida 7 x 7. RENAULT</t>
  </si>
  <si>
    <t>Perilla seguro puertas PEUGEOT 504</t>
  </si>
  <si>
    <t>Clip de tapizado de puerta PEUGEOT 206-306-307</t>
  </si>
  <si>
    <t>Grampa fijacion moldura CITROEN C3-C4 PEUGEOT</t>
  </si>
  <si>
    <t>GRAMPA FIJACION DE PARRILLA PEUGEOT 504 - 505</t>
  </si>
  <si>
    <t>GRAMPA MOLDURAS PEUGEOT 206,306,PARTNER.</t>
  </si>
  <si>
    <t>GR.VARILLA CAPOT PEUGEOT  207</t>
  </si>
  <si>
    <t>Grampa manta capot. FIAT-PALIO-SIENA</t>
  </si>
  <si>
    <t>Remache Fiat todos</t>
  </si>
  <si>
    <t>GRAMPAS TAPIZADOS FIAT IVECO Turbo Deily (Gris)</t>
  </si>
  <si>
    <t>TUERCA AUTORROSCANTE FIAT - PEUGEOT</t>
  </si>
  <si>
    <t>TORNILLO CORTO FAROS TRAS. FIAT ( todos los colores )</t>
  </si>
  <si>
    <t>TORNILLO LARGO FAROS TRAS. FIAT ( todos los colores )</t>
  </si>
  <si>
    <t>TACO FIJACION FIAT</t>
  </si>
  <si>
    <t xml:space="preserve">Grampa manta capot VOLKSWAGEN </t>
  </si>
  <si>
    <t>Moldura de techo golf 3 y 4 VOLKSWAGEN</t>
  </si>
  <si>
    <t>TOPE REGULADOR DE FARO VOLKSWAGEN SENDA</t>
  </si>
  <si>
    <t>SEGURO DE PUERTA VOLKSWAGEN POLO - GOLF</t>
  </si>
  <si>
    <t>PERILLA SEGURO DE  PUERTA  VOLKSWAGEN  SENDA.</t>
  </si>
  <si>
    <t>LEVA CERRADURA DE PUERTA CHEVROLET CORSA</t>
  </si>
  <si>
    <t>Gr.Fijacion Faros CORSA-ASTRA</t>
  </si>
  <si>
    <t>TARUGO PASARUEDA CORSA</t>
  </si>
  <si>
    <t>Grampa paragolpe. FORD FIESTA</t>
  </si>
  <si>
    <t>TORNILLO REGULADOR DE FARO FORD UNIVERSAL (Chico)</t>
  </si>
  <si>
    <t>GR.TAPIZADOZ FORD ECOESPORT</t>
  </si>
  <si>
    <t>TORNILLO REGULADOR DE FARO FORD UNIVERSAL</t>
  </si>
  <si>
    <t>Grampa Tapizado de puerta.( Roja ). PICK UP TOYOTA</t>
  </si>
  <si>
    <t>Gr.Fijacion Paragolpes TOYOTA-NISSAN-</t>
  </si>
  <si>
    <t>Gr.pareagolpes-radiador TOYOTA-NISSAN</t>
  </si>
  <si>
    <t>GRAMPA FIJACION DE BURLETERIA UNIVERSAL</t>
  </si>
  <si>
    <t>Tuerca plastica autoroscante</t>
  </si>
  <si>
    <t>GRAMPA BAGUETA BAJO OPTICA PEUGEOT 405</t>
  </si>
  <si>
    <t>Grampa Burleterias Citroen,Peugeot,Renault</t>
  </si>
  <si>
    <t>GRAMPA PASARRUEDA/PARRILLA COROLLA</t>
  </si>
  <si>
    <t xml:space="preserve">Grampa varilla de cerradura Renault </t>
  </si>
  <si>
    <t>GRAMPA TAPIZADO VOLKSWAGEN AMAROK</t>
  </si>
  <si>
    <t>Gr.fenders guardabarroToyota Hilux  .azul</t>
  </si>
  <si>
    <t>Gr.fenders guardabarroToyota Hilux  .roja</t>
  </si>
  <si>
    <t>GRAMPA CERRADURA FORD FOCUS.( blanca )</t>
  </si>
  <si>
    <t>GRAMPA CERRADURA FORD FOCUS.(amarilla )</t>
  </si>
  <si>
    <t>GRAMPA PLASTICA BORA-PASSAT-VENTO</t>
  </si>
  <si>
    <t>Grampa tapizado puerta Volkswagen Fox</t>
  </si>
  <si>
    <t>Tuerca plastica optica Toyota Corolla-Hylux</t>
  </si>
  <si>
    <t>Grampa Manta Capot Toyota Corolla-Hylux</t>
  </si>
  <si>
    <t>GRAMPA PASARUEDAS PEUGEOT</t>
  </si>
  <si>
    <t>GUIA DE VIDRIO FIAT REGATTA</t>
  </si>
  <si>
    <t>Grampa fijacion parrilla Toyota Hylux-Corolla</t>
  </si>
  <si>
    <t xml:space="preserve"> Tuerca rapidapasaruedas</t>
  </si>
  <si>
    <t>Fijac.mold.laterales Renault Kangoo-Twingo</t>
  </si>
  <si>
    <t>GRAMPA TARUGO  PICK UP FORD RANGER - FORD ESCORT</t>
  </si>
  <si>
    <t>SEGURO PUERTA VOLKSWAGEN GENERACION 2</t>
  </si>
  <si>
    <t>Grampa tapizado Toyota Hylux-Honda-Kia</t>
  </si>
  <si>
    <t>Grampa fijacionfenders Toyota Hylux-Corolla</t>
  </si>
  <si>
    <t>PASARUEDAS CLIO,KANGOO,MEGANE,MASTER,TODOS</t>
  </si>
  <si>
    <t>Grampa Fijación caño combustible. Fiat—Todos</t>
  </si>
  <si>
    <t>GR.CAÑERIAS UNIVERSAL.</t>
  </si>
  <si>
    <t>ESTRELLA PLASTICA REGUL. OPTICA DODGE 1500 / 128 E</t>
  </si>
  <si>
    <t>GR.BURLETERIA DE PUERTAS  CHEVROLET</t>
  </si>
  <si>
    <t>GR.TAPIZADOS DE PUERTA CHEVROLET S10,AVEO,ONIX</t>
  </si>
  <si>
    <t>GR.MOLDURA PASARUEDAS CHEVROLET TRACKER</t>
  </si>
  <si>
    <t>Fijacion molduras de puertas</t>
  </si>
  <si>
    <t>GRAMPA PATENTES-VARIOS FORD</t>
  </si>
  <si>
    <t>Grampa Fijacion paragolpes</t>
  </si>
  <si>
    <t>GR.MOLDURAS PASARUEDAS ECOESPORT NUEVA</t>
  </si>
  <si>
    <t>Fijacion fenders</t>
  </si>
  <si>
    <t>Fijacion deflector central</t>
  </si>
  <si>
    <t>Grampa tapizados de Peugeot 207-307-308-407</t>
  </si>
  <si>
    <t>GR. MOLDURAS FENDERS RENAULT STEPWAY</t>
  </si>
  <si>
    <t>Clip Fijacion Fender Guarda Barros</t>
  </si>
  <si>
    <t>GR.TAPIZ.MOLD.FENDERS DUSTER-OROCH-AIR CROSS</t>
  </si>
  <si>
    <t>GR.PANELES INTERIORES NISSAN X-TRAIL -KICKS</t>
  </si>
  <si>
    <t>Grampa bagueta lateral Fiat- Peugeot</t>
  </si>
  <si>
    <t>Grampa Moldura de puerta HONDA/otros</t>
  </si>
  <si>
    <t>GR.TAPIZADO DE PUERTAS FIAT CRONOS - ARGO</t>
  </si>
  <si>
    <t>Fijacion tapizado puerta Peugeot - Fiat Ducato - Fiat Siena</t>
  </si>
  <si>
    <t>GR.TAPIZADOS DE PUERTA CHEVROLET TRUCKER</t>
  </si>
  <si>
    <t>GR.PARAGOLPES-PASARUEDAS.TOYOTA HYLUX-SW4</t>
  </si>
  <si>
    <t>Grampa Moldura Citroen, Fiat, Peugeot</t>
  </si>
  <si>
    <t>GR. MUELA PLAST.CHEVROLET-PEUGEOT VARIOS</t>
  </si>
  <si>
    <t>GR.TAPIZ.PUERTAS RENAULT MASTER,FLUENCE,MEGANE</t>
  </si>
  <si>
    <t>GP , FENDER, PASARRUEDA FIAT, MOBI, TORO</t>
  </si>
  <si>
    <t>TAPIZADO HONDA LARIUS</t>
  </si>
  <si>
    <t>GP, FERDER, PASARRUEDA FIAT, MOBI, TORO</t>
  </si>
  <si>
    <t>CLIP PRECINTO UNIVERSAL</t>
  </si>
  <si>
    <t>Gr.pasaruedas toyota hilux</t>
  </si>
  <si>
    <t>LEVA CERRADURA PORTON TRASERO TRAFFIC LARGA</t>
  </si>
  <si>
    <t>Grampa pasaruedas  FORD NUEVOS</t>
  </si>
  <si>
    <t> fijación paragolpes y pasaruedas toyota hilux, corrolla, etios</t>
  </si>
  <si>
    <t>0,5 x 4,5 x 30 - Expansión</t>
  </si>
  <si>
    <t>0,5 x 6 x 50 - Expansión</t>
  </si>
  <si>
    <t>0,6 x 7 x 30 - Expansión</t>
  </si>
  <si>
    <t>0,6 x 8 x 50 - Expansión</t>
  </si>
  <si>
    <t>0,8 x 6 x 50 - Expansión</t>
  </si>
  <si>
    <t>0,8 x 8 x 50 - Expansión</t>
  </si>
  <si>
    <t>0,8 x 10 x 50 - Expansión</t>
  </si>
  <si>
    <t>0,8 x 10 x 100 - Expansión</t>
  </si>
  <si>
    <t>1 x 8 x 40 - Expansión</t>
  </si>
  <si>
    <t>1 x 8 x 100 - Expansión</t>
  </si>
  <si>
    <t>1 x 10 x 70 - Expansión</t>
  </si>
  <si>
    <t>1 x 10 x 120 - Expansión</t>
  </si>
  <si>
    <t>1 x 12 x 100 - Expansión</t>
  </si>
  <si>
    <t>1 x 12 x 150 - Expansión</t>
  </si>
  <si>
    <t>1,25 x 8 x 100 - Expansión</t>
  </si>
  <si>
    <t>1,25 x 10 x 100 - Expansión</t>
  </si>
  <si>
    <t>1,25 x 12 x 150 - Expansión</t>
  </si>
  <si>
    <t>1,5 x 10 x 100 - Expansión</t>
  </si>
  <si>
    <t>1,5 x 12 x 100 - Expansión</t>
  </si>
  <si>
    <t>1,5 x 14 x 100 - Expansión</t>
  </si>
  <si>
    <t>1,5 x 16 x 150 - Expansión</t>
  </si>
  <si>
    <t>1,75 x 12 x 100 - Expansión</t>
  </si>
  <si>
    <t>1,75 x 14 x 100 - Expansión</t>
  </si>
  <si>
    <t>1,75 x 16 x 100 - Expansión</t>
  </si>
  <si>
    <t>2 x 14 x 100 - Expansión</t>
  </si>
  <si>
    <t>2 x 16 x 150 - Expansión</t>
  </si>
  <si>
    <t>3 x 17 x 75 - Expansión</t>
  </si>
  <si>
    <t>2,25 x 12 x 175 - Expansión</t>
  </si>
  <si>
    <t>0,8 x 8 x 27 - Expansión</t>
  </si>
  <si>
    <t>1 x 7 x 22 - Expansión</t>
  </si>
  <si>
    <t>1 x 8 x 25 - Expansión</t>
  </si>
  <si>
    <t>1,25 x 7 x 32 - Expansión</t>
  </si>
  <si>
    <t>1,5 x  x  - Expansión</t>
  </si>
  <si>
    <t>1 x 5 x 5 - Torsión</t>
  </si>
  <si>
    <t>1,5 x 8 x 6 - Torsión</t>
  </si>
  <si>
    <t>acelerador corto x  x  - Expansión</t>
  </si>
  <si>
    <t>acelerador largo x  x  - Expansión</t>
  </si>
  <si>
    <t>embrague Chevrol.y FORD x  x  - Expansión</t>
  </si>
  <si>
    <t>acelerador falcon/ F100 x  x  - Expansión</t>
  </si>
  <si>
    <t>embrague R/12 x  x  - Expansión</t>
  </si>
  <si>
    <t>Embrague Taunus x  x  - Expansión</t>
  </si>
  <si>
    <t>Acelel. Ref. x  x  - Expansión</t>
  </si>
  <si>
    <t>Embrague Univ. Corto x  x  - Expansión</t>
  </si>
  <si>
    <t>Embrague Univ. Largo x  x  - Expansión</t>
  </si>
  <si>
    <t>Embrague  Dodge x  x  - Expansión</t>
  </si>
  <si>
    <t>1,25 x 14-19 x 25 - Compresión</t>
  </si>
  <si>
    <t>1,5 x .10-18 x 35 - Compresión</t>
  </si>
  <si>
    <t>1,5 x .14-18 x 90 - Compresión</t>
  </si>
  <si>
    <t>0,5 x 4,5 x 50 - Compresión</t>
  </si>
  <si>
    <t>0,5 x 6 x 50 - Compresión</t>
  </si>
  <si>
    <t>0,6 x 8 x 50 - Compresión</t>
  </si>
  <si>
    <t>0,8 x 9,5 x 16 - Compresión</t>
  </si>
  <si>
    <t>0,8 x 9 x 50 - Compresión</t>
  </si>
  <si>
    <t>0,8 x 11 x 50 - Compresión</t>
  </si>
  <si>
    <t>0,8 x 13 x 70 - Compresión</t>
  </si>
  <si>
    <t>1 x 7 x 18 - Compresión</t>
  </si>
  <si>
    <t>1 x 8 x 50 - Compresión</t>
  </si>
  <si>
    <t>1 x 10 x 100 - Compresión</t>
  </si>
  <si>
    <t>1 x 12 x 50 - Compresión</t>
  </si>
  <si>
    <t>1 x 12 x 100 - Compresión</t>
  </si>
  <si>
    <t>1 x 14 x 60 - Compresión</t>
  </si>
  <si>
    <t>1,25 x 8 x 50 - Compresión</t>
  </si>
  <si>
    <t>1,25 x 10 x 50 - Compresión</t>
  </si>
  <si>
    <t>1,25 x 12 x 150 - Compresión</t>
  </si>
  <si>
    <t>1,25 x 14 x 130 - Compresión</t>
  </si>
  <si>
    <t>1,5 x 12 x 50 - Compresión</t>
  </si>
  <si>
    <t>1,5 x 14 x 100 - Compresión</t>
  </si>
  <si>
    <t>1,5 x 16 x 100 - Compresión</t>
  </si>
  <si>
    <t>1,5 x 16 x 35 - Compresión</t>
  </si>
  <si>
    <t>1,5 x 16 x 45 - Compresión</t>
  </si>
  <si>
    <t>1,5 x 22 x 25 - Compresión</t>
  </si>
  <si>
    <t>1,75 x 16 x 100 - Compresión</t>
  </si>
  <si>
    <t>1,75 x 22 x 40 - Compresión</t>
  </si>
  <si>
    <t>2 x 16 x 100 - Compresión</t>
  </si>
  <si>
    <t>2 x 18 x 55 - Compresión</t>
  </si>
  <si>
    <t>2 x 30 x 100 - Compresión</t>
  </si>
  <si>
    <t>2 x 20 x 30 - Compresión</t>
  </si>
  <si>
    <t>2 x 25 x 35 - Compresión</t>
  </si>
  <si>
    <t>2,5 x 15 x 30 - Compresión</t>
  </si>
  <si>
    <t>2,5 x 23 x 30 - Compresión</t>
  </si>
  <si>
    <t>2,5 x 35 x 25 - Compresión</t>
  </si>
  <si>
    <t>0,5 x 3,5 x 12 - Compresión</t>
  </si>
  <si>
    <t>0,5 x 3,5 x 16 - Compresión</t>
  </si>
  <si>
    <t>0,5 x 3,5 x 25 - Compresión</t>
  </si>
  <si>
    <t>0,5 x 4,5 x 9 - Compresión</t>
  </si>
  <si>
    <t>0,5 x 4,5 x 14 - Compresión</t>
  </si>
  <si>
    <t>0,5 x 6 x 15 - Compresión</t>
  </si>
  <si>
    <t>0,5 x 7 x 6 - Compresión</t>
  </si>
  <si>
    <t>0,5 x 7,5 x 20 - Compresión</t>
  </si>
  <si>
    <t>0,8 x 7 x 15 - Compresión</t>
  </si>
  <si>
    <t>0,8 x 13 x 25 - Compresión</t>
  </si>
  <si>
    <t>1 x 6 x 8 - Compresión</t>
  </si>
  <si>
    <t>1,25 x 9 x 15 - Compresión</t>
  </si>
  <si>
    <t>1,5 x 11 x 20 - Compresión</t>
  </si>
  <si>
    <t>TIJERA PODAR - Expansión</t>
  </si>
  <si>
    <t>0,3 x 3 x 15 - Expansión</t>
  </si>
  <si>
    <t>0,3 x 4,5 x 22 - Expansión</t>
  </si>
  <si>
    <t>0,3 x 4,2 x 15 - Expansión</t>
  </si>
  <si>
    <t>0,5 x 4,5 x 80 - Expansión</t>
  </si>
  <si>
    <t>0,5 x 6 x 60 - Expansión</t>
  </si>
  <si>
    <t>0,8 x 8 x 100 - Expansión</t>
  </si>
  <si>
    <t>1 x 10 x 95 - Expansión</t>
  </si>
  <si>
    <t>1 x 10 x 144 - Expansión</t>
  </si>
  <si>
    <t>1 x 13 x 50 - Expansión</t>
  </si>
  <si>
    <t>1 x 13 x 95 - Expansión</t>
  </si>
  <si>
    <t>1 x 13 x 177 - Expansión</t>
  </si>
  <si>
    <t>1,25 x 7 x 80 - Expansión</t>
  </si>
  <si>
    <t>1,25 x 7 x 140 - Expansión</t>
  </si>
  <si>
    <t>1,5 x 10 x 47 - Expansión</t>
  </si>
  <si>
    <t>1,5 x 12 x 51 - Expansión</t>
  </si>
  <si>
    <t>1,5 x 12 x 140 - Expansión</t>
  </si>
  <si>
    <t>1,75 x 12 x 60 - Espansión</t>
  </si>
  <si>
    <t>1,75 x 12 x 120 - Espansión</t>
  </si>
  <si>
    <t>3 x 17 x 56 - Espansión</t>
  </si>
  <si>
    <t>TIJERA PODAR - Torsión</t>
  </si>
  <si>
    <t>1,25 x 10 - Torsión</t>
  </si>
  <si>
    <t>0,3 x 4 x 4,5 - Torsión</t>
  </si>
  <si>
    <t>0,5 x 4,5 x 3 - Torsión</t>
  </si>
  <si>
    <t>0,6 x 6,5 - Torsión</t>
  </si>
  <si>
    <t>0,8 x 4,5 x 8 - Torsión</t>
  </si>
  <si>
    <t>1 x 8 x 9 - Torsión</t>
  </si>
  <si>
    <t>1,5 x 10 x 10 - Torsión</t>
  </si>
  <si>
    <t>Tijeras Multiuso - Torsión</t>
  </si>
  <si>
    <t>1,75 - Torsión</t>
  </si>
  <si>
    <t>0,3 x 4,5 x 13 - Compresión</t>
  </si>
  <si>
    <t>0,3 x 5 x 30 - Compresión</t>
  </si>
  <si>
    <t>0,5 x 3,5 x 45 - Compresión</t>
  </si>
  <si>
    <t>0,5 x 6 x 35 - Compresión</t>
  </si>
  <si>
    <t>0,5 x 5 x 15 - Compresión</t>
  </si>
  <si>
    <t>0,5 x 6,5 x 12 - Compresión</t>
  </si>
  <si>
    <t>0,5 x 7,5 x 32 - Compresión</t>
  </si>
  <si>
    <t>0,5 x 6 x 45 - Compresión</t>
  </si>
  <si>
    <t>0,5 x 9 x 14 - Compresión</t>
  </si>
  <si>
    <t>0,5 x 10 x 28 - Compresión</t>
  </si>
  <si>
    <t>0,6 x 6,5 x 18 - Compresión</t>
  </si>
  <si>
    <t>0,6 x 9 x 28 - Compresión</t>
  </si>
  <si>
    <t>0,6 x 13 x 20 - Compresión</t>
  </si>
  <si>
    <t>0,7 x 8,5 x 10 - Compresión</t>
  </si>
  <si>
    <t>0,8 x 5 x 15 - Compresión</t>
  </si>
  <si>
    <t>0,8 x 5,5 x 36 - Compresión</t>
  </si>
  <si>
    <t>0,8 x 7 x 16 - Compresión</t>
  </si>
  <si>
    <t>0,8 x 7 x 32 - Compresión</t>
  </si>
  <si>
    <t>0,8 x 7 x 40 - Compresión</t>
  </si>
  <si>
    <t>0,8 x 7,5 x 15 - Compresión</t>
  </si>
  <si>
    <t>0,8 x 7,5 x 23 - Compresión</t>
  </si>
  <si>
    <t>0,8 x 8 x 13 - Compresión</t>
  </si>
  <si>
    <t>0,8 x 8 x 22 - Compresión</t>
  </si>
  <si>
    <t>0,8 x 10 x 10 - Compresión</t>
  </si>
  <si>
    <t>0,8 x 11 x 16 - Compresión</t>
  </si>
  <si>
    <t>0,8 x 13 x 65 - Compresión</t>
  </si>
  <si>
    <t>0,8 x 14 x 25 - Compresión</t>
  </si>
  <si>
    <t>1 x 6 x 60 - Compresión</t>
  </si>
  <si>
    <t>1 x 8 x 8 - Compresión</t>
  </si>
  <si>
    <t>1 x 8 x 15 - Compresión</t>
  </si>
  <si>
    <t>1 x 8 x 25 - Compresión</t>
  </si>
  <si>
    <t>1 x 11 x 50 - Compresión</t>
  </si>
  <si>
    <t>1 x 11 x 85 - Compresión</t>
  </si>
  <si>
    <t>1 x 15 x 20 - Compresión</t>
  </si>
  <si>
    <t>1 x 17 x 20 - Compresión</t>
  </si>
  <si>
    <t>1 x 28 x 28 - Compresión</t>
  </si>
  <si>
    <t>1,25 x 8 x 15 - Compresión</t>
  </si>
  <si>
    <t>1,25 x 9,5 x 17 - Compresión</t>
  </si>
  <si>
    <t>1,25 x 11 x 35 - Compresión</t>
  </si>
  <si>
    <t>1,25 x 13 x 13 - Compresión</t>
  </si>
  <si>
    <t>1,25 x 13 x 26 - Compresión</t>
  </si>
  <si>
    <t>1,25 x 14 x 65 - Compresión</t>
  </si>
  <si>
    <t>1,25 x 15 x 12 - Compresión</t>
  </si>
  <si>
    <t>1,25 x 16 x 38 - Compresión</t>
  </si>
  <si>
    <t>1,25 x 18 x 45 - Compresión</t>
  </si>
  <si>
    <t>1,25 x 20 x 75 - Compresión</t>
  </si>
  <si>
    <t>1,5 x 13 x 29 - Compresión</t>
  </si>
  <si>
    <t>1,5 x 16 x 60 - Compresión</t>
  </si>
  <si>
    <t>1,5 x 17 x 45 - Compresión</t>
  </si>
  <si>
    <t>1,5 x 17 x 75 - Compresión</t>
  </si>
  <si>
    <t>1,5 x 25 x 11 - Compresión</t>
  </si>
  <si>
    <t>1,5 x 24 x 45 - Compresión</t>
  </si>
  <si>
    <t>1,6 x 20 x 29 - Compresión</t>
  </si>
  <si>
    <t>1,75 x 10 x 45 - Compresión</t>
  </si>
  <si>
    <t>1,75 x 14 x 50 - Compresión</t>
  </si>
  <si>
    <t>1,75 x 16 x 50 - Compresión</t>
  </si>
  <si>
    <t>1,75 x 16 x 35 - Compresión</t>
  </si>
  <si>
    <t>1,75 x 22 x 17 - Compresión</t>
  </si>
  <si>
    <t>1,75 x 18 x 60 - Compresión</t>
  </si>
  <si>
    <t>1,75 x 28 x 80 - Compresión</t>
  </si>
  <si>
    <t>1,75 x 34 x 125 - Compresión</t>
  </si>
  <si>
    <t>1,75 x 21 x 22 - Compresión</t>
  </si>
  <si>
    <t>2,25 x 27 x 40 - Compresión</t>
  </si>
  <si>
    <t>0,5 x 5,5 x 16 - Conicos</t>
  </si>
  <si>
    <t>0,5 x 5x9 x 13 - Conicos</t>
  </si>
  <si>
    <t>0,6 x 8x12 x 16 - Conicos</t>
  </si>
  <si>
    <t>0,8 x 5x11 x 12 - Conicos</t>
  </si>
  <si>
    <t>0,8 x 7x11 x 15 - Conicos</t>
  </si>
  <si>
    <t>1 x 9x16 x 13 - Conicos</t>
  </si>
  <si>
    <t>1,25 x 9x11,5 x 21 - Conicos</t>
  </si>
  <si>
    <t>1,5 x 14x17 x 65 - Conicos</t>
  </si>
  <si>
    <t>1,6 x 14x18 x 83 - Conicos</t>
  </si>
  <si>
    <t>1,75 x 18x23 x 98 - Conicos</t>
  </si>
  <si>
    <t>2 x 15x25 x 75 - Conicos</t>
  </si>
  <si>
    <t>2 x 23 x 60 - Conicos</t>
  </si>
  <si>
    <t>1,25 x 8 x 6 - Torsión</t>
  </si>
  <si>
    <t>1,75 x 8 x 6 - Torsión</t>
  </si>
  <si>
    <t>1,50 - Torsión</t>
  </si>
  <si>
    <t>2 x 12 x 150 - Compresión</t>
  </si>
  <si>
    <t>2 x 18 x 130 - Compresión</t>
  </si>
  <si>
    <t>2 x 20 x 100 - Compresión</t>
  </si>
  <si>
    <t>2 x 25 x 100 - Compresión</t>
  </si>
  <si>
    <t>2 x 30 x 50 - Compresión</t>
  </si>
  <si>
    <t>2 x 34 x 42 - Compresión</t>
  </si>
  <si>
    <t>2,25 x 27 x 37 - Compresión</t>
  </si>
  <si>
    <t>2,5 x 17 x 35 - Compresión</t>
  </si>
  <si>
    <t>2,5 x 25 x 55 - Compresión</t>
  </si>
  <si>
    <t>2,5 x 33 x 50 - Compresión</t>
  </si>
  <si>
    <t>2,5 x 37 x 50 - Compresión</t>
  </si>
  <si>
    <t>2,5 x 42 x 42 - Compresión</t>
  </si>
  <si>
    <t>2,75 x 38 x 42 - Compresión</t>
  </si>
  <si>
    <t>3 x 18 x 40 - Compresión</t>
  </si>
  <si>
    <t>3 x 18 x 150 - Compresión</t>
  </si>
  <si>
    <t>3 x 25 x 150 - Compresión</t>
  </si>
  <si>
    <t>3 x 33 x 55 - Compresión</t>
  </si>
  <si>
    <t>3 x 33 x 150 - Compresión</t>
  </si>
  <si>
    <t>3 x 40 x 100 - Compresión</t>
  </si>
  <si>
    <t>3,5 x 23 x 100 - Compresión</t>
  </si>
  <si>
    <t>3,5 x 27 x 60 - Compresión</t>
  </si>
  <si>
    <t>3,5 x 40 x 37 - Compresión</t>
  </si>
  <si>
    <t>4 x 22 x 50 - Compresión</t>
  </si>
  <si>
    <t>4 x 26 x 60 - Compresión</t>
  </si>
  <si>
    <t>4 x 38 x 100 - Compresión</t>
  </si>
  <si>
    <t>5 x 35 x 140 - Compresión</t>
  </si>
  <si>
    <t>5 x 45 x 90 - Compresión</t>
  </si>
  <si>
    <t>2 x 20 x 100 - Espansión</t>
  </si>
  <si>
    <t>2 x 20 x 150 - Espansión</t>
  </si>
  <si>
    <t>2,25 x 17 x 85 - Espansión</t>
  </si>
  <si>
    <t>2,5 x 20 x 150 - Espansión</t>
  </si>
  <si>
    <t>2,5 x 25 x 150 - Espansión</t>
  </si>
  <si>
    <t>2,5 x 20 x 100 - Espansión</t>
  </si>
  <si>
    <t>3 x 20 x 200 - Espansión</t>
  </si>
  <si>
    <t>3 x 25 x 142 - Espansión</t>
  </si>
  <si>
    <t>3 x 30 x 200 - Espansión</t>
  </si>
  <si>
    <t>3,5 x 25 x 130 - Espansión</t>
  </si>
  <si>
    <t>3,5 x 32 x 130 - Espansión</t>
  </si>
  <si>
    <t>4 x 32 x 156 - Espansión</t>
  </si>
  <si>
    <t>4,5 x 32 x 200 - Espansión</t>
  </si>
  <si>
    <t>5 x 39 x 200 - Espansión</t>
  </si>
  <si>
    <t>RESORTES LINEA FIAT - RESORTE SUPERIOR P/ZAPATAS FRENO TRAS.-FIAT 1500/1600/125/MULTICARGA</t>
  </si>
  <si>
    <t>RESORTES LINEA FIAT - RESORTE INFERIOR P/ZAPATAS FRENO TRAS.-FIAT 1500/1600/125/MULTICARGA</t>
  </si>
  <si>
    <t>RESORTES LINEA FIAT - RESORTE SUPERIOR P/ZAPATAS FRENO - FIAT 600 TRAS./DEL.-FIAT 128 TRAS.</t>
  </si>
  <si>
    <t>RESORTES LINEA FIAT - RESORTE P/PEDAL DE ACCION. EMBRAGUE- FIAT 600/128</t>
  </si>
  <si>
    <t>RESORTES LINEA FIAT - RESORTE P/PALANCA DE CAJA DE VELOCIDADES FIAT 128</t>
  </si>
  <si>
    <t>RESORTES LINEA FIAT - RESORTE P/CILINDRO MAESTRO DE FRENO. FIAT 1500/1600/125/MULTICARGA</t>
  </si>
  <si>
    <t>RESORTES LINEA FIAT - SEGURO ANTIRRUIDO P/PAST.F/ A DISCO FIAT 1500/1600/125/MULTICARGA</t>
  </si>
  <si>
    <t>RESORTES LINEA FIAT - SEGURO P/PERNO PASADOR PAST. F/ A DISCO FIAT 1500/1600/125/MULTICARGA</t>
  </si>
  <si>
    <t>RESORTES LINEA FIAT - RESORTE P/COMANDO DE ACELERADOR FIAT 600/770/800/133</t>
  </si>
  <si>
    <t>RESORTES LINEA FIAT - CLIP P/CABLE COMANDO DE FRENO - FIAT 128</t>
  </si>
  <si>
    <t>RESORTES LINEA FIAT - RESORTE P/RETORNO DE PEDAL DE EMBRAGUE - FIAT 1600/125</t>
  </si>
  <si>
    <t>RESORTES LINEA FIAT - RESORTE P/REGISTRO DER.-FIAT PALIO/SIENA</t>
  </si>
  <si>
    <t>RESORTES LINEA FIAT - RESORTE P/REGISTRO IZQ.-FIAT PALIO/SIENA</t>
  </si>
  <si>
    <t>RESORTES LINEA FIAT - RESORTE TRABA INF.-FIAT PALIO/SIENA</t>
  </si>
  <si>
    <t>RESORTES LINEA FIAT - RESORTE TRABA SUP INF.-FIAT PALIO/SIENA</t>
  </si>
  <si>
    <t>RESORTES LINEA FORD - RESORTE P/PEDAL DE ACCION EMBRAGUE-FORD FALCON LARGO UNIVERSAL</t>
  </si>
  <si>
    <t>RESORTES LINEA FORD - RESORTE P/PEDAL DE ACCION EMBRAGUE-FORD FALCON CORTO UNIVERSAL</t>
  </si>
  <si>
    <t>RESORTES LINEA FORD - RESORTE SUPERIOR P/ZAP.DE FRENO PRIMARIA DEL/TAS-FORD F100/61/61</t>
  </si>
  <si>
    <t>RESORTES LINEA FORD - RESORTE LEVA DE REGISTRO AUTOMATICO DEL/TRAS/DER -FORD F250/F350</t>
  </si>
  <si>
    <t>RESORTES LINEA FORD - RESORTE LEVA DE REGISTRO AUTOMATICO DEL/TRAS/IZQ -FORD F250/F350</t>
  </si>
  <si>
    <t>RESORTES LINEA FORD - RESORTE INF.P/REG DE ZAPATA DE FRENO DEL/TRAS FORD F100/FALCON</t>
  </si>
  <si>
    <t>RESORTES LINEA FORD - RESORTE SUPERIOR ZAPATA DE FRENO DEL/TRAS-FORD FALCON</t>
  </si>
  <si>
    <t>RESORTES LINEA FORD - RESORTE P/COMANDO ACELERADOR-FALCON-UNIVERSAL</t>
  </si>
  <si>
    <t>RESORTES LINEA FORD - RESORTE SUPERIOR ZAPATAS DE FRENO F100/F150-CHEVR PICK UP</t>
  </si>
  <si>
    <t>RESORTES LINEA FORD - RESORTE ANTIR./PASTILLAS FRENO-FALCON/FARLAINE-TORINO-DODGE</t>
  </si>
  <si>
    <t>RESORTES LINEA FORD - RESORTE COMANDO DE ACELERADOR FORD F 350 UNIVERSAL CORTO</t>
  </si>
  <si>
    <t>RESORTES LINEA FORD - RESORTE P/COMANDO ACELERADOR-UNIVERSAL C/ENGANCHE CORTO</t>
  </si>
  <si>
    <t>RESORTES LINEA FORD - RESORTE P/COMANDO ACELERADOR-UNIVERSALC/ENGANCHE LARGO</t>
  </si>
  <si>
    <t>RESORTES LINEA FORD - RESORTE P/COMANDO DE ACCIONAM DE EMBRAGUE-UNIV</t>
  </si>
  <si>
    <t>RESORTES LINEA FORD - RESORTE P/CONJ DE ANCLAJE ZAP/FRENO- FORD FARLAINE F/100</t>
  </si>
  <si>
    <t>RESORTES LINEA FORD - CLIP P/PERNO PASADOR DE PASTILLAS DE FRENO - FORD TAUNUS</t>
  </si>
  <si>
    <t>RESORTES LINEA FORD - RESORTE P/COMANDO DE ACELERADOR - FORD TAUNUS</t>
  </si>
  <si>
    <t>RESORTES LINEA FORD - RESORTE INFERIOR P/ ZAPATAS DE FRENO - FORD TAUNUS</t>
  </si>
  <si>
    <t>RESORTES LINEA FORD - RESORTE P/COMANDO DE ACELERADOR - FORD 100</t>
  </si>
  <si>
    <t>RESORTES LINEA FORD - RESORTE INFERIOR P/ ZAPATAS DE FRENO TRAS./IZQ/DER - ESCORT</t>
  </si>
  <si>
    <t>RESORTES LINEA FORD - RESORTE SUPERIOR P/ZAPATAS DE FRENO TRAS./DER FORD SIERRA</t>
  </si>
  <si>
    <t>RESORTES LINEA FORD - RESORTE SUPERIOR P/ZAPATAS DE FRENO TRAS./IZQ FORD SIERRA</t>
  </si>
  <si>
    <t>RESORTES LINEA FORD - RESORTE P/REGISTRO DE ZAPATAS DE FRENO TRAS./IZQ/DER - FORD SIERRA</t>
  </si>
  <si>
    <t>RESORTES LINEA FORD - RESORTE INFERIOR P/ZAPATAS DE FRENO TRAS IZQ/DER - FORD SIERRA</t>
  </si>
  <si>
    <t>RESORTES LINEA FORD - RESORTE IZQ P/LEVA - FORD FIESTA</t>
  </si>
  <si>
    <t>RESORTES LINEA FORD - RESORTE DER P/LEVA - FORD FIESTA</t>
  </si>
  <si>
    <t>RESORTES LINEA FORD - RESORTE INFERIOR P/ZAPATA DE FRENO - FORD FIESTA</t>
  </si>
  <si>
    <t>RESORTES LINEA FORD - RESORTE PATIN FORD ORION-POINTER</t>
  </si>
  <si>
    <t>RESORTES LINEA FORD - RESORTE PATIN FORD FIESTA 2003 EN ADELANTE</t>
  </si>
  <si>
    <t>RESORTES LINEA CHEVROLET - RESORTE SUPERIOR P/ZAPATAS DE FRENO - CHEVROLET PICK UP</t>
  </si>
  <si>
    <t>RESORTES LINEA CHEVROLET - COMANDO DE ACCION. DE EMBRAGUE - BEDFORD.  TODOS</t>
  </si>
  <si>
    <t>RESORTES LINEA CHEVROLET - RESORTE SUPERIOR P/ZAP. FRENO SECUNDARIA TRAS CHEVROLET PICK UP</t>
  </si>
  <si>
    <t>RESORTES LINEA CHEVROLET - RESORTETRABA SUP LARGO MONZA /VARGA</t>
  </si>
  <si>
    <t>RESORTES LINEA CHEVROLET - RESORTE P/COMANDO DE ACELERADOR - CHEVROLET PICK UP. TODOS</t>
  </si>
  <si>
    <t>RESORTES LINEA RENAULT - RESORTE SUPERIOR P/ZAPATAS DE FRENO TRAS- RENAULT 6/R12</t>
  </si>
  <si>
    <t>RESORTES LINEA RENAULT - RESORTE P/PEDAL DE ACCIONAM.DE EMBRAGUE - R6/R12</t>
  </si>
  <si>
    <t>RESORTES LINEA RENAULT - RESORTE SUPERIOR P/ZAPATAS DE FRENO TRAS - RENAULT 18</t>
  </si>
  <si>
    <t>RESORTES LINEA RENAULT - RESORTE INFERIOR P/ZAPATAS DE FRENO TRAS - RENAULT 18</t>
  </si>
  <si>
    <t>RESORTES LINEA RENAULT - RES. P/CONJ. DE ANCLAJE DE Z/ DE FRENO-R12/9/11/18/21/TRAFFIC</t>
  </si>
  <si>
    <t>RESORTES LINEA RENAULT - SEGURO P/CRAPODINA DE EMPUJE DE EMBRAGUE - RENAULT 18</t>
  </si>
  <si>
    <t>RESORTES LINEA RENAULT - RESORTE P/GATILLO DE REG. AUTOM. DE Z/DE FRENO TRAS/IZQ - R 9/11</t>
  </si>
  <si>
    <t>RESORTES LINEA RENAULT - RESORTE P/GATILLO DE REG. AUTOM. DE Z/DE FRENO TRAS/DER - R 9/11</t>
  </si>
  <si>
    <t>RESORTES LINEA RENAULT - RESORTE SUPERIOR P/ZAPATA DE FRENO TRAS.IQZ Y DER. - R 9/11</t>
  </si>
  <si>
    <t>RESORTES LINEA RENAULT - RESORTE INFERIOR P/ZAPATAS DE FRENO TRAS/IZQ/DER - R9/11</t>
  </si>
  <si>
    <t>RESORTES LINEA RENAULT - RESORTE P/GATILLO DE REG. AUTOM. DE Z/ FRENO TRAS/IZQ-R TRAFFIC</t>
  </si>
  <si>
    <t>RESORTES LINEA RENAULT - RESORTE P/GATILLO DE REG. AUTOM. DE Z/ FRENO TRAS/DER-R TRAFFIC</t>
  </si>
  <si>
    <t>RESORTES LINEA RENAULT - RESORTE SUPERIOR P/Z DE FRENO TRAS IZQ/DER - RENAULT 19</t>
  </si>
  <si>
    <t>RESORTES LINEA RENAULT - RESORTE INFERIOR P/Z DE FRENO TRAS IZQ/DER - RENAULT 19</t>
  </si>
  <si>
    <t>RESORTES LINEA RENAULT - RESORTE P/ LEVA DE REG. AUTOM TRAS/IZQ/DER - R19</t>
  </si>
  <si>
    <t>RESORTES LINEA RENAULT - RESORTE P/COMANDO DE ACELERADOR - R18 2000 CC.</t>
  </si>
  <si>
    <t>RESORTES LINEA RENAULT - RESORTE P/GATILLO DE REG. AUTOM DE Z/ FRENO TRAS/IZQ -R 12/18</t>
  </si>
  <si>
    <t>RESORTES LINEA RENAULT - RESORTE P/GATILLO DE REG. AUTOM DE Z/ FRENO TRAS/DER -R 12/18</t>
  </si>
  <si>
    <t>RESORTES LINEA RENAULT - RESORTE P/PEDAL DE ACCIONAM. DE EMBRAGUE - R9/11</t>
  </si>
  <si>
    <t>RESORTES LINEA RENAULT - RESORTE P/GATILLO IZQ - RENAULT TRAFFIC</t>
  </si>
  <si>
    <t>RESORTES LINEA RENAULT - RESORTE P/GATILLO DER - RENAULT TRAFFIC</t>
  </si>
  <si>
    <t>RESORTES LINEA RENAULT - RESORTE DE ACELERADOR - RENAULT 18-2000 CC.</t>
  </si>
  <si>
    <t>RESORTES LINEA DODGE - RESORTE P/COMANDO DE FRENO DE MANO - DODGE 1500</t>
  </si>
  <si>
    <t>RESORTES LINEA DODGE - RESORTE PATIN SUPERIOR - DODGE 1500</t>
  </si>
  <si>
    <t>RESORTES LINEA DODGE - RESORTE REGISTRO PATIN INFERIOR - DODGE 1500</t>
  </si>
  <si>
    <t>RESORTES LINEA DODGE - RESORTE P/COMANDO DE ACCIONAM DE EMBRAGUE - DODGE D100/D200/D400</t>
  </si>
  <si>
    <t>RESORTES LINEA DODGE - RESORTE SUPERIOR P/ZAP DE FRENO TRAS - VW GACEL/CARAT/SAVEIRO/SENDA</t>
  </si>
  <si>
    <t>RESORTES LINEA DODGE - RESORTE INFERIOR P/ZAP DE FRENO TRAS - VW GACEL/CARAT/SAVEIRO/SENDA</t>
  </si>
  <si>
    <t>RESORTES LINEA DODGE - RTE. P/GATILLO REG. AUTOM Z/FRENO - VWGACEL/CARAT/SAVEIRO/SENDA</t>
  </si>
  <si>
    <t>RESORTES LINEA PEUGEOT - RESORTE INF.P/ZAPATAS DE FRENO TRAS.-PEUGEOT 404/504/505</t>
  </si>
  <si>
    <t>RESORTES LINEA PEUGEOT - RESORTE SUPERIOR P/ZAP.TRAS. PEUGEOT 404/504/505</t>
  </si>
  <si>
    <t>RESORTES LINEA PEUGEOT - RESORTE SUP.P/ZAP. DE FRENO TRAS- PEUGEOT 404/504/505</t>
  </si>
  <si>
    <t>RESORTES LINEA PEUGEOT - CILINDRO MAESTRO DE EMBRAGUE PEUGEOT 404/504/505</t>
  </si>
  <si>
    <t>RESORTES LINEA PEUGEOT - RESORTE P/COMANDO DE ACELERADOR PEUGEOT 504</t>
  </si>
  <si>
    <t>RESORTES LINEA PEUGEOT - RESORTE P/ COMANDO DE ACELERADOR PEUGEOT 404/504</t>
  </si>
  <si>
    <t>RESORTES LINEA PEUGEOT - SEG.P/PERNO PASADOR DOBLE DE PASTILLAS F/DISCO-PEUGEOT 504 GR II/505</t>
  </si>
  <si>
    <t>RESORTES LINEA PEUGEOT - RESORTE P/REGISTRO DE REG.AUT.DEZAP./FRENO TRAS./DER. PEUGEOT</t>
  </si>
  <si>
    <t>RESORTES LINEA PEUGEOT - RESORTE P/REGISTRO DE REG.AUT.DEZAP./FRENO TRAS./IZQ. PEUGEOT</t>
  </si>
  <si>
    <t>RESORTES LINEA PEUGEOT - RESORTE SUPERIOR P/ZAP.DE FRENO TRAS. PEUGEOT 504/PICK UP</t>
  </si>
  <si>
    <t>RESORTES LINEA PEUGEOT - RESORTE INFERIOR P/ZAP.DE FRENO TRAS. PEUGEOT 504/PICK UP</t>
  </si>
  <si>
    <t>RESORTES LINEA PEUGEOT - RESORTE P/LEVA DE ACCIONAM DE REG. AUTOMATICA TRAS PEUGEOT 504/PICK UP</t>
  </si>
  <si>
    <t>UNIVERSALES - RESORTE DE EMBRAGUE UNIVERSAL CORTO</t>
  </si>
  <si>
    <t>UNIVERSALES - RESORTE DE EMBRAGUE UNIVERSAL MEDIANO</t>
  </si>
  <si>
    <t>UNIVERSALES - RESORTE ACELERADOR UNIVERSAL REFORZADO LARGO</t>
  </si>
  <si>
    <t>UNIVERSALES - RESORTE ACELERADOR UNIVERSAL CORTO</t>
  </si>
  <si>
    <t>UNIVERSALES - RESORTE ACELERADOR UNIVERSAL MEDIANO</t>
  </si>
  <si>
    <t>LONGVIE L 4 - 1,5 mm - 15 mm - 210 mm</t>
  </si>
  <si>
    <t>SIRENA - 2 mm - 18 mm - 191 mm</t>
  </si>
  <si>
    <t>ORBIS COQUETA - 1,75 mm - 15 mm - 167 mm</t>
  </si>
  <si>
    <t>ORBIS GALA - 1,75 mm - 15 mm - 205 mm</t>
  </si>
  <si>
    <t>ORO AZUL GALAXIA - 1,5 mm - 13,3 mm - 172 mm</t>
  </si>
  <si>
    <t>ORO AZUL ULTIMO MODELO - 1,5 mm - 10,5 mm - 185 mm</t>
  </si>
  <si>
    <t>ARTHUR MARTHIN  - 1,5 mm - 10,5 mm - 333,5 mm</t>
  </si>
  <si>
    <t>ESCORIAL PATA LARGA - 1,5 mm - 14,5 mm - 262 mm</t>
  </si>
  <si>
    <t>DOMEC y SIRENA - 2 mm - 16 mm - 196 mm</t>
  </si>
  <si>
    <t>PARRILLA DOMEC - 1,25 mm - 10,5 mm - 300 mm</t>
  </si>
  <si>
    <t>TRABA BISAGRA LONGVIE</t>
  </si>
  <si>
    <t>BISAGRA ESCORIAL REGIA</t>
  </si>
  <si>
    <t>ARTUR MARTIN CORALINE - 1,25 mm - 11,5 mm - 330 mm</t>
  </si>
  <si>
    <t>VARIADO  - 1,25 mm - 11 mm - 126 mm</t>
  </si>
  <si>
    <t>VARIADO - 1,25 mm - 14 mm - 200 mm</t>
  </si>
  <si>
    <t>VARIADO - 1,5 mm - 10,5 mm - 210 mm</t>
  </si>
  <si>
    <t>VARIADO - 1,75 mm - 12 mm - 135 mm</t>
  </si>
  <si>
    <t>VARIADO - 1,6 mm - 12 mm - 310,5 mm</t>
  </si>
  <si>
    <t>VARIADO - 1,75 mm - 13 mm - 221 mm</t>
  </si>
  <si>
    <t>VARIADO - 2,5 mm - 14 mm - 380mm</t>
  </si>
  <si>
    <t>VARIADO - 1,75 mm - 14 mm - 390 mm</t>
  </si>
  <si>
    <t>VARIADO</t>
  </si>
  <si>
    <t>RESORTES ORIG RIFLE RENO Y  MAHELY  - 2,25 mm - 27 mm - 180 mm</t>
  </si>
  <si>
    <t>RESORTES ORIG RIFLE RENO Y  MAHELY  - 2,60 mm - 27 mm - 220 mm</t>
  </si>
  <si>
    <t>RESORTES ORIG RIFLE RENO Y  MAHELY 4,5 - 2,5 mm  - 17 mm - 260 mm</t>
  </si>
  <si>
    <t>RESORTES ORIG RIFLE RENO Y  MAHELY 5,5 - 3 mm - 21 mm - 370 mm</t>
  </si>
  <si>
    <t>EXPANSION - 0,8 x 8 L.: 195 mm</t>
  </si>
  <si>
    <t>EXPANSION - 0,8 x 10 L.: 195 mm</t>
  </si>
  <si>
    <t>EXPANSION - 1 x 11 L.: 195 mm</t>
  </si>
  <si>
    <t>EXPANSION - 1 x 14 L.: 195 mm</t>
  </si>
  <si>
    <t>EXPANSION - 1,25 x 14 L.: 195 mm</t>
  </si>
  <si>
    <t>EXPANSION - 1,25 x 16 L.: 195 mm</t>
  </si>
  <si>
    <t>EXPANSION - 1,5 x 15 L.: 196 mm</t>
  </si>
  <si>
    <t>EXPANSION - 1,5 x 17 L.: 195 mm</t>
  </si>
  <si>
    <t>EXPANSION - 1,5 x 20 L.: 195 mm</t>
  </si>
  <si>
    <t>EXPANSION - 1,75 x 14 L.: 196 mm</t>
  </si>
  <si>
    <t>EXPANSION - 1,75 x 16 L.: 195 mm</t>
  </si>
  <si>
    <t>EXPANSION - 1,75 x 18 L.: 195 mm</t>
  </si>
  <si>
    <t>EXPANSION - 1,75 x 20 L.: 195 mm</t>
  </si>
  <si>
    <t>EXPANSION - 1,75 x 24 L.: 195 mm</t>
  </si>
  <si>
    <t>EXPANSION - 2 x 18 L.: 195 mm</t>
  </si>
  <si>
    <t>EXPANSION - 2 x 20 L.: 195 mm</t>
  </si>
  <si>
    <t>EXPANSION - 2 x 24 L.: 195 mm</t>
  </si>
  <si>
    <t>EXPANSION - 2,5 x 24 L.: 195 mm</t>
  </si>
  <si>
    <t>COMPRESION - 0,8 x 8 L.: 195 mm</t>
  </si>
  <si>
    <t>COMPRESION - 0,8 x 10 L.: 195 mm</t>
  </si>
  <si>
    <t>COMPRESION - 1 x 11 L.: 195 mm</t>
  </si>
  <si>
    <t>COMPRESION - 1 x 14 L.: 195 mm</t>
  </si>
  <si>
    <t>COMPRESION - 1,25 x 14 L.: 196 mm</t>
  </si>
  <si>
    <t>COMPRESION - 1,25 x 16 L.: 195 mm</t>
  </si>
  <si>
    <t>COMPRESION - 1,5 x 14 L.: 195 mm</t>
  </si>
  <si>
    <t>COMPRESION - 1,5 x 16 L.: 195 mm</t>
  </si>
  <si>
    <t>COMPRESION - 1,5 x 19 L.: 195 mm</t>
  </si>
  <si>
    <t>COMPRESION - 1,5 x 22 L.: 195 mm</t>
  </si>
  <si>
    <t>COMPRESION - 1,75 x 18 L.: 195 mm</t>
  </si>
  <si>
    <t>COMPRESION - 1,75 x 22 L.: 195 mm</t>
  </si>
  <si>
    <t>COMPRESION - 1,75 x 25 L.: 195 mm</t>
  </si>
  <si>
    <t>COMPRESION - 1,75 x 28 L.: 195 mm</t>
  </si>
  <si>
    <t>COMPRESION - 2 x 20 L.: 195 mm</t>
  </si>
  <si>
    <t>COMPRESION - 2 x 24 L.: 195 mm</t>
  </si>
  <si>
    <t>COMPRESION - 2 x 30 L.: 195 mm</t>
  </si>
  <si>
    <t>COMPRESION - 2 x 35 L.: 195 mm</t>
  </si>
  <si>
    <t>SEEGER A 4</t>
  </si>
  <si>
    <t>SEEGER A 5</t>
  </si>
  <si>
    <t>SEEGER A 6</t>
  </si>
  <si>
    <t>SEEGER A 7</t>
  </si>
  <si>
    <t>SEEGER A 8</t>
  </si>
  <si>
    <t>SEEGER A 9</t>
  </si>
  <si>
    <t>SEEGER A 10</t>
  </si>
  <si>
    <t>SEEGER A 11</t>
  </si>
  <si>
    <t>SEEGER A 12</t>
  </si>
  <si>
    <t>SEEGER A 13</t>
  </si>
  <si>
    <t>SEEGER A 14</t>
  </si>
  <si>
    <t>SEEGER A 15</t>
  </si>
  <si>
    <t>SEEGER A 16</t>
  </si>
  <si>
    <t>SEEGER A 17</t>
  </si>
  <si>
    <t>SEEGER A 18</t>
  </si>
  <si>
    <t>SEEGER A 19</t>
  </si>
  <si>
    <t>SEEGER A 20</t>
  </si>
  <si>
    <t>SEEGER A 21</t>
  </si>
  <si>
    <t>SEEGER A 22</t>
  </si>
  <si>
    <t>SEEGER A 23</t>
  </si>
  <si>
    <t>SEEGER A 24</t>
  </si>
  <si>
    <t>SEEGER A 25</t>
  </si>
  <si>
    <t>SEEGER A 26</t>
  </si>
  <si>
    <t>SEEGER A 27</t>
  </si>
  <si>
    <t>SEEGER A 28</t>
  </si>
  <si>
    <t>SEEGER A 29</t>
  </si>
  <si>
    <t>SEEGER A 30</t>
  </si>
  <si>
    <t>SEEGER A 31</t>
  </si>
  <si>
    <t>SEEGER A 32</t>
  </si>
  <si>
    <t>SEEGER A 33</t>
  </si>
  <si>
    <t>SEEGER A 34</t>
  </si>
  <si>
    <t>SEEGER A 35</t>
  </si>
  <si>
    <t>SEEGER A 36</t>
  </si>
  <si>
    <t>SEEGER A 37</t>
  </si>
  <si>
    <t>SEEGER A 38</t>
  </si>
  <si>
    <t>SEEGER A 39</t>
  </si>
  <si>
    <t>SEEGER A 40</t>
  </si>
  <si>
    <t>SEEGER A 41</t>
  </si>
  <si>
    <t>SEEGER A 42</t>
  </si>
  <si>
    <t>SEEGER A 44</t>
  </si>
  <si>
    <t>SEEGER A 45</t>
  </si>
  <si>
    <t>SEEGER A 46</t>
  </si>
  <si>
    <t>SEEGER A 47</t>
  </si>
  <si>
    <t>SEEGER A 48</t>
  </si>
  <si>
    <t>SEEGER A 50</t>
  </si>
  <si>
    <t>SEEGER A 52</t>
  </si>
  <si>
    <t>SEEGER A 54</t>
  </si>
  <si>
    <t>SEEGER A 55</t>
  </si>
  <si>
    <t>SEEGER A 56</t>
  </si>
  <si>
    <t>SEEGER A 57</t>
  </si>
  <si>
    <t>SEEGER A 58</t>
  </si>
  <si>
    <t>SEEGER A 60</t>
  </si>
  <si>
    <t>SEEGER A 62</t>
  </si>
  <si>
    <t>SEEGER A 63</t>
  </si>
  <si>
    <t>SEEGER A 65</t>
  </si>
  <si>
    <t>SEEGER A 67</t>
  </si>
  <si>
    <t>SEEGER A 68</t>
  </si>
  <si>
    <t>SEEGER A 70</t>
  </si>
  <si>
    <t>SEEGER A 75</t>
  </si>
  <si>
    <t>SEEGER A 88</t>
  </si>
  <si>
    <t>SEEGER A 105</t>
  </si>
  <si>
    <t>SEEGER I 8</t>
  </si>
  <si>
    <t>SEEGER  I 9</t>
  </si>
  <si>
    <t>SEEGER I 10</t>
  </si>
  <si>
    <t xml:space="preserve">SEEGER I 11 </t>
  </si>
  <si>
    <t>SEEGER I 12</t>
  </si>
  <si>
    <t>SEEGER I 13</t>
  </si>
  <si>
    <t>SEEGER I 14</t>
  </si>
  <si>
    <t>SEEGER I 15</t>
  </si>
  <si>
    <t>SEEGER I 16</t>
  </si>
  <si>
    <t>SEEGER I 17</t>
  </si>
  <si>
    <t>SEEGER I 18</t>
  </si>
  <si>
    <t>SEEGER I 19</t>
  </si>
  <si>
    <t>SEEGER I 20</t>
  </si>
  <si>
    <t>SEEGER I 21</t>
  </si>
  <si>
    <t>SEEGER I 22</t>
  </si>
  <si>
    <t>SEEGER I 23</t>
  </si>
  <si>
    <t>SEEGER I 24</t>
  </si>
  <si>
    <t>SEEGER I 25</t>
  </si>
  <si>
    <t>SEEGER I 26</t>
  </si>
  <si>
    <t>SEEGER I 27</t>
  </si>
  <si>
    <t>SEEGER I 28</t>
  </si>
  <si>
    <t>SEEGER I 29</t>
  </si>
  <si>
    <t>SEEGER I 30</t>
  </si>
  <si>
    <t>SEEGER I 31</t>
  </si>
  <si>
    <t>SEEGER I 32</t>
  </si>
  <si>
    <t>SEEGER I 33</t>
  </si>
  <si>
    <t>SEEGER I 34</t>
  </si>
  <si>
    <t>SEEGER I 35</t>
  </si>
  <si>
    <t>SEEGER I 36</t>
  </si>
  <si>
    <t>SEEGER I 37</t>
  </si>
  <si>
    <t>SEEGER I 38</t>
  </si>
  <si>
    <t>SEEGER I 39</t>
  </si>
  <si>
    <t>SEEGER I 40</t>
  </si>
  <si>
    <t>SEEGER I 41</t>
  </si>
  <si>
    <t>SEEGER I 42</t>
  </si>
  <si>
    <t>SEEGER I 43</t>
  </si>
  <si>
    <t>SEEGER I 44</t>
  </si>
  <si>
    <t>SEEGER I 45</t>
  </si>
  <si>
    <t>SEEGER I 46</t>
  </si>
  <si>
    <t>SEEGER I 47</t>
  </si>
  <si>
    <t>SEEGER I 48</t>
  </si>
  <si>
    <t>SEEGER I 50</t>
  </si>
  <si>
    <t>SEEGER I 51</t>
  </si>
  <si>
    <t>SEEGER I 52</t>
  </si>
  <si>
    <t>SEEGER I 53</t>
  </si>
  <si>
    <t>SEEGER I 54</t>
  </si>
  <si>
    <t>SEEGER I 55</t>
  </si>
  <si>
    <t>SEEGER I 56</t>
  </si>
  <si>
    <t>SEEGER I 57</t>
  </si>
  <si>
    <t>SEEGER I 58</t>
  </si>
  <si>
    <t>SEEGER I 60</t>
  </si>
  <si>
    <t>SEEGER I 62</t>
  </si>
  <si>
    <t>SEEGER I 63</t>
  </si>
  <si>
    <t>SEEGER I 65</t>
  </si>
  <si>
    <t>SEEGER I 67</t>
  </si>
  <si>
    <t>SEEGER I 68</t>
  </si>
  <si>
    <t>SEEGER I 70</t>
  </si>
  <si>
    <t>SEEGER I 72</t>
  </si>
  <si>
    <t>SEEGER I 75</t>
  </si>
  <si>
    <t>SEEGER I 80</t>
  </si>
  <si>
    <t>SEEGER I 82</t>
  </si>
  <si>
    <t>SEEGER I 85</t>
  </si>
  <si>
    <t>SEEGER I 89</t>
  </si>
  <si>
    <t>SEEGER I 95</t>
  </si>
  <si>
    <t>SEEGER I 100</t>
  </si>
  <si>
    <t>SEEGER I 105</t>
  </si>
  <si>
    <t>Cuerda 1,78mm - 2,57 x 6,13</t>
  </si>
  <si>
    <t>Cuerda 1,78mm - 2,9 x 6,46</t>
  </si>
  <si>
    <t>Cuerda 1,78mm - 3,68 x 7,24</t>
  </si>
  <si>
    <t>Cuerda 1,78mm - 4,47 x 8,03</t>
  </si>
  <si>
    <t>Cuerda 1,78mm - 5,28 x 8,84</t>
  </si>
  <si>
    <t>Cuerda 1,78mm - 6,07 x 9,63</t>
  </si>
  <si>
    <t>Cuerda 1,78mm - 7,65 x 11,21</t>
  </si>
  <si>
    <t>Cuerda 1,78mm - 9,25 x 12,81</t>
  </si>
  <si>
    <t>Cuerda 1,78mm - 10,82 x 14,38</t>
  </si>
  <si>
    <t>Cuerda 1,78mm - 12,42 x 15,98</t>
  </si>
  <si>
    <t>Cuerda 1,78mm - 14 x 17,56</t>
  </si>
  <si>
    <t>Cuerda 1,78mm - 15,6 x 19,16</t>
  </si>
  <si>
    <t>Cuerda 1,78mm - 17,17 x 20,73</t>
  </si>
  <si>
    <t>Cuerda 1,78mm - 18,77 x 22,33</t>
  </si>
  <si>
    <t>Cuerda 1,78mm - 20,35 x 23,91</t>
  </si>
  <si>
    <t>Cuerda 1,78mm - 21,95 x 25,51</t>
  </si>
  <si>
    <t>Cuerda 1,78mm - 23,52 x 27,08</t>
  </si>
  <si>
    <t>Cuerda 1,78mm - 25,12 x 28,68</t>
  </si>
  <si>
    <t>Cuerda 1,78mm - 26,7 x 30,26</t>
  </si>
  <si>
    <t>Cuerda 1,78mm - 28,3 x 31,86</t>
  </si>
  <si>
    <t>Cuerda 1,78mm - 29,87 x 33,43</t>
  </si>
  <si>
    <t>Cuerda 1,78mm - 31,47 x 35,03</t>
  </si>
  <si>
    <t>Cuerda 1,78mm - 33,05 x 36,61</t>
  </si>
  <si>
    <t>Cuerda 1,78mm - 34,65 x 38,21</t>
  </si>
  <si>
    <t>Cuerda 1,78mm - 37,82 x 41,38</t>
  </si>
  <si>
    <t>Cuerda 1,78mm - 41 x 44,56</t>
  </si>
  <si>
    <t>Cuerda 1,78mm - 44,17 x 47,73</t>
  </si>
  <si>
    <t>Cuerda 1,78mm - 47,35 x 50,91</t>
  </si>
  <si>
    <t>Cuerda 1,78mm - 50,52 x 54,08</t>
  </si>
  <si>
    <t>Cuerda 1,78mm - 53,7 x 57,26</t>
  </si>
  <si>
    <t>Cuerda 1,78mm - 56,78 x 60,43</t>
  </si>
  <si>
    <t>Cuerda 1,78mm - 60,05 x 63,01</t>
  </si>
  <si>
    <t>Cuerda 1,78mm - 63,22 x 66,78</t>
  </si>
  <si>
    <t>Cuerda 1,78mm - 55,4 x 69,96</t>
  </si>
  <si>
    <t>Cuerda 1,78mm - 69,57 x 73,13</t>
  </si>
  <si>
    <t>Cuerda 1,78mm - 72,75 x 76,31</t>
  </si>
  <si>
    <t>Cuerda 1,78mm - 75,92 x 79,48</t>
  </si>
  <si>
    <t>Cuerda 1,78mm - 82,27 x 85,83</t>
  </si>
  <si>
    <t>Cuerda 1,78mm - 88,62 x 92,18</t>
  </si>
  <si>
    <t>Cuerda 1,78mm - 94,97 x 98,53</t>
  </si>
  <si>
    <t>Cuerda 1,78mm - 101,32 x 104,88</t>
  </si>
  <si>
    <t>Cuerda 2,62mm - 4,42 x 9,66</t>
  </si>
  <si>
    <t>Cuerda 2,62mm - 5,23 x 10,47</t>
  </si>
  <si>
    <t>Cuerda 2,62mm - 6,02 x 11,26</t>
  </si>
  <si>
    <t>Cuerda 2,62mm - 7,59 x 12,83</t>
  </si>
  <si>
    <t>Cuerda 2,62mm - 9,19 x 14,43</t>
  </si>
  <si>
    <t>Cuerda 2,62mm - 10,77 x 16,01</t>
  </si>
  <si>
    <t>Cuerda 2,62mm - 12,37 x 17,61</t>
  </si>
  <si>
    <t>Cuerda 2,62mm - 13,94 x 19,18</t>
  </si>
  <si>
    <t>Cuerda 2,62mm - 15,54 x 20,78</t>
  </si>
  <si>
    <t>Cuerda 2,62mm - 17,12 x 22,36</t>
  </si>
  <si>
    <t>Cuerda 2,62mm - 18,72 x 23,96</t>
  </si>
  <si>
    <t>Cuerda 2,62mm - 20,3 x 25,54</t>
  </si>
  <si>
    <t>Cuerda 2,62mm - 21,89 x 27,13</t>
  </si>
  <si>
    <t>Cuerda 2,62mm - 23,47 x 28,71</t>
  </si>
  <si>
    <t>Cuerda 2,62mm - 25,07 x 30,31</t>
  </si>
  <si>
    <t>Cuerda 2,62mm - 26,64 x 31,88</t>
  </si>
  <si>
    <t>Cuerda 2,62mm - 28,24 x 33,48</t>
  </si>
  <si>
    <t>Cuerda 2,62mm - 29,82 x 35,06</t>
  </si>
  <si>
    <t>Cuerda 2,62mm - 31,42 x 36,66</t>
  </si>
  <si>
    <t>Cuerda 2,62mm - 32,99 x 38,23</t>
  </si>
  <si>
    <t>Cuerda 2,62mm - 34,59 x 39,83</t>
  </si>
  <si>
    <t>Cuerda 2,62mm - 36,17 x 41,41</t>
  </si>
  <si>
    <t>Cuerda 2,62mm - 37,77 x 43,03</t>
  </si>
  <si>
    <t>Cuerda 2,62mm - 39,34 x 44,58</t>
  </si>
  <si>
    <t>Cuerda 2,62mm - 40,94 x 46,18</t>
  </si>
  <si>
    <t>Cuerda 2,62mm - 42,52 x 47,76</t>
  </si>
  <si>
    <t>Cuerda 2,62mm - 44,12 x 49,36</t>
  </si>
  <si>
    <t>Cuerda 2,62mm - 45,69 x 50,93</t>
  </si>
  <si>
    <t>Cuerda 2,62mm - 47,29 x 52,53</t>
  </si>
  <si>
    <t>Cuerda 2,62mm - 48,9 x 54,14</t>
  </si>
  <si>
    <t>Cuerda 2,62mm - 50,47 x 55,71</t>
  </si>
  <si>
    <t>Cuerda 2,62mm - 52,07 x 57,31</t>
  </si>
  <si>
    <t>Cuerda 2,62mm - 53,64 x 58,88</t>
  </si>
  <si>
    <t>Cuerda 2,62mm - 55,25 x 60,49</t>
  </si>
  <si>
    <t>Cuerda 2,62mm - 56,82 x 62,06</t>
  </si>
  <si>
    <t>Cuerda 2,62mm - 58,42 x 63,66</t>
  </si>
  <si>
    <t>Cuerda 2,62mm - 59,99 x 65,23</t>
  </si>
  <si>
    <t>Cuerda 2,62mm - 61,6 x 66,84</t>
  </si>
  <si>
    <t>Cuerda 2,62mm - 63,17 x 68,41</t>
  </si>
  <si>
    <t>Cuerda 2,62mm - 64,77 x 70,01</t>
  </si>
  <si>
    <t>Cuerda 2,62mm - 66,34 x 71,58</t>
  </si>
  <si>
    <t>Cuerda 2,62mm - 67,95 x 73,19</t>
  </si>
  <si>
    <t>Cuerda 3,53mm - 4,34 x 9,36</t>
  </si>
  <si>
    <t>Cuerda 3,53mm - 5,94 x 13</t>
  </si>
  <si>
    <t>Cuerda 3,53mm - 7,52 x 14,58</t>
  </si>
  <si>
    <t>Cuerda 3,53mm - 9,12 x 16,18</t>
  </si>
  <si>
    <t>Cuerda 3,53mm - 10,69 x 17,75</t>
  </si>
  <si>
    <t>Cuerda 3,53mm - 12,29 x 19,35</t>
  </si>
  <si>
    <t>Cuerda 3,53mm - 13,87 x 20,93</t>
  </si>
  <si>
    <t>Cuerda 3,53mm - 15,47 x 22,53</t>
  </si>
  <si>
    <t>Cuerda 3,53mm - 17,04 x 24,1</t>
  </si>
  <si>
    <t>Cuerda 3,53mm - 18,64 x 25,7</t>
  </si>
  <si>
    <t>Cuerda 3,53mm - 20,22 x 27,28</t>
  </si>
  <si>
    <t>Cuerda 3,53mm - 21,82 x 28,88</t>
  </si>
  <si>
    <t>Cuerda 3,53mm - 23,39 x 30,45</t>
  </si>
  <si>
    <t>Cuerda 3,53mm - 24,99 x 32,05</t>
  </si>
  <si>
    <t>Cuerda 3,53mm - 26,57 x 33,63</t>
  </si>
  <si>
    <t>Cuerda 3,53mm - 28,17 x 35,23</t>
  </si>
  <si>
    <t>Cuerda 3,53mm - 29,74 x 36,8</t>
  </si>
  <si>
    <t>Cuerda 3,53mm - 31,34 x 38,4</t>
  </si>
  <si>
    <t>Cuerda 3,53mm - 32,92 x 39,98</t>
  </si>
  <si>
    <t>Cuerda 3,53mm - 34,52 x 41,58</t>
  </si>
  <si>
    <t>Cuerda 3,53mm - 36,09 x 43,15</t>
  </si>
  <si>
    <t>Cuerda 3,53mm - 37,69 x 44,75</t>
  </si>
  <si>
    <t>Cuerda 3,53mm - 40,87 x 47,93</t>
  </si>
  <si>
    <t>Cuerda 3,53mm - 44,04 x 51,1</t>
  </si>
  <si>
    <t>Cuerda 3,53mm - 47,22 x 54,28</t>
  </si>
  <si>
    <t>Cuerda 3,53mm - 50,39 x 57,45</t>
  </si>
  <si>
    <t>Cuerda 3,53mm - 53,57 x 60,63</t>
  </si>
  <si>
    <t>Cuerda 3,53mm - 56,74 x 63,8</t>
  </si>
  <si>
    <t>Cuerda 3,53mm - 59,92 x 66,98</t>
  </si>
  <si>
    <t>Cuerda 3,53mm - 63,09 x 70,15</t>
  </si>
  <si>
    <t>Cuerda 3,53mm - 66,27 x 73,33</t>
  </si>
  <si>
    <t>Cuerda 3,53mm - 69,44 x 76,5</t>
  </si>
  <si>
    <t>Cuerda 3,53mm - 72,62 x 79,68</t>
  </si>
  <si>
    <t>Cuerda 3,53mm - 75,79 x 82,85</t>
  </si>
  <si>
    <t>Cuerda 3,53mm - 78,97 x 86,03</t>
  </si>
  <si>
    <t>Cuerda 3,53mm - 82,14 x 89,02</t>
  </si>
  <si>
    <t>Cuerda 3,53mm - 85,32 x 92,38</t>
  </si>
  <si>
    <t>Cuerda 3,53mm - 88,49 x 95,55</t>
  </si>
  <si>
    <t>Cuerda 3,53mm - 91,67 x 98,73</t>
  </si>
  <si>
    <t>Cuerda 3,53mm - 94,84 x 101,9</t>
  </si>
  <si>
    <t>Cuerda 5,33mm - 10,46 x 21,12</t>
  </si>
  <si>
    <t>Cuerda 5,33mm - 12,07 x 22,73</t>
  </si>
  <si>
    <t>Cuerda 5,33mm - 13,64 x 24,3</t>
  </si>
  <si>
    <t>Cuerda 5,33mm - 15,24 x 26,9</t>
  </si>
  <si>
    <t>Cuerda 5,33mm - 16,81 x 27,47</t>
  </si>
  <si>
    <t>Cuerda 5,33mm - 18,42 x 29,08</t>
  </si>
  <si>
    <t>Cuerda 5,33mm - 19,99 x 30,65</t>
  </si>
  <si>
    <t>Cuerda 5,33mm - 21,59 x 32,05</t>
  </si>
  <si>
    <t>Cuerda 5,33mm - 23,16 x 33,82</t>
  </si>
  <si>
    <t>Cuerda 5,33mm - 24,77 x 35,43</t>
  </si>
  <si>
    <t>Cuerda 5,33mm - 26,34 x 37</t>
  </si>
  <si>
    <t>Cuerda 5,33mm - 27,94 x 38,6</t>
  </si>
  <si>
    <t>Cuerda 5,33mm - 29,51 x 40,17</t>
  </si>
  <si>
    <t>Cuerda 5,33mm - 31,12 x 41,78</t>
  </si>
  <si>
    <t>Cuerda 5,33mm - 32,69 x 43,35</t>
  </si>
  <si>
    <t>Cuerda 5,33mm - 34,29 x 44,95</t>
  </si>
  <si>
    <t>Cuerda 5,33mm - 37,47 x 48,13</t>
  </si>
  <si>
    <t>Cuerda 5,33mm - 40,64 x 51,13</t>
  </si>
  <si>
    <t>Cuerda 5,33mm - 43,82 x 54,48</t>
  </si>
  <si>
    <t>Cuerda 5,33mm - 46,99 x 57,65</t>
  </si>
  <si>
    <t>Cuerda 5,33mm - 50,17 x 60,83</t>
  </si>
  <si>
    <t>Cuerda 5,33mm - 53,34 x 64</t>
  </si>
  <si>
    <t>Cuerda 5,33mm - 56,52 x 67,18</t>
  </si>
  <si>
    <t>Cuerda 2,62mm - Nitrilo</t>
  </si>
  <si>
    <t>Cuerda 3,53mm - Nitrilo</t>
  </si>
  <si>
    <t>Cuerda 5,30mm - Nitrilo</t>
  </si>
  <si>
    <t>4X6</t>
  </si>
  <si>
    <t>5X7</t>
  </si>
  <si>
    <t>6X8</t>
  </si>
  <si>
    <t>7X10</t>
  </si>
  <si>
    <t>8X1X11</t>
  </si>
  <si>
    <t>8X11</t>
  </si>
  <si>
    <t>9X12</t>
  </si>
  <si>
    <t>10X1X1/2</t>
  </si>
  <si>
    <t>10X1,25X1/2</t>
  </si>
  <si>
    <t>10x1,5x1/2</t>
  </si>
  <si>
    <t>11x14</t>
  </si>
  <si>
    <t>12x1,25x16</t>
  </si>
  <si>
    <t>12x1,5x16</t>
  </si>
  <si>
    <t>12x1,75x16</t>
  </si>
  <si>
    <t>1/4x3/8</t>
  </si>
  <si>
    <t>5/16x7/16</t>
  </si>
  <si>
    <t>5/16x11</t>
  </si>
  <si>
    <t>7/16 × 14</t>
  </si>
  <si>
    <t>3/8x1/2</t>
  </si>
  <si>
    <t>BUJIA</t>
  </si>
  <si>
    <t>Arand. Tapa - 8x18</t>
  </si>
  <si>
    <t>Arand. Tapa - 10x20</t>
  </si>
  <si>
    <t>Arand. Tapa - 11x22</t>
  </si>
  <si>
    <t>Arand. Tapa - 12x24</t>
  </si>
  <si>
    <t>Arand. Tapa - 13x24</t>
  </si>
  <si>
    <t>Arand. Tapa - 14x26</t>
  </si>
  <si>
    <t>Conector de 3 vías G.N.C. de 16 m x 16 mm</t>
  </si>
  <si>
    <t>Conector de 3 vías G.N.C. de 16 m x 8 mm</t>
  </si>
  <si>
    <t>conector de 3 vias de 13 mm x 13 mm</t>
  </si>
  <si>
    <t>Conector de 3 vías G.N.C. de 19 m x 8 mm</t>
  </si>
  <si>
    <t>conector de 3 vias de 35 mm x 19 mm</t>
  </si>
  <si>
    <t>conector de 3 vias de 19 mm x 16 mm</t>
  </si>
  <si>
    <t>conector de 3 vias de 19 mm x 13 mm</t>
  </si>
  <si>
    <t>conector de 3 vias de 19 mm x 19 mm</t>
  </si>
  <si>
    <t xml:space="preserve">conector recto con porta bulbo de 25 mm x 120 mm </t>
  </si>
  <si>
    <t xml:space="preserve">conector recto con porta bulbo de 29 mm x 120 mm </t>
  </si>
  <si>
    <t>conector recto con porta bulbo de 32 mm x 120 mm</t>
  </si>
  <si>
    <t>conector recto con porta bulbo de 35 mm x 120 mm</t>
  </si>
  <si>
    <t>conector recto con porta bulbo de 38 mm x 120 mm</t>
  </si>
  <si>
    <t>Conector Corsa JR</t>
  </si>
  <si>
    <t>conector recto con porta bulbo de 32 mm y purgador</t>
  </si>
  <si>
    <t>Union recta de chapa de 13 mm</t>
  </si>
  <si>
    <t>Union recta de chapa de 16 mm</t>
  </si>
  <si>
    <t>Union recta de chapa de 19 mm</t>
  </si>
  <si>
    <t>Union recta de chapa de 22 mm</t>
  </si>
  <si>
    <t>Union recta de chapa de 25 mm</t>
  </si>
  <si>
    <t>Union recta de chapa de 29 mm</t>
  </si>
  <si>
    <t>Union recta de chapa de 32 mm</t>
  </si>
  <si>
    <t>Union recta de chapa de 35mm</t>
  </si>
  <si>
    <t>Union recta de chapa de 38 mm</t>
  </si>
  <si>
    <t>Coneccion en U de chapa de 16 mm</t>
  </si>
  <si>
    <t>Coneccion en U de chapa de 19 mm</t>
  </si>
  <si>
    <t>Conector recto Fiat con purg de 16 mm</t>
  </si>
  <si>
    <t>Conector recto Fiat con purg de 19 mm</t>
  </si>
  <si>
    <t>conector de 3 vias de 8 mm x 8 mm</t>
  </si>
  <si>
    <t>conector de 3 vias de 13 mm x 8 mm</t>
  </si>
  <si>
    <t>conector de 3 vias de 13 mm x 10 mm</t>
  </si>
  <si>
    <t>conector de 3 vias de 16 mm x 10 mm</t>
  </si>
  <si>
    <t>conector de 3 vias de 19 mm x 10 mm</t>
  </si>
  <si>
    <t xml:space="preserve">Conector 3 vias 25 mm x  8 mm </t>
  </si>
  <si>
    <t>conector de 3 vias de 25 mm x 10 mm</t>
  </si>
  <si>
    <t xml:space="preserve">Conector 3 vias 28 mm x  8 mm </t>
  </si>
  <si>
    <t>conector de 3 vias de 32 mm x 10 mm</t>
  </si>
  <si>
    <t>conector de 3 vias de 32 mm x 16 mm</t>
  </si>
  <si>
    <t>conector de 3 vias de 32 mm x 19 mm</t>
  </si>
  <si>
    <t xml:space="preserve">conector de 3 vias 35 mm x 8 mm </t>
  </si>
  <si>
    <t>conector de 3 vias de 38 mm x 10 mm</t>
  </si>
  <si>
    <t>conector de 3 vias de 38 mm x 16 mm</t>
  </si>
  <si>
    <t>conector de 3 vias de 38 mm x 19 mm</t>
  </si>
  <si>
    <t xml:space="preserve">conector recto con porta bulbo de 19 mm x 100 mm </t>
  </si>
  <si>
    <t>Codo de chapa a 90º de 16 mm</t>
  </si>
  <si>
    <t>Codo de chapa a 90º de 19 mm</t>
  </si>
  <si>
    <t>reduccion recta de 13 mm a 8 mm</t>
  </si>
  <si>
    <t>reduccion recta de 16 mm a 8 mm</t>
  </si>
  <si>
    <t>reduccion recta de 16 mm a 10 mm</t>
  </si>
  <si>
    <t>reduccion recta de 19 mm a 8 mm</t>
  </si>
  <si>
    <t>reduccion recta de 19 mm a 10 mm</t>
  </si>
  <si>
    <t>reduccion recta de 19 mm a 13 mm</t>
  </si>
  <si>
    <t>reduccion recta de 19 mm a 16 mm</t>
  </si>
  <si>
    <t>reduccion recta de 25 mm a 13 mm</t>
  </si>
  <si>
    <t>reduccion recta de 25 mm a 16 mm</t>
  </si>
  <si>
    <t>reduccion recta de 32 mm a 16 mm</t>
  </si>
  <si>
    <t>reduccion recta de 32 mm a 19 mm</t>
  </si>
  <si>
    <t>Codo universal 16 mm</t>
  </si>
  <si>
    <t>Codo universal 19 mm</t>
  </si>
  <si>
    <t>Codo CHEVR CORSA CALEF 16 mm</t>
  </si>
  <si>
    <t>Codo CHEVR CORSA CALEF 19 mm</t>
  </si>
  <si>
    <t>CONEX RELOJ TEMP UNIV 16 mm</t>
  </si>
  <si>
    <t>CONEX RELOJ TEMP UNIV 19 mm</t>
  </si>
  <si>
    <t>CONEX CALEF FIAT REGGATA 16mm 3 vias</t>
  </si>
  <si>
    <t>TOPE CAPOT 404 - 504</t>
  </si>
  <si>
    <t>TOPE CAPOT PATENTE404 - 504</t>
  </si>
  <si>
    <t>TAPON PISO 15 mm 404-504</t>
  </si>
  <si>
    <t>TAPON PISO 20 mm 404-504</t>
  </si>
  <si>
    <t>TAPON PISO 32 mm 404-504</t>
  </si>
  <si>
    <t>TOPE T NAFTA Y CAPOT 504 GR</t>
  </si>
  <si>
    <t>TOPE CAPOT 206-207-307-405 PATNER-M/N-ZSARA</t>
  </si>
  <si>
    <t>ANTIVIBRADOR PARRILLA 504</t>
  </si>
  <si>
    <t>TAPON AMORTIGUADOR 504 - 44mm</t>
  </si>
  <si>
    <t>TOPE REGULADOR CAPOT 405</t>
  </si>
  <si>
    <t>TOPE PUERTA ESTANCIERA</t>
  </si>
  <si>
    <t>TOPE BAUL RENAULT 12-18</t>
  </si>
  <si>
    <t>CUBRE TORNILLO CAPOT FORD (TODOS)</t>
  </si>
  <si>
    <t>TOPE CAPOT LATERAL F-100/350/600</t>
  </si>
  <si>
    <t>CUBRE TORNILLO FORD Y BAUL FALCON</t>
  </si>
  <si>
    <t>TOPE CAPOT LATERAL FORD F-100</t>
  </si>
  <si>
    <t>TAPON PISO FORD PICK UP Y CAMION (50mm)</t>
  </si>
  <si>
    <t>TOPE PUERTA FORD FALCON ? TAUNUS</t>
  </si>
  <si>
    <t>TAPON PISO GRANDE FORD FALCON - TAUNUS (37mm) CORSA</t>
  </si>
  <si>
    <t>TAPON PISO CHICO FORD FALCON - TAUNUS (27mm)</t>
  </si>
  <si>
    <t>TOPE PUERTA FORD RANGER Y BAUL FORD ESCORT</t>
  </si>
  <si>
    <t>TOPE CAPOT LATERAL FORD ESCORT M/N</t>
  </si>
  <si>
    <t>TOPE PUERTA PICK UP</t>
  </si>
  <si>
    <t>TOPE PUERTA CHEV 400</t>
  </si>
  <si>
    <t>TOPE CAPOR LATERAL CHEV 400</t>
  </si>
  <si>
    <t>TOPE CAPOT LATERAL PICK UP Y BLAZER</t>
  </si>
  <si>
    <t>TOPE LATERAL CAPOT PICK UP 74" EN ADELANTE</t>
  </si>
  <si>
    <t>TOPE CAPOT LATERAL CORSA</t>
  </si>
  <si>
    <t>TOPE CAPOT LATERAL ASTRA-VECTRA-SUZUKI FUN</t>
  </si>
  <si>
    <t>TAPON PISO CHEV 400 - CHEVI (28 mm)</t>
  </si>
  <si>
    <t>TOPE CAPOT LAT POLO - POINTER</t>
  </si>
  <si>
    <t>TAPON PISO GRANDE GOL (38 mm)</t>
  </si>
  <si>
    <t>TAPON PISO CHICO POLO - POINTER (19 mm)</t>
  </si>
  <si>
    <t>TAPON PISO GRANDE POLO - POINTER 40 mm</t>
  </si>
  <si>
    <t>TOPE PUERTA DODGE 1500</t>
  </si>
  <si>
    <t>TOPE PATENTE DODGE 1500</t>
  </si>
  <si>
    <t>TAPA DE NAFTA (TODOS)</t>
  </si>
  <si>
    <t>TORNILLO ALFOMBRA (TODOS)</t>
  </si>
  <si>
    <t>TOPE CAPOT DELANTERO FIAT 600</t>
  </si>
  <si>
    <t>TOPE PISO FIAT 600 (20 mm)</t>
  </si>
  <si>
    <t>TOPE CAPOT REGATTA</t>
  </si>
  <si>
    <t>TOPE TAPA MOTOR FIAT 600</t>
  </si>
  <si>
    <t>TOPE CAPOT MEDIANO FIAT 600</t>
  </si>
  <si>
    <t>TOPE PISO BAJO FIAT 600</t>
  </si>
  <si>
    <t>TOPE CAPOT FIAT 600</t>
  </si>
  <si>
    <t>TOPE CAPOT 128</t>
  </si>
  <si>
    <t>TAPON PISO 125 - 600 (30 mm)</t>
  </si>
  <si>
    <t>TAPON PISO DUNA - UNO - REGATTA</t>
  </si>
  <si>
    <t>TOPE PUERTA UNIVERSAL</t>
  </si>
  <si>
    <t>TAPON PISO CHICO GOL ( 20 mm)</t>
  </si>
  <si>
    <t>Niple plástico para unir manguera de16 mm</t>
  </si>
  <si>
    <t>Conector 3 Vías Renault 21</t>
  </si>
  <si>
    <t>Conector de Agua para equipo de Gas Pico grueso</t>
  </si>
  <si>
    <t>Conector Filtro Aire. Renault 18 Trafic, Fuego</t>
  </si>
  <si>
    <t>Conector 3 Vías R 11</t>
  </si>
  <si>
    <t>Conector Plástico Manguera de aire Acondicionado R 18.</t>
  </si>
  <si>
    <t>Conector Recuperador de Gases R 11</t>
  </si>
  <si>
    <t>Conector de Múltiple A tapa.Renault 18. M 2000</t>
  </si>
  <si>
    <t>Conector Tapa de Válvula R 18. Motor:1400 – 1600</t>
  </si>
  <si>
    <t>Niple plástico para unir manguera de 1/2</t>
  </si>
  <si>
    <t>Conector con purgador plástico Línea  FIAT 16 mm</t>
  </si>
  <si>
    <t>Niple plástico para unir manguera de 5mm</t>
  </si>
  <si>
    <t>Niple plástico para unir manguera de 8 mm</t>
  </si>
  <si>
    <t>Tapon de goma para anular calefaccion de 8 mm</t>
  </si>
  <si>
    <t>Tapon de goma para anular calefaccion de 10 mm</t>
  </si>
  <si>
    <t>Tapon de goma para anular calefaccion de 13 mm</t>
  </si>
  <si>
    <t>Tapon de goma para anular calefaccion de 16 mm</t>
  </si>
  <si>
    <t>Tapon de goma para anular calefaccion de 19 mm</t>
  </si>
  <si>
    <t>Tapon de goma para anular calefaccion de 22 mm</t>
  </si>
  <si>
    <t>Tapon de goma para anular calefaccion de 25 mm</t>
  </si>
  <si>
    <t>Reten doble  - R 1/4 - 19 mm - 25 mm</t>
  </si>
  <si>
    <t>Reten doble  - R 5/6 - 19 mm - 25 mm</t>
  </si>
  <si>
    <t>Reten doble  - 6 mm - 19 mm - 25 mm</t>
  </si>
  <si>
    <t>Reten doble  - 8 mm - 19 mm - 25 mm</t>
  </si>
  <si>
    <t>Embutida Larga - 6 mm - 15 mm - 32 mm</t>
  </si>
  <si>
    <t>Embutida Larga - R 1/4 - 15 mm - 32 mm</t>
  </si>
  <si>
    <t>9 CH</t>
  </si>
  <si>
    <t>Reten embutida chica - 5 mm - 11 mm - 18 mm</t>
  </si>
  <si>
    <t>10 CH</t>
  </si>
  <si>
    <t>Reten embutida chica - 6 mm - 11 mm - 18 mm</t>
  </si>
  <si>
    <t>Reten embutida - 5 mm - 15 mm - 22 mm</t>
  </si>
  <si>
    <t>Reten embutida - 6 mm - 15 mm - 22 mm</t>
  </si>
  <si>
    <t>Tuerca cajon - 5 mm - 12 mm - 12 mm</t>
  </si>
  <si>
    <t>Tuerca cajon - 6 mm - 12 mm - 12 mm</t>
  </si>
  <si>
    <t>Reten parker - Park 4 - 8 mm - 12 mm</t>
  </si>
  <si>
    <t>Reten parker - Park 6 - 12 mm - 19 mm</t>
  </si>
  <si>
    <t>Reten parker - Park 6 - 12 mm - 16 mm</t>
  </si>
  <si>
    <t>Reten parker - Park 8 - 12 mm - 19 mm</t>
  </si>
  <si>
    <t>Reten parker - Park 7 - 11 mm - 17 mm</t>
  </si>
  <si>
    <t>Reten parker - Park 8 - 11 mm - 24 mm</t>
  </si>
  <si>
    <t>Reten parker cortada - Park 8 - 11 mm - 16 mm</t>
  </si>
  <si>
    <t>Reten parker - Park 10 - 12 mm - 19 mm</t>
  </si>
  <si>
    <t>Reten parker - Park 8 - 11 mm - 17 mm</t>
  </si>
  <si>
    <t>Reten parker - Park 10 - 12 mm - 15 mm</t>
  </si>
  <si>
    <t>Reten parker - Park 12 - 12 mm - 23 mm</t>
  </si>
  <si>
    <t>Reten parker - Park 12 - 14 mm - 20 mm</t>
  </si>
  <si>
    <t>Reten parker - Park 12 - 14 mm - 21 mm</t>
  </si>
  <si>
    <t>Aranlock 6x15</t>
  </si>
  <si>
    <t>Aranlock 7x15</t>
  </si>
  <si>
    <t>Aranlock 8x16</t>
  </si>
  <si>
    <t>Aranlock 9x18</t>
  </si>
  <si>
    <t>Aranlock 10x18</t>
  </si>
  <si>
    <t>Tuerca inserto/madera - rosca de 3/16</t>
  </si>
  <si>
    <t>Tuerca inserto/madera - rosca de 5 mm</t>
  </si>
  <si>
    <t>Tuerca inserto/madera - rosca de 1/4</t>
  </si>
  <si>
    <t>Tuerca inserto/madera - rosca de 6 mm</t>
  </si>
  <si>
    <t>Tuerca inserto/madera - rosca de 5/16 mm</t>
  </si>
  <si>
    <t>Tuerca inserto/madera - rosca de 8 mm</t>
  </si>
  <si>
    <t>7,5 x 15 x 1,5</t>
  </si>
  <si>
    <t>INYECTORES - CUMMING</t>
  </si>
  <si>
    <t>7,5 x 15 x 2</t>
  </si>
  <si>
    <t>7,5 x 15 x 3</t>
  </si>
  <si>
    <t xml:space="preserve">INYECTORES - </t>
  </si>
  <si>
    <t>8 x 13 x 2,5</t>
  </si>
  <si>
    <t>INYECTORES - POLO</t>
  </si>
  <si>
    <t>10 x 19 x 2</t>
  </si>
  <si>
    <t>INYECTORES - PERKINS Grande</t>
  </si>
  <si>
    <t>10 x 20 x 1</t>
  </si>
  <si>
    <t>INYECTORES -  M - Benz</t>
  </si>
  <si>
    <t>14 x 20 x 1,5</t>
  </si>
  <si>
    <t>INYECTORES - PERKINS</t>
  </si>
  <si>
    <t>14 x 20 x 2</t>
  </si>
  <si>
    <t>INYECTORES - INDENOR</t>
  </si>
  <si>
    <t>14,5 x 21 x 2</t>
  </si>
  <si>
    <t>INYECTORES -  R19 DIESEL</t>
  </si>
  <si>
    <t>16 x 21 x 2</t>
  </si>
  <si>
    <t>INYECTORES - PEUGEOT 405 D</t>
  </si>
  <si>
    <t>17 x 20 x 1,5</t>
  </si>
  <si>
    <t>INYECTORES - BERLINGO D</t>
  </si>
  <si>
    <t>6x10</t>
  </si>
  <si>
    <t>8x13</t>
  </si>
  <si>
    <t>9x14</t>
  </si>
  <si>
    <t>10x14</t>
  </si>
  <si>
    <t>11x17</t>
  </si>
  <si>
    <t>12x17</t>
  </si>
  <si>
    <t>13x20</t>
  </si>
  <si>
    <t>14x20</t>
  </si>
  <si>
    <t>15x21</t>
  </si>
  <si>
    <t>16x21</t>
  </si>
  <si>
    <t>17x22</t>
  </si>
  <si>
    <t>18x23</t>
  </si>
  <si>
    <t>19x24</t>
  </si>
  <si>
    <t>20x26</t>
  </si>
  <si>
    <t>21x26</t>
  </si>
  <si>
    <t>22x28</t>
  </si>
  <si>
    <t>24x32</t>
  </si>
  <si>
    <t>26x34</t>
  </si>
  <si>
    <t>1/8 3x8</t>
  </si>
  <si>
    <t>5/32 4x10</t>
  </si>
  <si>
    <t>3/16  5x12</t>
  </si>
  <si>
    <t>1/4  6,5x14</t>
  </si>
  <si>
    <t>5/16  8x16</t>
  </si>
  <si>
    <t>3/8  10x18</t>
  </si>
  <si>
    <t>1/2  13x24</t>
  </si>
  <si>
    <t>24x30</t>
  </si>
  <si>
    <t>28x36</t>
  </si>
  <si>
    <t>30x40</t>
  </si>
  <si>
    <t>7x10</t>
  </si>
  <si>
    <t>16x19</t>
  </si>
  <si>
    <t>16x24</t>
  </si>
  <si>
    <t>32x40</t>
  </si>
  <si>
    <t>5x10</t>
  </si>
  <si>
    <t>5x13</t>
  </si>
  <si>
    <t>6x11</t>
  </si>
  <si>
    <t>6x14</t>
  </si>
  <si>
    <t>7x12</t>
  </si>
  <si>
    <t>7x15</t>
  </si>
  <si>
    <t>8x16</t>
  </si>
  <si>
    <t>9x17</t>
  </si>
  <si>
    <t>10x15</t>
  </si>
  <si>
    <t>10x18</t>
  </si>
  <si>
    <t>10x26</t>
  </si>
  <si>
    <t>11x16</t>
  </si>
  <si>
    <t>11x19</t>
  </si>
  <si>
    <t>11x27</t>
  </si>
  <si>
    <t>12x20</t>
  </si>
  <si>
    <t>12x28</t>
  </si>
  <si>
    <t>13x18</t>
  </si>
  <si>
    <t>13x21</t>
  </si>
  <si>
    <t>13x29</t>
  </si>
  <si>
    <t>14x19</t>
  </si>
  <si>
    <t>14x22</t>
  </si>
  <si>
    <t>14x30</t>
  </si>
  <si>
    <t>15x20</t>
  </si>
  <si>
    <t>15x23</t>
  </si>
  <si>
    <t>15x30</t>
  </si>
  <si>
    <t>16x32</t>
  </si>
  <si>
    <t>17x25</t>
  </si>
  <si>
    <t>17x33</t>
  </si>
  <si>
    <t>18x26</t>
  </si>
  <si>
    <t>18x34</t>
  </si>
  <si>
    <t>19x27</t>
  </si>
  <si>
    <t>19x35</t>
  </si>
  <si>
    <t>20x25</t>
  </si>
  <si>
    <t>20x28</t>
  </si>
  <si>
    <t>20x36</t>
  </si>
  <si>
    <t>21x29</t>
  </si>
  <si>
    <t>21x37</t>
  </si>
  <si>
    <t>22x27</t>
  </si>
  <si>
    <t>22x30</t>
  </si>
  <si>
    <t>22x38</t>
  </si>
  <si>
    <t>23x28</t>
  </si>
  <si>
    <t>23x31</t>
  </si>
  <si>
    <t>23x39</t>
  </si>
  <si>
    <t>24x29</t>
  </si>
  <si>
    <t>24x40</t>
  </si>
  <si>
    <t>25x30</t>
  </si>
  <si>
    <t>25x33</t>
  </si>
  <si>
    <t>25x41</t>
  </si>
  <si>
    <t>26x31</t>
  </si>
  <si>
    <t>26x42</t>
  </si>
  <si>
    <t>27x35</t>
  </si>
  <si>
    <t>27x43</t>
  </si>
  <si>
    <t>28x44</t>
  </si>
  <si>
    <t>29x37</t>
  </si>
  <si>
    <t>29x45</t>
  </si>
  <si>
    <t>30x35</t>
  </si>
  <si>
    <t>30x38</t>
  </si>
  <si>
    <t>30x46</t>
  </si>
  <si>
    <t>31x39</t>
  </si>
  <si>
    <t>31x47</t>
  </si>
  <si>
    <t>32x48</t>
  </si>
  <si>
    <t>33x41</t>
  </si>
  <si>
    <t>33x49</t>
  </si>
  <si>
    <t>34x42</t>
  </si>
  <si>
    <t>34x50</t>
  </si>
  <si>
    <t>35x43</t>
  </si>
  <si>
    <t>35x51</t>
  </si>
  <si>
    <t>36x44</t>
  </si>
  <si>
    <t>36x52</t>
  </si>
  <si>
    <t>37x45</t>
  </si>
  <si>
    <t>37x53</t>
  </si>
  <si>
    <t>38x46</t>
  </si>
  <si>
    <t>38x54</t>
  </si>
  <si>
    <t>39x47</t>
  </si>
  <si>
    <t>39x55</t>
  </si>
  <si>
    <t>40x48</t>
  </si>
  <si>
    <t>40x56</t>
  </si>
  <si>
    <t>41x49</t>
  </si>
  <si>
    <t>41x57</t>
  </si>
  <si>
    <t>42x50</t>
  </si>
  <si>
    <t>42x58</t>
  </si>
  <si>
    <t>43x59</t>
  </si>
  <si>
    <t>44x60</t>
  </si>
  <si>
    <t>45x61</t>
  </si>
  <si>
    <t>46x58</t>
  </si>
  <si>
    <t>47x59</t>
  </si>
  <si>
    <t>48x60</t>
  </si>
  <si>
    <t>49x61</t>
  </si>
  <si>
    <t>50x62</t>
  </si>
  <si>
    <t>51x63</t>
  </si>
  <si>
    <t>52x64</t>
  </si>
  <si>
    <t>53x65</t>
  </si>
  <si>
    <t>54x66</t>
  </si>
  <si>
    <t>55x67</t>
  </si>
  <si>
    <t>56x68</t>
  </si>
  <si>
    <t>57x69</t>
  </si>
  <si>
    <t>58x70</t>
  </si>
  <si>
    <t>59x71</t>
  </si>
  <si>
    <t>60x72</t>
  </si>
  <si>
    <t>61x73</t>
  </si>
  <si>
    <t>62x74</t>
  </si>
  <si>
    <t>63x75</t>
  </si>
  <si>
    <t>64x76</t>
  </si>
  <si>
    <t>65x77</t>
  </si>
  <si>
    <t>66x78</t>
  </si>
  <si>
    <t>67x79</t>
  </si>
  <si>
    <t>68x80</t>
  </si>
  <si>
    <t>69x81</t>
  </si>
  <si>
    <t>70x82</t>
  </si>
  <si>
    <t>71x83</t>
  </si>
  <si>
    <t>72x84</t>
  </si>
  <si>
    <t>73x85</t>
  </si>
  <si>
    <t>74x86</t>
  </si>
  <si>
    <t>75x87</t>
  </si>
  <si>
    <t>76x88</t>
  </si>
  <si>
    <t>77x89</t>
  </si>
  <si>
    <t>78x90</t>
  </si>
  <si>
    <t>79x91</t>
  </si>
  <si>
    <t>80x92</t>
  </si>
  <si>
    <t>81x94</t>
  </si>
  <si>
    <t>82x95</t>
  </si>
  <si>
    <t>83x96</t>
  </si>
  <si>
    <t>84x97</t>
  </si>
  <si>
    <t>85x98</t>
  </si>
  <si>
    <t>86x99</t>
  </si>
  <si>
    <t>87x100</t>
  </si>
  <si>
    <t>88x101</t>
  </si>
  <si>
    <t>89x102</t>
  </si>
  <si>
    <t>90x103</t>
  </si>
  <si>
    <t>91x104</t>
  </si>
  <si>
    <t>92x105</t>
  </si>
  <si>
    <t>93x103</t>
  </si>
  <si>
    <t>94x106</t>
  </si>
  <si>
    <t>95x107</t>
  </si>
  <si>
    <t>96x108</t>
  </si>
  <si>
    <t>97x109</t>
  </si>
  <si>
    <t>98x110</t>
  </si>
  <si>
    <t>99x111</t>
  </si>
  <si>
    <t>100x111</t>
  </si>
  <si>
    <t>100x112</t>
  </si>
  <si>
    <t>101x113</t>
  </si>
  <si>
    <t>102x114</t>
  </si>
  <si>
    <t>103x114</t>
  </si>
  <si>
    <t>103x115</t>
  </si>
  <si>
    <t>104x114</t>
  </si>
  <si>
    <t>104x116</t>
  </si>
  <si>
    <t>105x117</t>
  </si>
  <si>
    <t>105x118</t>
  </si>
  <si>
    <t>106x118</t>
  </si>
  <si>
    <t>107x118</t>
  </si>
  <si>
    <t>107x119</t>
  </si>
  <si>
    <t>108x120</t>
  </si>
  <si>
    <t>109x121</t>
  </si>
  <si>
    <t>110x121</t>
  </si>
  <si>
    <t>110x124</t>
  </si>
  <si>
    <t>111x124</t>
  </si>
  <si>
    <t>112x124</t>
  </si>
  <si>
    <t>113x127</t>
  </si>
  <si>
    <t>114x127</t>
  </si>
  <si>
    <t>115x127</t>
  </si>
  <si>
    <t>116x130</t>
  </si>
  <si>
    <t>117x130</t>
  </si>
  <si>
    <t>118x130</t>
  </si>
  <si>
    <t>119x133</t>
  </si>
  <si>
    <t>120x133</t>
  </si>
  <si>
    <t>121x133</t>
  </si>
  <si>
    <t>30X46</t>
  </si>
  <si>
    <t>Milimétricos 10x1,5 - M 6</t>
  </si>
  <si>
    <t>Milimétricos 10x1,5 - M 8</t>
  </si>
  <si>
    <t>Milimétricos 12x1,5 - M 6</t>
  </si>
  <si>
    <t>Milimétricos 12x1,5 - M 8</t>
  </si>
  <si>
    <t>MANG - MANG 12 mm  -  18</t>
  </si>
  <si>
    <t>30 ch</t>
  </si>
  <si>
    <t>Ojal de 4,2 mm chico Cable: 0,8 - 2 mm</t>
  </si>
  <si>
    <t>30 gr</t>
  </si>
  <si>
    <t>Ojal de 4,2 mm grande Cable: 0,8 - 2 mm - NO</t>
  </si>
  <si>
    <t>31 ch</t>
  </si>
  <si>
    <t>Ojal de 5,2 mm chico Cable: 0,8 - 2 mm - NO</t>
  </si>
  <si>
    <t>31 gr</t>
  </si>
  <si>
    <t>Ojal de 5,2 mm grande Cable: 0,8 - 2 mm</t>
  </si>
  <si>
    <t>Ojal de 6,5 mm Cable: 0,8 - 2 mm</t>
  </si>
  <si>
    <t>Ojal de 8,5 mm Cable: 0,8 - 2,5 mm</t>
  </si>
  <si>
    <t>Horquilla de 3 mm Cable: 0,8 - 2 mm</t>
  </si>
  <si>
    <t>Horquilla de 4,2 mm Cable: 0,8 - 2 mm</t>
  </si>
  <si>
    <t>Horquilla de 5,2 mm  Cable: 0,8 - 2 mm</t>
  </si>
  <si>
    <t>Horquilla de 6.5 mm Cable: 0,8 - 2 mm</t>
  </si>
  <si>
    <t>Pala macho de 2,8 mm Cable: 0,8 - 2 mm</t>
  </si>
  <si>
    <t>Pala macho de 5 mm Cable: 0,8 - 2 mm</t>
  </si>
  <si>
    <t>Pala macho de 6.3 mm Cable: 1 - 2,5 mm</t>
  </si>
  <si>
    <t>Pala macho de 6.5 mm larga Cable: 2 - 2,5 mm</t>
  </si>
  <si>
    <t>Pala hembra de 2,8 mm Cable: 0,5 - 1mm</t>
  </si>
  <si>
    <t>Pala hembra de 4,8 mm Cable: 0,5 - 1mm</t>
  </si>
  <si>
    <t>Pala hembra de 6,5 mm Cable: 0,5 - 1mm</t>
  </si>
  <si>
    <t>Bandera de 6,3 mm Cable: 0,5 - 1mm</t>
  </si>
  <si>
    <t>Bandera de opticas Cable: 0,5 - 2mm</t>
  </si>
  <si>
    <t>Tubo macho de 4 mm Cable: 0,5 - 2mm</t>
  </si>
  <si>
    <t>Tubo hembra de 4 mm Cable: 0,5 - 2mm</t>
  </si>
  <si>
    <t>Tubo macho de 4,5 mm Cable: 0,5 - 2mm</t>
  </si>
  <si>
    <t>Tubo hembra de 4,5 mm Cable: 0,5 - 2mm</t>
  </si>
  <si>
    <t>58 ch</t>
  </si>
  <si>
    <t xml:space="preserve">Aislante de 6,5 chico </t>
  </si>
  <si>
    <t>58 gr</t>
  </si>
  <si>
    <t>Aislante de 6,5 grande</t>
  </si>
  <si>
    <t>Aislante bandera</t>
  </si>
  <si>
    <t>Aislante recto de 6,5 mnm</t>
  </si>
  <si>
    <t>Ojal de cobre 8,5 mm Cable: 10 - 16 mm</t>
  </si>
  <si>
    <t>Ojal de cobre 10 mm Cable: 10 - 16 mm</t>
  </si>
  <si>
    <t>Ojal de cobre 10 mm grande Cable: 16 - 25 mm</t>
  </si>
  <si>
    <t>Ojal de 1/4 bronce Cable: 0,8 - 2,5 mm</t>
  </si>
  <si>
    <t>Ojal de 6,5 x 13 reforzado  Cable: 2,5 - 8 mm</t>
  </si>
  <si>
    <t>Ojal de 8,5x 13 mm reforzado Cable: 2,5 - 8 mm</t>
  </si>
  <si>
    <t>Ojal de 8,5x18 mm reforzado Cable: 2,5 - 6 mm</t>
  </si>
  <si>
    <t>Ojal de 10,5x18 mm reforzado Cable: 2,5 - 6 mm</t>
  </si>
  <si>
    <t>Ojal de 13,5x18 mm reforzado Cable: 2,5 - 6 mm</t>
  </si>
  <si>
    <t>Ojal de 8,5x18 mm reforzado Cable: 6 - 10 mm</t>
  </si>
  <si>
    <t>Ojal de 10,5x18 mm reforzado Cable: 6 - 10 mm</t>
  </si>
  <si>
    <t>Ojal de 13,5x18 mm reforzado Cable: 6 - 10 mm</t>
  </si>
  <si>
    <t>Ojal de 8,5x18 mm reforzado Cable: 10 - 16 mm</t>
  </si>
  <si>
    <t>Ojal de 10,5x18 mm reforzado Cable: 10 - 16 mm</t>
  </si>
  <si>
    <t>Ojal de 13,5x18 mm reforzado Cable: 10 - 16 mm</t>
  </si>
  <si>
    <t>Terminal cobre estañado ojal - Cable 2,5 - Ojal: 5/32</t>
  </si>
  <si>
    <t>Terminal cobre estañado ojal - Cable 2,5 - Ojal: 3/16</t>
  </si>
  <si>
    <t>Terminal cobre estañado ojal - Cable 4 - Ojal: 5/32</t>
  </si>
  <si>
    <t>Terminal cobre estañado ojal - Cable 4 - Ojal: 3/16</t>
  </si>
  <si>
    <t>Terminal cobre estañado ojal - Cable 6 - Ojal: 3/16</t>
  </si>
  <si>
    <t>Terminal cobre estañado ojal - Cable 6 - Ojal: 1/4</t>
  </si>
  <si>
    <t>Terminal cobre estañado ojal - Cable 10 - Ojal: 3/16</t>
  </si>
  <si>
    <t>Terminal cobre estañado ojal - Cable 10 - Ojal: 1/4</t>
  </si>
  <si>
    <t>Terminal cobre estañado ojal - Cable 10 - Ojal: 5/16</t>
  </si>
  <si>
    <t>Terminal cobre estañado ojal - Cable 16 - Ojal: 1/4</t>
  </si>
  <si>
    <t>Terminal cobre estañado ojal - Cable 16 - Ojal: 5/16</t>
  </si>
  <si>
    <t>Terminal cobre estañado ojal - Cable 16 - Ojal: 3/8</t>
  </si>
  <si>
    <t>Terminal cobre estañado ojal - Cable 25 - Ojal: 1/4</t>
  </si>
  <si>
    <t>Terminal cobre estañado ojal - Cable 25 - Ojal: 5/16</t>
  </si>
  <si>
    <t>Terminal cobre estañado ojal - Cable 25 - Ojal: 3/8</t>
  </si>
  <si>
    <t>Terminal cobre estañado ojal - Cable 25 - Ojal: 1/2</t>
  </si>
  <si>
    <t>Terminal cobre estañado ojal - Cable 35 - Ojal: 3/8</t>
  </si>
  <si>
    <t>Terminal cobre estañado ojal - Cable 50 - Ojal: 5/16</t>
  </si>
  <si>
    <t>Terminal cobre estañado ojal - Cable 50 - Ojal: 3/8</t>
  </si>
  <si>
    <t>Terminal Aluminio - Cable 10 - Ojal: 5/16</t>
  </si>
  <si>
    <t>Terminal Aluminio - Cable 16 - Ojal: 5/16</t>
  </si>
  <si>
    <t>Terminal Aluminio - Cable 25 - Ojal: 5/16</t>
  </si>
  <si>
    <t>Terminal Aluminio - Cable 35 - Ojal: 3/8</t>
  </si>
  <si>
    <t>Terminal Aluminio - Cable 50 - Ojal: 3/8</t>
  </si>
  <si>
    <t>Terminal Aluminio - Cable 70 - Ojal: 1/2</t>
  </si>
  <si>
    <t>Terminal cobre estañado ojal - Cable 70 - Ojal: 10mm</t>
  </si>
  <si>
    <t>Terminal cobre estañado ojal - Cable 70 - Ojal: 11mm</t>
  </si>
  <si>
    <t>Terminal cobre estañado ojal - Cable 95 - Ojal: 11mm</t>
  </si>
  <si>
    <t>Terminal cobre estañado ojal - Cable 95 - Ojal: 13mm</t>
  </si>
  <si>
    <t>PREAISLADOS OJAL Ø 4 MM ROJA</t>
  </si>
  <si>
    <t>PREAISLADOS OJAL Ø 5 MM ROJA</t>
  </si>
  <si>
    <t>PREAISLADOS OJAL Ø 8 MM ROJA</t>
  </si>
  <si>
    <t>PREAISLADOS OJAL Ø 10 MM ROJA</t>
  </si>
  <si>
    <t>PREAISLADOS HORQUILLA Ø 3 MM ROJA</t>
  </si>
  <si>
    <t>PREAISLADOS HORQUILLA Ø 4 MM ROJA</t>
  </si>
  <si>
    <t>PREAISLADOS HORQUILLA Ø 5 MM ROJA</t>
  </si>
  <si>
    <t>PREAISLADOS PALA HEMBRA ROJA</t>
  </si>
  <si>
    <t>PREAISLADOS PALA MACHO 6.3 ROJA</t>
  </si>
  <si>
    <t>PREAISLADOS PALA HEMBRA 6.3 ROJA</t>
  </si>
  <si>
    <t>PREAISLADOS PALA HEMBRA 2.8 ROJA</t>
  </si>
  <si>
    <t>3 X 10</t>
  </si>
  <si>
    <t>3 x 12</t>
  </si>
  <si>
    <t>3 x 20</t>
  </si>
  <si>
    <t>4 X 12</t>
  </si>
  <si>
    <t>4 x 16</t>
  </si>
  <si>
    <t>4 X 22</t>
  </si>
  <si>
    <t>4 x 25</t>
  </si>
  <si>
    <t>5 X 10</t>
  </si>
  <si>
    <t>5 X 13 (3/16)</t>
  </si>
  <si>
    <t>5 X 16</t>
  </si>
  <si>
    <t>6 X 14</t>
  </si>
  <si>
    <t>6 x 16</t>
  </si>
  <si>
    <t>6 X 18</t>
  </si>
  <si>
    <t>6 x 26</t>
  </si>
  <si>
    <t>6 5 X 12 (1/4)</t>
  </si>
  <si>
    <t>6,5 X 20 (1/4)</t>
  </si>
  <si>
    <t>7 X 13</t>
  </si>
  <si>
    <t>7 X 16</t>
  </si>
  <si>
    <t>7  X 20</t>
  </si>
  <si>
    <t>8 X 16 (5/16)</t>
  </si>
  <si>
    <t>8 X 20</t>
  </si>
  <si>
    <t>8 x 30</t>
  </si>
  <si>
    <t>8 x  40</t>
  </si>
  <si>
    <t>9,5 X 20 (3/8)</t>
  </si>
  <si>
    <t>10 x 18</t>
  </si>
  <si>
    <t>10 X 25</t>
  </si>
  <si>
    <t>10 x 30</t>
  </si>
  <si>
    <t>10 x 40</t>
  </si>
  <si>
    <t>10 X 46 X 2</t>
  </si>
  <si>
    <t>11,5 X 26</t>
  </si>
  <si>
    <t>12 X 20</t>
  </si>
  <si>
    <t>12 x 40</t>
  </si>
  <si>
    <t>12 X 46 X 2</t>
  </si>
  <si>
    <t>13 X 24 (1/2)</t>
  </si>
  <si>
    <t>14 X 24</t>
  </si>
  <si>
    <t>14 x 36</t>
  </si>
  <si>
    <t>14 X 46 X 2</t>
  </si>
  <si>
    <t>15 X 36 X 2</t>
  </si>
  <si>
    <t>16 X 36 X 2</t>
  </si>
  <si>
    <t>16 x 46</t>
  </si>
  <si>
    <t>16 x 40</t>
  </si>
  <si>
    <t>17 X 24 X 2</t>
  </si>
  <si>
    <t>18 x 40</t>
  </si>
  <si>
    <t>18 X 46 X 2</t>
  </si>
  <si>
    <t>20 X 40 X 2</t>
  </si>
  <si>
    <t>20 x 46</t>
  </si>
  <si>
    <t>22 x 46</t>
  </si>
  <si>
    <t>25 x 46</t>
  </si>
  <si>
    <t>26 X 46 X 2</t>
  </si>
  <si>
    <t>28 X 46 X 2</t>
  </si>
  <si>
    <t>30 x 46</t>
  </si>
  <si>
    <t>ARANDELAS DE GOMA1/4 x 1'' TOPE</t>
  </si>
  <si>
    <t>1/4 x 1'' TOPE</t>
  </si>
  <si>
    <t>2 mm</t>
  </si>
  <si>
    <t>ARANDELAS DE GOMA5/16 x 1,5'' TOPE</t>
  </si>
  <si>
    <t>5/16 x 1,5'' TOPE</t>
  </si>
  <si>
    <t>ARANDELAS DE GOMA3/8 x 1'' TOPE</t>
  </si>
  <si>
    <t>3/8 x 1'' TOPE</t>
  </si>
  <si>
    <t>ARANDELAS DE GOMA53</t>
  </si>
  <si>
    <t>ARANDELAS DE GOMA54</t>
  </si>
  <si>
    <t>ARANDELAS DE GOMA55</t>
  </si>
  <si>
    <t>ARANDELAS DE GOMA56</t>
  </si>
  <si>
    <t>ARANDELAS DE GOMA57</t>
  </si>
  <si>
    <t>ARANDELAS DE GOMA58</t>
  </si>
  <si>
    <t>ARANDELAS DE GOMA59</t>
  </si>
  <si>
    <t>8 x 60 (5/16) 2,5</t>
  </si>
  <si>
    <t>LINEA FINA DE 2,5 mm</t>
  </si>
  <si>
    <t>10 x 60 (3/8) 2,5</t>
  </si>
  <si>
    <t>11,5 x 60 (7/16) 2,5</t>
  </si>
  <si>
    <t>13 x 60 (1/2) 2,5</t>
  </si>
  <si>
    <t>16 x 60 (5/8) 2,5</t>
  </si>
  <si>
    <t>18 x 60 2,5</t>
  </si>
  <si>
    <t>20 x 60 (3/4) 2,5</t>
  </si>
  <si>
    <t>22 x 60 (7/8) 2,5</t>
  </si>
  <si>
    <t>24 x 60 2,5</t>
  </si>
  <si>
    <t>26 x 60 (1") 2,5</t>
  </si>
  <si>
    <t>30 x 60 ( 1" 1/4) 2,5</t>
  </si>
  <si>
    <t>(1/4) 4</t>
  </si>
  <si>
    <t>LINEA GRUESA DE 4 mm</t>
  </si>
  <si>
    <t>(5/16) 4</t>
  </si>
  <si>
    <t>(3/8) 4</t>
  </si>
  <si>
    <t>(7/16) 4</t>
  </si>
  <si>
    <t>(1/2) 4</t>
  </si>
  <si>
    <t>8 x 60 (5/16) 4</t>
  </si>
  <si>
    <t>10 x 60 (3/8) 4</t>
  </si>
  <si>
    <t>11,5 x 60 (7/16) 4</t>
  </si>
  <si>
    <t>14 x 60 (9/16) 4</t>
  </si>
  <si>
    <t>16 x 60 (5/8) 4</t>
  </si>
  <si>
    <t>18 x 60 4</t>
  </si>
  <si>
    <t>20 x 60 (3/4) 4</t>
  </si>
  <si>
    <t>22 x 60 (7/8) 4</t>
  </si>
  <si>
    <t>24 x 60 4</t>
  </si>
  <si>
    <t>26 x 60 (1") 4</t>
  </si>
  <si>
    <t>28 x 60 ( 1" 1/8) 4</t>
  </si>
  <si>
    <t>30 x 60 ( 1" 1/4) 4</t>
  </si>
  <si>
    <t>R 1,5 X 30</t>
  </si>
  <si>
    <t>Tipo R 1,5 X 30</t>
  </si>
  <si>
    <t>R 2 X 50</t>
  </si>
  <si>
    <t>Tipo R 2 X 50</t>
  </si>
  <si>
    <t>R 2,5 X 50</t>
  </si>
  <si>
    <t>Tipo R 2,5 X 50</t>
  </si>
  <si>
    <t>R 3 X 60</t>
  </si>
  <si>
    <t>Tipo R 3 X 60</t>
  </si>
  <si>
    <t>R 3 X 90</t>
  </si>
  <si>
    <t>Tipo R 3 X 90</t>
  </si>
  <si>
    <t>R 3,5 X 90</t>
  </si>
  <si>
    <t>Tipo R 3,5 X 90</t>
  </si>
  <si>
    <t>R 4 X 100</t>
  </si>
  <si>
    <t>Tipo R 4 X 100</t>
  </si>
  <si>
    <t>R 4,5 X 100</t>
  </si>
  <si>
    <t>Tipo R 4,5 X 100</t>
  </si>
  <si>
    <t>R 5 X 100</t>
  </si>
  <si>
    <t>Tipo R 5 X 100</t>
  </si>
  <si>
    <t>R 6 X 130</t>
  </si>
  <si>
    <t>Tipo R 6 X 130</t>
  </si>
  <si>
    <t>R 7 x 170</t>
  </si>
  <si>
    <t>Tipo R 7 x 170</t>
  </si>
  <si>
    <t>R 8 x 180</t>
  </si>
  <si>
    <t>Tipo R 8 x 180</t>
  </si>
  <si>
    <t>ALF 2,5 X 80</t>
  </si>
  <si>
    <t>Tipo ALF 2,5 X 80</t>
  </si>
  <si>
    <t>ALF 2,5 X 130</t>
  </si>
  <si>
    <t>Tipo ALF 2,5 X 130</t>
  </si>
  <si>
    <t>ALF 3 X 110</t>
  </si>
  <si>
    <t>Tipo ALF 3 X 110</t>
  </si>
  <si>
    <t>ALF 3,5 X 120</t>
  </si>
  <si>
    <t>Tipo ALF 3,5 X 120</t>
  </si>
  <si>
    <t>ALF 3,5 X 150</t>
  </si>
  <si>
    <t>Tipo ALF 3,5 X 150</t>
  </si>
  <si>
    <t>ALF 4 X 130</t>
  </si>
  <si>
    <t>Tipo ALF 4 X 130</t>
  </si>
  <si>
    <t>ALF 4,5 X 130</t>
  </si>
  <si>
    <t>Tipo ALF 4,5 X 130</t>
  </si>
  <si>
    <t>ALF 5 X 120</t>
  </si>
  <si>
    <t>Tipo ALF 5 X 120</t>
  </si>
  <si>
    <t>ALF 5 X 200</t>
  </si>
  <si>
    <t>Tipo ALF 5 X 200</t>
  </si>
  <si>
    <t>ALF 6 X 200</t>
  </si>
  <si>
    <t>Tipo ALF 6 X 200</t>
  </si>
  <si>
    <t>TRG 4 X 90</t>
  </si>
  <si>
    <t>Tipo TRG 4 X 90</t>
  </si>
  <si>
    <t>TRG 4,5 X 90</t>
  </si>
  <si>
    <t>Tipo TRG 4,5 X 90</t>
  </si>
  <si>
    <t>TRG 5 X 90</t>
  </si>
  <si>
    <t>Tipo TRG 5 X 90</t>
  </si>
  <si>
    <t>TRF 4 X 90</t>
  </si>
  <si>
    <t>Tipo TRF 4 X 90</t>
  </si>
  <si>
    <t>TRF 4,5 X 90</t>
  </si>
  <si>
    <t>Tipo TRF 4,5 X 90</t>
  </si>
  <si>
    <t>TRF 5 X 90</t>
  </si>
  <si>
    <t>Tipo TRF 5 X 90</t>
  </si>
  <si>
    <t>Gancho - 3x55 AC</t>
  </si>
  <si>
    <t>3 mm - ABIERTA CORTA - 20 mm - 55 mm</t>
  </si>
  <si>
    <t>Gancho - 3x80 AL</t>
  </si>
  <si>
    <t>3 mm - ABIERTA LARGA - 20 mm - 80 mm</t>
  </si>
  <si>
    <t>Gancho - 3,5x55 AC</t>
  </si>
  <si>
    <t>3,5 mm - ABIERTA C - 20 mm - 55 mm</t>
  </si>
  <si>
    <t>Gancho - 3,5x80 AL</t>
  </si>
  <si>
    <t>3,5 mm - ABIERTA L - 20 mm - 80 mm</t>
  </si>
  <si>
    <t>Gancho - 4x55 AC</t>
  </si>
  <si>
    <t>4 mm - ABIERTA C - 25 mm - 55 mm</t>
  </si>
  <si>
    <t>Gancho - 4x80 AL</t>
  </si>
  <si>
    <t>4 mm - ABIERTA L - 25 mm - 80 mm</t>
  </si>
  <si>
    <t>Gancho - 5x65 AC</t>
  </si>
  <si>
    <t>5 mm - ABIERTA C - 25 mm - 65 mm</t>
  </si>
  <si>
    <t>Gancho - 5x100 C</t>
  </si>
  <si>
    <t>5 mm - CERRADA - 25 mm - 100 mm</t>
  </si>
  <si>
    <t>Gancho - 5x100 A</t>
  </si>
  <si>
    <t>5 mm - ABIERTA - 32 mm - 100 mm</t>
  </si>
  <si>
    <t>Gancho - 6x95 A</t>
  </si>
  <si>
    <t>6 mm - ABIERTA - 25 mm - 95 mm</t>
  </si>
  <si>
    <t>Gancho - 6x95 C</t>
  </si>
  <si>
    <t>6 mm - CERRADA - 25 mm - 95 mm</t>
  </si>
  <si>
    <t>Gancho - 6x100 A</t>
  </si>
  <si>
    <t>6 mm - ABIERTA - 32 mm - 100 mm</t>
  </si>
  <si>
    <t>Gancho - 8x110 A</t>
  </si>
  <si>
    <t xml:space="preserve">8 mm - ABIERTA - 32 mm - </t>
  </si>
  <si>
    <t>Gancho - 8x90 C</t>
  </si>
  <si>
    <t xml:space="preserve">8 mm - CERRADA/SOLD - 32 mm - </t>
  </si>
  <si>
    <t>Gancho - M1</t>
  </si>
  <si>
    <t>Gancho - M2</t>
  </si>
  <si>
    <t>Chav-TRB 3x95</t>
  </si>
  <si>
    <t>Chaveta Traba 3x95</t>
  </si>
  <si>
    <t>Chav-TRB 3,5x95</t>
  </si>
  <si>
    <t>Chaveta Traba 3,5x95</t>
  </si>
  <si>
    <t>Chav-R 4x120</t>
  </si>
  <si>
    <t>Chaveta "R" 4x120</t>
  </si>
  <si>
    <t>Chav-R 4,5x120</t>
  </si>
  <si>
    <t>Chaveta "R" 4,5x120</t>
  </si>
  <si>
    <t>Chav-R 5x120</t>
  </si>
  <si>
    <t>Chaveta "R" 5x120</t>
  </si>
  <si>
    <t>Chav-ALF 4x150</t>
  </si>
  <si>
    <t>Chaveta Alfiler 4x150</t>
  </si>
  <si>
    <t>Chav-ALF 4,5x150</t>
  </si>
  <si>
    <t>Chaveta Alfiler  4,5x150</t>
  </si>
  <si>
    <t>Chav-ALF 5x150</t>
  </si>
  <si>
    <t>Chaveta Alfiler  5x150</t>
  </si>
  <si>
    <t>1 -  27 x 12 x 6</t>
  </si>
  <si>
    <t>Pulidoras DOVER 500</t>
  </si>
  <si>
    <t>2 -  27 x 9 x 6</t>
  </si>
  <si>
    <t>Pulidoras DOVER LP</t>
  </si>
  <si>
    <t>3 -  18 x 5 x 8</t>
  </si>
  <si>
    <t>TALADRO BOSH 1106</t>
  </si>
  <si>
    <t>4 -  22 x 16 x 6,3</t>
  </si>
  <si>
    <t>AMOLADORA BOSCH 1361/62</t>
  </si>
  <si>
    <t>5 -  17 x 15 x 7</t>
  </si>
  <si>
    <t>HITACHI SENSITIVA</t>
  </si>
  <si>
    <t>8 -  17 x 11 x 7</t>
  </si>
  <si>
    <t>HITACHI PULIDORA 100</t>
  </si>
  <si>
    <t>9 -  22 x 16 x 6,3</t>
  </si>
  <si>
    <t>AMOLADORA BOSCH 1331 6 Y 7"</t>
  </si>
  <si>
    <t>12 -  14 x 5 x 5</t>
  </si>
  <si>
    <t>TALADRO BLACK Y DECKER</t>
  </si>
  <si>
    <t>13 -  16 x 6 x 6</t>
  </si>
  <si>
    <t>TALADRO BLACK Y DECKER, MARTINS</t>
  </si>
  <si>
    <t>15 - 16 x 7,5 x 6,5</t>
  </si>
  <si>
    <t>TALADRO HITACHI VIP</t>
  </si>
  <si>
    <t>16 -  17 x 6 x 6</t>
  </si>
  <si>
    <t xml:space="preserve">LIJAD/ PUL/ BORD  MARTINS, </t>
  </si>
  <si>
    <t>17 -  17 x 13 x 7</t>
  </si>
  <si>
    <t>AMOLADORA HITACHI / SENST</t>
  </si>
  <si>
    <t>18 -  18 x 6 x 9</t>
  </si>
  <si>
    <t>BLACK DECKER TAL Y CIRCULAR</t>
  </si>
  <si>
    <t>19 -  18 x 6 x 6</t>
  </si>
  <si>
    <t>TALADRO DOWEN PAGGIO</t>
  </si>
  <si>
    <t>20 -  18 x 17 x 7</t>
  </si>
  <si>
    <t>AMOL JEPSON, VERSA, GLAD</t>
  </si>
  <si>
    <t>21 -  22 x 9 x 6</t>
  </si>
  <si>
    <t>AMOL DOWEN PAGGIO</t>
  </si>
  <si>
    <t>22 -  14 x 9,5 x 5</t>
  </si>
  <si>
    <t>MOTO SIERRA DECKER/ METBO</t>
  </si>
  <si>
    <t>24 -  15 x 7 x 6</t>
  </si>
  <si>
    <t>AMOL ROCKWEL</t>
  </si>
  <si>
    <t>38 -  30 x 9 x 6</t>
  </si>
  <si>
    <t>PULID YELMO</t>
  </si>
  <si>
    <t>39 -  22 x 14 x 6</t>
  </si>
  <si>
    <t>AMOLAD DOWEN 7" STAYER</t>
  </si>
  <si>
    <t>41 -  18 x 8 x 5</t>
  </si>
  <si>
    <t>AMOLD BOSH</t>
  </si>
  <si>
    <t>42 -  17 x 8 x 6</t>
  </si>
  <si>
    <t>AMOLD BLACK DECKER</t>
  </si>
  <si>
    <t>43 -  13 x 8 x 5</t>
  </si>
  <si>
    <t>AMOLS IMPORT</t>
  </si>
  <si>
    <t>44 -  10 x 8 x 5</t>
  </si>
  <si>
    <t>AMOLD BLACK DECKER 4,5" GAMMA</t>
  </si>
  <si>
    <t>47 - 15 x 9 x 6,3</t>
  </si>
  <si>
    <t>AMOL BLACK DECKER PS 432/412</t>
  </si>
  <si>
    <t>48 -  6 x 10 x 20</t>
  </si>
  <si>
    <t>VARIOS</t>
  </si>
  <si>
    <t>50 - 20 x 6 x 6</t>
  </si>
  <si>
    <t>AM. 4 ½ “  BOSH</t>
  </si>
  <si>
    <t>53 - 12 x 7,8 x 4,8</t>
  </si>
  <si>
    <t>Amolad 4 1/2 Black &amp; decker</t>
  </si>
  <si>
    <t>54 - 6 x 8 x 15</t>
  </si>
  <si>
    <t>AMOL BLACK DECKER PS 900</t>
  </si>
  <si>
    <t>55 - 5 x 8 x 14</t>
  </si>
  <si>
    <t>TALADRO BOSCH / BLACK</t>
  </si>
  <si>
    <t>62 - 6 x 10 x 14</t>
  </si>
  <si>
    <t>AMOL DOWEN / 7" POWERTOL</t>
  </si>
  <si>
    <t>70 - 14 x 7 x 6</t>
  </si>
  <si>
    <t>AMOLADORA DE WALT</t>
  </si>
  <si>
    <t>81 - 15 x 4,5 x 4,5</t>
  </si>
  <si>
    <t>SINGER</t>
  </si>
  <si>
    <t>82 - 18 x 8 x 6</t>
  </si>
  <si>
    <t>BORD SCHEFER</t>
  </si>
  <si>
    <t>89 - 19 x 18 x 7</t>
  </si>
  <si>
    <t>AMOL MAKITA / SENSIT 350</t>
  </si>
  <si>
    <t>94 - 14 x 10 x 6</t>
  </si>
  <si>
    <t>AMOL DE WALT 474</t>
  </si>
  <si>
    <t>105 - 16 x 11 x 6</t>
  </si>
  <si>
    <t xml:space="preserve">AMOL MAKITA  </t>
  </si>
  <si>
    <t>107 - 14 x 8 x 5</t>
  </si>
  <si>
    <t>AMOL DE WALT 4,5</t>
  </si>
  <si>
    <t>108 - 18 x 8 x 6</t>
  </si>
  <si>
    <t>109 - 13,7 x 7 x 6</t>
  </si>
  <si>
    <t xml:space="preserve">Taladro DE WALT 10 mm, cable largo </t>
  </si>
  <si>
    <t>CARBONESExhibidor</t>
  </si>
  <si>
    <t>Exhibidor</t>
  </si>
  <si>
    <t>2 x 12</t>
  </si>
  <si>
    <t>2x12</t>
  </si>
  <si>
    <t>2 x 16</t>
  </si>
  <si>
    <t>2x16</t>
  </si>
  <si>
    <t>2 x 20</t>
  </si>
  <si>
    <t>2x20</t>
  </si>
  <si>
    <t>2,5 x 14</t>
  </si>
  <si>
    <t>2,5x14</t>
  </si>
  <si>
    <t>2,5 x 16</t>
  </si>
  <si>
    <t>2,5x16</t>
  </si>
  <si>
    <t xml:space="preserve">2,5 x 26 </t>
  </si>
  <si>
    <t>2,5x26</t>
  </si>
  <si>
    <t>2,5 x 30</t>
  </si>
  <si>
    <t>2,5x30</t>
  </si>
  <si>
    <t>3 x 14</t>
  </si>
  <si>
    <t>3x14</t>
  </si>
  <si>
    <t>3 x 16</t>
  </si>
  <si>
    <t>3x16</t>
  </si>
  <si>
    <t>3x20</t>
  </si>
  <si>
    <t>3 x 26</t>
  </si>
  <si>
    <t>3x26</t>
  </si>
  <si>
    <t>3 x 30</t>
  </si>
  <si>
    <t>3x30</t>
  </si>
  <si>
    <t>3 x 36</t>
  </si>
  <si>
    <t>3x36</t>
  </si>
  <si>
    <t>3 x 40</t>
  </si>
  <si>
    <t>3x40</t>
  </si>
  <si>
    <t>3 x 45</t>
  </si>
  <si>
    <t>3x45</t>
  </si>
  <si>
    <t>3 x 50</t>
  </si>
  <si>
    <t>3x50</t>
  </si>
  <si>
    <t>3,5 x 20</t>
  </si>
  <si>
    <t>3,5x20</t>
  </si>
  <si>
    <t>3,5 x 30</t>
  </si>
  <si>
    <t>3,5x30</t>
  </si>
  <si>
    <t>3,5 x 40</t>
  </si>
  <si>
    <t>3,5x40</t>
  </si>
  <si>
    <t>3,5 x 50</t>
  </si>
  <si>
    <t>3,5x50</t>
  </si>
  <si>
    <t>4 x 20</t>
  </si>
  <si>
    <t>4x20</t>
  </si>
  <si>
    <t>4 x 26</t>
  </si>
  <si>
    <t>4x26</t>
  </si>
  <si>
    <t>4 x 30</t>
  </si>
  <si>
    <t>4x30</t>
  </si>
  <si>
    <t>4 x 40</t>
  </si>
  <si>
    <t>4x40</t>
  </si>
  <si>
    <t>4 x 50</t>
  </si>
  <si>
    <t>4x50</t>
  </si>
  <si>
    <t>4,5 x 20</t>
  </si>
  <si>
    <t>4,5x20</t>
  </si>
  <si>
    <t>4,5 x 30</t>
  </si>
  <si>
    <t>4,5x30</t>
  </si>
  <si>
    <t>4,5 x 40</t>
  </si>
  <si>
    <t>4,5x40</t>
  </si>
  <si>
    <t>4,5 x 50</t>
  </si>
  <si>
    <t>4,5x50</t>
  </si>
  <si>
    <t>5 x 24</t>
  </si>
  <si>
    <t>5x24</t>
  </si>
  <si>
    <t>5 x 30</t>
  </si>
  <si>
    <t>5x30</t>
  </si>
  <si>
    <t>5 x 40</t>
  </si>
  <si>
    <t>5x40</t>
  </si>
  <si>
    <t>5 x 50</t>
  </si>
  <si>
    <t>5x50</t>
  </si>
  <si>
    <t>5 x 60</t>
  </si>
  <si>
    <t>5x60</t>
  </si>
  <si>
    <t>5 X 70</t>
  </si>
  <si>
    <t>5X70</t>
  </si>
  <si>
    <t>5X 80</t>
  </si>
  <si>
    <t>5X80</t>
  </si>
  <si>
    <t>6 x 30</t>
  </si>
  <si>
    <t>6x30</t>
  </si>
  <si>
    <t>6 x 40</t>
  </si>
  <si>
    <t>6x40</t>
  </si>
  <si>
    <t>6 x 50</t>
  </si>
  <si>
    <t>6x50</t>
  </si>
  <si>
    <t>6 x 60</t>
  </si>
  <si>
    <t>6x60</t>
  </si>
  <si>
    <t>6 x 70</t>
  </si>
  <si>
    <t>6x70</t>
  </si>
  <si>
    <t>6 x 80</t>
  </si>
  <si>
    <t>6x80</t>
  </si>
  <si>
    <t>7 x 40</t>
  </si>
  <si>
    <t>7x40</t>
  </si>
  <si>
    <t>7 x 50</t>
  </si>
  <si>
    <t>7x50</t>
  </si>
  <si>
    <t>7 x 60</t>
  </si>
  <si>
    <t>7x60</t>
  </si>
  <si>
    <t>8 x 40</t>
  </si>
  <si>
    <t>8x40</t>
  </si>
  <si>
    <t>8 x 50</t>
  </si>
  <si>
    <t>8x50</t>
  </si>
  <si>
    <t>8 x 60</t>
  </si>
  <si>
    <t>8x60</t>
  </si>
  <si>
    <t>8 x 70</t>
  </si>
  <si>
    <t>8x70</t>
  </si>
  <si>
    <t>8 x 80</t>
  </si>
  <si>
    <t>8x80</t>
  </si>
  <si>
    <t>8 x 100</t>
  </si>
  <si>
    <t>10 x 50</t>
  </si>
  <si>
    <t>10x50</t>
  </si>
  <si>
    <t>10 x 60</t>
  </si>
  <si>
    <t>10x60</t>
  </si>
  <si>
    <t>10 x 70</t>
  </si>
  <si>
    <t>10x70</t>
  </si>
  <si>
    <t>10 x 80</t>
  </si>
  <si>
    <t>10x80</t>
  </si>
  <si>
    <t>5 x 25</t>
  </si>
  <si>
    <t>5 x 35</t>
  </si>
  <si>
    <t xml:space="preserve">5 x 45 </t>
  </si>
  <si>
    <t>6 x 25</t>
  </si>
  <si>
    <t>6 x 35</t>
  </si>
  <si>
    <t>6 x 45</t>
  </si>
  <si>
    <t>8 x 25</t>
  </si>
  <si>
    <t>8 x 35</t>
  </si>
  <si>
    <t>8 x 45</t>
  </si>
  <si>
    <t>10 x 25</t>
  </si>
  <si>
    <t>10 x 35</t>
  </si>
  <si>
    <t>10 x 45</t>
  </si>
  <si>
    <t>12 x 30</t>
  </si>
  <si>
    <t>12 x 50</t>
  </si>
  <si>
    <t>12 x 60</t>
  </si>
  <si>
    <t>Varilla Ø4</t>
  </si>
  <si>
    <t>Varilla Estriada 4mm</t>
  </si>
  <si>
    <t>Varilla Ø6</t>
  </si>
  <si>
    <t>Varilla Guatambu/Lijado 6mm</t>
  </si>
  <si>
    <t>Varilla Ø8</t>
  </si>
  <si>
    <t>Varilla Taeda 8mm</t>
  </si>
  <si>
    <t>Varilla Ø10</t>
  </si>
  <si>
    <t>Varilla Taeda 10mm</t>
  </si>
  <si>
    <t>Varilla Ø12</t>
  </si>
  <si>
    <t>Varilla Guatambu/Lijado 12mm</t>
  </si>
  <si>
    <t>RETENES SEGURIDAD DIN 6799 RS   1.20</t>
  </si>
  <si>
    <t>RETENES SEGURIDAD DIN 6799 RS   1.50</t>
  </si>
  <si>
    <t>RETENES SEGURIDAD DIN 6799 RS   1.90</t>
  </si>
  <si>
    <t>RETENES SEGURIDAD DIN 6799 RS   2.30</t>
  </si>
  <si>
    <t>RETENES SEGURIDAD DIN 6799 RS 3.20</t>
  </si>
  <si>
    <t>RETENES SEGURIDAD DIN 6799 RS 4</t>
  </si>
  <si>
    <t>RETENES SEGURIDAD DIN 6799 RS 5</t>
  </si>
  <si>
    <t>RETENES SEGURIDAD DIN 6799 RS 6</t>
  </si>
  <si>
    <t>RETENES SEGURIDAD DIN 6799 RS 7</t>
  </si>
  <si>
    <t>RETENES SEGURIDAD DIN 6799 RS 8</t>
  </si>
  <si>
    <t>RETENES SEGURIDAD DIN 6799 RS 9</t>
  </si>
  <si>
    <t>RETENES SEGURIDAD DIN 6799 RS 10</t>
  </si>
  <si>
    <t>RETENES SEGURIDAD DIN 6799 RS 12</t>
  </si>
  <si>
    <t>RETENES SEGURIDAD DIN 6799 RS 15</t>
  </si>
  <si>
    <t>RETENES SEGURIDAD DIN 6799 RS 19</t>
  </si>
  <si>
    <t>3 X 11.3</t>
  </si>
  <si>
    <t>ARANI LOCK 3 X 11.3</t>
  </si>
  <si>
    <t>4 X 11.3</t>
  </si>
  <si>
    <t>ARAN  LOCK 4 X 11.3 (5/32X11.3)</t>
  </si>
  <si>
    <t>5 X 11.3</t>
  </si>
  <si>
    <t>ARAN LOCK 5 X 11.3</t>
  </si>
  <si>
    <t>6 X 15</t>
  </si>
  <si>
    <t>7 X 15</t>
  </si>
  <si>
    <t>8 X 15</t>
  </si>
  <si>
    <t>9 X 18</t>
  </si>
  <si>
    <t>10 X 18</t>
  </si>
  <si>
    <t>11 X 21</t>
  </si>
  <si>
    <t>12 X 21</t>
  </si>
  <si>
    <t>ARANLOCK 9.52X 18 (3/8 X 18)</t>
  </si>
  <si>
    <t>ARAN LOCK 10 X 18</t>
  </si>
  <si>
    <t>ARANLOCK 12 X 21</t>
  </si>
  <si>
    <t>6 x 90</t>
  </si>
  <si>
    <t>6 x 100</t>
  </si>
  <si>
    <t>7 x 35</t>
  </si>
  <si>
    <t>7 x 70</t>
  </si>
  <si>
    <t>7 x 80</t>
  </si>
  <si>
    <t>8 x 90</t>
  </si>
  <si>
    <t>10x1,25 x 45</t>
  </si>
  <si>
    <t>10x1,25 x 50</t>
  </si>
  <si>
    <t>10x1,25 x 60</t>
  </si>
  <si>
    <t>10x1,25 x 70</t>
  </si>
  <si>
    <t>10x1,25 x 30</t>
  </si>
  <si>
    <t>10X1,5 X 30</t>
  </si>
  <si>
    <t>10x1,5 x 40 (escape)</t>
  </si>
  <si>
    <t>10X1,5 X 45</t>
  </si>
  <si>
    <t>10x1,5 x 50</t>
  </si>
  <si>
    <t>10x1,5 x 60</t>
  </si>
  <si>
    <t>10x1,5 x 70</t>
  </si>
  <si>
    <t>10x1,5 x 80</t>
  </si>
  <si>
    <t>7 x 8 x 40   combinados</t>
  </si>
  <si>
    <t>7 x 8 x 50</t>
  </si>
  <si>
    <t>7 x 8 x 60</t>
  </si>
  <si>
    <t>8 x 9 x 40</t>
  </si>
  <si>
    <t>8 x 9 x 50</t>
  </si>
  <si>
    <t>8 x 9 x 60</t>
  </si>
  <si>
    <t xml:space="preserve">3/8 X 45 NF-NF ESCAP </t>
  </si>
  <si>
    <t xml:space="preserve"> 3/8 X 45 NF-NF ESCAP </t>
  </si>
  <si>
    <t>3/8 X 50 NF-NF Escap y palier</t>
  </si>
  <si>
    <t xml:space="preserve"> 3/8 X 50 NF-NF Escap y palier</t>
  </si>
  <si>
    <t>7/16 X 48</t>
  </si>
  <si>
    <t>ESP. 7/16 X  1" 3/4  (44,5 MM) NC-NF</t>
  </si>
  <si>
    <t>7/16 X 2"</t>
  </si>
  <si>
    <t>ESP. 7/16 X 2" NC-NC ESCAPE</t>
  </si>
  <si>
    <t>ESP. 1/2 X 55 W-NF</t>
  </si>
  <si>
    <t xml:space="preserve">ESP. 5/16 X 1.3/8 (34.9) </t>
  </si>
  <si>
    <t>3/8 X 60</t>
  </si>
  <si>
    <t>8 X 10 X 45</t>
  </si>
  <si>
    <t>3/8 x 2"</t>
  </si>
  <si>
    <t>8 x 9 x 80</t>
  </si>
  <si>
    <t>8 x 10 x 50</t>
  </si>
  <si>
    <t>14 x 9 x 5</t>
  </si>
  <si>
    <t>9 x 4 x 3,5</t>
  </si>
  <si>
    <t>14 x 10,5 x 7</t>
  </si>
  <si>
    <t>11 x 6 x 5</t>
  </si>
  <si>
    <t>17 x 11 x 9</t>
  </si>
  <si>
    <t>17 x 11 x 12</t>
  </si>
  <si>
    <t>14 x 10 x 8</t>
  </si>
  <si>
    <t>16 x 11 x 12</t>
  </si>
  <si>
    <t>17 x 11 x 10</t>
  </si>
  <si>
    <t>17 x 10 x 7,5</t>
  </si>
  <si>
    <t>17 x 12 x 9</t>
  </si>
  <si>
    <t>27 x 20 x 15</t>
  </si>
  <si>
    <t>25 x 14 x 8</t>
  </si>
  <si>
    <t>22 x 15 x 14</t>
  </si>
  <si>
    <t>22,8 x 17 x 14</t>
  </si>
  <si>
    <t>21 x 16 x 14</t>
  </si>
  <si>
    <t>20 x 5 x 10</t>
  </si>
  <si>
    <t>24 x 12,5 x 9,5</t>
  </si>
  <si>
    <t>19 x 17 x 14</t>
  </si>
  <si>
    <t>28 x 10 x 11</t>
  </si>
  <si>
    <t>14 x 10 x 7</t>
  </si>
  <si>
    <t>25 x 18 x 14</t>
  </si>
  <si>
    <t>Puntera garrafa 17 x 6 x 9</t>
  </si>
  <si>
    <t>PUNT GARRAF</t>
  </si>
  <si>
    <t>Puntera garrafa  18 x 6 x 12</t>
  </si>
  <si>
    <t>tapon garraf  17 x 5 x 12</t>
  </si>
  <si>
    <t>ESPARRAGOS DE ACERO12 X 53 PAL. M. BEN P. 1,75-1,50</t>
  </si>
  <si>
    <t>12 X 53 PAL. M. BEN P. 1,75-1,50</t>
  </si>
  <si>
    <t>ESPARRAGOS DE ACERO12 X 9/16X 55 PAL REF. P. 1,50</t>
  </si>
  <si>
    <t>12 X 9/16X 55 PAL REF. P. 1,50</t>
  </si>
  <si>
    <t>1,5 x 20</t>
  </si>
  <si>
    <t>1,5 x 25</t>
  </si>
  <si>
    <t>1,5 x 30</t>
  </si>
  <si>
    <t>2 x 25</t>
  </si>
  <si>
    <t>2 x 30</t>
  </si>
  <si>
    <t>2 x 40</t>
  </si>
  <si>
    <t>2 x 50</t>
  </si>
  <si>
    <t>2,5 x 25</t>
  </si>
  <si>
    <t>2,5 x 40</t>
  </si>
  <si>
    <t>2,5 x 50</t>
  </si>
  <si>
    <t>3 x 25</t>
  </si>
  <si>
    <t>3 x 70</t>
  </si>
  <si>
    <t>3,5 x 70</t>
  </si>
  <si>
    <t>4 x 60</t>
  </si>
  <si>
    <t>4 x 70</t>
  </si>
  <si>
    <t>4,5 x 60</t>
  </si>
  <si>
    <t>5 x 70</t>
  </si>
  <si>
    <t>3,5 x 60</t>
  </si>
  <si>
    <t>1 - 6 X 1 R</t>
  </si>
  <si>
    <t>2 - 8 X 1 R</t>
  </si>
  <si>
    <t>3 - 8 X 1  67°</t>
  </si>
  <si>
    <t>4 - 8 X 1 90°</t>
  </si>
  <si>
    <t>5 - 8x1,25 R</t>
  </si>
  <si>
    <t>6 - 8 X 1,25 67°</t>
  </si>
  <si>
    <t>7 - 8 X 1,25 CARDAN</t>
  </si>
  <si>
    <t>8 - 10 X 1 R</t>
  </si>
  <si>
    <t>9 - 10 X 1   67°</t>
  </si>
  <si>
    <t>10 - 10 X 1   90°</t>
  </si>
  <si>
    <t>11 - 1/8 GAS R</t>
  </si>
  <si>
    <t>12 - 1/8 GAS 67°</t>
  </si>
  <si>
    <t>13 - 1/8 GAS 90°</t>
  </si>
  <si>
    <t>14 - 1/4 sae R</t>
  </si>
  <si>
    <t xml:space="preserve">15 - 1/4 sae 67° </t>
  </si>
  <si>
    <t xml:space="preserve">15 - 1/4 67° </t>
  </si>
  <si>
    <t>16 - 1/4 sae X 90° SAE</t>
  </si>
  <si>
    <t>16 - 1/4 X 90° SAE</t>
  </si>
  <si>
    <t>17 - 1/4 SAE 19 mm</t>
  </si>
  <si>
    <t>18 - 1/4 SAE 29 mm (crucetas)</t>
  </si>
  <si>
    <t>19 - 1/8 SAE 34 mm</t>
  </si>
  <si>
    <t>20 - 1/8 SAE 44 mm (internacional)</t>
  </si>
  <si>
    <t>21 - 1/4 GAS recto</t>
  </si>
  <si>
    <t>22 - 1/4 GAS 45°</t>
  </si>
  <si>
    <t>23 - 1/4 GAS 90°</t>
  </si>
  <si>
    <t>Recta Plástica R 1/8 BSPT x 6 mm</t>
  </si>
  <si>
    <t>Recta Plástica R 1/8 BSPT x 8 mm</t>
  </si>
  <si>
    <t>Recta Plástica R 1/8 BSPT x 10 mm</t>
  </si>
  <si>
    <t>Recta Plástica R 1/4 BSPT x 6 mm</t>
  </si>
  <si>
    <t>Recta Plástica R 1/4 BSPT x 8 mm</t>
  </si>
  <si>
    <t>Recta Plástica R 1/4 BSPT x 10 mm</t>
  </si>
  <si>
    <t>Recta Plástica R 1/4 BSPT x 12 mm</t>
  </si>
  <si>
    <t>Recta Hembra R 1/8 BSPT x 6 mm</t>
  </si>
  <si>
    <t>Recta Hembra R 1/8 BSPT x 8 mm</t>
  </si>
  <si>
    <t>Recta Hembra R 1/4 BSPT x 6 mm</t>
  </si>
  <si>
    <t>Recta Hembra R 1/4 BSPT x 8 mm</t>
  </si>
  <si>
    <t>Tee rosca central 1/8 BSPT x 6 mm</t>
  </si>
  <si>
    <t>Tee rosca central 1/8 BSPT x 8 mm</t>
  </si>
  <si>
    <t>Tee rosca central 1/4 BSPT x 6 mm</t>
  </si>
  <si>
    <t>Tee rosca central 1/4 BSPT x 8 mm</t>
  </si>
  <si>
    <t>Tee rosca central 1/4 BSPT x 10 mm</t>
  </si>
  <si>
    <t>Tee rosca central 1/4 BSPT x 12 mm</t>
  </si>
  <si>
    <t>Reductor manguera 6 a 4 mm</t>
  </si>
  <si>
    <t>Reductor manguera 8 a 6 mm</t>
  </si>
  <si>
    <t>Reductor manguera 10 a 6 mm</t>
  </si>
  <si>
    <t>Reductor manguera 10 a 8 mm</t>
  </si>
  <si>
    <t>Reductor manguera 12 a 10 mm</t>
  </si>
  <si>
    <t>Bifurcación R 1/8 mang 6 mm</t>
  </si>
  <si>
    <t>Bifurcación R 1/8 mang 8 mm</t>
  </si>
  <si>
    <t>Bifurcación R 1/4 mang 6 mm</t>
  </si>
  <si>
    <t>Bifurcación R 1/4 mang 8 mm</t>
  </si>
  <si>
    <t>Bifurcación R 1/4 mang 10 mm</t>
  </si>
  <si>
    <t>Bifurcación R 1/4 mang 12 mm</t>
  </si>
  <si>
    <t xml:space="preserve">Unión doble plástica 6 mm </t>
  </si>
  <si>
    <t xml:space="preserve">Unión doble plástica 8 mm </t>
  </si>
  <si>
    <t xml:space="preserve">Unión doble plástica 10 mm </t>
  </si>
  <si>
    <t xml:space="preserve">Unión doble plástica 12 mm </t>
  </si>
  <si>
    <t xml:space="preserve">Unión doble plástica 16 mm </t>
  </si>
  <si>
    <t xml:space="preserve">Unión triple plástica 6 mm </t>
  </si>
  <si>
    <t xml:space="preserve">Unión triple plástica 8 mm </t>
  </si>
  <si>
    <t>Unión triple plástica 10 mm</t>
  </si>
  <si>
    <t>Unión triple plástica 12 mm</t>
  </si>
  <si>
    <t xml:space="preserve">Unión codo plástica 6 mm </t>
  </si>
  <si>
    <t xml:space="preserve">Unión codo plástica 8 mm </t>
  </si>
  <si>
    <t xml:space="preserve">Unión codo plástica 10 mm </t>
  </si>
  <si>
    <t xml:space="preserve">Unión codo plástica 12 mm </t>
  </si>
  <si>
    <t>Codo plástico R 1/8 BSPT x 6 mm</t>
  </si>
  <si>
    <t>Codo plástico R 1/8 BSPT x 8 mm</t>
  </si>
  <si>
    <t>Codo plástico R 1/8 BSPT x 10 mm</t>
  </si>
  <si>
    <t>Codo plástico R 1/4 BSPT x 6 mm</t>
  </si>
  <si>
    <t>Codo plástico R 1/4 BSPT x 8 mm</t>
  </si>
  <si>
    <t>Codo plástico R 1/4 BSPT x 10 mm</t>
  </si>
  <si>
    <t xml:space="preserve"> Codo plástico R 1/4 BSPT x 12 mm</t>
  </si>
  <si>
    <t>Bifurcación 6 mm</t>
  </si>
  <si>
    <t>Bifurcación 8 mm</t>
  </si>
  <si>
    <t>Bifurcación 10 mm</t>
  </si>
  <si>
    <t>Bifurcación 12 mm</t>
  </si>
  <si>
    <t>Distribuidor 5 lados 6 mm</t>
  </si>
  <si>
    <t>Distribuidor 5 lados 8 mm</t>
  </si>
  <si>
    <t>Distribuidor 5 lados 10 mm</t>
  </si>
  <si>
    <t>Cruz 6 mm</t>
  </si>
  <si>
    <t>Cruz 8 mm</t>
  </si>
  <si>
    <t>Cruz 10 mm</t>
  </si>
  <si>
    <t>TAPON 6 mm</t>
  </si>
  <si>
    <t>TAPON 8 mm</t>
  </si>
  <si>
    <t>TAPON 10 mm</t>
  </si>
  <si>
    <t>TAPON 12 mm</t>
  </si>
  <si>
    <t>1/8 x 6 - Regulador de Caudal</t>
  </si>
  <si>
    <t>1/8 x 8 - Regulador de Caudal</t>
  </si>
  <si>
    <t>1/4 x 6 - Regulador de Caudal</t>
  </si>
  <si>
    <t>1/4 x 8 - Regulador de Caudal</t>
  </si>
  <si>
    <t>MANGUERA DE 6 mm</t>
  </si>
  <si>
    <t>MANGUERA DE 8 mm</t>
  </si>
  <si>
    <t>MANGUERA DE 10 mm</t>
  </si>
  <si>
    <t>MANGUERA DE 12 mm</t>
  </si>
  <si>
    <t>LLAVE DE CORTE 8 MM</t>
  </si>
  <si>
    <t>LLAVE DE CORTE 10 MM</t>
  </si>
  <si>
    <t>RECTO PLAST 1/8 X 4 MM</t>
  </si>
  <si>
    <t>RECTO PLAST 1/4 X 4 MM</t>
  </si>
  <si>
    <t>UNION PLASTICA 4 MM</t>
  </si>
  <si>
    <t>UNION TRIPLE PLASTICA 4 MM</t>
  </si>
  <si>
    <t>UNION CODO PLASTICA 4 MM</t>
  </si>
  <si>
    <t>CODO PLAST 1/8 X 4 MM</t>
  </si>
  <si>
    <t>CODO PLAST 1/4 X 4 MM</t>
  </si>
  <si>
    <t>RECTA PLÁSTICA R 3/8 BSPT X 8 MM</t>
  </si>
  <si>
    <t>RECTO PLAST 3/8 MANG 10 MM</t>
  </si>
  <si>
    <t>CONECC R PLAST 3/8 X 12</t>
  </si>
  <si>
    <t>RECTO RH 3/8 X 10</t>
  </si>
  <si>
    <t>CODO PLAST 3/8 X 8 MM</t>
  </si>
  <si>
    <t>CODO PLAS R 3/8 X 10 MM</t>
  </si>
  <si>
    <t>CODO PLAS R 3/8 X 12 MM</t>
  </si>
  <si>
    <t>CONECT RAP P/MAN RM 1/8 MANG 6 - BRONCE NIQUELADO</t>
  </si>
  <si>
    <t>CONECT RAP P/MAN RM 1/8 MANG 8 - BRONCE NIQUELADO</t>
  </si>
  <si>
    <t>CONECT RAP P/MAN RM 1/4 MANG 8 - BRONCE NIQUELADO</t>
  </si>
  <si>
    <t>CONECT RAP P/MAN RM 1/4 MANG 10 - BRONCE NIQUELADO</t>
  </si>
  <si>
    <t>CODO GIRATORIO 90º 1/8 X 6 - BRONCE NIQUELADO</t>
  </si>
  <si>
    <t>CODO GIRATORIO 90º 1/8 X 8 - BRONCE NIQUELADO</t>
  </si>
  <si>
    <t>CODO GIRATORIO 90º 1/4 X 8 - BRONCE NIQUELADO</t>
  </si>
  <si>
    <t>UNION TRIPLE RAPIDA 6 MM - BRONCE NIQUELADO</t>
  </si>
  <si>
    <t>UNION TRIPLE RAPIDA 8 MM - BRONCE NIQUELADO</t>
  </si>
  <si>
    <t>UNION CODO RAPIDA 6 MM - BRONCE NIQUELADO</t>
  </si>
  <si>
    <t>UNION CODO RAPIDA 8 MM - BRONCE NIQUELADO</t>
  </si>
  <si>
    <t>UNIONES DOBLES RAPIDAS 6 MM - BRONCE NIQUELADO</t>
  </si>
  <si>
    <t>UNIONES DOBLES RAPIDAS 8 MM - BRONCE NIQUELADO</t>
  </si>
  <si>
    <t>UNIONES DOBLES RAPIDAS 10 MM - BRONCE NIQUELADO</t>
  </si>
  <si>
    <t>RECTA PLÁST R 1/8 BSPT X 1/4 MAN - PULGADAS</t>
  </si>
  <si>
    <t>RECTA PLÁST R 1/4 BSPT X 3/8 MAN - PULGADAS</t>
  </si>
  <si>
    <t>RECTA PLÁST R 1/4 BSPT X 1/2 MANG - PULGADAS</t>
  </si>
  <si>
    <t>UNIÓN TRIPLE PLÁSTICA 1/4 MANG - PULGADAS</t>
  </si>
  <si>
    <t>UNIÓN TRIPLE PLÁSTICA 3/8 MANG - PULGADAS</t>
  </si>
  <si>
    <t>UNIÓN TRIPLE PLÁSTICA 1/2 MANG - PULGADAS</t>
  </si>
  <si>
    <t>UNIÓN CODO PLÁSTICA 1/4 MANG - PULGADAS</t>
  </si>
  <si>
    <t>UNIÓN CODO PLÁSTICA 3/8 MANG - PULGADAS</t>
  </si>
  <si>
    <t>UNIÓN CODO PLÁSTICA 1/2 MANG - PULGADAS</t>
  </si>
  <si>
    <t>UNIÓN DOBLE PLÁSTICA 1/4 MANG - PULGADAS</t>
  </si>
  <si>
    <t>UNIÓN DOBLE PLÁSTICA 3/8 MANG - PULGADAS</t>
  </si>
  <si>
    <t>UNIÓN DOBLE PLÁSTICA 1/2 MANG - PULGADAS</t>
  </si>
  <si>
    <t>REDUCTOR MANGUERA 5/16 A 1/4" - PULGADAS</t>
  </si>
  <si>
    <t>REDUCTOR MANGUERA 3/8 A 5/16" - PULGADAS</t>
  </si>
  <si>
    <t>REDUCTOR MANGUERA 1/2 A 3/8 - PULGADAS</t>
  </si>
  <si>
    <t>TUBO POL 6 TRANSP 10 X 8 X 100 M</t>
  </si>
  <si>
    <t>TUBO POL 6 TRANSP 12 X 9 X 100 M</t>
  </si>
  <si>
    <t>TUBO POL 6 TRANSP 1/4" X4X 200M - PULGADAS</t>
  </si>
  <si>
    <t>TUBO POL 6 TRANSP 3/8X6,5X100 M - PULGADAS</t>
  </si>
  <si>
    <t>TUBO POL 6 TRANSP 1/2 X9,5 X100M - PULGADAS</t>
  </si>
  <si>
    <t>MANGUERA DE 4 mm</t>
  </si>
  <si>
    <t>COCINA - ARTHUR MARTIN - ROSCA FINA</t>
  </si>
  <si>
    <t>COCINA - COVENTRY - HORNO</t>
  </si>
  <si>
    <t>COCINA - COVENTRY - CORTO</t>
  </si>
  <si>
    <t>COCINA - DOMEC</t>
  </si>
  <si>
    <t xml:space="preserve">COCINA - ESCORIAL - CORTO </t>
  </si>
  <si>
    <t>COCINA - ESCORIAL - MEDIANO</t>
  </si>
  <si>
    <t>COCINA - ESCORIAL - LARGO</t>
  </si>
  <si>
    <t>COCINA - LONGVIE - ANTIGUA</t>
  </si>
  <si>
    <t>COCINA - LONGVIE - BRASIL LARGO</t>
  </si>
  <si>
    <t>COCINA - LONGVIE - DOBLE ROSCA</t>
  </si>
  <si>
    <t>COCINA - LONGVIE - DOBLE ROSCA VENTURI</t>
  </si>
  <si>
    <t>COCINA - LONGVIE - DOBLE ROSCA LARGO</t>
  </si>
  <si>
    <t xml:space="preserve">COCINA - ORBIS - VERTICAL </t>
  </si>
  <si>
    <t xml:space="preserve">COCINA - ORBIS - COQUETA  CORTO </t>
  </si>
  <si>
    <t xml:space="preserve">COCINA - ORBIS - COQUETA  LARGO </t>
  </si>
  <si>
    <t xml:space="preserve">COCINA - ORBIS - CONVECTA </t>
  </si>
  <si>
    <t xml:space="preserve">COCINA - ORBIS - DONNA  </t>
  </si>
  <si>
    <t xml:space="preserve">COCINA - ORBIS - GALA ANTIGUO </t>
  </si>
  <si>
    <t xml:space="preserve">COCINA - ORBIS - GALA MODERNO  </t>
  </si>
  <si>
    <t xml:space="preserve">COCINA - ORBIS - DONNA HORNO </t>
  </si>
  <si>
    <t>COCINA - ORO AZUL - -</t>
  </si>
  <si>
    <t>COCINA - WHIRPOOL</t>
  </si>
  <si>
    <t>COCINA - POMPEYA</t>
  </si>
  <si>
    <t>COCINA - SIRENA - -</t>
  </si>
  <si>
    <t>COCINA - VOLCAN - ANTIGUO</t>
  </si>
  <si>
    <t>COCINA - MABE/PATRICK - CORTO</t>
  </si>
  <si>
    <t xml:space="preserve">COCINA - VOLCAN - MODERNO </t>
  </si>
  <si>
    <t>TERMOTANQUE - ECOTERMO - LARGO PARA VIROLA</t>
  </si>
  <si>
    <t xml:space="preserve">TERMOTANQUE - ECOTERMO - CORTO  </t>
  </si>
  <si>
    <t>TERMOTANQUE - EITAR - PILOTO MACHO-HEMBRA</t>
  </si>
  <si>
    <t>TERMOTANQUE - EITAR - PILOTO ROSCA MACHO-MACHO PARA PESTAÑA</t>
  </si>
  <si>
    <t>TERMOTANQUE - EITAR - PILOTO ROSCA MACHO-MACHO PARA VIROLA</t>
  </si>
  <si>
    <t>TERMOTANQUE - ESKABE - ACQUAPIU PILOTO</t>
  </si>
  <si>
    <t>TERMOTANQUE - PILOTO ANALIZADOR - MACHO-MACHO 1/8</t>
  </si>
  <si>
    <t>TERMOTANQUE - PILOTO ANALIZADOR - MACHO-HEMBRA CORTO 1/8 P/CABEZAL BIGAS GAS ENVASADO</t>
  </si>
  <si>
    <t>TERMOTANQUE - PILOTO ANALIZADOR - MACHO-HEMBRA LARGO 1/8 P/CABEZAL BIGAS GAS NATURAL</t>
  </si>
  <si>
    <t>TERMOTANQUE - PILOTO ANALIZADOR - MACHO-MACHO 1/8 x 5/16 SEÑORIAL</t>
  </si>
  <si>
    <t xml:space="preserve">TERMOTANQUE - RHEEM - PILOTO  </t>
  </si>
  <si>
    <t xml:space="preserve">TERMOTANQUE - RHEEM - QUEMADOR  </t>
  </si>
  <si>
    <t>TERMOTANQUE - RHEEM - QUEMADOR NUEVO CON VENTURI</t>
  </si>
  <si>
    <t>TERMOTANQUE - SEÑORIAL - QUEMADOR NUEVO</t>
  </si>
  <si>
    <t>TERMOTANQUE - SEÑORIAL - QUEMADOR NUEVO CON VENTURI GAS NATURAL</t>
  </si>
  <si>
    <t>TERMOTANQUE - UNIVERSAL - NUEVO PARA PESTAÑA QUEMADOR</t>
  </si>
  <si>
    <t xml:space="preserve">INYECTORES ARTEFACTOS DE GAS  - PANTALLA DIRECTA </t>
  </si>
  <si>
    <t>INYECTORES ARTEFACTOS DE GAS  - PANTALLA DIRECTA PARABOLICA ALUMINIO 1500 CAL</t>
  </si>
  <si>
    <t>INYECTORES ARTEFACTOS DE GAS  - PANTALLA DIRECTA PARABOLICA ALUMINIO 3000 CAL</t>
  </si>
  <si>
    <t>INYECTORES ARTEFACTOS DE GAS  - STANDARD HEXAGONAL 7 mm - 0,60 mm EN ADELANTE</t>
  </si>
  <si>
    <t>INYECTORES PARA CALEFACTOR  - ESKABE - 2000/3000 CAL</t>
  </si>
  <si>
    <t>INYECTORES PARA CALEFACTOR  - ESKABE - 5000 CAL</t>
  </si>
  <si>
    <t>INYECTORES PARA CALEFACTOR  - ORBIS - CALORAMA QUEMADOR</t>
  </si>
  <si>
    <t>INYECTORES PARA CALEFON  - ESKABE - ACTUAL</t>
  </si>
  <si>
    <t>INYECTORES PARA CALEFON  - LONGVIE - SEMILLA QUEMADOR</t>
  </si>
  <si>
    <t>INYECTORES PARA CALEFON  - ORBIS - BOTONERA ANTIGUO QUEMADOR</t>
  </si>
  <si>
    <t>INYECTORES PARA CALEFON  - ORBIS - POLIDORO QUEMADOR</t>
  </si>
  <si>
    <t>Calisuar</t>
  </si>
  <si>
    <t>Kit 7 medidas con mango de Bronce</t>
  </si>
  <si>
    <t>EXTERIORES CORTOS - 1/2 camp.</t>
  </si>
  <si>
    <t>EXTERIORES CORTOS - 5/8 "</t>
  </si>
  <si>
    <t>EXTERIORES CORTOS - 3/4 "</t>
  </si>
  <si>
    <t>EXTERIORES CORTOS - 7/8 "</t>
  </si>
  <si>
    <t>EXTERIORES CORTOS - 1"</t>
  </si>
  <si>
    <t>EXTERIORES CORTOS - 1" 1/8</t>
  </si>
  <si>
    <t>EXTERIORES CORTOS - 1" 1/4</t>
  </si>
  <si>
    <t>EXTERIORES CORTOS - 1" 1/2</t>
  </si>
  <si>
    <t>EXTERIORES CORTOS - 1" 3/4</t>
  </si>
  <si>
    <t xml:space="preserve">EXTERIORES CORTOS - 2" </t>
  </si>
  <si>
    <t>EXTERIORES CORTOS - 2" 1/2</t>
  </si>
  <si>
    <t>EXTERIORES CORTOS - 3"</t>
  </si>
  <si>
    <t>EXTERIORES LARGOS  - 5/8 .</t>
  </si>
  <si>
    <t>EXTERIORES LARGOS  - 3/4 .</t>
  </si>
  <si>
    <t>EXTERIORES LARGOS  - 7/8 .</t>
  </si>
  <si>
    <t>EXTERIORES LARGOS  - 1"</t>
  </si>
  <si>
    <t>INTERIORES  - 5/8 .</t>
  </si>
  <si>
    <t>INTERIORES  - 3/4 .</t>
  </si>
  <si>
    <t>INTERIORES  - 7/8 .</t>
  </si>
  <si>
    <t>INTERIORES  - 1"</t>
  </si>
  <si>
    <t>INTERIORES  - 1" 1/8</t>
  </si>
  <si>
    <t>INTERIORES  - 1" 1/4</t>
  </si>
  <si>
    <t>INTERIORES  - 1" 1/2</t>
  </si>
  <si>
    <t>INTERIORES  - 1" 3/4</t>
  </si>
  <si>
    <t>INTERIORES  - 2"</t>
  </si>
  <si>
    <t>INTERIORES  - 2" 1/2</t>
  </si>
  <si>
    <t>INTERIORES  - 3"</t>
  </si>
  <si>
    <t>CUADRADOS  - 15x15</t>
  </si>
  <si>
    <t>CUADRADOS  - 20x20</t>
  </si>
  <si>
    <t>CUADRADOS  - 25x25</t>
  </si>
  <si>
    <t>CUADRADOS  - 30x30</t>
  </si>
  <si>
    <t>CUADRADOS  - 35x35</t>
  </si>
  <si>
    <t>CUADRADOS  - 40x40</t>
  </si>
  <si>
    <t>CUADRADOS  - 50x50</t>
  </si>
  <si>
    <t>CUADRADOS  - 60x60</t>
  </si>
  <si>
    <t>RECTANGULARES  - 10x20</t>
  </si>
  <si>
    <t>RECTANGULARES  - 10x30</t>
  </si>
  <si>
    <t>RECTANGULARES  - 15x30 aletado</t>
  </si>
  <si>
    <t>RECTANGULARES  - 15x25</t>
  </si>
  <si>
    <t>RECTANGULARES  - 15x30</t>
  </si>
  <si>
    <t>RECTANGULARES  - 20x30</t>
  </si>
  <si>
    <t>RECTANGULARES  - 20x40</t>
  </si>
  <si>
    <t>RECTANGULARES  - 20x50</t>
  </si>
  <si>
    <t>RECTANGULARES  - 30x40</t>
  </si>
  <si>
    <t>RECTANGULARES  - 30x50</t>
  </si>
  <si>
    <t>REGULABLES PLAST.  - 5/16 .</t>
  </si>
  <si>
    <t>REGULABLES PLAST.  - 3/8 .</t>
  </si>
  <si>
    <t>PERILLA C/TORNILLO  - 1/4 grande</t>
  </si>
  <si>
    <t>PERILLA C/TORNILLO  - 1/4 chica</t>
  </si>
  <si>
    <t>PERILLA C/TORNILLO  - 5/16.</t>
  </si>
  <si>
    <t>PERILLA C/TORNILLO  - 3/8 .</t>
  </si>
  <si>
    <t>PERILLA C/TUERCA - 1/4.</t>
  </si>
  <si>
    <t>PERILLA C/TUERCA - 5/16 .</t>
  </si>
  <si>
    <t>PERILLA C/TUERCA - 3/8.</t>
  </si>
  <si>
    <t>ORTOPEDICOS - 16 mm</t>
  </si>
  <si>
    <t>ORTOPEDICOS - 19 mm</t>
  </si>
  <si>
    <t>ORTOPEDICOS - 22 mm</t>
  </si>
  <si>
    <t>ORTOPEDICOS - 25 mm</t>
  </si>
  <si>
    <t>ORTOPEDICOS - REG DE GOMA 12 mm</t>
  </si>
  <si>
    <t>ORTOPEDICOS - REG DE GOMA 16mm</t>
  </si>
  <si>
    <t>ORTOPEDICOS - REG DE GOMA 19 mm</t>
  </si>
  <si>
    <t>ORTOPEDICOS - REG DE GOMA 22 mm</t>
  </si>
  <si>
    <t>ORTOPEDICOS - REG DE GOMA 25 mm</t>
  </si>
  <si>
    <t>ORTOPEDICOS - REG DE GOMA 30 mm</t>
  </si>
  <si>
    <t>REGATONES BLANCOS -  EXTERIORES CORTOS - 1/2 camp.</t>
  </si>
  <si>
    <t>REGATONES BLANCOS -  EXTERIORES CORTOS - 5/8 "</t>
  </si>
  <si>
    <t>REGATONES BLANCOS -  EXTERIORES CORTOS - 3/4 "</t>
  </si>
  <si>
    <t>REGATONES BLANCOS -  EXTERIORES CORTOS - 7/8 "</t>
  </si>
  <si>
    <t>REGATONES BLANCOS -  EXTERIORES CORTOS - 1"</t>
  </si>
  <si>
    <t>REGATONES BLANCOS -  EXTERIORES CORTOS - 1" 1/4</t>
  </si>
  <si>
    <t>REGATONES BLANCOS -  EXTERIORES CORTOS - 1" 1/2</t>
  </si>
  <si>
    <t xml:space="preserve">REGATONES BLANCOS -  EXTERIORES CORTOS - 2" </t>
  </si>
  <si>
    <t>REGATONES BLANCOS - INTERIORES  - 5/8 .</t>
  </si>
  <si>
    <t>REGATONES BLANCOS - INTERIORES  - 3/4 .</t>
  </si>
  <si>
    <t>REGATONES BLANCOS - INTERIORES  - 7/8 .</t>
  </si>
  <si>
    <t>REGATONES BLANCOS - INTERIORES  - 1"</t>
  </si>
  <si>
    <t>REGATONES BLANCOS - INTERIORES  - 1" 1/4</t>
  </si>
  <si>
    <t>REGATONES BLANCOS - INTERIORES  - 1" 1/2</t>
  </si>
  <si>
    <t>GRISES -  EXTERIORES CORTOS - 5/8 "</t>
  </si>
  <si>
    <t>GRISES -  EXTERIORES CORTOS - 7/8 "</t>
  </si>
  <si>
    <t>GRISES -  EXTERIORES CORTOS - 1"</t>
  </si>
  <si>
    <t>GRISES -  EXTERIORES CORTOS - 1" 1/4</t>
  </si>
  <si>
    <t>GRISES -  EXTERIORES CORTOS - 1" 1/2</t>
  </si>
  <si>
    <t>GRISES - INTERIORES  - 5/8 "</t>
  </si>
  <si>
    <t>GRISES - INTERIORES  - 7/8 "</t>
  </si>
  <si>
    <t>GRISES - INTERIORES  - 1"</t>
  </si>
  <si>
    <t>GRISES - INTERIORES  - 1" 1/4</t>
  </si>
  <si>
    <t>GRISES - INTERIORES  - 1" 1/2</t>
  </si>
  <si>
    <t>4 - 1/2  NF</t>
  </si>
  <si>
    <t>400, CHEVY, PICK-UP CARTER / FORD / DODGE</t>
  </si>
  <si>
    <t>6 - 5/8 18 H</t>
  </si>
  <si>
    <t>CARTER PICK DODGE</t>
  </si>
  <si>
    <t>7 - 22 x 1,5 FRES</t>
  </si>
  <si>
    <t>EUROPA, SUPER EUROPA, SPAZIO, CAJA/ DODGE</t>
  </si>
  <si>
    <t>8 - 22 x 1,5 EMB EX 12mm</t>
  </si>
  <si>
    <t>EXAGONO TODOS LOS MODELOS DE CAJAS FIAT</t>
  </si>
  <si>
    <t>9 - 18  x 1,5 EMB CUADR 10mm</t>
  </si>
  <si>
    <t>PEUGEOT / INDENOR</t>
  </si>
  <si>
    <t>10 - 16 x 1.5 EMB CUAD 8mm</t>
  </si>
  <si>
    <t>504 (DESDE 77) , 505 TODOS, DIFERENCIAL</t>
  </si>
  <si>
    <t>11 - 22 x 1,5</t>
  </si>
  <si>
    <t>DUCATO, ALFA ROMEO,REG.85,DUNA</t>
  </si>
  <si>
    <t>12 - 18 x 1,5</t>
  </si>
  <si>
    <t>IKA RENAULT, RASTROJERO</t>
  </si>
  <si>
    <t>13 - 16 x 1,5</t>
  </si>
  <si>
    <t>2CV,3CV,IES 3CV,MEHARI,AMI 8</t>
  </si>
  <si>
    <t>14 - 1/4 GAS</t>
  </si>
  <si>
    <t>CARTER FORDFALCON, ESCORD, DODGE</t>
  </si>
  <si>
    <t>15 - 14 x 1.5</t>
  </si>
  <si>
    <t>VW GARAT, FALCON, F100, CHEVR</t>
  </si>
  <si>
    <t>17 - 24 x 1,5</t>
  </si>
  <si>
    <t>CARTER 608, 1112, 1114, OTROS</t>
  </si>
  <si>
    <t>28 - 14 x 1,5 REBAJE 8 mm</t>
  </si>
  <si>
    <t>CARTER DAEWOO, TAUNUS, SIERRA (TODOS)</t>
  </si>
  <si>
    <t>29 - 14 x 1,5</t>
  </si>
  <si>
    <t>DIFER 205, 405 GASOLERO</t>
  </si>
  <si>
    <t>30 - 14 x 1,25 EX EMB DE 8mm</t>
  </si>
  <si>
    <t>106,206,306, PARTNER, 405 NAF/ RANGER 3,0 STROKE/BERLINGO</t>
  </si>
  <si>
    <t>31 - 14 x 1 R LARGA</t>
  </si>
  <si>
    <t>CAJA 306, 404</t>
  </si>
  <si>
    <t>32 - 14 x 1,5 TORX c/ORING</t>
  </si>
  <si>
    <t>CARTER SUZUKI FUN, IDEA, PALIO SIENA (TODOS 1,8)VECTRA 97 ASTRA 96,97 (1.7</t>
  </si>
  <si>
    <t>33 - 15 x 1,5 FRES 13mm</t>
  </si>
  <si>
    <t>CARTER FIESTA Y MBZ</t>
  </si>
  <si>
    <t>34 - 20 x 1,5 EMB EX 10mm</t>
  </si>
  <si>
    <t>DIFER, SIERRA, EXPLORER, ORION</t>
  </si>
  <si>
    <t>35 - 18 x 1,5 EMB EX 10mm</t>
  </si>
  <si>
    <t>CAJA, CORSA CLASSIC, MERIVA,BLAZER,VECTRA 97 ASTRA 96,97 (1.7)</t>
  </si>
  <si>
    <t>38 - 14  x 1.5 FRES 17mm</t>
  </si>
  <si>
    <t>CARTER HONDA CIVIC</t>
  </si>
  <si>
    <t>39 - 10 x 1,25</t>
  </si>
  <si>
    <t>CARTER:206 NAC. PARTNER NAF. 307,407 NAF</t>
  </si>
  <si>
    <t>41 - 12 x 1,25</t>
  </si>
  <si>
    <t>CAJA Y DIFAUTO - MOD NUEVOS MBZ, CARTER TOYOTA</t>
  </si>
  <si>
    <t>42 - 12 x 1,5</t>
  </si>
  <si>
    <t>CAJA Y DIFAUTO - MOD NUEVOS MBZ,</t>
  </si>
  <si>
    <t>44 - 14 x 1,25</t>
  </si>
  <si>
    <t>CARTER,BERLINGO - CAJ Y DIF 106,206,306, PARTNER, 405 NAF</t>
  </si>
  <si>
    <t>49 - 14 x 1,25 CZA COMUN 14 mm</t>
  </si>
  <si>
    <t>CAJA,CAR/DIF 106,206,306, PARTNER, 405 NAF</t>
  </si>
  <si>
    <t>6 mm (1/4) - 5 mm</t>
  </si>
  <si>
    <t>7 mm - 5 mm</t>
  </si>
  <si>
    <t>8 mm (5/16) - 5 mm</t>
  </si>
  <si>
    <t>9 mm (3/8) - 5 mm</t>
  </si>
  <si>
    <t>10 mm - 5 mm</t>
  </si>
  <si>
    <t>11 mm (7/16) - 5 mm</t>
  </si>
  <si>
    <t>12 mm - 5 mm</t>
  </si>
  <si>
    <t>14 mm - 5 mm</t>
  </si>
  <si>
    <t>16 mm (5/8) - 5 mm</t>
  </si>
  <si>
    <t>18 mm - 5 mm</t>
  </si>
  <si>
    <t>19 mm (3/4) - 5 mm</t>
  </si>
  <si>
    <t>20 mm - 5 mm</t>
  </si>
  <si>
    <t>22 mm (7/8) - 5 mm</t>
  </si>
  <si>
    <t>25 mm (1") - 5 mm</t>
  </si>
  <si>
    <t>28 mm (1 1/8) - 5 mm</t>
  </si>
  <si>
    <t>30 mm - 5 mm</t>
  </si>
  <si>
    <t>32 mm (1 1/4) - 5 mm</t>
  </si>
  <si>
    <t>35 mm - 5 mm</t>
  </si>
  <si>
    <t>Gaveta</t>
  </si>
  <si>
    <t>MEDIANA</t>
  </si>
  <si>
    <t>CHICA</t>
  </si>
  <si>
    <t>GRANDE</t>
  </si>
  <si>
    <t>ACERO CABEZA ANCHA - M 5 x 0.8 - L: 13.00 mm</t>
  </si>
  <si>
    <t>ACERO CABEZA ANCHA - M 6 x 1.0 - L: 18,5 mm</t>
  </si>
  <si>
    <t>ACERO CABEZA ANCHA - M 8 x 1.25 - L: 19,5 mm</t>
  </si>
  <si>
    <t>ACERO CABEZA ANCHA - M 10 x 1.50 - L: 22,3 mm</t>
  </si>
  <si>
    <t>ACERO CABEZA ANCHA - M 12 x 1.75 - L: 20,3 mm</t>
  </si>
  <si>
    <t>ACERO CABEZA BAJA - M 5 x 0.8 - L: 10.90 mm</t>
  </si>
  <si>
    <t>ACERO CABEZA BAJA - M 6 x 1.0 - L: 13.90 mm</t>
  </si>
  <si>
    <t>ACERO CABEZA BAJA - M 8 x 1.25 - L: 16 mm</t>
  </si>
  <si>
    <t>ACERO CABEZA BAJA - M 10 x 1.50 - L: 19,8 mm</t>
  </si>
  <si>
    <t>ACERO CABEZA ANCHA PULGADA - 3/16" - L: 12.00 mm</t>
  </si>
  <si>
    <t>ACERO CABEZA ANCHA PULGADA - 1/4" - L: 15.00 mm</t>
  </si>
  <si>
    <t>ACERO CABEZA ANCHA PULGADA - 5/16" - L: 17.50 mm</t>
  </si>
  <si>
    <t>ACERO CABEZA ANCHA PULGADA - 5/16" - L: 17 mm</t>
  </si>
  <si>
    <t>ACERO CABEZA ANCHA PULGADA - 3/8" - L: 19,8 mm</t>
  </si>
  <si>
    <t>ALUMINIO CABEZA ANCHA - M 5 x 0.8 - L: 13.00 mm</t>
  </si>
  <si>
    <t>ALUMINIO CABEZA ANCHA - M 6 x 1.0 - L: 14.50 mm</t>
  </si>
  <si>
    <t>ALUMINIO CABEZA ANCHA - M 8 x 1.25 - L: 17.00 mm</t>
  </si>
  <si>
    <t>ALUMINIO CABEZA ANCHA - M 10 x 1.50 - L: 19,8 mm</t>
  </si>
  <si>
    <t>ACERO CABEZA ANCHA TREBOL- M 6 x 1.0 - L: 27.00 mm</t>
  </si>
  <si>
    <t>ACERO CABEZA ANCHA TREBOL- M 8 x 1.25 - L: 17.00 mm</t>
  </si>
  <si>
    <t>A.M.CORALINE - CORALINE ANTERIOR</t>
  </si>
  <si>
    <t xml:space="preserve">ARISTON - GOTA N / B 6mm C/L CORTE ABAJO </t>
  </si>
  <si>
    <t>AURORA - ALEMANA  8mm / 9mm</t>
  </si>
  <si>
    <t xml:space="preserve">DOMEC - ACRÍLICO 98 TODA CROMADA </t>
  </si>
  <si>
    <t>DOMEC - P.Domec 98 Bl Hlla diam.8</t>
  </si>
  <si>
    <t>DOMEC - BLANCA 90 ARMADAS</t>
  </si>
  <si>
    <t>DOMEC - CONJUNTO 95 BLANCO</t>
  </si>
  <si>
    <t>DOMEC - PAOLA 81 MARRÓN</t>
  </si>
  <si>
    <t>DOMEC - Domec 81 Paola bl diam8 baquelita</t>
  </si>
  <si>
    <t>DOMEC - TF  BLANCO</t>
  </si>
  <si>
    <t>DOMEC - TF TODA CROMADA</t>
  </si>
  <si>
    <t>DOMEC - P.Next line Hll Gris diam6 (M06)</t>
  </si>
  <si>
    <t>ELECTROLUX - PLATA</t>
  </si>
  <si>
    <t>ESCORIAL - CANDOR  BLANCA / NEGRA</t>
  </si>
  <si>
    <t>ESCORIAL - CANDOR  BLANCA / NEGRA  CON ARO</t>
  </si>
  <si>
    <t>ESCORIAL - Escorial Candor Ng</t>
  </si>
  <si>
    <t>ESCORIAL - Sepia Escorial Ng baquelita</t>
  </si>
  <si>
    <t>INDUSTRIALES - INDUSTRIAL INYECCION  8/10/11/CUADRADO</t>
  </si>
  <si>
    <t>LONGVIE - LONGVIE KENIA   B / M / N / G  6mm</t>
  </si>
  <si>
    <t>LONGVIE - BCO / GRIS / NEG / MARR 2005 C/C 6 mm</t>
  </si>
  <si>
    <t>LONGVIE - BLANCO    2005  6mm  EMBUTIR</t>
  </si>
  <si>
    <t>LONGVIE - Longvie 2000 diam 8 mrr</t>
  </si>
  <si>
    <t>LONGVIE - BLANCO 89 CON ARO  C / L</t>
  </si>
  <si>
    <t>LONGVIE - Longvie 89 c/aro v/L MRR diam8</t>
  </si>
  <si>
    <t>LONGVIE - Longvie 2002 diam 8 bl V/L</t>
  </si>
  <si>
    <t>LONGVIE - Longvie 2010 cocina Bl</t>
  </si>
  <si>
    <t>LONGVIE - Longvie 2010 cocina Gris</t>
  </si>
  <si>
    <t>LONGVIE - Longvie actual bl</t>
  </si>
  <si>
    <t>LONGVIE - Longvie Anafe 2010 bl</t>
  </si>
  <si>
    <t>LONGVIE - Longvie Anafe 2010 gris</t>
  </si>
  <si>
    <t>MABE - MABE   GRIS   6 / 8 mm</t>
  </si>
  <si>
    <t>MARTIRI - LÁGRIMA BLANCA  C / C</t>
  </si>
  <si>
    <t>ORBIS - CONVECTA BLANCA / GRIS  8mm / 6mm</t>
  </si>
  <si>
    <t>ORBIS - KIT 2010  BLANCO / MARRÓN / NEGRO</t>
  </si>
  <si>
    <t>ORBIS - MARRÓN 88</t>
  </si>
  <si>
    <t>ORBIS - MERTIG 84  MARRÓN</t>
  </si>
  <si>
    <t>ORBIS - MODELO 388  2011  BLANCO / MARRÓN</t>
  </si>
  <si>
    <t>ORBIS - Orbis 388 ng</t>
  </si>
  <si>
    <t>ORBIS - Orbis 84 Ng baquelita</t>
  </si>
  <si>
    <t>ORBIS - Orbis Kit ng</t>
  </si>
  <si>
    <t>ORBIS - Orbis Kit mrr</t>
  </si>
  <si>
    <t>ORBIS - ORBIS - VOLCAN   BLANCA / MARRÓN / GRIS</t>
  </si>
  <si>
    <t>DAUCO - P.Dauco Mrr diam8 v/L baquelita</t>
  </si>
  <si>
    <t>ORO AZUL - CHANFLEADA 88 C / C</t>
  </si>
  <si>
    <t>ORO AZUL - Oro azul 86 v/c</t>
  </si>
  <si>
    <t>PATRICK - PATRICK ANTERIOR  BLANCA</t>
  </si>
  <si>
    <t>PATRICK - PATRICK ANTERIOR  PLATA     CON ARO</t>
  </si>
  <si>
    <t>PATRICK - Patrick anterior gris</t>
  </si>
  <si>
    <t>PATRICK - PATRICK MODERNA  BLANCA</t>
  </si>
  <si>
    <t>PERILLA - FORNAX  Nº 3 / Nº 4</t>
  </si>
  <si>
    <t>SINGER - ESLABÓN DE LUJO OVAL CON ARO   B.</t>
  </si>
  <si>
    <t>SINGER - SINGER  MACOSER FLORENCIA</t>
  </si>
  <si>
    <t>SINGER - SINGER  MACOSER GOTA CON ARO</t>
  </si>
  <si>
    <t xml:space="preserve">VOLCAN - MARRÓN 84   8 1/2 mm </t>
  </si>
  <si>
    <t>VOLCAN - P.Volcán Bl diam.8 baquelita</t>
  </si>
  <si>
    <t>VOLCAN - VENUS  C / L</t>
  </si>
  <si>
    <t>VOLCAN - Venus C/C</t>
  </si>
  <si>
    <t>WHIRPOOL - GIRATORIA  BLANCA / MARRÓN / NEGRA</t>
  </si>
  <si>
    <t>WHIRPOOL - GRIS    C / A</t>
  </si>
  <si>
    <t>WHIRPOOL - WHIRPOOL C/A GRIS</t>
  </si>
  <si>
    <t>Porta bulbo  1 " 25 mm - 12</t>
  </si>
  <si>
    <t>Porta bulbo  1 1/4 ", 32 mm - 14</t>
  </si>
  <si>
    <t>Porta bulbo  1 1/2 ", 38 mm - 16</t>
  </si>
  <si>
    <t>Union de 8 mm</t>
  </si>
  <si>
    <t>Union de 10 mm</t>
  </si>
  <si>
    <t>Union de 11 mm</t>
  </si>
  <si>
    <t>Union de 13 mm - 19</t>
  </si>
  <si>
    <t>Union de 16 mm - 20</t>
  </si>
  <si>
    <t>Union de 19 mm - 21</t>
  </si>
  <si>
    <t>Union de 22 mm - 22</t>
  </si>
  <si>
    <t>Union de 25 mm - 23</t>
  </si>
  <si>
    <t>Union de 28 mm - 24</t>
  </si>
  <si>
    <t>Union de 32 mm - 25</t>
  </si>
  <si>
    <t>Union de 35 mm - 26</t>
  </si>
  <si>
    <t>Union de 38 mm - 27</t>
  </si>
  <si>
    <t>Union de 45 mm</t>
  </si>
  <si>
    <t>Union de 50 mm</t>
  </si>
  <si>
    <t>"U" anula cañerias 16 mm - 28</t>
  </si>
  <si>
    <t>"U" anula cañerias 19 mm - 29</t>
  </si>
  <si>
    <t>"U" anula cañeria Patner 22 mm</t>
  </si>
  <si>
    <t>"U"  Patner 22 mm con reduc a 19 mm</t>
  </si>
  <si>
    <t>REDUCCION  8 X 13 - 60</t>
  </si>
  <si>
    <t>REDUCCION  8 X 16 - 61</t>
  </si>
  <si>
    <t>REDUCCION  8 X 19 - 63</t>
  </si>
  <si>
    <t>REDUCCION 10 X 13</t>
  </si>
  <si>
    <t>REDUCCION 10 X 16 - 62</t>
  </si>
  <si>
    <t>REDUCCION 10 X 19 - 64</t>
  </si>
  <si>
    <t>REDUCCION 13 X 16</t>
  </si>
  <si>
    <t>REDUCCION 13 X 19 - 65</t>
  </si>
  <si>
    <t>REDUCCION 13 X 22</t>
  </si>
  <si>
    <t>REDUCCION 16 X 19 - 66</t>
  </si>
  <si>
    <t>REDUCCION 16 X 22</t>
  </si>
  <si>
    <t>REDUCCION 16 X 25</t>
  </si>
  <si>
    <t>REDUCCION 16 X 32</t>
  </si>
  <si>
    <t>REDUCCION 19 X 22</t>
  </si>
  <si>
    <t>REDUCCION 19 X 25</t>
  </si>
  <si>
    <t>REDUCCION 19 X 28</t>
  </si>
  <si>
    <t>REDUCCION 19 X 32</t>
  </si>
  <si>
    <t>REDUCCION 22 X 32</t>
  </si>
  <si>
    <t>REDUCCION 22 X 35</t>
  </si>
  <si>
    <t>REDUCCION 25 X 32</t>
  </si>
  <si>
    <t>REDUCCION 25 X 35</t>
  </si>
  <si>
    <t>REDUCCION 25 X 38</t>
  </si>
  <si>
    <t>Ø pico  8 mm -  Ø CAÑO PRINCIPAL 8 mm - 38</t>
  </si>
  <si>
    <t>Ø pico 8 mm - 8 mm 10 mm</t>
  </si>
  <si>
    <t>Ø pico  8 mm - 10 mm 13 mm - 39</t>
  </si>
  <si>
    <t>Ø pico  8 mm - 13 mm 16 mm - 2</t>
  </si>
  <si>
    <t>Ø pico  8 mm - 16 mm 19 mm - 4</t>
  </si>
  <si>
    <t>Ø pico  8 mm - 19 mm 22 mm</t>
  </si>
  <si>
    <t>Ø pico  8 mm - 22 mm 25 mm - 43</t>
  </si>
  <si>
    <t>Ø pico 8 mm - 25 mm 28 mm - 45</t>
  </si>
  <si>
    <t xml:space="preserve">Ø pico  8 mm - 28 mm 32 mm </t>
  </si>
  <si>
    <t>Ø pico  8 mm - 32 mm  35 mm  - 49</t>
  </si>
  <si>
    <t>Ø pico  8 mm - 35 mm  38 mm</t>
  </si>
  <si>
    <t>Ø pico 10 mm - 38 mm 10 mm</t>
  </si>
  <si>
    <t>Ø pico 10 mm - 10 mm 13 mm - 40</t>
  </si>
  <si>
    <t>Ø pico 10 mm - 13 mm 16 mm - 41</t>
  </si>
  <si>
    <t>Ø pico 10 mm - 16 mm 19 mm - 42</t>
  </si>
  <si>
    <t>Ø pico 10 mm - 19 mm 22 mm</t>
  </si>
  <si>
    <t>Ø pico 10 mm - 22 mm 25 mm - 44</t>
  </si>
  <si>
    <t>Ø pico 10 mm - 25 mm 28 mm</t>
  </si>
  <si>
    <t>Ø pico 10 mm - 28 mm 32 mm  - 46</t>
  </si>
  <si>
    <t xml:space="preserve">Ø pico 10 mm - 32 mm  35 mm </t>
  </si>
  <si>
    <t>Ø pico 10 mm - 35 mm  38 mm - 50</t>
  </si>
  <si>
    <t>Ø pico 13 mm - 38 mm 13 mm</t>
  </si>
  <si>
    <t>Ø pico 13 mm - 13 mm 16 mm - 8</t>
  </si>
  <si>
    <t>Ø pico 13 mm - 16 mm 19 mm</t>
  </si>
  <si>
    <t>Ø pico 13 mm - 19 mm 22 mm</t>
  </si>
  <si>
    <t>Ø pico 13 mm - 22 mm 25 mm</t>
  </si>
  <si>
    <t>Ø pico 13 mm - 25 mm 28 mm</t>
  </si>
  <si>
    <t xml:space="preserve">Ø pico 13 mm - 28 mm 32 mm </t>
  </si>
  <si>
    <t xml:space="preserve">Ø pico 13 mm - 32 mm  35 mm </t>
  </si>
  <si>
    <t>Ø pico 13 mm - 35 mm  38 mm</t>
  </si>
  <si>
    <t>Ø pico 16 mm - 38 mm 16 mm - 1</t>
  </si>
  <si>
    <t>Ø pico 16 mm - 16 mm 19 mm - 7</t>
  </si>
  <si>
    <t>Ø pico 16 mm - 19 mm 22 mm</t>
  </si>
  <si>
    <t>Ø pico 16 mm - 22 mm 25 mm</t>
  </si>
  <si>
    <t>Ø pico 16 mm - 25 mm 28 mm</t>
  </si>
  <si>
    <t>Ø pico 16 mm - 28 mm 32 mm  - 47</t>
  </si>
  <si>
    <t xml:space="preserve">Ø pico 16 mm - 32 mm  35 mm </t>
  </si>
  <si>
    <t>Ø pico 16 mm - 35 mm  38 mm - 51</t>
  </si>
  <si>
    <t>Ø pico 19 mm - 38 mm 19 mm - 9</t>
  </si>
  <si>
    <t>Ø pico 19 mm - 19 mm 22 mm</t>
  </si>
  <si>
    <t>Ø pico 19 mm - 22 mm 25 mm</t>
  </si>
  <si>
    <t>Ø pico 19 mm - 25 mm 28 mm</t>
  </si>
  <si>
    <t>Ø pico 19 mm - 28 mm 32 mm  - 48</t>
  </si>
  <si>
    <t>Ø pico 19 mm - 32 mm  35 mm - 5</t>
  </si>
  <si>
    <t>Ø pico 19 mm - 35 mm 38 mm - 52</t>
  </si>
  <si>
    <t>Ø pico 22 mm - 38 mm 22 mm</t>
  </si>
  <si>
    <t>Ø pico 22 mm - 22 mm 25 mm</t>
  </si>
  <si>
    <t>Ø pico 22 mm - 25 mm 28 mm</t>
  </si>
  <si>
    <t xml:space="preserve">Ø pico 22 mm - 28 mm 32 mm </t>
  </si>
  <si>
    <t>Ø pico 22 mm - 32 mm  35 mm</t>
  </si>
  <si>
    <t>Ø pico 22 mm - 35 mm 38 mm</t>
  </si>
  <si>
    <t>Ø pico 25 mm - 38 mm 25 mm</t>
  </si>
  <si>
    <t>Ø pico 25 mm - 25 mm 28 mm</t>
  </si>
  <si>
    <t xml:space="preserve">Ø pico 25 mm - 28 mm 32 mm </t>
  </si>
  <si>
    <t>Ø pico 25 mm - 32 mm  35 mm</t>
  </si>
  <si>
    <t>Ø pico 25 mm - 35 mm 38 mm</t>
  </si>
  <si>
    <t>"T" DOBLES Y A 45° - 35 mm Peugeot</t>
  </si>
  <si>
    <t>"T" DOBLES Y A 45° - 16 mm REGATTA</t>
  </si>
  <si>
    <t>"T" DOBLES Y A 45° - 25 mm VW polo wolf</t>
  </si>
  <si>
    <t>"T" DOBLES Y A 45° - 8x8x8 mm VW</t>
  </si>
  <si>
    <t>Ø pico 8 mm - 16 mm GNC con purg 19 mm GNC con purg - 37</t>
  </si>
  <si>
    <t>32 mm /portabulbo - 18</t>
  </si>
  <si>
    <t>UNION 19 mm FIAT DUNA Y uso univer</t>
  </si>
  <si>
    <t>110 - 18x8x6</t>
  </si>
  <si>
    <t>Sopladora y aspiradora black decker</t>
  </si>
  <si>
    <t>111 - 13,5x7x5</t>
  </si>
  <si>
    <t>Taladro bosch</t>
  </si>
  <si>
    <t>112 - 23x9x6</t>
  </si>
  <si>
    <t>Amoladora dower paggio</t>
  </si>
  <si>
    <t>113 - 13x8x5</t>
  </si>
  <si>
    <t>Amoladora de walt</t>
  </si>
  <si>
    <t>114 - 13x14x7,3</t>
  </si>
  <si>
    <t>Amol 7" dowen paggio</t>
  </si>
  <si>
    <t>115 - 13x10x5</t>
  </si>
  <si>
    <t>Amoladora black &amp; decker</t>
  </si>
  <si>
    <t>116 - 6x9x13</t>
  </si>
  <si>
    <t>Amol argentec</t>
  </si>
  <si>
    <t>117 - 6x12x16</t>
  </si>
  <si>
    <t>Rotomartillo</t>
  </si>
  <si>
    <t>118 - 6x16x21</t>
  </si>
  <si>
    <t>119 - 6x12x18</t>
  </si>
  <si>
    <t>Dewalt amoladora</t>
  </si>
  <si>
    <t>120 - 5x11x17</t>
  </si>
  <si>
    <t>121 - 6x11x18</t>
  </si>
  <si>
    <t>Aspiradora</t>
  </si>
  <si>
    <t>122 - 6x12x28</t>
  </si>
  <si>
    <t>Aspiradora y hidrolavadora</t>
  </si>
  <si>
    <t>123 - 7x11x17</t>
  </si>
  <si>
    <t>Rotomartillo y amoladoras</t>
  </si>
  <si>
    <t>124 - 5x12x17</t>
  </si>
  <si>
    <t>Lavarropas</t>
  </si>
  <si>
    <t>125 - 5x12x17</t>
  </si>
  <si>
    <t>126 - 5x11x18</t>
  </si>
  <si>
    <t>127 - 6,5x13,5x19</t>
  </si>
  <si>
    <t>Amoladoras 7"</t>
  </si>
  <si>
    <t>IMAGEN</t>
  </si>
  <si>
    <t>http://http2.mlstatic.com/D_708492-MLA72045130481_102023-F.jpg</t>
  </si>
  <si>
    <t>http://http2.mlstatic.com/D_785905-MLA71988387406_102023-F.jpg</t>
  </si>
  <si>
    <t>http://http2.mlstatic.com/D_878027-MLA72239756252_102023-F.jpg</t>
  </si>
  <si>
    <t>http://http2.mlstatic.com/D_741302-MLA71988387408_102023-F.jpg</t>
  </si>
  <si>
    <t>http://http2.mlstatic.com/D_986792-MLA72240891774_102023-F.jpg</t>
  </si>
  <si>
    <t>http://http2.mlstatic.com/D_953256-MLA71988435968_102023-F.jpg</t>
  </si>
  <si>
    <t>http://http2.mlstatic.com/D_778884-MLA71988387412_102023-F.jpg</t>
  </si>
  <si>
    <t>http://http2.mlstatic.com/D_881846-MLA71988387472_102023-F.jpg</t>
  </si>
  <si>
    <t>http://http2.mlstatic.com/D_647342-MLA72293218763_102023-F.jpg</t>
  </si>
  <si>
    <t>http://http2.mlstatic.com/D_724144-MLA72292952705_102023-F.jpg</t>
  </si>
  <si>
    <t>http://http2.mlstatic.com/D_790405-MLA72292952961_102023-F.jpg</t>
  </si>
  <si>
    <t>http://http2.mlstatic.com/D_780043-MLA72292972855_102023-F.jpg</t>
  </si>
  <si>
    <t>http://http2.mlstatic.com/D_868791-MLA71988436048_102023-F.jpg</t>
  </si>
  <si>
    <t>http://http2.mlstatic.com/D_849599-MLA72045130573_102023-F.jpg</t>
  </si>
  <si>
    <t>http://http2.mlstatic.com/D_759357-MLA71988436056_102023-F.jpg</t>
  </si>
  <si>
    <t>http://http2.mlstatic.com/D_784053-MLA71988436060_102023-F.jpg</t>
  </si>
  <si>
    <t>http://http2.mlstatic.com/D_767299-MLA71988387492_102023-F.jpg</t>
  </si>
  <si>
    <t>http://http2.mlstatic.com/D_633062-MLA72045130585_102023-F.jpg</t>
  </si>
  <si>
    <t>http://http2.mlstatic.com/D_651074-MLA71988387494_102023-F.jpg</t>
  </si>
  <si>
    <t>http://http2.mlstatic.com/D_915039-MLA72045130587_102023-F.jpg</t>
  </si>
  <si>
    <t>http://http2.mlstatic.com/D_808914-MLA71988436066_102023-F.jpg</t>
  </si>
  <si>
    <t>http://http2.mlstatic.com/D_795009-MLA72045130593_102023-F.jpg</t>
  </si>
  <si>
    <t>http://http2.mlstatic.com/D_839604-MLA72304258543_102023-F.jpg</t>
  </si>
  <si>
    <t>http://http2.mlstatic.com/D_982789-MLA71988387498_102023-F.jpg</t>
  </si>
  <si>
    <t>http://http2.mlstatic.com/D_939078-MLA72045130601_102023-F.jpg</t>
  </si>
  <si>
    <t>http://http2.mlstatic.com/D_646955-MLA72045130609_102023-F.jpg</t>
  </si>
  <si>
    <t>http://http2.mlstatic.com/D_649675-MLA72045130603_102023-F.jpg</t>
  </si>
  <si>
    <t>http://http2.mlstatic.com/D_634773-MLA72045130605_102023-F.jpg</t>
  </si>
  <si>
    <t>http://http2.mlstatic.com/D_806466-MLA72045130611_102023-F.jpg</t>
  </si>
  <si>
    <t>http://http2.mlstatic.com/D_940847-MLA71988387512_102023-F.jpg</t>
  </si>
  <si>
    <t>http://http2.mlstatic.com/D_773420-MLA71988436082_102023-F.jpg</t>
  </si>
  <si>
    <t>http://http2.mlstatic.com/D_954382-MLA71988387518_102023-F.jpg</t>
  </si>
  <si>
    <t>http://http2.mlstatic.com/D_695717-MLA72045130615_102023-F.jpg</t>
  </si>
  <si>
    <t>http://http2.mlstatic.com/D_843702-MLA71988436092_102023-F.jpg</t>
  </si>
  <si>
    <t>http://http2.mlstatic.com/D_897336-MLA72045130625_102023-F.jpg</t>
  </si>
  <si>
    <t>http://http2.mlstatic.com/D_916598-MLA71988387522_102023-F.jpg</t>
  </si>
  <si>
    <t>http://http2.mlstatic.com/D_623666-MLA72292953075_102023-F.jpg</t>
  </si>
  <si>
    <t>http://http2.mlstatic.com/D_795023-MLA71988436102_102023-F.jpg</t>
  </si>
  <si>
    <t>http://http2.mlstatic.com/D_781708-MLA71988387534_102023-F.jpg</t>
  </si>
  <si>
    <t>http://http2.mlstatic.com/D_863947-MLA71988436106_102023-F.jpg</t>
  </si>
  <si>
    <t>http://http2.mlstatic.com/D_818712-MLA71988436112_102023-F.jpg</t>
  </si>
  <si>
    <t>http://http2.mlstatic.com/D_840938-MLA72293218927_102023-F.jpg</t>
  </si>
  <si>
    <t>http://http2.mlstatic.com/D_831515-MLA72045130639_102023-F.jpg</t>
  </si>
  <si>
    <t>http://http2.mlstatic.com/D_604329-MLA71988387544_102023-F.jpg</t>
  </si>
  <si>
    <t>http://http2.mlstatic.com/D_894701-MLA72045130643_102023-F.jpg</t>
  </si>
  <si>
    <t>http://http2.mlstatic.com/D_729510-MLA71988387546_102023-F.jpg</t>
  </si>
  <si>
    <t>http://http2.mlstatic.com/D_910527-MLA71988436122_102023-F.jpg</t>
  </si>
  <si>
    <t>http://http2.mlstatic.com/D_874828-MLA71988436130_102023-F.jpg</t>
  </si>
  <si>
    <t>http://http2.mlstatic.com/D_949801-MLA72045130647_102023-F.jpg</t>
  </si>
  <si>
    <t>http://http2.mlstatic.com/D_704935-MLA72045130649_102023-F.jpg</t>
  </si>
  <si>
    <t>http://http2.mlstatic.com/D_618901-MLA72292972649_102023-F.jpg</t>
  </si>
  <si>
    <t>http://http2.mlstatic.com/D_723830-MLA71988436146_102023-F.jpg</t>
  </si>
  <si>
    <t>http://http2.mlstatic.com/D_915339-MLA71988436142_102023-F.jpg</t>
  </si>
  <si>
    <t>http://http2.mlstatic.com/D_681688-MLA72292952709_102023-F.jpg</t>
  </si>
  <si>
    <t>http://http2.mlstatic.com/D_630670-MLA71988387564_102023-F.jpg</t>
  </si>
  <si>
    <t>http://http2.mlstatic.com/D_614810-MLA72409121524_102023-F.jpg</t>
  </si>
  <si>
    <t>http://http2.mlstatic.com/D_859108-MLA71988387576_102023-F.jpg</t>
  </si>
  <si>
    <t>http://http2.mlstatic.com/D_702377-MLA71988387574_102023-F.jpg</t>
  </si>
  <si>
    <t>http://http2.mlstatic.com/D_890606-MLA71988436162_102023-F.jpg</t>
  </si>
  <si>
    <t>http://http2.mlstatic.com/D_836705-MLA72292972697_102023-F.jpg</t>
  </si>
  <si>
    <t>http://http2.mlstatic.com/D_711277-MLA71988436164_102023-F.jpg</t>
  </si>
  <si>
    <t>http://http2.mlstatic.com/D_988660-MLA72045130659_102023-F.jpg</t>
  </si>
  <si>
    <t>http://http2.mlstatic.com/D_921941-MLA71988436168_102023-F.jpg</t>
  </si>
  <si>
    <t>http://http2.mlstatic.com/D_769469-MLA72045130665_102023-F.jpg</t>
  </si>
  <si>
    <t>http://http2.mlstatic.com/D_922989-MLA72045130667_102023-F.jpg</t>
  </si>
  <si>
    <t>http://http2.mlstatic.com/D_859666-MLA71988387592_102023-F.jpg</t>
  </si>
  <si>
    <t>http://http2.mlstatic.com/D_681255-MLA71988436172_102023-F.jpg</t>
  </si>
  <si>
    <t>http://http2.mlstatic.com/D_706573-MLA71988436174_102023-F.jpg</t>
  </si>
  <si>
    <t>http://http2.mlstatic.com/D_761953-MLA71988436176_102023-F.jpg</t>
  </si>
  <si>
    <t>http://http2.mlstatic.com/D_639330-MLA71988387606_102023-F.jpg</t>
  </si>
  <si>
    <t>http://http2.mlstatic.com/D_966444-MLA72045130679_102023-F.jpg</t>
  </si>
  <si>
    <t>http://http2.mlstatic.com/D_817432-MLA72045130677_102023-F.jpg</t>
  </si>
  <si>
    <t>http://http2.mlstatic.com/D_862240-MLA71988387612_102023-F.jpg</t>
  </si>
  <si>
    <t>http://http2.mlstatic.com/D_971972-MLA71988387614_102023-F.jpg</t>
  </si>
  <si>
    <t>http://http2.mlstatic.com/D_641258-MLA71988387616_102023-F.jpg</t>
  </si>
  <si>
    <t>http://http2.mlstatic.com/D_709426-MLA71988387618_102023-F.jpg</t>
  </si>
  <si>
    <t>http://http2.mlstatic.com/D_856569-MLA72292952717_102023-F.jpg</t>
  </si>
  <si>
    <t>http://http2.mlstatic.com/D_831923-MLA72045130695_102023-F.jpg</t>
  </si>
  <si>
    <t>http://http2.mlstatic.com/D_707161-MLA71988436190_102023-F.jpg</t>
  </si>
  <si>
    <t>http://http2.mlstatic.com/D_709492-MLA71988436196_102023-F.jpg</t>
  </si>
  <si>
    <t>http://http2.mlstatic.com/D_791630-MLA71988387620_102023-F.jpg</t>
  </si>
  <si>
    <t>http://http2.mlstatic.com/D_887238-MLA71988436200_102023-F.jpg</t>
  </si>
  <si>
    <t>http://http2.mlstatic.com/D_614241-MLA72045130701_102023-F.jpg</t>
  </si>
  <si>
    <t>http://http2.mlstatic.com/D_613617-MLA71988436206_102023-F.jpg</t>
  </si>
  <si>
    <t>http://http2.mlstatic.com/D_925007-MLA72045130703_102023-F.jpg</t>
  </si>
  <si>
    <t>http://http2.mlstatic.com/D_972617-MLA72045130707_102023-F.jpg</t>
  </si>
  <si>
    <t>http://http2.mlstatic.com/D_970144-MLA71988436218_102023-F.jpg</t>
  </si>
  <si>
    <t>http://http2.mlstatic.com/D_838567-MLA71988387632_102023-F.jpg</t>
  </si>
  <si>
    <t>http://http2.mlstatic.com/D_877534-MLA71988387634_102023-F.jpg</t>
  </si>
  <si>
    <t>http://http2.mlstatic.com/D_885792-MLA71988436220_102023-F.jpg</t>
  </si>
  <si>
    <t>http://http2.mlstatic.com/D_692868-MLA71988387636_102023-F.jpg</t>
  </si>
  <si>
    <t>http://http2.mlstatic.com/D_630953-MLA72045130717_102023-F.jpg</t>
  </si>
  <si>
    <t>http://http2.mlstatic.com/D_796042-MLA71988436226_102023-F.jpg</t>
  </si>
  <si>
    <t>http://http2.mlstatic.com/D_977135-MLA71988436234_102023-F.jpg</t>
  </si>
  <si>
    <t>http://http2.mlstatic.com/D_699750-MLA71988436232_102023-F.jpg</t>
  </si>
  <si>
    <t>http://http2.mlstatic.com/D_919006-MLA71988436238_102023-F.jpg</t>
  </si>
  <si>
    <t>http://http2.mlstatic.com/D_960675-MLA72045130725_102023-F.jpg</t>
  </si>
  <si>
    <t>http://http2.mlstatic.com/D_978684-MLA71988436240_102023-F.jpg</t>
  </si>
  <si>
    <t>http://http2.mlstatic.com/D_714361-MLA72045130729_102023-F.jpg</t>
  </si>
  <si>
    <t>http://http2.mlstatic.com/D_955327-MLA72292972833_102023-F.jpg</t>
  </si>
  <si>
    <t>http://http2.mlstatic.com/D_884455-MLA72293219047_102023-F.jpg</t>
  </si>
  <si>
    <t>http://http2.mlstatic.com/D_757564-MLA72045130737_102023-F.jpg</t>
  </si>
  <si>
    <t>http://http2.mlstatic.com/D_870556-MLA72292952729_102023-F.jpg</t>
  </si>
  <si>
    <t>http://http2.mlstatic.com/D_638439-MLA71988387652_102023-F.jpg</t>
  </si>
  <si>
    <t>http://http2.mlstatic.com/D_796169-MLA71988436254_102023-F.jpg</t>
  </si>
  <si>
    <t>http://http2.mlstatic.com/D_903071-MLA72045130741_102023-F.jpg</t>
  </si>
  <si>
    <t>http://http2.mlstatic.com/D_969651-MLA71988436260_102023-F.jpg</t>
  </si>
  <si>
    <t>http://http2.mlstatic.com/D_622334-MLA71988387656_102023-F.jpg</t>
  </si>
  <si>
    <t>http://http2.mlstatic.com/D_663596-MLA72292972793_102023-F.jpg</t>
  </si>
  <si>
    <t>http://http2.mlstatic.com/D_917372-MLA72292972589_102023-F.jpg</t>
  </si>
  <si>
    <t>http://http2.mlstatic.com/D_946095-MLA72292972599_102023-F.jpg</t>
  </si>
  <si>
    <t>http://http2.mlstatic.com/D_882114-MLA72045130749_102023-F.jpg</t>
  </si>
  <si>
    <t>http://http2.mlstatic.com/D_880451-MLA72045130747_102023-F.jpg</t>
  </si>
  <si>
    <t>http://http2.mlstatic.com/D_812092-MLA71988387668_102023-F.jpg</t>
  </si>
  <si>
    <t>http://http2.mlstatic.com/D_680934-MLA72292972801_102023-F.jpg</t>
  </si>
  <si>
    <t>http://http2.mlstatic.com/D_636554-MLA71988387672_102023-F.jpg</t>
  </si>
  <si>
    <t>http://http2.mlstatic.com/D_701632-MLA72045130759_102023-F.jpg</t>
  </si>
  <si>
    <t>http://http2.mlstatic.com/D_896297-MLA71988387678_102023-F.jpg</t>
  </si>
  <si>
    <t>http://http2.mlstatic.com/D_742896-MLA71988436284_102023-F.jpg</t>
  </si>
  <si>
    <t>http://http2.mlstatic.com/D_868530-MLA71988387414_102023-F.jpg</t>
  </si>
  <si>
    <t>http://http2.mlstatic.com/D_846247-MLA72098808088_102023-F.jpg</t>
  </si>
  <si>
    <t>http://http2.mlstatic.com/D_629655-MLA72239320568_102023-F.jpg</t>
  </si>
  <si>
    <t>http://http2.mlstatic.com/D_709826-MLA72045130769_102023-F.jpg</t>
  </si>
  <si>
    <t>http://http2.mlstatic.com/D_854084-MLA72292972873_102023-F.jpg</t>
  </si>
  <si>
    <t>http://http2.mlstatic.com/D_915672-MLA71988387690_102023-F.jpg</t>
  </si>
  <si>
    <t>http://http2.mlstatic.com/D_955509-MLA72045130771_102023-F.jpg</t>
  </si>
  <si>
    <t>http://http2.mlstatic.com/D_857643-MLA72293218839_102023-F.jpg</t>
  </si>
  <si>
    <t>http://http2.mlstatic.com/D_779434-MLA71988387694_102023-F.jpg</t>
  </si>
  <si>
    <t>http://http2.mlstatic.com/D_646310-MLA72045130777_102023-F.jpg</t>
  </si>
  <si>
    <t>http://http2.mlstatic.com/D_616556-MLA71988387698_102023-F.jpg</t>
  </si>
  <si>
    <t>http://http2.mlstatic.com/D_695773-MLA71988387702_102023-F.jpg</t>
  </si>
  <si>
    <t>http://http2.mlstatic.com/D_898294-MLA72045130785_102023-F.jpg</t>
  </si>
  <si>
    <t>http://http2.mlstatic.com/D_853418-MLA72045130789_102023-F.jpg</t>
  </si>
  <si>
    <t>http://http2.mlstatic.com/D_845029-MLA71988387706_102023-F.jpg</t>
  </si>
  <si>
    <t>http://http2.mlstatic.com/D_723314-MLA72292953009_102023-F.jpg</t>
  </si>
  <si>
    <t>http://http2.mlstatic.com/D_695993-MLA72292972461_102023-F.jpg</t>
  </si>
  <si>
    <t>http://http2.mlstatic.com/D_651701-MLA72045130799_102023-F.jpg</t>
  </si>
  <si>
    <t>http://http2.mlstatic.com/D_759077-MLA71988436310_102023-F.jpg</t>
  </si>
  <si>
    <t>http://http2.mlstatic.com/D_634519-MLA72292953117_102023-F.jpg</t>
  </si>
  <si>
    <t>http://http2.mlstatic.com/D_810033-MLA71988436312_102023-F.jpg</t>
  </si>
  <si>
    <t>http://http2.mlstatic.com/D_690049-MLA72292952907_102023-F.jpg</t>
  </si>
  <si>
    <t>http://http2.mlstatic.com/D_952314-MLA72293219189_102023-F.jpg</t>
  </si>
  <si>
    <t>http://http2.mlstatic.com/D_831161-MLA72045130807_102023-F.jpg</t>
  </si>
  <si>
    <t>http://http2.mlstatic.com/D_697507-MLA71988436322_102023-F.jpg</t>
  </si>
  <si>
    <t>http://http2.mlstatic.com/D_976147-MLA72045130817_102023-F.jpg</t>
  </si>
  <si>
    <t>http://http2.mlstatic.com/D_833829-MLA71988387732_102023-F.jpg</t>
  </si>
  <si>
    <t>http://http2.mlstatic.com/D_887939-MLA72045130821_102023-F.jpg</t>
  </si>
  <si>
    <t>http://http2.mlstatic.com/D_792246-MLA72045130823_102023-F.jpg</t>
  </si>
  <si>
    <t>http://http2.mlstatic.com/D_615206-MLA72045130827_102023-F.jpg</t>
  </si>
  <si>
    <t>http://http2.mlstatic.com/D_673240-MLA71988387748_102023-F.jpg</t>
  </si>
  <si>
    <t>http://http2.mlstatic.com/D_833694-MLA72292953085_102023-F.jpg</t>
  </si>
  <si>
    <t>http://http2.mlstatic.com/D_814708-MLA72292952977_102023-F.jpg</t>
  </si>
  <si>
    <t>http://http2.mlstatic.com/D_732192-MLA71988387752_102023-F.jpg</t>
  </si>
  <si>
    <t>http://http2.mlstatic.com/D_654123-MLA71988436338_102023-F.jpg</t>
  </si>
  <si>
    <t>http://http2.mlstatic.com/D_617382-MLA72045130835_102023-F.jpg</t>
  </si>
  <si>
    <t>http://http2.mlstatic.com/D_859849-MLA72098653830_102023-F.jpg</t>
  </si>
  <si>
    <t>http://http2.mlstatic.com/D_622694-MLA71988387762_102023-F.jpg</t>
  </si>
  <si>
    <t>http://http2.mlstatic.com/D_960618-MLA71988436344_102023-F.jpg</t>
  </si>
  <si>
    <t>http://http2.mlstatic.com/D_764640-MLA72045130841_102023-F.jpg</t>
  </si>
  <si>
    <t>http://http2.mlstatic.com/D_994268-MLA72045130843_102023-F.jpg</t>
  </si>
  <si>
    <t>http://http2.mlstatic.com/D_753823-MLA72045130847_102023-F.jpg</t>
  </si>
  <si>
    <t>http://http2.mlstatic.com/D_979356-MLA71988436348_102023-F.jpg</t>
  </si>
  <si>
    <t>http://http2.mlstatic.com/D_731739-MLA71988387764_102023-F.jpg</t>
  </si>
  <si>
    <t>http://http2.mlstatic.com/D_754584-MLA71988436360_102023-F.jpg</t>
  </si>
  <si>
    <t>http://http2.mlstatic.com/D_877704-MLA72292952815_102023-F.jpg</t>
  </si>
  <si>
    <t>http://http2.mlstatic.com/D_737012-MLA71988436364_102023-F.jpg</t>
  </si>
  <si>
    <t>http://http2.mlstatic.com/D_987494-MLA72158858311_102023-F.jpg</t>
  </si>
  <si>
    <t>http://http2.mlstatic.com/D_616418-MLA72045130859_102023-F.jpg</t>
  </si>
  <si>
    <t>http://http2.mlstatic.com/D_935954-MLA72045130865_102023-F.jpg</t>
  </si>
  <si>
    <t>http://http2.mlstatic.com/D_687221-MLA71988436368_102023-F.jpg</t>
  </si>
  <si>
    <t>http://http2.mlstatic.com/D_947245-MLA71988387774_102023-F.jpg</t>
  </si>
  <si>
    <t>http://http2.mlstatic.com/D_776737-MLA71988436370_102023-F.jpg</t>
  </si>
  <si>
    <t>http://http2.mlstatic.com/D_781710-MLA72045130871_102023-F.jpg</t>
  </si>
  <si>
    <t>http://http2.mlstatic.com/D_655247-MLA71988436374_102023-F.jpg</t>
  </si>
  <si>
    <t>http://http2.mlstatic.com/D_998509-MLA71988387780_102023-F.jpg</t>
  </si>
  <si>
    <t>http://http2.mlstatic.com/D_773024-MLA71988436382_102023-F.jpg</t>
  </si>
  <si>
    <t>http://http2.mlstatic.com/D_793009-MLA72045130879_102023-F.jpg</t>
  </si>
  <si>
    <t>http://http2.mlstatic.com/D_785418-MLA71988387794_102023-F.jpg</t>
  </si>
  <si>
    <t>http://http2.mlstatic.com/D_941718-MLA72293218761_102023-F.jpg</t>
  </si>
  <si>
    <t>http://http2.mlstatic.com/D_861619-MLA71988436386_102023-F.jpg</t>
  </si>
  <si>
    <t>http://http2.mlstatic.com/D_865291-MLA72045130885_102023-F.jpg</t>
  </si>
  <si>
    <t>http://http2.mlstatic.com/D_744068-MLA71988436390_102023-F.jpg</t>
  </si>
  <si>
    <t>http://http2.mlstatic.com/D_862913-MLA71988387804_102023-F.jpg</t>
  </si>
  <si>
    <t>http://http2.mlstatic.com/D_800174-MLA72292972763_102023-F.jpg</t>
  </si>
  <si>
    <t>http://http2.mlstatic.com/D_775852-MLA71988387812_102023-F.jpg</t>
  </si>
  <si>
    <t>http://http2.mlstatic.com/D_969507-MLA71988436394_102023-F.jpg</t>
  </si>
  <si>
    <t>http://http2.mlstatic.com/D_809990-MLA71988436396_102023-F.jpg</t>
  </si>
  <si>
    <t>http://http2.mlstatic.com/D_744375-MLA71988387820_102023-F.jpg</t>
  </si>
  <si>
    <t>http://http2.mlstatic.com/D_974551-MLA72239756270_102023-F.jpg</t>
  </si>
  <si>
    <t>http://http2.mlstatic.com/D_903388-MLA72045130899_102023-F.jpg</t>
  </si>
  <si>
    <t>http://http2.mlstatic.com/D_824746-MLA72158868351_102023-F.jpg</t>
  </si>
  <si>
    <t>http://http2.mlstatic.com/D_693723-MLA72302637641_102023-F.jpg</t>
  </si>
  <si>
    <t>http://http2.mlstatic.com/D_921573-MLA72045130901_102023-F.jpg</t>
  </si>
  <si>
    <t>http://http2.mlstatic.com/D_956968-MLA72045130909_102023-F.jpg</t>
  </si>
  <si>
    <t>http://http2.mlstatic.com/D_876274-MLA72098633924_102023-F.jpg</t>
  </si>
  <si>
    <t>http://http2.mlstatic.com/D_622705-MLA72293218941_102023-F.jpg</t>
  </si>
  <si>
    <t>http://http2.mlstatic.com/D_839609-MLA72098653252_102023-F.jpg</t>
  </si>
  <si>
    <t>http://http2.mlstatic.com/D_927946-MLA71988387834_102023-F.jpg</t>
  </si>
  <si>
    <t>http://http2.mlstatic.com/D_737838-MLA72045130921_102023-F.jpg</t>
  </si>
  <si>
    <t>http://http2.mlstatic.com/D_714064-MLA71988436420_102023-F.jpg</t>
  </si>
  <si>
    <t>http://http2.mlstatic.com/D_609834-MLA72302637509_102023-F.jpg</t>
  </si>
  <si>
    <t>http://http2.mlstatic.com/D_988790-MLA72239756340_102023-F.jpg</t>
  </si>
  <si>
    <t>http://http2.mlstatic.com/D_870766-MLA71988387844_102023-F.jpg</t>
  </si>
  <si>
    <t>http://http2.mlstatic.com/D_682034-MLA71988436422_102023-F.jpg</t>
  </si>
  <si>
    <t>http://http2.mlstatic.com/D_790273-MLA72098653314_102023-F.jpg</t>
  </si>
  <si>
    <t>http://http2.mlstatic.com/D_945358-MLA72098653006_102023-F.jpg</t>
  </si>
  <si>
    <t>http://http2.mlstatic.com/D_899911-MLA72098633420_102023-F.jpg</t>
  </si>
  <si>
    <t>http://http2.mlstatic.com/D_648607-MLA72045130933_102023-F.jpg</t>
  </si>
  <si>
    <t>http://http2.mlstatic.com/D_620881-MLA71988387852_102023-F.jpg</t>
  </si>
  <si>
    <t>http://http2.mlstatic.com/D_740073-MLA72292972823_102023-F.jpg</t>
  </si>
  <si>
    <t>http://http2.mlstatic.com/D_888089-MLA71988387858_102023-F.jpg</t>
  </si>
  <si>
    <t>http://http2.mlstatic.com/D_846983-MLA72239756268_102023-F.jpg</t>
  </si>
  <si>
    <t>http://http2.mlstatic.com/D_628375-MLA72302637507_102023-F.jpg</t>
  </si>
  <si>
    <t>http://http2.mlstatic.com/D_705829-MLA72158858401_102023-F.jpg</t>
  </si>
  <si>
    <t>http://http2.mlstatic.com/D_738076-MLA71988387864_102023-F.jpg</t>
  </si>
  <si>
    <t>http://http2.mlstatic.com/D_895007-MLA72045130945_102023-F.jpg</t>
  </si>
  <si>
    <t>http://http2.mlstatic.com/D_607272-MLA71988436442_102023-F.jpg</t>
  </si>
  <si>
    <t>http://http2.mlstatic.com/D_764383-MLA72293219141_102023-F.jpg</t>
  </si>
  <si>
    <t>http://http2.mlstatic.com/D_636559-MLA71988436444_102023-F.jpg</t>
  </si>
  <si>
    <t>http://http2.mlstatic.com/D_650495-MLA72045130951_102023-F.jpg</t>
  </si>
  <si>
    <t>http://http2.mlstatic.com/D_794750-MLA72292953169_102023-F.jpg</t>
  </si>
  <si>
    <t>http://http2.mlstatic.com/D_739882-MLA71988436452_102023-F.jpg</t>
  </si>
  <si>
    <t>http://http2.mlstatic.com/D_750638-MLA72302637629_102023-F.jpg</t>
  </si>
  <si>
    <t>http://http2.mlstatic.com/D_865714-MLA72098634194_102023-F.jpg</t>
  </si>
  <si>
    <t>http://http2.mlstatic.com/D_920598-MLA72239756380_102023-F.jpg</t>
  </si>
  <si>
    <t>http://http2.mlstatic.com/D_617095-MLA72292952827_102023-F.jpg</t>
  </si>
  <si>
    <t>http://http2.mlstatic.com/D_792944-MLA72158868717_102023-F.jpg</t>
  </si>
  <si>
    <t>http://http2.mlstatic.com/D_668382-MLA72239320510_102023-F.jpg</t>
  </si>
  <si>
    <t>http://http2.mlstatic.com/D_975573-MLA72239320522_102023-F.jpg</t>
  </si>
  <si>
    <t>http://http2.mlstatic.com/D_666431-MLA72293219993_102023-F.jpg</t>
  </si>
  <si>
    <t>http://http2.mlstatic.com/D_880428-MLA72158858481_102023-F.jpg</t>
  </si>
  <si>
    <t>http://http2.mlstatic.com/D_922440-MLA72158858347_102023-F.jpg</t>
  </si>
  <si>
    <t>http://http2.mlstatic.com/D_916099-MLA72160246481_102023-F.jpg</t>
  </si>
  <si>
    <t>http://http2.mlstatic.com/D_690795-MLA71988436472_102023-F.jpg</t>
  </si>
  <si>
    <t>http://http2.mlstatic.com/D_667691-MLA72098653210_102023-F.jpg</t>
  </si>
  <si>
    <t>http://http2.mlstatic.com/D_698300-MLA72098653098_102023-F.jpg</t>
  </si>
  <si>
    <t>http://http2.mlstatic.com/D_923740-MLA72045130987_102023-F.jpg</t>
  </si>
  <si>
    <t>http://http2.mlstatic.com/D_801961-MLA72158868353_102023-F.jpg</t>
  </si>
  <si>
    <t>http://http2.mlstatic.com/D_854419-MLA71988387910_102023-F.jpg</t>
  </si>
  <si>
    <t>http://http2.mlstatic.com/D_674411-MLA72098777812_102023-F.jpg</t>
  </si>
  <si>
    <t>http://http2.mlstatic.com/D_679025-MLA72098777874_102023-F.jpg</t>
  </si>
  <si>
    <t>http://http2.mlstatic.com/D_603572-MLA71988436496_102023-F.jpg</t>
  </si>
  <si>
    <t>http://http2.mlstatic.com/D_697806-MLA72045130995_102023-F.jpg</t>
  </si>
  <si>
    <t>http://http2.mlstatic.com/D_750994-MLA72158868775_102023-F.jpg</t>
  </si>
  <si>
    <t>http://http2.mlstatic.com/D_701832-MLA71988387914_102023-F.jpg</t>
  </si>
  <si>
    <t>http://http2.mlstatic.com/D_864223-MLA72098807472_102023-F.jpg</t>
  </si>
  <si>
    <t>http://http2.mlstatic.com/D_906050-MLA72098652962_102023-F.jpg</t>
  </si>
  <si>
    <t>http://http2.mlstatic.com/D_831419-MLA72098633616_102023-F.jpg</t>
  </si>
  <si>
    <t>http://http2.mlstatic.com/D_803638-MLA72239756342_102023-F.jpg</t>
  </si>
  <si>
    <t>http://http2.mlstatic.com/D_862754-MLA72098653324_102023-F.jpg</t>
  </si>
  <si>
    <t>http://http2.mlstatic.com/D_992545-MLA71988436510_102023-F.jpg</t>
  </si>
  <si>
    <t>http://http2.mlstatic.com/D_794690-MLA71988436512_102023-F.jpg</t>
  </si>
  <si>
    <t>http://http2.mlstatic.com/D_649176-MLA71988387928_102023-F.jpg</t>
  </si>
  <si>
    <t>http://http2.mlstatic.com/D_923545-MLA72302637619_102023-F.jpg</t>
  </si>
  <si>
    <t>http://http2.mlstatic.com/D_910572-MLA71988387932_102023-F.jpg</t>
  </si>
  <si>
    <t>http://http2.mlstatic.com/D_987229-MLA72292953051_102023-F.jpg</t>
  </si>
  <si>
    <t>http://http2.mlstatic.com/D_943432-MLA72293218911_102023-F.jpg</t>
  </si>
  <si>
    <t>http://http2.mlstatic.com/D_934362-MLA72045131025_102023-F.jpg</t>
  </si>
  <si>
    <t>http://http2.mlstatic.com/D_792399-MLA72045131029_102023-F.jpg</t>
  </si>
  <si>
    <t>http://http2.mlstatic.com/D_968090-MLA72292972815_102023-F.jpg</t>
  </si>
  <si>
    <t>http://http2.mlstatic.com/D_753161-MLA71988387940_102023-F.jpg</t>
  </si>
  <si>
    <t>http://http2.mlstatic.com/D_617780-MLA71988387944_102023-F.jpg</t>
  </si>
  <si>
    <t>http://http2.mlstatic.com/D_600316-MLA72292952849_102023-F.jpg</t>
  </si>
  <si>
    <t>http://http2.mlstatic.com/D_945816-MLA72292972533_102023-F.jpg</t>
  </si>
  <si>
    <t>http://http2.mlstatic.com/D_725111-MLA72292953073_102023-F.jpg</t>
  </si>
  <si>
    <t>http://http2.mlstatic.com/D_645259-MLA71988387954_102023-F.jpg</t>
  </si>
  <si>
    <t>http://http2.mlstatic.com/D_949149-MLA72292953161_102023-F.jpg</t>
  </si>
  <si>
    <t>http://http2.mlstatic.com/D_689887-MLA72293218909_102023-F.jpg</t>
  </si>
  <si>
    <t>http://http2.mlstatic.com/D_803602-MLA71988387964_102023-F.jpg</t>
  </si>
  <si>
    <t>http://http2.mlstatic.com/D_854415-MLA71988436546_102023-F.jpg</t>
  </si>
  <si>
    <t>http://http2.mlstatic.com/D_748998-MLA71988387976_102023-F.jpg</t>
  </si>
  <si>
    <t>http://http2.mlstatic.com/D_742833-MLA72292952991_102023-F.jpg</t>
  </si>
  <si>
    <t>http://http2.mlstatic.com/D_758213-MLA71988387980_102023-F.jpg</t>
  </si>
  <si>
    <t>http://http2.mlstatic.com/D_956600-MLA71988436558_102023-F.jpg</t>
  </si>
  <si>
    <t>http://http2.mlstatic.com/D_974609-MLA71988436552_102023-F.jpg</t>
  </si>
  <si>
    <t>http://http2.mlstatic.com/D_640326-MLA72292972619_102023-F.jpg</t>
  </si>
  <si>
    <t>http://http2.mlstatic.com/D_868424-MLA72045131063_102023-F.jpg</t>
  </si>
  <si>
    <t>http://http2.mlstatic.com/D_811388-MLA72293218867_102023-F.jpg</t>
  </si>
  <si>
    <t>http://http2.mlstatic.com/D_919519-MLA72045131069_102023-F.jpg</t>
  </si>
  <si>
    <t>http://http2.mlstatic.com/D_855768-MLA72292972827_102023-F.jpg</t>
  </si>
  <si>
    <t>http://http2.mlstatic.com/D_649920-MLA72292952931_102023-F.jpg</t>
  </si>
  <si>
    <t>http://http2.mlstatic.com/D_917672-MLA72045131081_102023-F.jpg</t>
  </si>
  <si>
    <t>http://http2.mlstatic.com/D_739524-MLA72293219195_102023-F.jpg</t>
  </si>
  <si>
    <t>http://http2.mlstatic.com/D_724095-MLA71988436570_102023-F.jpg</t>
  </si>
  <si>
    <t>http://http2.mlstatic.com/D_803220-MLA71988436582_102023-F.jpg</t>
  </si>
  <si>
    <t>http://http2.mlstatic.com/D_777865-MLA71988436584_102023-F.jpg</t>
  </si>
  <si>
    <t>http://http2.mlstatic.com/D_846522-MLA72045131091_102023-F.jpg</t>
  </si>
  <si>
    <t>http://http2.mlstatic.com/D_829914-MLA71988387988_102023-F.jpg</t>
  </si>
  <si>
    <t>http://http2.mlstatic.com/D_984179-MLA72293219007_102023-F.jpg</t>
  </si>
  <si>
    <t>http://http2.mlstatic.com/D_965243-MLA71988387990_102023-F.jpg</t>
  </si>
  <si>
    <t>http://http2.mlstatic.com/D_832209-MLA71988387992_102023-F.jpg</t>
  </si>
  <si>
    <t>http://http2.mlstatic.com/D_746218-MLA71988388002_102023-F.jpg</t>
  </si>
  <si>
    <t>http://http2.mlstatic.com/D_610700-MLA71988388004_102023-F.jpg</t>
  </si>
  <si>
    <t>http://http2.mlstatic.com/D_889523-MLA72045131105_102023-F.jpg</t>
  </si>
  <si>
    <t>http://http2.mlstatic.com/D_744138-MLA71988388008_102023-F.jpg</t>
  </si>
  <si>
    <t>http://http2.mlstatic.com/D_655779-MLA72045131107_102023-F.jpg</t>
  </si>
  <si>
    <t>http://http2.mlstatic.com/D_603796-MLA71988436596_102023-F.jpg</t>
  </si>
  <si>
    <t>http://http2.mlstatic.com/D_922247-MLA72293219101_102023-F.jpg</t>
  </si>
  <si>
    <t>http://http2.mlstatic.com/D_678373-MLA71988388018_102023-F.jpg</t>
  </si>
  <si>
    <t>http://http2.mlstatic.com/D_647996-MLA72292972825_102023-F.jpg</t>
  </si>
  <si>
    <t>http://http2.mlstatic.com/D_664764-MLA72045131117_102023-F.jpg</t>
  </si>
  <si>
    <t>http://http2.mlstatic.com/D_604384-MLA72293219103_102023-F.jpg</t>
  </si>
  <si>
    <t>http://http2.mlstatic.com/D_735942-MLA71988388024_102023-F.jpg</t>
  </si>
  <si>
    <t>http://http2.mlstatic.com/D_900216-MLA72045131127_102023-F.jpg</t>
  </si>
  <si>
    <t>http://http2.mlstatic.com/D_689597-MLA72045131131_102023-F.jpg</t>
  </si>
  <si>
    <t>http://http2.mlstatic.com/D_695377-MLA71988388036_102023-F.jpg</t>
  </si>
  <si>
    <t>http://http2.mlstatic.com/D_996678-MLA71988388034_102023-F.jpg</t>
  </si>
  <si>
    <t>http://http2.mlstatic.com/D_817001-MLA72293219245_102023-F.jpg</t>
  </si>
  <si>
    <t>http://http2.mlstatic.com/D_846507-MLA71988388042_102023-F.jpg</t>
  </si>
  <si>
    <t>http://http2.mlstatic.com/D_673301-MLA71988388048_102023-F.jpg</t>
  </si>
  <si>
    <t>http://http2.mlstatic.com/D_931927-MLA71988436622_102023-F.jpg</t>
  </si>
  <si>
    <t>http://http2.mlstatic.com/D_962004-MLA71988388050_102023-F.jpg</t>
  </si>
  <si>
    <t>http://http2.mlstatic.com/D_887018-MLA71988436626_102023-F.jpg</t>
  </si>
  <si>
    <t>http://http2.mlstatic.com/D_634104-MLA71988436628_102023-F.jpg</t>
  </si>
  <si>
    <t>http://http2.mlstatic.com/D_797538-MLA72045131149_102023-F.jpg</t>
  </si>
  <si>
    <t>http://http2.mlstatic.com/D_773134-MLA72292972717_102023-F.jpg</t>
  </si>
  <si>
    <t>http://http2.mlstatic.com/D_820489-MLA72292953063_102023-F.jpg</t>
  </si>
  <si>
    <t>http://http2.mlstatic.com/D_646709-MLA72292972573_102023-F.jpg</t>
  </si>
  <si>
    <t>http://http2.mlstatic.com/D_713214-MLA72045131155_102023-F.jpg</t>
  </si>
  <si>
    <t>http://http2.mlstatic.com/D_711360-MLA71988436642_102023-F.jpg</t>
  </si>
  <si>
    <t>http://http2.mlstatic.com/D_897403-MLA71988436644_102023-F.jpg</t>
  </si>
  <si>
    <t>http://http2.mlstatic.com/D_983369-MLA71988388058_102023-F.jpg</t>
  </si>
  <si>
    <t>http://http2.mlstatic.com/D_609745-MLA71988388060_102023-F.jpg</t>
  </si>
  <si>
    <t>http://http2.mlstatic.com/D_729834-MLA71987832640_102023-F.jpg</t>
  </si>
  <si>
    <t>http://http2.mlstatic.com/D_887935-MLA72045131167_102023-F.jpg</t>
  </si>
  <si>
    <t>http://http2.mlstatic.com/D_947238-MLA72045131169_102023-F.jpg</t>
  </si>
  <si>
    <t>http://http2.mlstatic.com/D_816035-MLA71988388064_102023-F.jpg</t>
  </si>
  <si>
    <t>http://http2.mlstatic.com/D_634618-MLA72292953019_102023-F.jpg</t>
  </si>
  <si>
    <t>http://http2.mlstatic.com/D_876492-MLA71988436656_102023-F.jpg</t>
  </si>
  <si>
    <t>http://http2.mlstatic.com/D_868179-MLA72045131179_102023-F.jpg</t>
  </si>
  <si>
    <t>http://http2.mlstatic.com/D_939922-MLA72158858873_102023-F.jpg</t>
  </si>
  <si>
    <t>http://http2.mlstatic.com/D_643833-MLA71988436664_102023-F.jpg</t>
  </si>
  <si>
    <t>http://http2.mlstatic.com/D_721496-MLA72292972535_102023-F.jpg</t>
  </si>
  <si>
    <t>http://http2.mlstatic.com/D_787851-MLA72045131193_102023-F.jpg</t>
  </si>
  <si>
    <t>http://http2.mlstatic.com/D_761973-MLA71988436666_102023-F.jpg</t>
  </si>
  <si>
    <t>http://http2.mlstatic.com/D_625707-MLA72113085111_102023-F.jpg</t>
  </si>
  <si>
    <t>http://http2.mlstatic.com/D_854113-MLA72113085113_102023-F.jpg</t>
  </si>
  <si>
    <t>http://http2.mlstatic.com/D_989357-MLA72112882997_102023-F.jpg</t>
  </si>
  <si>
    <t>http://http2.mlstatic.com/D_890937-MLA72112834605_102023-F.jpg</t>
  </si>
  <si>
    <t>http://http2.mlstatic.com/D_721810-MLA72113085115_102023-F.jpg</t>
  </si>
  <si>
    <t>http://http2.mlstatic.com/D_839781-MLA72053880672_102023-F.jpg</t>
  </si>
  <si>
    <t>http://http2.mlstatic.com/D_708588-MLA72112834607_102023-F.jpg</t>
  </si>
  <si>
    <t>http://http2.mlstatic.com/D_790933-MLA72112961125_102023-F.jpg</t>
  </si>
  <si>
    <t>http://http2.mlstatic.com/D_843566-MLA72053883038_102023-F.jpg</t>
  </si>
  <si>
    <t>http://http2.mlstatic.com/D_930418-MLA72112834643_102023-F.jpg</t>
  </si>
  <si>
    <t>http://http2.mlstatic.com/D_929167-MLA72112834641_102023-F.jpg</t>
  </si>
  <si>
    <t>http://http2.mlstatic.com/D_687934-MLA72112834645_102023-F.jpg</t>
  </si>
  <si>
    <t>http://http2.mlstatic.com/D_935316-MLA72053880708_102023-F.jpg</t>
  </si>
  <si>
    <t>http://http2.mlstatic.com/D_810591-MLA72113085165_102023-F.jpg</t>
  </si>
  <si>
    <t>http://http2.mlstatic.com/D_707224-MLA72053880710_102023-F.jpg</t>
  </si>
  <si>
    <t>http://http2.mlstatic.com/D_708414-MLA72112834687_102023-F.jpg</t>
  </si>
  <si>
    <t>http://http2.mlstatic.com/D_879298-MLA72112834685_102023-F.jpg</t>
  </si>
  <si>
    <t>http://http2.mlstatic.com/D_667057-MLA72113085215_102023-F.jpg</t>
  </si>
  <si>
    <t>http://http2.mlstatic.com/D_975773-MLA72113085213_102023-F.jpg</t>
  </si>
  <si>
    <t>http://http2.mlstatic.com/D_791106-MLA72053880748_102023-F.jpg</t>
  </si>
  <si>
    <t>http://http2.mlstatic.com/D_817715-MLA72112834697_102023-F.jpg</t>
  </si>
  <si>
    <t>http://http2.mlstatic.com/D_659156-MLA72053880752_102023-F.jpg</t>
  </si>
  <si>
    <t>http://http2.mlstatic.com/D_635311-MLA72112961195_102023-F.jpg</t>
  </si>
  <si>
    <t>http://http2.mlstatic.com/D_715629-MLA72053954734_102023-F.jpg</t>
  </si>
  <si>
    <t>http://http2.mlstatic.com/D_929126-MLA72053954736_102023-F.jpg</t>
  </si>
  <si>
    <t>http://http2.mlstatic.com/D_825131-MLA72112961201_102023-F.jpg</t>
  </si>
  <si>
    <t>http://http2.mlstatic.com/D_718217-MLA72053883044_102023-F.jpg</t>
  </si>
  <si>
    <t>http://http2.mlstatic.com/D_794866-MLA72112883105_102023-F.jpg</t>
  </si>
  <si>
    <t>http://http2.mlstatic.com/D_815723-MLA72112883109_102023-F.jpg</t>
  </si>
  <si>
    <t>http://http2.mlstatic.com/D_796466-MLA72053880800_102023-F.jpg</t>
  </si>
  <si>
    <t>http://http2.mlstatic.com/D_738052-MLA72053880818_102023-F.jpg</t>
  </si>
  <si>
    <t>http://http2.mlstatic.com/D_775107-MLA72053880838_102023-F.jpg</t>
  </si>
  <si>
    <t>http://http2.mlstatic.com/D_621417-MLA72053880844_102023-F.jpg</t>
  </si>
  <si>
    <t>http://http2.mlstatic.com/D_671194-MLA72292952859_102023-F.jpg</t>
  </si>
  <si>
    <t>http://http2.mlstatic.com/D_822111-MLA72112961941_102023-F.jpg</t>
  </si>
  <si>
    <t>http://http2.mlstatic.com/D_981054-MLA72113085963_102023-F.jpg</t>
  </si>
  <si>
    <t>http://http2.mlstatic.com/D_643086-MLA72112883815_102023-F.jpg</t>
  </si>
  <si>
    <t>http://http2.mlstatic.com/D_945508-MLA72053880840_102023-F.jpg</t>
  </si>
  <si>
    <t>http://http2.mlstatic.com/D_927399-MLA72112883147_102023-F.jpg</t>
  </si>
  <si>
    <t>http://http2.mlstatic.com/D_828949-MLA72053880842_102023-F.jpg</t>
  </si>
  <si>
    <t>http://http2.mlstatic.com/D_745938-MLA72113085297_102023-F.jpg</t>
  </si>
  <si>
    <t>http://http2.mlstatic.com/D_801932-MLA72053954812_102023-F.jpg</t>
  </si>
  <si>
    <t>http://http2.mlstatic.com/D_619162-MLA72112961281_102023-F.jpg</t>
  </si>
  <si>
    <t>http://http2.mlstatic.com/D_995243-MLA72113085321_102023-F.jpg</t>
  </si>
  <si>
    <t>http://http2.mlstatic.com/D_625167-MLA72053880868_102023-F.jpg</t>
  </si>
  <si>
    <t>http://http2.mlstatic.com/D_741044-MLA72053954822_102023-F.jpg</t>
  </si>
  <si>
    <t>http://http2.mlstatic.com/D_952348-MLA72112883669_102023-F.jpg</t>
  </si>
  <si>
    <t>http://http2.mlstatic.com/D_928941-MLA72053881456_102023-F.jpg</t>
  </si>
  <si>
    <t>http://http2.mlstatic.com/D_953015-MLA72053881454_102023-F.jpg</t>
  </si>
  <si>
    <t>http://http2.mlstatic.com/D_807614-MLA72112961807_102023-F.jpg</t>
  </si>
  <si>
    <t>http://http2.mlstatic.com/D_931655-MLA72053955384_102023-F.jpg</t>
  </si>
  <si>
    <t>http://http2.mlstatic.com/D_774713-MLA72053956978_102023-F.jpg</t>
  </si>
  <si>
    <t>http://http2.mlstatic.com/D_853898-MLA72113085859_102023-F.jpg</t>
  </si>
  <si>
    <t>http://http2.mlstatic.com/D_604039-MLA72053881464_102023-F.jpg</t>
  </si>
  <si>
    <t>http://http2.mlstatic.com/D_942731-MLA72113085869_102023-F.jpg</t>
  </si>
  <si>
    <t>http://http2.mlstatic.com/D_833305-MLA72053955438_102023-F.jpg</t>
  </si>
  <si>
    <t>http://http2.mlstatic.com/D_852823-MLA72053955440_102023-F.jpg</t>
  </si>
  <si>
    <t>http://http2.mlstatic.com/D_853063-MLA72053881498_102023-F.jpg</t>
  </si>
  <si>
    <t>http://http2.mlstatic.com/D_646146-MLA72053955442_102023-F.jpg</t>
  </si>
  <si>
    <t>http://http2.mlstatic.com/D_754554-MLA72112961857_102023-F.jpg</t>
  </si>
  <si>
    <t>http://http2.mlstatic.com/D_854494-MLA72113085907_102023-F.jpg</t>
  </si>
  <si>
    <t>http://http2.mlstatic.com/D_659492-MLA72112883745_102023-F.jpg</t>
  </si>
  <si>
    <t>http://http2.mlstatic.com/D_743890-MLA72053955478_102023-F.jpg</t>
  </si>
  <si>
    <t>http://http2.mlstatic.com/D_644237-MLA72112883769_102023-F.jpg</t>
  </si>
  <si>
    <t>http://http2.mlstatic.com/D_779842-MLA72112883767_102023-F.jpg</t>
  </si>
  <si>
    <t>http://http2.mlstatic.com/D_886471-MLA72112883771_102023-F.jpg</t>
  </si>
  <si>
    <t>http://http2.mlstatic.com/D_849939-MLA72053881530_102023-F.jpg</t>
  </si>
  <si>
    <t>http://http2.mlstatic.com/D_993236-MLA72112883777_102023-F.jpg</t>
  </si>
  <si>
    <t>http://http2.mlstatic.com/D_640794-MLA72112961917_102023-F.jpg</t>
  </si>
  <si>
    <t>http://http2.mlstatic.com/D_833373-MLA72112961939_102023-F.jpg</t>
  </si>
  <si>
    <t>http://http2.mlstatic.com/D_788363-MLA72053881558_102023-F.jpg</t>
  </si>
  <si>
    <t>http://http2.mlstatic.com/D_920265-MLA72113085961_102023-F.jpg</t>
  </si>
  <si>
    <t>http://http2.mlstatic.com/D_661522-MLA72112961949_102023-F.jpg</t>
  </si>
  <si>
    <t>http://http2.mlstatic.com/D_952783-MLA72112961977_102023-F.jpg</t>
  </si>
  <si>
    <t>http://http2.mlstatic.com/D_647631-MLA72053881604_102023-F.jpg</t>
  </si>
  <si>
    <t>http://http2.mlstatic.com/D_696036-MLA72112883839_102023-F.jpg</t>
  </si>
  <si>
    <t>http://http2.mlstatic.com/D_602035-MLA72053881602_102023-F.jpg</t>
  </si>
  <si>
    <t>http://http2.mlstatic.com/D_869944-MLA72053881614_102023-F.jpg</t>
  </si>
  <si>
    <t>http://http2.mlstatic.com/D_684969-MLA72053955542_102023-F.jpg</t>
  </si>
  <si>
    <t>http://http2.mlstatic.com/D_891599-MLA72053881616_102023-F.jpg</t>
  </si>
  <si>
    <t>http://http2.mlstatic.com/D_726970-MLA72112962015_102023-F.jpg</t>
  </si>
  <si>
    <t>http://http2.mlstatic.com/D_677159-MLA72053881644_102023-F.jpg</t>
  </si>
  <si>
    <t>http://http2.mlstatic.com/D_781113-MLA72112883873_102023-F.jpg</t>
  </si>
  <si>
    <t>http://http2.mlstatic.com/D_910001-MLA72112884111_102023-F.jpg</t>
  </si>
  <si>
    <t>http://http2.mlstatic.com/D_642975-MLA72113086249_102023-F.jpg</t>
  </si>
  <si>
    <t>http://http2.mlstatic.com/D_621147-MLA72112884121_102023-F.jpg</t>
  </si>
  <si>
    <t>http://http2.mlstatic.com/D_706724-MLA72113086257_102023-F.jpg</t>
  </si>
  <si>
    <t>http://http2.mlstatic.com/D_785058-MLA72112884125_102023-F.jpg</t>
  </si>
  <si>
    <t>http://http2.mlstatic.com/D_895173-MLA72053955814_102023-F.jpg</t>
  </si>
  <si>
    <t>http://http2.mlstatic.com/D_743772-MLA72053881904_102023-F.jpg</t>
  </si>
  <si>
    <t>http://http2.mlstatic.com/D_763347-MLA72113086291_102023-F.jpg</t>
  </si>
  <si>
    <t>http://http2.mlstatic.com/D_693791-MLA72112962297_102023-F.jpg</t>
  </si>
  <si>
    <t>http://http2.mlstatic.com/D_656529-MLA72112962301_102023-F.jpg</t>
  </si>
  <si>
    <t>http://http2.mlstatic.com/D_679257-MLA72113086299_102023-F.jpg</t>
  </si>
  <si>
    <t>http://http2.mlstatic.com/D_729434-MLA72112884167_102023-F.jpg</t>
  </si>
  <si>
    <t>http://http2.mlstatic.com/D_999857-MLA72053955852_102023-F.jpg</t>
  </si>
  <si>
    <t>http://http2.mlstatic.com/D_786190-MLA72053881950_102023-F.jpg</t>
  </si>
  <si>
    <t>http://http2.mlstatic.com/D_908484-MLA72113086315_102023-F.jpg</t>
  </si>
  <si>
    <t>http://http2.mlstatic.com/D_739332-MLA72112962335_102023-F.jpg</t>
  </si>
  <si>
    <t>http://http2.mlstatic.com/D_668399-MLA72112884211_102023-F.jpg</t>
  </si>
  <si>
    <t>http://http2.mlstatic.com/D_807173-MLA72053881992_102023-F.jpg</t>
  </si>
  <si>
    <t>http://http2.mlstatic.com/D_710950-MLA72112884215_102023-F.jpg</t>
  </si>
  <si>
    <t>http://http2.mlstatic.com/D_625417-MLA72292972847_102023-F.jpg</t>
  </si>
  <si>
    <t>http://http2.mlstatic.com/D_848105-MLA72292972707_102023-F.jpg</t>
  </si>
  <si>
    <t>http://http2.mlstatic.com/D_847987-MLA72292972743_102023-F.jpg</t>
  </si>
  <si>
    <t>http://http2.mlstatic.com/D_814430-MLA72292952981_102023-F.jpg</t>
  </si>
  <si>
    <t>http://http2.mlstatic.com/D_785074-MLA72292972843_102023-F.jpg</t>
  </si>
  <si>
    <t>http://http2.mlstatic.com/D_907849-MLA72292972653_102023-F.jpg</t>
  </si>
  <si>
    <t>http://http2.mlstatic.com/D_781998-MLA72292952787_102023-F.jpg</t>
  </si>
  <si>
    <t>http://http2.mlstatic.com/D_991203-MLA72112884217_102023-F.jpg</t>
  </si>
  <si>
    <t>http://http2.mlstatic.com/D_632061-MLA72293218921_102023-F.jpg</t>
  </si>
  <si>
    <t>http://http2.mlstatic.com/D_651377-MLA72053881998_102023-F.jpg</t>
  </si>
  <si>
    <t>http://http2.mlstatic.com/D_773755-MLA72113086341_102023-F.jpg</t>
  </si>
  <si>
    <t>http://http2.mlstatic.com/D_862733-MLA72112962359_102023-F.jpg</t>
  </si>
  <si>
    <t>http://http2.mlstatic.com/D_623216-MLA72053882020_102023-F.jpg</t>
  </si>
  <si>
    <t>http://http2.mlstatic.com/D_676100-MLA72112962371_102023-F.jpg</t>
  </si>
  <si>
    <t>http://http2.mlstatic.com/D_878043-MLA72112962381_102023-F.jpg</t>
  </si>
  <si>
    <t>http://http2.mlstatic.com/D_785830-MLA72053882026_102023-F.jpg</t>
  </si>
  <si>
    <t>http://http2.mlstatic.com/D_730423-MLA72112962379_102023-F.jpg</t>
  </si>
  <si>
    <t>http://http2.mlstatic.com/D_674238-MLA72053955952_102023-F.jpg</t>
  </si>
  <si>
    <t>http://http2.mlstatic.com/D_970178-MLA72112884275_102023-F.jpg</t>
  </si>
  <si>
    <t>http://http2.mlstatic.com/D_750119-MLA72053955980_102023-F.jpg</t>
  </si>
  <si>
    <t>http://http2.mlstatic.com/D_785496-MLA72112884287_102023-F.jpg</t>
  </si>
  <si>
    <t>http://http2.mlstatic.com/D_727397-MLA72112884297_102023-F.jpg</t>
  </si>
  <si>
    <t>http://http2.mlstatic.com/D_950118-MLA72113086407_102023-F.jpg</t>
  </si>
  <si>
    <t>http://http2.mlstatic.com/D_748013-MLA72112962435_102023-F.jpg</t>
  </si>
  <si>
    <t>http://http2.mlstatic.com/D_964615-MLA72112884299_102023-F.jpg</t>
  </si>
  <si>
    <t>http://http2.mlstatic.com/D_650374-MLA72053955998_102023-F.jpg</t>
  </si>
  <si>
    <t>http://http2.mlstatic.com/D_728350-MLA72053882092_102023-F.jpg</t>
  </si>
  <si>
    <t>http://http2.mlstatic.com/D_662800-MLA72113086429_102023-F.jpg</t>
  </si>
  <si>
    <t>http://http2.mlstatic.com/D_954313-MLA72112884361_102023-F.jpg</t>
  </si>
  <si>
    <t>http://http2.mlstatic.com/D_715276-MLA72112962489_102023-F.jpg</t>
  </si>
  <si>
    <t>http://http2.mlstatic.com/D_817941-MLA72112962477_102023-F.jpg</t>
  </si>
  <si>
    <t>http://http2.mlstatic.com/D_666560-MLA72113086443_102023-F.jpg</t>
  </si>
  <si>
    <t>http://http2.mlstatic.com/D_839741-MLA72112962487_102023-F.jpg</t>
  </si>
  <si>
    <t>http://http2.mlstatic.com/D_674153-MLA72112884379_102023-F.jpg</t>
  </si>
  <si>
    <t>http://http2.mlstatic.com/D_934632-MLA72112962509_102023-F.jpg</t>
  </si>
  <si>
    <t>http://http2.mlstatic.com/D_818208-MLA72112962517_102023-F.jpg</t>
  </si>
  <si>
    <t>http://http2.mlstatic.com/D_907877-MLA72112884389_102023-F.jpg</t>
  </si>
  <si>
    <t>http://http2.mlstatic.com/D_602561-MLA72053956076_102023-F.jpg</t>
  </si>
  <si>
    <t>http://http2.mlstatic.com/D_730213-MLA72053956078_102023-F.jpg</t>
  </si>
  <si>
    <t>http://http2.mlstatic.com/D_703601-MLA72113086501_102023-F.jpg</t>
  </si>
  <si>
    <t>http://http2.mlstatic.com/D_698520-MLA72053882146_102023-F.jpg</t>
  </si>
  <si>
    <t>http://http2.mlstatic.com/D_945741-MLA72112884411_102023-F.jpg</t>
  </si>
  <si>
    <t>http://http2.mlstatic.com/D_746806-MLA72112884433_102023-F.jpg</t>
  </si>
  <si>
    <t>http://http2.mlstatic.com/D_702660-MLA72112884431_102023-F.jpg</t>
  </si>
  <si>
    <t>http://http2.mlstatic.com/D_979900-MLA72053956130_102023-F.jpg</t>
  </si>
  <si>
    <t>http://http2.mlstatic.com/D_966750-MLA72113086541_102023-F.jpg</t>
  </si>
  <si>
    <t>http://http2.mlstatic.com/D_629849-MLA72112962585_102023-F.jpg</t>
  </si>
  <si>
    <t>http://http2.mlstatic.com/D_921756-MLA72053956128_102023-F.jpg</t>
  </si>
  <si>
    <t>http://http2.mlstatic.com/D_872697-MLA72112962603_102023-F.jpg</t>
  </si>
  <si>
    <t>http://http2.mlstatic.com/D_873927-MLA72053882216_102023-F.jpg</t>
  </si>
  <si>
    <t>http://http2.mlstatic.com/D_617050-MLA72053882222_102023-F.jpg</t>
  </si>
  <si>
    <t>http://http2.mlstatic.com/D_633736-MLA72053956162_102023-F.jpg</t>
  </si>
  <si>
    <t>http://http2.mlstatic.com/D_932624-MLA72053956168_102023-F.jpg</t>
  </si>
  <si>
    <t>http://http2.mlstatic.com/D_627471-MLA72053956176_102023-F.jpg</t>
  </si>
  <si>
    <t>http://http2.mlstatic.com/D_652487-MLA72113086597_102023-F.jpg</t>
  </si>
  <si>
    <t>http://http2.mlstatic.com/D_738268-MLA72053882244_102023-F.jpg</t>
  </si>
  <si>
    <t>http://http2.mlstatic.com/D_784949-MLA72112884489_102023-F.jpg</t>
  </si>
  <si>
    <t>http://http2.mlstatic.com/D_981033-MLA72054068266_102023-F.jpg</t>
  </si>
  <si>
    <t>http://http2.mlstatic.com/D_897827-MLA72053956218_102023-F.jpg</t>
  </si>
  <si>
    <t>http://http2.mlstatic.com/D_632230-MLA72112884493_102023-F.jpg</t>
  </si>
  <si>
    <t>http://http2.mlstatic.com/D_889071-MLA72053956224_102023-F.jpg</t>
  </si>
  <si>
    <t>http://http2.mlstatic.com/D_957308-MLA72054015188_102023-F.jpg</t>
  </si>
  <si>
    <t>http://http2.mlstatic.com/D_644759-MLA72053882280_102023-F.jpg</t>
  </si>
  <si>
    <t>http://http2.mlstatic.com/D_931841-MLA72112962675_102023-F.jpg</t>
  </si>
  <si>
    <t>http://http2.mlstatic.com/D_733864-MLA72053882286_102023-F.jpg</t>
  </si>
  <si>
    <t>http://http2.mlstatic.com/D_703149-MLA72112962679_102023-F.jpg</t>
  </si>
  <si>
    <t>http://http2.mlstatic.com/D_989864-MLA72053956248_102023-F.jpg</t>
  </si>
  <si>
    <t>http://http2.mlstatic.com/D_705999-MLA72053882318_102023-F.jpg</t>
  </si>
  <si>
    <t>http://http2.mlstatic.com/D_613591-MLA72113086675_102023-F.jpg</t>
  </si>
  <si>
    <t>http://http2.mlstatic.com/D_756463-MLA72113086677_102023-F.jpg</t>
  </si>
  <si>
    <t>http://http2.mlstatic.com/D_600894-MLA72053882322_102023-F.jpg</t>
  </si>
  <si>
    <t>http://http2.mlstatic.com/D_646278-MLA72053956272_102023-F.jpg</t>
  </si>
  <si>
    <t>http://http2.mlstatic.com/D_978769-MLA72054015186_102023-F.jpg</t>
  </si>
  <si>
    <t>http://http2.mlstatic.com/D_842701-MLA72113086707_102023-F.jpg</t>
  </si>
  <si>
    <t>http://http2.mlstatic.com/D_719141-MLA72053956292_102023-F.jpg</t>
  </si>
  <si>
    <t>http://http2.mlstatic.com/D_830053-MLA72112962719_102023-F.jpg</t>
  </si>
  <si>
    <t>http://http2.mlstatic.com/D_829876-MLA72113086733_102023-F.jpg</t>
  </si>
  <si>
    <t>http://http2.mlstatic.com/D_791219-MLA72112962733_102023-F.jpg</t>
  </si>
  <si>
    <t>http://http2.mlstatic.com/D_858845-MLA72113086737_102023-F.jpg</t>
  </si>
  <si>
    <t>http://http2.mlstatic.com/D_777494-MLA72053882372_102023-F.jpg</t>
  </si>
  <si>
    <t>http://http2.mlstatic.com/D_683223-MLA72113086751_102023-F.jpg</t>
  </si>
  <si>
    <t>http://http2.mlstatic.com/D_842263-MLA72113086753_102023-F.jpg</t>
  </si>
  <si>
    <t>http://http2.mlstatic.com/D_621764-MLA72112962755_102023-F.jpg</t>
  </si>
  <si>
    <t>http://http2.mlstatic.com/D_995011-MLA72053881652_102023-F.jpg</t>
  </si>
  <si>
    <t>http://http2.mlstatic.com/D_792846-MLA72053881658_102023-F.jpg</t>
  </si>
  <si>
    <t>http://http2.mlstatic.com/D_709038-MLA72112962033_102023-F.jpg</t>
  </si>
  <si>
    <t>http://http2.mlstatic.com/D_640435-MLA72053881668_102023-F.jpg</t>
  </si>
  <si>
    <t>http://http2.mlstatic.com/D_761339-MLA72112883897_102023-F.jpg</t>
  </si>
  <si>
    <t>http://http2.mlstatic.com/D_872690-MLA72112962049_102023-F.jpg</t>
  </si>
  <si>
    <t>http://http2.mlstatic.com/D_969505-MLA72053955592_102023-F.jpg</t>
  </si>
  <si>
    <t>http://http2.mlstatic.com/D_763527-MLA72112883917_102023-F.jpg</t>
  </si>
  <si>
    <t>http://http2.mlstatic.com/D_835254-MLA72112883933_102023-F.jpg</t>
  </si>
  <si>
    <t>http://http2.mlstatic.com/D_856532-MLA72113086077_102023-F.jpg</t>
  </si>
  <si>
    <t>http://http2.mlstatic.com/D_907275-MLA72112883953_102023-F.jpg</t>
  </si>
  <si>
    <t>http://http2.mlstatic.com/D_886652-MLA72053955622_102023-F.jpg</t>
  </si>
  <si>
    <t>http://http2.mlstatic.com/D_963478-MLA72113086117_102023-F.jpg</t>
  </si>
  <si>
    <t>http://http2.mlstatic.com/D_661709-MLA72053955652_102023-F.jpg</t>
  </si>
  <si>
    <t>http://http2.mlstatic.com/D_873092-MLA72053955644_102023-F.jpg</t>
  </si>
  <si>
    <t>http://http2.mlstatic.com/D_931986-MLA72053881734_102023-F.jpg</t>
  </si>
  <si>
    <t>http://http2.mlstatic.com/D_825852-MLA72053881754_102023-F.jpg</t>
  </si>
  <si>
    <t>http://http2.mlstatic.com/D_950113-MLA72113086137_102023-F.jpg</t>
  </si>
  <si>
    <t>http://http2.mlstatic.com/D_694579-MLA72112962109_102023-F.jpg</t>
  </si>
  <si>
    <t>http://http2.mlstatic.com/D_636266-MLA72053881762_102023-F.jpg</t>
  </si>
  <si>
    <t>http://http2.mlstatic.com/D_931766-MLA72112962137_102023-F.jpg</t>
  </si>
  <si>
    <t>http://http2.mlstatic.com/D_846650-MLA72113086175_102023-F.jpg</t>
  </si>
  <si>
    <t>http://http2.mlstatic.com/D_888465-MLA72053881778_102023-F.jpg</t>
  </si>
  <si>
    <t>http://http2.mlstatic.com/D_781988-MLA72053881790_102023-F.jpg</t>
  </si>
  <si>
    <t>http://http2.mlstatic.com/D_838368-MLA72053955734_102023-F.jpg</t>
  </si>
  <si>
    <t>http://http2.mlstatic.com/D_759507-MLA72053955742_102023-F.jpg</t>
  </si>
  <si>
    <t>http://http2.mlstatic.com/D_812801-MLA72113086187_102023-F.jpg</t>
  </si>
  <si>
    <t>http://http2.mlstatic.com/D_774403-MLA72112884037_102023-F.jpg</t>
  </si>
  <si>
    <t>http://http2.mlstatic.com/D_739658-MLA72053881828_102023-F.jpg</t>
  </si>
  <si>
    <t>http://http2.mlstatic.com/D_735312-MLA72112884061_102023-F.jpg</t>
  </si>
  <si>
    <t>http://http2.mlstatic.com/D_763184-MLA72053955772_102023-F.jpg</t>
  </si>
  <si>
    <t>http://http2.mlstatic.com/D_917178-MLA72053881830_102023-F.jpg</t>
  </si>
  <si>
    <t>http://http2.mlstatic.com/D_727979-MLA72113086221_102023-F.jpg</t>
  </si>
  <si>
    <t>http://http2.mlstatic.com/D_913734-MLA72112884077_102023-F.jpg</t>
  </si>
  <si>
    <t>http://http2.mlstatic.com/D_709190-MLA72113086239_102023-F.jpg</t>
  </si>
  <si>
    <t>http://http2.mlstatic.com/D_850306-MLA72527836320_102023-F.jpg</t>
  </si>
  <si>
    <t>http://http2.mlstatic.com/D_988591-MLA72597560377_102023-F.jpg</t>
  </si>
  <si>
    <t>http://http2.mlstatic.com/D_623680-MLA72597619343_102023-F.jpg</t>
  </si>
  <si>
    <t>http://http2.mlstatic.com/D_741980-MLA72527462798_102023-F.jpg</t>
  </si>
  <si>
    <t>http://http2.mlstatic.com/D_873468-MLA72527836318_102023-F.jpg</t>
  </si>
  <si>
    <t>http://http2.mlstatic.com/D_971341-MLA72527906028_102023-F.jpg</t>
  </si>
  <si>
    <t>http://http2.mlstatic.com/D_996735-MLA72624098231_112023-F.jpg</t>
  </si>
  <si>
    <t>http://http2.mlstatic.com/D_615141-MLA72623803645_112023-F.jpg</t>
  </si>
  <si>
    <t>http://http2.mlstatic.com/D_700820-MLA72624058771_112023-F.jpg</t>
  </si>
  <si>
    <t>http://http2.mlstatic.com/D_689890-MLA71562020274_092023-F.jpg</t>
  </si>
  <si>
    <t>http://http2.mlstatic.com/D_640450-MLA72624058777_112023-F.jpg</t>
  </si>
  <si>
    <t>http://http2.mlstatic.com/D_747476-MLA72623813451_112023-F.jpg</t>
  </si>
  <si>
    <t>http://http2.mlstatic.com/D_902049-MLA72624058775_112023-F.jpg</t>
  </si>
  <si>
    <t>http://http2.mlstatic.com/D_652473-MLA72624058773_112023-F.jpg</t>
  </si>
  <si>
    <t>http://http2.mlstatic.com/D_638462-MLA72624384729_112023-F.jpg</t>
  </si>
  <si>
    <t>http://http2.mlstatic.com/D_949121-MLA72624305943_112023-F.jpg</t>
  </si>
  <si>
    <t>http://http2.mlstatic.com/D_689155-MLA72553138972_112023-F.jpg</t>
  </si>
  <si>
    <t>http://http2.mlstatic.com/D_659468-MLA72623813469_112023-F.jpg</t>
  </si>
  <si>
    <t>http://http2.mlstatic.com/D_990577-MLA72624098255_112023-F.jpg</t>
  </si>
  <si>
    <t>http://http2.mlstatic.com/D_660462-MLA72527472776_102023-F.jpg</t>
  </si>
  <si>
    <t>http://http2.mlstatic.com/D_787737-MLA72624384735_112023-F.jpg</t>
  </si>
  <si>
    <t>http://http2.mlstatic.com/D_772594-MLA72624305947_112023-F.jpg</t>
  </si>
  <si>
    <t>http://http2.mlstatic.com/D_674900-MLA72624098265_112023-F.jpg</t>
  </si>
  <si>
    <t>http://http2.mlstatic.com/D_667479-MLA72623813481_112023-F.jpg</t>
  </si>
  <si>
    <t>http://http2.mlstatic.com/D_604261-MLA72624098267_112023-F.jpg</t>
  </si>
  <si>
    <t>http://http2.mlstatic.com/D_649771-MLA72597530475_102023-F.jpg</t>
  </si>
  <si>
    <t>http://http2.mlstatic.com/D_824573-MLA72553138982_112023-F.jpg</t>
  </si>
  <si>
    <t>http://http2.mlstatic.com/D_775453-MLA72623813485_112023-F.jpg</t>
  </si>
  <si>
    <t>http://http2.mlstatic.com/D_802873-MLA72623813489_112023-F.jpg</t>
  </si>
  <si>
    <t>http://http2.mlstatic.com/D_930960-MLA72624058805_112023-F.jpg</t>
  </si>
  <si>
    <t>http://http2.mlstatic.com/D_947399-MLA72624098279_112023-F.jpg</t>
  </si>
  <si>
    <t>http://http2.mlstatic.com/D_975004-MLA72624305969_112023-F.jpg</t>
  </si>
  <si>
    <t>http://http2.mlstatic.com/D_710258-MLA72624384757_112023-F.jpg</t>
  </si>
  <si>
    <t>http://http2.mlstatic.com/D_733534-MLA72553138988_112023-F.jpg</t>
  </si>
  <si>
    <t>http://http2.mlstatic.com/D_738670-MLA72624305971_112023-F.jpg</t>
  </si>
  <si>
    <t>http://http2.mlstatic.com/D_846202-MLA72623813503_112023-F.jpg</t>
  </si>
  <si>
    <t>http://http2.mlstatic.com/D_761841-MLA72624058819_112023-F.jpg</t>
  </si>
  <si>
    <t>http://http2.mlstatic.com/D_906159-MLA72624384771_112023-F.jpg</t>
  </si>
  <si>
    <t>http://http2.mlstatic.com/D_974105-MLA72624098295_112023-F.jpg</t>
  </si>
  <si>
    <t>http://http2.mlstatic.com/D_921458-MLA72623813515_112023-F.jpg</t>
  </si>
  <si>
    <t>http://http2.mlstatic.com/D_686509-MLA72553138996_112023-F.jpg</t>
  </si>
  <si>
    <t>http://http2.mlstatic.com/D_669334-MLA72623813519_112023-F.jpg</t>
  </si>
  <si>
    <t>http://http2.mlstatic.com/D_726294-MLA72624058833_112023-F.jpg</t>
  </si>
  <si>
    <t>http://http2.mlstatic.com/D_811623-MLA72624058835_112023-F.jpg</t>
  </si>
  <si>
    <t>http://http2.mlstatic.com/D_669616-MLA72623803691_112023-F.jpg</t>
  </si>
  <si>
    <t>http://http2.mlstatic.com/D_909103-MLA72624058847_112023-F.jpg</t>
  </si>
  <si>
    <t>http://http2.mlstatic.com/D_931642-MLA72624098311_112023-F.jpg</t>
  </si>
  <si>
    <t>http://http2.mlstatic.com/D_916920-MLA72624305993_112023-F.jpg</t>
  </si>
  <si>
    <t>http://http2.mlstatic.com/D_846386-MLA72553139000_112023-F.jpg</t>
  </si>
  <si>
    <t>http://http2.mlstatic.com/D_954940-MLA72624305995_112023-F.jpg</t>
  </si>
  <si>
    <t>http://http2.mlstatic.com/D_633252-MLA72624058853_112023-F.jpg</t>
  </si>
  <si>
    <t>http://http2.mlstatic.com/D_827727-MLA72624098315_112023-F.jpg</t>
  </si>
  <si>
    <t>http://http2.mlstatic.com/D_866261-MLA72624306003_112023-F.jpg</t>
  </si>
  <si>
    <t>http://http2.mlstatic.com/D_996772-MLA72553139010_112023-F.jpg</t>
  </si>
  <si>
    <t>http://http2.mlstatic.com/D_990437-MLA72624058859_112023-F.jpg</t>
  </si>
  <si>
    <t>http://http2.mlstatic.com/D_851925-MLA71988007474_102023-F.jpg</t>
  </si>
  <si>
    <t>http://http2.mlstatic.com/D_679856-MLA71987794206_102023-F.jpg</t>
  </si>
  <si>
    <t>http://http2.mlstatic.com/D_608573-MLA71987833202_102023-F.jpg</t>
  </si>
  <si>
    <t>http://http2.mlstatic.com/D_927018-MLA71987833198_102023-F.jpg</t>
  </si>
  <si>
    <t>http://http2.mlstatic.com/D_803857-MLA71988007480_102023-F.jpg</t>
  </si>
  <si>
    <t>http://http2.mlstatic.com/D_728054-MLA71987794208_102023-F.jpg</t>
  </si>
  <si>
    <t>http://http2.mlstatic.com/D_866322-MLA72297478496_102023-F.jpg</t>
  </si>
  <si>
    <t>http://http2.mlstatic.com/D_825348-MLA72297213202_102023-F.jpg</t>
  </si>
  <si>
    <t>http://http2.mlstatic.com/D_618732-MLA72297232610_102023-F.jpg</t>
  </si>
  <si>
    <t>http://http2.mlstatic.com/D_704633-MLA72361963263_102023-F.jpg</t>
  </si>
  <si>
    <t>http://http2.mlstatic.com/D_813703-MLA72361973287_102023-F.jpg</t>
  </si>
  <si>
    <t>http://http2.mlstatic.com/D_871495-MLA72297596680_102023-F.jpg</t>
  </si>
  <si>
    <t>http://http2.mlstatic.com/D_853293-MLA72361973331_102023-F.jpg</t>
  </si>
  <si>
    <t>http://http2.mlstatic.com/D_866328-MLA72361973285_102023-F.jpg</t>
  </si>
  <si>
    <t>http://http2.mlstatic.com/D_781862-MLA72297350900_102023-F.jpg</t>
  </si>
  <si>
    <t>http://http2.mlstatic.com/D_613381-MLA72624098325_112023-F.jpg</t>
  </si>
  <si>
    <t>http://http2.mlstatic.com/D_721111-MLA72623813549_112023-F.jpg</t>
  </si>
  <si>
    <t>http://http2.mlstatic.com/D_814355-MLA72623813555_112023-F.jpg</t>
  </si>
  <si>
    <t>http://http2.mlstatic.com/D_780252-MLA72624098339_112023-F.jpg</t>
  </si>
  <si>
    <t>http://http2.mlstatic.com/D_980704-MLA71988008010_102023-F.jpg</t>
  </si>
  <si>
    <t>http://http2.mlstatic.com/D_912900-MLA72045131657_102023-F.jpg</t>
  </si>
  <si>
    <t>http://http2.mlstatic.com/D_860703-MLA71988008002_102023-F.jpg</t>
  </si>
  <si>
    <t>http://http2.mlstatic.com/D_624361-MLA71987833702_102023-F.jpg</t>
  </si>
  <si>
    <t>http://http2.mlstatic.com/D_726236-MLA71988008012_102023-F.jpg</t>
  </si>
  <si>
    <t>http://http2.mlstatic.com/D_651976-MLA71987833708_102023-F.jpg</t>
  </si>
  <si>
    <t>http://http2.mlstatic.com/D_740507-MLA72044864769_102023-F.jpg</t>
  </si>
  <si>
    <t>http://http2.mlstatic.com/D_771217-MLA71987833710_102023-F.jpg</t>
  </si>
  <si>
    <t>http://http2.mlstatic.com/D_894956-MLA72044930577_102023-F.jpg</t>
  </si>
  <si>
    <t>http://http2.mlstatic.com/D_690704-MLA72044930581_102023-F.jpg</t>
  </si>
  <si>
    <t>http://http2.mlstatic.com/D_887573-MLA72044871829_102023-F.jpg</t>
  </si>
  <si>
    <t>http://http2.mlstatic.com/D_689737-MLA71561992710_092023-F.jpg</t>
  </si>
  <si>
    <t>http://http2.mlstatic.com/D_835748-MLA72044871833_102023-F.jpg</t>
  </si>
  <si>
    <t>http://http2.mlstatic.com/D_600444-MLA72044871831_102023-F.jpg</t>
  </si>
  <si>
    <t>http://http2.mlstatic.com/D_922803-MLA72044871835_102023-F.jpg</t>
  </si>
  <si>
    <t>http://http2.mlstatic.com/D_758123-MLA72045124885_102023-F.jpg</t>
  </si>
  <si>
    <t>http://http2.mlstatic.com/D_617581-MLA72044871843_102023-F.jpg</t>
  </si>
  <si>
    <t>http://http2.mlstatic.com/D_912399-MLA71987833766_102023-F.jpg</t>
  </si>
  <si>
    <t>http://http2.mlstatic.com/D_709941-MLA71987833756_102023-F.jpg</t>
  </si>
  <si>
    <t>http://http2.mlstatic.com/D_671545-MLA72044864831_102023-F.jpg</t>
  </si>
  <si>
    <t>http://http2.mlstatic.com/D_704810-MLA71988008072_102023-F.jpg</t>
  </si>
  <si>
    <t>http://http2.mlstatic.com/D_830204-MLA71987833762_102023-F.jpg</t>
  </si>
  <si>
    <t>http://http2.mlstatic.com/D_883003-MLA71987833768_102023-F.jpg</t>
  </si>
  <si>
    <t>http://http2.mlstatic.com/D_969153-MLA71988008076_102023-F.jpg</t>
  </si>
  <si>
    <t>http://http2.mlstatic.com/D_931414-MLA71988008100_102023-F.jpg</t>
  </si>
  <si>
    <t>http://http2.mlstatic.com/D_640131-MLA72044930591_102023-F.jpg</t>
  </si>
  <si>
    <t>http://http2.mlstatic.com/D_970574-MLA72044871851_102023-F.jpg</t>
  </si>
  <si>
    <t>http://http2.mlstatic.com/D_845209-MLA72045124893_102023-F.jpg</t>
  </si>
  <si>
    <t>http://http2.mlstatic.com/D_918305-MLA72044871855_102023-F.jpg</t>
  </si>
  <si>
    <t>http://http2.mlstatic.com/D_948229-MLA72045124899_102023-F.jpg</t>
  </si>
  <si>
    <t>http://http2.mlstatic.com/D_766218-MLA72044930601_102023-F.jpg</t>
  </si>
  <si>
    <t>http://http2.mlstatic.com/D_650888-MLA72044871859_102023-F.jpg</t>
  </si>
  <si>
    <t>http://http2.mlstatic.com/D_775628-MLA72044930609_102023-F.jpg</t>
  </si>
  <si>
    <t>http://http2.mlstatic.com/D_854553-MLA72044871863_102023-F.jpg</t>
  </si>
  <si>
    <t>http://http2.mlstatic.com/D_948811-MLA72576889648_112023-F.jpg</t>
  </si>
  <si>
    <t>http://http2.mlstatic.com/D_798599-MLA72576889654_112023-F.jpg</t>
  </si>
  <si>
    <t>http://http2.mlstatic.com/D_660245-MLA72576919264_112023-F.jpg</t>
  </si>
  <si>
    <t>http://http2.mlstatic.com/D_660690-MLA72576889668_112023-F.jpg</t>
  </si>
  <si>
    <t>http://http2.mlstatic.com/D_961967-MLA72576889690_112023-F.jpg</t>
  </si>
  <si>
    <t>http://http2.mlstatic.com/D_650757-MLA72576919232_112023-F.jpg</t>
  </si>
  <si>
    <t>http://http2.mlstatic.com/D_883467-MLA72648311791_112023-F.jpg</t>
  </si>
  <si>
    <t>http://http2.mlstatic.com/D_727709-MLA72576889650_112023-F.jpg</t>
  </si>
  <si>
    <t>http://http2.mlstatic.com/D_674300-MLA72648311761_112023-F.jpg</t>
  </si>
  <si>
    <t>http://http2.mlstatic.com/D_803989-MLA72576919312_112023-F.jpg</t>
  </si>
  <si>
    <t>http://http2.mlstatic.com/D_796896-MLA72576889708_112023-F.jpg</t>
  </si>
  <si>
    <t>http://http2.mlstatic.com/D_604237-MLA72648311807_112023-F.jpg</t>
  </si>
  <si>
    <t>http://http2.mlstatic.com/D_686023-MLA72576919280_112023-F.jpg</t>
  </si>
  <si>
    <t>http://http2.mlstatic.com/D_615802-MLA72576889682_112023-F.jpg</t>
  </si>
  <si>
    <t>http://http2.mlstatic.com/D_856648-MLA72648311795_112023-F.jpg</t>
  </si>
  <si>
    <t>http://http2.mlstatic.com/D_614172-MLA72576919266_112023-F.jpg</t>
  </si>
  <si>
    <t>http://http2.mlstatic.com/D_764406-MLA72576889704_112023-F.jpg</t>
  </si>
  <si>
    <t>http://http2.mlstatic.com/D_957068-MLA72648311817_112023-F.jpg</t>
  </si>
  <si>
    <t>http://http2.mlstatic.com/D_965214-MLA72576889700_112023-F.jpg</t>
  </si>
  <si>
    <t>http://http2.mlstatic.com/D_993229-MLA72576889688_112023-F.jpg</t>
  </si>
  <si>
    <t>http://http2.mlstatic.com/D_710608-MLA72648311805_112023-F.jpg</t>
  </si>
  <si>
    <t>http://http2.mlstatic.com/D_665029-MLA72576919302_112023-F.jpg</t>
  </si>
  <si>
    <t>http://http2.mlstatic.com/D_617309-MLA72576889684_112023-F.jpg</t>
  </si>
  <si>
    <t>http://http2.mlstatic.com/D_712549-MLA71562020100_092023-F.jpg</t>
  </si>
  <si>
    <t>http://http2.mlstatic.com/D_651213-MLA72648311757_112023-F.jpg</t>
  </si>
  <si>
    <t>http://http2.mlstatic.com/D_949457-MLA72576919230_112023-F.jpg</t>
  </si>
  <si>
    <t>http://http2.mlstatic.com/D_952871-MLA72576919258_112023-F.jpg</t>
  </si>
  <si>
    <t>http://http2.mlstatic.com/D_961734-MLA72648311759_112023-F.jpg</t>
  </si>
  <si>
    <t>http://http2.mlstatic.com/D_988247-MLA72576889642_112023-F.jpg</t>
  </si>
  <si>
    <t>http://http2.mlstatic.com/D_662317-MLA72648311793_112023-F.jpg</t>
  </si>
  <si>
    <t>http://http2.mlstatic.com/D_600692-MLA72576889646_112023-F.jpg</t>
  </si>
  <si>
    <t>http://http2.mlstatic.com/D_747491-MLA72576889630_112023-F.jpg</t>
  </si>
  <si>
    <t>http://http2.mlstatic.com/D_805521-MLA72576889672_112023-F.jpg</t>
  </si>
  <si>
    <t>http://http2.mlstatic.com/D_911998-MLA72576889644_112023-F.jpg</t>
  </si>
  <si>
    <t>ARANDELAS PLANAS DE TAPAS8x18</t>
  </si>
  <si>
    <t>ARANDELAS PLANAS DE TAPAS8x28</t>
  </si>
  <si>
    <t>ARANDELAS PLANAS DE TAPAS10x20</t>
  </si>
  <si>
    <t>ARANDELAS PLANAS DE TAPAS10x30</t>
  </si>
  <si>
    <t>ARANDELAS PLANAS DE TAPAS10x38</t>
  </si>
  <si>
    <t>ARANDELAS PLANAS DE TAPAS11x22</t>
  </si>
  <si>
    <t>ARANDELAS PLANAS DE TAPAS11x32</t>
  </si>
  <si>
    <t>ARANDELAS PLANAS DE TAPAS11x42</t>
  </si>
  <si>
    <t>ARANDELAS PLANAS DE TAPAS12x24</t>
  </si>
  <si>
    <t>ARANDELAS PLANAS DE TAPAS13x24</t>
  </si>
  <si>
    <t>ARANDELAS PLANAS DE TAPAS13x34</t>
  </si>
  <si>
    <t>ARANDELAS PLANAS DE TAPAS13x44</t>
  </si>
  <si>
    <t>ARANDELAS PLANAS DE TAPAS14x26</t>
  </si>
  <si>
    <t>ARANDELAS PLANAS DE TAPAS14x36</t>
  </si>
  <si>
    <t>ARANDELAS PLANAS DE TAPAS14x46</t>
  </si>
  <si>
    <t>ARANDELAS PLANAS DE TAPAS16x50</t>
  </si>
  <si>
    <t>ARANDELAS PLANAS DE TAPAS16x60</t>
  </si>
  <si>
    <t>ARANDELAS PLANAS DE TAPAS16x70</t>
  </si>
  <si>
    <t>ARANDELAS PLANAS DE TAPAS18x50</t>
  </si>
  <si>
    <t>ARANDELAS PLANAS DE TAPAS18x60</t>
  </si>
  <si>
    <t>ARANDELAS PLANAS DE TAPAS18x70</t>
  </si>
  <si>
    <t>ARANDELAS PLANAS DE TAPAS20x50</t>
  </si>
  <si>
    <t>ARANDELAS PLANAS DE TAPAS20x60</t>
  </si>
  <si>
    <t>ARANDELAS PLANAS DE TAPAS20x70</t>
  </si>
  <si>
    <t>ARANDELAS PLANAS DE TAPAS22x50</t>
  </si>
  <si>
    <t>ARANDELAS PLANAS DE TAPAS22x60</t>
  </si>
  <si>
    <t>ARANDELAS PLANAS DE TAPAS22x70</t>
  </si>
  <si>
    <t>ARANDELAS PLANAS DE TAPAS24x50</t>
  </si>
  <si>
    <t>ARANDELAS PLANAS DE TAPAS24x60</t>
  </si>
  <si>
    <t>ARANDELAS PLANAS DE TAPAS24x70</t>
  </si>
  <si>
    <t>ARANDELAS PLANAS DE TAPAS26x50</t>
  </si>
  <si>
    <t>ARANDELAS PLANAS DE TAPAS26x60</t>
  </si>
  <si>
    <t>ARANDELAS PLANAS DE TAPAS26x70</t>
  </si>
  <si>
    <t>ARANDELAS PLANAS DE TAPAS28x50</t>
  </si>
  <si>
    <t>ARANDELAS PLANAS DE TAPAS28x60</t>
  </si>
  <si>
    <t>ARANDELAS PLANAS DE TAPAS28x70</t>
  </si>
  <si>
    <t>ARANDELAS PLANAS DE TAPAS30x50</t>
  </si>
  <si>
    <t>ARANDELAS PLANAS DE TAPAS30x60</t>
  </si>
  <si>
    <t>ARANDELAS PLANAS DE TAPAS30x70</t>
  </si>
  <si>
    <t>ARANDELAS PLANAS DE TAPAS32x70</t>
  </si>
  <si>
    <t>ARANDELAS PLANAS DE TAPAS34x70</t>
  </si>
  <si>
    <t>ARANDELAS PLANAS DE TAPAS36x70</t>
  </si>
  <si>
    <t>ARANDELAS PLANAS DE TAPAS38x70</t>
  </si>
  <si>
    <t>http://http2.mlstatic.com/D_890208-MLA72044924751_102023-F.jpg</t>
  </si>
  <si>
    <t>http://http2.mlstatic.com/D_953203-MLA72044865839_102023-F.jpg</t>
  </si>
  <si>
    <t>http://http2.mlstatic.com/D_768731-MLA71988009154_102023-F.jpg</t>
  </si>
  <si>
    <t>http://http2.mlstatic.com/D_675485-MLA71988009158_102023-F.jpg</t>
  </si>
  <si>
    <t>http://http2.mlstatic.com/D_981786-MLA72044924793_102023-F.jpg</t>
  </si>
  <si>
    <t>http://http2.mlstatic.com/D_684360-MLA71988009156_102023-F.jpg</t>
  </si>
  <si>
    <t>RACORDS1</t>
  </si>
  <si>
    <t>RACORDS2</t>
  </si>
  <si>
    <t>RACORDS3</t>
  </si>
  <si>
    <t>RACORDS4</t>
  </si>
  <si>
    <t>RACORDS5</t>
  </si>
  <si>
    <t>RACORDS6</t>
  </si>
  <si>
    <t>RACORDS7</t>
  </si>
  <si>
    <t>RACORDS8</t>
  </si>
  <si>
    <t>RACORDS9</t>
  </si>
  <si>
    <t>RACORDS10</t>
  </si>
  <si>
    <t>RACORDS11</t>
  </si>
  <si>
    <t>RACORDS12</t>
  </si>
  <si>
    <t>RACORDS13</t>
  </si>
  <si>
    <t>RACORDS14</t>
  </si>
  <si>
    <t>RACORDS15</t>
  </si>
  <si>
    <t>RACORDS16</t>
  </si>
  <si>
    <t>RACORDS17</t>
  </si>
  <si>
    <t>RACORDS18</t>
  </si>
  <si>
    <t>http://http2.mlstatic.com/D_694556-MLA72763489636_112023-F.jpg</t>
  </si>
  <si>
    <t>http://http2.mlstatic.com/D_803675-MLA72764027208_112023-F.jpg</t>
  </si>
  <si>
    <t>http://http2.mlstatic.com/D_750587-MLA72764027206_112023-F.jpg</t>
  </si>
  <si>
    <t>http://http2.mlstatic.com/D_629703-MLA72764027210_112023-F.jpg</t>
  </si>
  <si>
    <t>http://http2.mlstatic.com/D_909373-MLA72764027212_112023-F.jpg</t>
  </si>
  <si>
    <t>http://http2.mlstatic.com/D_821904-MLA72839082559_112023-F.jpg</t>
  </si>
  <si>
    <t>http://http2.mlstatic.com/D_793083-MLA72839082585_112023-F.jpg</t>
  </si>
  <si>
    <t>http://http2.mlstatic.com/D_980307-MLA72764017520_112023-F.jpg</t>
  </si>
  <si>
    <t>http://http2.mlstatic.com/D_690129-MLA72764027248_112023-F.jpg</t>
  </si>
  <si>
    <t>http://http2.mlstatic.com/D_733809-MLA72764027250_112023-F.jpg</t>
  </si>
  <si>
    <t>http://http2.mlstatic.com/D_611762-MLA72764017524_112023-F.jpg</t>
  </si>
  <si>
    <t>http://http2.mlstatic.com/D_670955-MLA72764027252_112023-F.jpg</t>
  </si>
  <si>
    <t>http://http2.mlstatic.com/D_926608-MLA72764017526_112023-F.jpg</t>
  </si>
  <si>
    <t>http://http2.mlstatic.com/D_652800-MLA72839082599_112023-F.jpg</t>
  </si>
  <si>
    <t>http://http2.mlstatic.com/D_610294-MLA72839082605_112023-F.jpg</t>
  </si>
  <si>
    <t>http://http2.mlstatic.com/D_793038-MLA72764027262_112023-F.jpg</t>
  </si>
  <si>
    <t>http://http2.mlstatic.com/D_895619-MLA72839082609_112023-F.jpg</t>
  </si>
  <si>
    <t>http://http2.mlstatic.com/D_962486-MLA72764017542_112023-F.jpg</t>
  </si>
  <si>
    <t>http://http2.mlstatic.com/D_605500-MLA72764027266_112023-F.jpg</t>
  </si>
  <si>
    <t>http://http2.mlstatic.com/D_820230-MLA72764027268_112023-F.jpg</t>
  </si>
  <si>
    <t>http://http2.mlstatic.com/D_703274-MLA72839082613_112023-F.jpg</t>
  </si>
  <si>
    <t>http://http2.mlstatic.com/D_774369-MLA72839082619_112023-F.jpg</t>
  </si>
  <si>
    <t>http://http2.mlstatic.com/D_642195-MLA72764017550_112023-F.jpg</t>
  </si>
  <si>
    <t>http://http2.mlstatic.com/D_922713-MLA72764027276_112023-F.jpg</t>
  </si>
  <si>
    <t>http://http2.mlstatic.com/D_775677-MLA72764027294_112023-F.jpg</t>
  </si>
  <si>
    <t>http://http2.mlstatic.com/D_902136-MLA72764027282_112023-F.jpg</t>
  </si>
  <si>
    <t>http://http2.mlstatic.com/D_829045-MLA72764027286_112023-F.jpg</t>
  </si>
  <si>
    <t>http://http2.mlstatic.com/D_615871-MLA72764027288_112023-F.jpg</t>
  </si>
  <si>
    <t>http://http2.mlstatic.com/D_913323-MLA72839082633_112023-F.jpg</t>
  </si>
  <si>
    <t>http://http2.mlstatic.com/D_956866-MLA72764017560_112023-F.jpg</t>
  </si>
  <si>
    <t>http://http2.mlstatic.com/D_610966-MLA72764017562_112023-F.jpg</t>
  </si>
  <si>
    <t>http://http2.mlstatic.com/D_899117-MLA72764027306_112023-F.jpg</t>
  </si>
  <si>
    <t>http://http2.mlstatic.com/D_949017-MLA72764017574_112023-F.jpg</t>
  </si>
  <si>
    <t>http://http2.mlstatic.com/D_665338-MLA72764027310_112023-F.jpg</t>
  </si>
  <si>
    <t>http://http2.mlstatic.com/D_979195-MLA72839082639_112023-F.jpg</t>
  </si>
  <si>
    <t>http://http2.mlstatic.com/D_864428-MLA72764029614_112023-F.jpg</t>
  </si>
  <si>
    <t>http://http2.mlstatic.com/D_846088-MLA72764019730_112023-F.jpg</t>
  </si>
  <si>
    <t>http://http2.mlstatic.com/D_614266-MLA72839082665_112023-F.jpg</t>
  </si>
  <si>
    <t>http://http2.mlstatic.com/D_940264-MLA72839082667_112023-F.jpg</t>
  </si>
  <si>
    <t>http://http2.mlstatic.com/D_841149-MLA72839082659_112023-F.jpg</t>
  </si>
  <si>
    <t>http://http2.mlstatic.com/D_929500-MLA72839082671_112023-F.jpg</t>
  </si>
  <si>
    <t>http://http2.mlstatic.com/D_840657-MLA72764027334_112023-F.jpg</t>
  </si>
  <si>
    <t>http://http2.mlstatic.com/D_823698-MLA72764017602_112023-F.jpg</t>
  </si>
  <si>
    <t>http://http2.mlstatic.com/D_750194-MLA72764027340_112023-F.jpg</t>
  </si>
  <si>
    <t>http://http2.mlstatic.com/D_688398-MLA72839082691_112023-F.jpg</t>
  </si>
  <si>
    <t>http://http2.mlstatic.com/D_977033-MLA72764017616_112023-F.jpg</t>
  </si>
  <si>
    <t>http://http2.mlstatic.com/D_884808-MLA72839082687_112023-F.jpg</t>
  </si>
  <si>
    <t>http://http2.mlstatic.com/D_686488-MLA71988007742_102023-F.jpg</t>
  </si>
  <si>
    <t>http://http2.mlstatic.com/D_779686-MLA71988007748_102023-F.jpg</t>
  </si>
  <si>
    <t>http://http2.mlstatic.com/D_780137-MLA71987794508_102023-F.jpg</t>
  </si>
  <si>
    <t>http://http2.mlstatic.com/D_975008-MLA71987794504_102023-F.jpg</t>
  </si>
  <si>
    <t>http://http2.mlstatic.com/D_850027-MLA71562020122_092023-F.jpg</t>
  </si>
  <si>
    <t>http://http2.mlstatic.com/D_991529-MLA71610239799_092023-F.jpg</t>
  </si>
  <si>
    <t>http://http2.mlstatic.com/D_808995-MLA71610239803_092023-F.jpg</t>
  </si>
  <si>
    <t>http://http2.mlstatic.com/D_725040-MLA71610239807_092023-F.jpg</t>
  </si>
  <si>
    <t>http://http2.mlstatic.com/D_698323-MLA72045124823_102023-F.jpg</t>
  </si>
  <si>
    <t>http://http2.mlstatic.com/D_652570-MLA71987833506_102023-F.jpg</t>
  </si>
  <si>
    <t>http://http2.mlstatic.com/D_883166-MLA71987794534_102023-F.jpg</t>
  </si>
  <si>
    <t>http://http2.mlstatic.com/D_696645-MLA71988007768_102023-F.jpg</t>
  </si>
  <si>
    <t>http://http2.mlstatic.com/D_718935-MLA71988007764_102023-F.jpg</t>
  </si>
  <si>
    <t>http://http2.mlstatic.com/D_985355-MLA71987794530_102023-F.jpg</t>
  </si>
  <si>
    <t>http://http2.mlstatic.com/D_606884-MLA71988007770_102023-F.jpg</t>
  </si>
  <si>
    <t>http://http2.mlstatic.com/D_746400-MLA71610239813_092023-F.jpg</t>
  </si>
  <si>
    <t>http://http2.mlstatic.com/D_865475-MLA71987794554_102023-F.jpg</t>
  </si>
  <si>
    <t>http://http2.mlstatic.com/D_940606-MLA71988007776_102023-F.jpg</t>
  </si>
  <si>
    <t>http://http2.mlstatic.com/D_922550-MLA72045124837_102023-F.jpg</t>
  </si>
  <si>
    <t>http://http2.mlstatic.com/D_886913-MLA71987794550_102023-F.jpg</t>
  </si>
  <si>
    <t>http://http2.mlstatic.com/D_790515-MLA71988007780_102023-F.jpg</t>
  </si>
  <si>
    <t>http://http2.mlstatic.com/D_699339-MLA71987833528_102023-F.jpg</t>
  </si>
  <si>
    <t>http://http2.mlstatic.com/D_754987-MLA72045124841_102023-F.jpg</t>
  </si>
  <si>
    <t>http://http2.mlstatic.com/D_988793-MLA71561992626_092023-F.jpg</t>
  </si>
  <si>
    <t>http://http2.mlstatic.com/D_774269-MLA71610239823_092023-F.jpg</t>
  </si>
  <si>
    <t>http://http2.mlstatic.com/D_944346-MLA71562010228_092023-F.jpg</t>
  </si>
  <si>
    <t>http://http2.mlstatic.com/D_837272-MLA71988007788_102023-F.jpg</t>
  </si>
  <si>
    <t>http://http2.mlstatic.com/D_955520-MLA71988007792_102023-F.jpg</t>
  </si>
  <si>
    <t>http://http2.mlstatic.com/D_866871-MLA71987833542_102023-F.jpg</t>
  </si>
  <si>
    <t>http://http2.mlstatic.com/D_621271-MLA71987794566_102023-F.jpg</t>
  </si>
  <si>
    <t>http://http2.mlstatic.com/D_723357-MLA71987794574_102023-F.jpg</t>
  </si>
  <si>
    <t>http://http2.mlstatic.com/D_876737-MLA71988007806_102023-F.jpg</t>
  </si>
  <si>
    <t>http://http2.mlstatic.com/D_611282-MLA71561992636_092023-F.jpg</t>
  </si>
  <si>
    <t>http://http2.mlstatic.com/D_613162-MLA71610239839_092023-F.jpg</t>
  </si>
  <si>
    <t>http://http2.mlstatic.com/D_649805-MLA71562010232_092023-F.jpg</t>
  </si>
  <si>
    <t>http://http2.mlstatic.com/D_969673-MLA71610239841_092023-F.jpg</t>
  </si>
  <si>
    <t>http://http2.mlstatic.com/D_704607-MLA71610239843_092023-F.jpg</t>
  </si>
  <si>
    <t>http://http2.mlstatic.com/D_813676-MLA71562010242_092023-F.jpg</t>
  </si>
  <si>
    <t>http://http2.mlstatic.com/D_779174-MLA71988007830_102023-F.jpg</t>
  </si>
  <si>
    <t>http://http2.mlstatic.com/D_948313-MLA71987833554_102023-F.jpg</t>
  </si>
  <si>
    <t>http://http2.mlstatic.com/D_871302-MLA71988007832_102023-F.jpg</t>
  </si>
  <si>
    <t>http://http2.mlstatic.com/D_896394-MLA71987794594_102023-F.jpg</t>
  </si>
  <si>
    <t>http://http2.mlstatic.com/D_819556-MLA71988007836_102023-F.jpg</t>
  </si>
  <si>
    <t>http://http2.mlstatic.com/D_789547-MLA71987794600_102023-F.jpg</t>
  </si>
  <si>
    <t>http://http2.mlstatic.com/D_731138-MLA71987833562_102023-F.jpg</t>
  </si>
  <si>
    <t>http://http2.mlstatic.com/D_996908-MLA71988007858_102023-F.jpg</t>
  </si>
  <si>
    <t>http://http2.mlstatic.com/D_646033-MLA71987794614_102023-F.jpg</t>
  </si>
  <si>
    <t>http://http2.mlstatic.com/D_635171-MLA71988007860_102023-F.jpg</t>
  </si>
  <si>
    <t>http://http2.mlstatic.com/D_698198-MLA71561992646_092023-F.jpg</t>
  </si>
  <si>
    <t>http://http2.mlstatic.com/D_805212-MLA71561992648_092023-F.jpg</t>
  </si>
  <si>
    <t>http://http2.mlstatic.com/D_813647-MLA71610239869_092023-F.jpg</t>
  </si>
  <si>
    <t>http://http2.mlstatic.com/D_733445-MLA71610239871_092023-F.jpg</t>
  </si>
  <si>
    <t>http://http2.mlstatic.com/D_911021-MLA71561992650_092023-F.jpg</t>
  </si>
  <si>
    <t>http://http2.mlstatic.com/D_733793-MLA71561992652_092023-F.jpg</t>
  </si>
  <si>
    <t>http://http2.mlstatic.com/D_956598-MLA71562020174_092023-F.jpg</t>
  </si>
  <si>
    <t>http://http2.mlstatic.com/D_708013-MLA71561992656_092023-F.jpg</t>
  </si>
  <si>
    <t>http://http2.mlstatic.com/D_796876-MLA72576067262_112023-F.jpg</t>
  </si>
  <si>
    <t>http://http2.mlstatic.com/D_627422-MLA72576077016_112023-F.jpg</t>
  </si>
  <si>
    <t>http://http2.mlstatic.com/D_804507-MLA72576076932_112023-F.jpg</t>
  </si>
  <si>
    <t>http://http2.mlstatic.com/D_900575-MLA72647389593_112023-F.jpg</t>
  </si>
  <si>
    <t>http://http2.mlstatic.com/D_619884-MLA72647389637_112023-F.jpg</t>
  </si>
  <si>
    <t>http://http2.mlstatic.com/D_995939-MLA72576076978_112023-F.jpg</t>
  </si>
  <si>
    <t>http://http2.mlstatic.com/D_650084-MLA72647438267_112023-F.jpg</t>
  </si>
  <si>
    <t>http://http2.mlstatic.com/D_788305-MLA72647389639_112023-F.jpg</t>
  </si>
  <si>
    <t>http://http2.mlstatic.com/D_984940-MLA72576076984_112023-F.jpg</t>
  </si>
  <si>
    <t>http://http2.mlstatic.com/D_688432-MLA72647389423_112023-F.jpg</t>
  </si>
  <si>
    <t>http://http2.mlstatic.com/D_838584-MLA72647438037_112023-F.jpg</t>
  </si>
  <si>
    <t>http://http2.mlstatic.com/D_965648-MLA72576067308_112023-F.jpg</t>
  </si>
  <si>
    <t>http://http2.mlstatic.com/D_805031-MLA72576076938_112023-F.jpg</t>
  </si>
  <si>
    <t>http://http2.mlstatic.com/D_824220-MLA72647438107_112023-F.jpg</t>
  </si>
  <si>
    <t>http://http2.mlstatic.com/D_600897-MLA72647389553_112023-F.jpg</t>
  </si>
  <si>
    <t>http://http2.mlstatic.com/D_671047-MLA72576077568_112023-F.jpg</t>
  </si>
  <si>
    <t>http://http2.mlstatic.com/D_970259-MLA72576077114_112023-F.jpg</t>
  </si>
  <si>
    <t>http://http2.mlstatic.com/D_750424-MLA72576067250_112023-F.jpg</t>
  </si>
  <si>
    <t>http://http2.mlstatic.com/D_821389-MLA72647438051_112023-F.jpg</t>
  </si>
  <si>
    <t>http://http2.mlstatic.com/D_738886-MLA72647438731_112023-F.jpg</t>
  </si>
  <si>
    <t>http://http2.mlstatic.com/D_723973-MLA72576067312_112023-F.jpg</t>
  </si>
  <si>
    <t>http://http2.mlstatic.com/D_667986-MLA72647389421_112023-F.jpg</t>
  </si>
  <si>
    <t>http://http2.mlstatic.com/D_733835-MLA72647389551_112023-F.jpg</t>
  </si>
  <si>
    <t>http://http2.mlstatic.com/D_724220-MLA72647389583_112023-F.jpg</t>
  </si>
  <si>
    <t>http://http2.mlstatic.com/D_973287-MLA72576067342_112023-F.jpg</t>
  </si>
  <si>
    <t>http://http2.mlstatic.com/D_820146-MLA72647389419_112023-F.jpg</t>
  </si>
  <si>
    <t>http://http2.mlstatic.com/D_659743-MLA72647389653_112023-F.jpg</t>
  </si>
  <si>
    <t>http://http2.mlstatic.com/D_960496-MLA72647389665_112023-F.jpg</t>
  </si>
  <si>
    <t>http://http2.mlstatic.com/D_902373-MLA72576067436_112023-F.jpg</t>
  </si>
  <si>
    <t>http://http2.mlstatic.com/D_981598-MLA72576067154_112023-F.jpg</t>
  </si>
  <si>
    <t>http://http2.mlstatic.com/D_813054-MLA72576077010_112023-F.jpg</t>
  </si>
  <si>
    <t>http://http2.mlstatic.com/D_837811-MLA72647438113_112023-F.jpg</t>
  </si>
  <si>
    <t>http://http2.mlstatic.com/D_852839-MLA72647389645_112023-F.jpg</t>
  </si>
  <si>
    <t>http://http2.mlstatic.com/D_808842-MLA72576077064_112023-F.jpg</t>
  </si>
  <si>
    <t>http://http2.mlstatic.com/D_769194-MLA72576077068_112023-F.jpg</t>
  </si>
  <si>
    <t>http://http2.mlstatic.com/D_943340-MLA72647389471_112023-F.jpg</t>
  </si>
  <si>
    <t>http://http2.mlstatic.com/D_805269-MLA72576077574_112023-F.jpg</t>
  </si>
  <si>
    <t>http://http2.mlstatic.com/D_869904-MLA72576067892_112023-F.jpg</t>
  </si>
  <si>
    <t>http://http2.mlstatic.com/D_871515-MLA72647438171_112023-F.jpg</t>
  </si>
  <si>
    <t>http://http2.mlstatic.com/D_829822-MLA72647438163_112023-F.jpg</t>
  </si>
  <si>
    <t>http://http2.mlstatic.com/D_681140-MLA72576067192_112023-F.jpg</t>
  </si>
  <si>
    <t>http://http2.mlstatic.com/D_634768-MLA72576067204_112023-F.jpg</t>
  </si>
  <si>
    <t>http://http2.mlstatic.com/D_839598-MLA72647389591_112023-F.jpg</t>
  </si>
  <si>
    <t>http://http2.mlstatic.com/D_620133-MLA72576076906_112023-F.jpg</t>
  </si>
  <si>
    <t>http://http2.mlstatic.com/D_951969-MLA72647438219_112023-F.jpg</t>
  </si>
  <si>
    <t>http://http2.mlstatic.com/D_958743-MLA72576076972_112023-F.jpg</t>
  </si>
  <si>
    <t>http://http2.mlstatic.com/D_800105-MLA72647389643_112023-F.jpg</t>
  </si>
  <si>
    <t>http://http2.mlstatic.com/D_807273-MLA72527836886_102023-F.jpg</t>
  </si>
  <si>
    <t>http://http2.mlstatic.com/D_822880-MLA72642804383_112023-F.jpg</t>
  </si>
  <si>
    <t>http://http2.mlstatic.com/D_776879-MLA72642754171_112023-F.jpg</t>
  </si>
  <si>
    <t>http://http2.mlstatic.com/D_609116-MLA72571987958_112023-F.jpg</t>
  </si>
  <si>
    <t>http://http2.mlstatic.com/D_640316-MLA71987794624_102023-F.jpg</t>
  </si>
  <si>
    <t>http://http2.mlstatic.com/D_700222-MLA72044871883_102023-F.jpg</t>
  </si>
  <si>
    <t>http://http2.mlstatic.com/D_684687-MLA72045124921_102023-F.jpg</t>
  </si>
  <si>
    <t>http://http2.mlstatic.com/D_691864-MLA72045124923_102023-F.jpg</t>
  </si>
  <si>
    <t>http://http2.mlstatic.com/D_940867-MLA72044930637_102023-F.jpg</t>
  </si>
  <si>
    <t>http://http2.mlstatic.com/D_766607-MLA72044930641_102023-F.jpg</t>
  </si>
  <si>
    <t>http://http2.mlstatic.com/D_993142-MLA71987833948_102023-F.jpg</t>
  </si>
  <si>
    <t>http://http2.mlstatic.com/D_948747-MLA72044930639_102023-F.jpg</t>
  </si>
  <si>
    <t>http://http2.mlstatic.com/D_851559-MLA72044864993_102023-F.jpg</t>
  </si>
  <si>
    <t>http://http2.mlstatic.com/D_820525-MLA71987833944_102023-F.jpg</t>
  </si>
  <si>
    <t>http://http2.mlstatic.com/D_827209-MLA72044930645_102023-F.jpg</t>
  </si>
  <si>
    <t>http://http2.mlstatic.com/D_752749-MLA72044871895_102023-F.jpg</t>
  </si>
  <si>
    <t>http://http2.mlstatic.com/D_984365-MLA72044865009_102023-F.jpg</t>
  </si>
  <si>
    <t>http://http2.mlstatic.com/D_907172-MLA72044865001_102023-F.jpg</t>
  </si>
  <si>
    <t>http://http2.mlstatic.com/D_969222-MLA71988008256_102023-F.jpg</t>
  </si>
  <si>
    <t>http://http2.mlstatic.com/D_747939-MLA72045124949_102023-F.jpg</t>
  </si>
  <si>
    <t>http://http2.mlstatic.com/D_737848-MLA72044930647_102023-F.jpg</t>
  </si>
  <si>
    <t>http://http2.mlstatic.com/D_946242-MLA71988008268_102023-F.jpg</t>
  </si>
  <si>
    <t>http://http2.mlstatic.com/D_899804-MLA71987833976_102023-F.jpg</t>
  </si>
  <si>
    <t>http://http2.mlstatic.com/D_704494-MLA71988008270_102023-F.jpg</t>
  </si>
  <si>
    <t>http://http2.mlstatic.com/D_845626-MLA72044865025_102023-F.jpg</t>
  </si>
  <si>
    <t>http://http2.mlstatic.com/D_873516-MLA71988008272_102023-F.jpg</t>
  </si>
  <si>
    <t>http://http2.mlstatic.com/D_967256-MLA72044865031_102023-F.jpg</t>
  </si>
  <si>
    <t>http://http2.mlstatic.com/D_627734-MLA71988008280_102023-F.jpg</t>
  </si>
  <si>
    <t>http://http2.mlstatic.com/D_776741-MLA71988008302_102023-F.jpg</t>
  </si>
  <si>
    <t>http://http2.mlstatic.com/D_776008-MLA72044865053_102023-F.jpg</t>
  </si>
  <si>
    <t>http://http2.mlstatic.com/D_843253-MLA72044865051_102023-F.jpg</t>
  </si>
  <si>
    <t>http://http2.mlstatic.com/D_879006-MLA71987834008_102023-F.jpg</t>
  </si>
  <si>
    <t>http://http2.mlstatic.com/D_608192-MLA71988008306_102023-F.jpg</t>
  </si>
  <si>
    <t>http://http2.mlstatic.com/D_944142-MLA71988008310_102023-F.jpg</t>
  </si>
  <si>
    <t>http://http2.mlstatic.com/D_910606-MLA72044865071_102023-F.jpg</t>
  </si>
  <si>
    <t>http://http2.mlstatic.com/D_931068-MLA72044930659_102023-F.jpg</t>
  </si>
  <si>
    <t>http://http2.mlstatic.com/D_839963-MLA72045124959_102023-F.jpg</t>
  </si>
  <si>
    <t>http://http2.mlstatic.com/D_977774-MLA72044865083_102023-F.jpg</t>
  </si>
  <si>
    <t>http://http2.mlstatic.com/D_791606-MLA71987834034_102023-F.jpg</t>
  </si>
  <si>
    <t>http://http2.mlstatic.com/D_830044-MLA72044865087_102023-F.jpg</t>
  </si>
  <si>
    <t>http://http2.mlstatic.com/D_729431-MLA71987834030_102023-F.jpg</t>
  </si>
  <si>
    <t>http://http2.mlstatic.com/D_794170-MLA71987834028_102023-F.jpg</t>
  </si>
  <si>
    <t>KIT RIFLE5/2 máster Potenciado + Pistón + Arandela</t>
  </si>
  <si>
    <t>KIT RIFLEMáster Potenciado Coop + Pistón + Arandela</t>
  </si>
  <si>
    <t>KIT RIFLEJunior + Pistón + Arandela</t>
  </si>
  <si>
    <t>http://http2.mlstatic.com/D_972000-MLA71561992962_092023-F.jpg</t>
  </si>
  <si>
    <t>http://http2.mlstatic.com/D_729030-MLA71562020448_092023-F.jpg</t>
  </si>
  <si>
    <t>http://http2.mlstatic.com/D_969542-MLA71610240159_092023-F.jpg</t>
  </si>
  <si>
    <t>http://http2.mlstatic.com/D_842072-MLA71562020444_092023-F.jpg</t>
  </si>
  <si>
    <t>http://http2.mlstatic.com/D_718908-MLA71561992970_092023-F.jpg</t>
  </si>
  <si>
    <t>http://http2.mlstatic.com/D_666993-MLA71562020446_092023-F.jpg</t>
  </si>
  <si>
    <t>http://http2.mlstatic.com/D_954699-MLA71610240163_092023-F.jpg</t>
  </si>
  <si>
    <t>http://http2.mlstatic.com/D_795636-MLA71562010580_092023-F.jpg</t>
  </si>
  <si>
    <t>http://http2.mlstatic.com/D_970739-MLA71562020462_092023-F.jpg</t>
  </si>
  <si>
    <t>http://http2.mlstatic.com/D_630070-MLA71561992980_092023-F.jpg</t>
  </si>
  <si>
    <t>http://http2.mlstatic.com/D_935154-MLA71610240173_092023-F.jpg</t>
  </si>
  <si>
    <t>http://http2.mlstatic.com/D_766860-MLA71610240171_092023-F.jpg</t>
  </si>
  <si>
    <t>http://http2.mlstatic.com/D_803174-MLA71562020472_092023-F.jpg</t>
  </si>
  <si>
    <t>http://http2.mlstatic.com/D_750700-MLA71562020468_092023-F.jpg</t>
  </si>
  <si>
    <t>http://http2.mlstatic.com/D_827279-MLA71562010586_092023-F.jpg</t>
  </si>
  <si>
    <t>http://http2.mlstatic.com/D_927429-MLA71562010592_092023-F.jpg</t>
  </si>
  <si>
    <t>http://http2.mlstatic.com/D_921090-MLA71610240177_092023-F.jpg</t>
  </si>
  <si>
    <t>http://http2.mlstatic.com/D_754872-MLA71561993006_092023-F.jpg</t>
  </si>
  <si>
    <t>http://http2.mlstatic.com/D_653376-MLA71561993012_092023-F.jpg</t>
  </si>
  <si>
    <t>http://http2.mlstatic.com/D_656081-MLA71561993008_092023-F.jpg</t>
  </si>
  <si>
    <t>http://http2.mlstatic.com/D_960636-MLA71562020486_092023-F.jpg</t>
  </si>
  <si>
    <t>http://http2.mlstatic.com/D_661575-MLA71562010606_092023-F.jpg</t>
  </si>
  <si>
    <t>http://http2.mlstatic.com/D_921481-MLA71561993020_092023-F.jpg</t>
  </si>
  <si>
    <t>http://http2.mlstatic.com/D_655197-MLA71562010602_092023-F.jpg</t>
  </si>
  <si>
    <t>http://http2.mlstatic.com/D_810430-MLA71610240205_092023-F.jpg</t>
  </si>
  <si>
    <t>http://http2.mlstatic.com/D_742085-MLA71561993024_092023-F.jpg</t>
  </si>
  <si>
    <t>http://http2.mlstatic.com/D_623734-MLA71610240207_092023-F.jpg</t>
  </si>
  <si>
    <t>http://http2.mlstatic.com/D_939926-MLA71562020508_092023-F.jpg</t>
  </si>
  <si>
    <t>http://http2.mlstatic.com/D_663912-MLA71562010632_092023-F.jpg</t>
  </si>
  <si>
    <t>http://http2.mlstatic.com/D_656680-MLA71562010634_092023-F.jpg</t>
  </si>
  <si>
    <t>http://http2.mlstatic.com/D_891537-MLA71561993032_092023-F.jpg</t>
  </si>
  <si>
    <t>http://http2.mlstatic.com/D_619686-MLA71562020514_092023-F.jpg</t>
  </si>
  <si>
    <t>http://http2.mlstatic.com/D_821550-MLA71561993046_092023-F.jpg</t>
  </si>
  <si>
    <t>http://http2.mlstatic.com/D_902140-MLA71562010646_092023-F.jpg</t>
  </si>
  <si>
    <t>http://http2.mlstatic.com/D_885368-MLA71561993044_092023-F.jpg</t>
  </si>
  <si>
    <t>http://http2.mlstatic.com/D_758361-MLA71562010652_092023-F.jpg</t>
  </si>
  <si>
    <t>http://http2.mlstatic.com/D_649094-MLA71562010648_092023-F.jpg</t>
  </si>
  <si>
    <t>http://http2.mlstatic.com/D_707020-MLA71610240225_092023-F.jpg</t>
  </si>
  <si>
    <t>http://http2.mlstatic.com/D_933611-MLA71610240235_092023-F.jpg</t>
  </si>
  <si>
    <t>http://http2.mlstatic.com/D_962991-MLA71562020524_092023-F.jpg</t>
  </si>
  <si>
    <t>http://http2.mlstatic.com/D_984846-MLA71561993058_092023-F.jpg</t>
  </si>
  <si>
    <t>http://http2.mlstatic.com/D_821131-MLA71610240241_092023-F.jpg</t>
  </si>
  <si>
    <t>http://http2.mlstatic.com/D_874889-MLA71562020536_092023-F.jpg</t>
  </si>
  <si>
    <t>http://http2.mlstatic.com/D_823521-MLA71562010672_092023-F.jpg</t>
  </si>
  <si>
    <t>http://http2.mlstatic.com/D_845628-MLA71610240239_092023-F.jpg</t>
  </si>
  <si>
    <t>http://http2.mlstatic.com/D_877895-MLA71562020542_092023-F.jpg</t>
  </si>
  <si>
    <t>http://http2.mlstatic.com/D_925185-MLA71610240253_092023-F.jpg</t>
  </si>
  <si>
    <t>http://http2.mlstatic.com/D_757861-MLA71561993074_092023-F.jpg</t>
  </si>
  <si>
    <t>http://http2.mlstatic.com/D_894018-MLA71562010684_092023-F.jpg</t>
  </si>
  <si>
    <t>http://http2.mlstatic.com/D_613992-MLA71562020552_092023-F.jpg</t>
  </si>
  <si>
    <t>http://http2.mlstatic.com/D_879984-MLA71561993068_092023-F.jpg</t>
  </si>
  <si>
    <t>http://http2.mlstatic.com/D_750284-MLA71561993076_092023-F.jpg</t>
  </si>
  <si>
    <t>http://http2.mlstatic.com/D_650621-MLA72044865091_102023-F.jpg</t>
  </si>
  <si>
    <t>http://http2.mlstatic.com/D_670076-MLA72527473022_102023-F.jpg</t>
  </si>
  <si>
    <t>http://http2.mlstatic.com/D_612647-MLA72527836946_102023-F.jpg</t>
  </si>
  <si>
    <t>http://http2.mlstatic.com/D_605074-MLA72597629877_102023-F.jpg</t>
  </si>
  <si>
    <t>http://http2.mlstatic.com/D_658172-MLA72527473106_102023-F.jpg</t>
  </si>
  <si>
    <t>http://http2.mlstatic.com/D_926061-MLA72597630189_102023-F.jpg</t>
  </si>
  <si>
    <t>ESPARRAGOS DE ACERO7/16 x 1" 3/4</t>
  </si>
  <si>
    <t>ESPARRAGOS DE ACERO7/16 x 50</t>
  </si>
  <si>
    <t>TORNILLOS ALLEN7x10</t>
  </si>
  <si>
    <t>TORNILLOS ALLEN7x15</t>
  </si>
  <si>
    <t>TORNILLOS ALLEN7x20</t>
  </si>
  <si>
    <t>TORNILLOS ALLEN7x25</t>
  </si>
  <si>
    <t>TORNILLOS ALLEN7x30</t>
  </si>
  <si>
    <t>TORNILLOS ALLEN7x35</t>
  </si>
  <si>
    <t>TORNILLOS ALLEN7x40</t>
  </si>
  <si>
    <t xml:space="preserve">BULON DE RUEDAB. RDA.TOYOTA 12X46X1.50 EST.14.3 MM </t>
  </si>
  <si>
    <t>BULON DE RUEDAB. RDA TOYOTA ESPECIAL 12X55X1.5 EST.14.3</t>
  </si>
  <si>
    <t>BULON DE RUEDAB. RDA. M.BEN SPRINTER 14X55</t>
  </si>
  <si>
    <t>BULON DE RUEDAB.RDA 14X57X1.5 TRAS MB COMPLETO</t>
  </si>
  <si>
    <t>BULON DE RUEDAB.RDA 18X64X1.5 TRAS MB COMPLETO</t>
  </si>
  <si>
    <t>BULON DE RUEDAB. RDA. CHEV. CORSA 12 X 27 P1,50</t>
  </si>
  <si>
    <t>BULON DE RUEDAB. RDA. CHEV CORSA 12 X 35 P1.5 EX17</t>
  </si>
  <si>
    <t>BULON DE RUEDAB. RDA. GACEL/SENDA 12 X 31 P1.50</t>
  </si>
  <si>
    <t>BULON DE RUEDAB. RDA. GACEL/SENDA 12 X 36 P1,50</t>
  </si>
  <si>
    <t>BULON DE RUEDAB. RDA. IAVA CTO C/ALTA 5° 12X39 P1.25</t>
  </si>
  <si>
    <t>BULON DE RUEDAB. RDA. F-100 M.NVO. F/A DISCO 1/2X46 NF</t>
  </si>
  <si>
    <t>BULON DE RUEDAB. RDA. SIERRA ORION-FIESTA-FOCUS 12X39 P1.50</t>
  </si>
  <si>
    <t>BULON DE RUEDAB. RDA. F-350 5/8X63 TRA.DER.C/CORT</t>
  </si>
  <si>
    <t>BULON DE RUEDAB. RDA. F-350 5/8X63 TRA.IZQ.C/CORT</t>
  </si>
  <si>
    <t>BULON DE RUEDAB. RDA. F-3500 5/8X76 TRAS.DER.</t>
  </si>
  <si>
    <t>BULON DE RUEDAB. RDA. F-3500 5/8X76 TRAS.IZQ.</t>
  </si>
  <si>
    <t>BULON DE RUEDAB. RDA AGRICOLA 9/16 X 1 1/2 NF CONICO</t>
  </si>
  <si>
    <t>BULON DE RUEDAB. RDA. PEUG 405 12 X 48 EX19 P1.25</t>
  </si>
  <si>
    <t>http://http2.mlstatic.com/D_922271-MLA72623803741_112023-F.jpg</t>
  </si>
  <si>
    <t>http://http2.mlstatic.com/D_967045-MLA72624098375_112023-F.jpg</t>
  </si>
  <si>
    <t>http://http2.mlstatic.com/D_698483-MLA72624384829_112023-F.jpg</t>
  </si>
  <si>
    <t>http://http2.mlstatic.com/D_921966-MLA72553139044_112023-F.jpg</t>
  </si>
  <si>
    <t>http://http2.mlstatic.com/D_844767-MLA72624098377_112023-F.jpg</t>
  </si>
  <si>
    <t>http://http2.mlstatic.com/D_887888-MLA72623813599_112023-F.jpg</t>
  </si>
  <si>
    <t>http://http2.mlstatic.com/D_719288-MLA72553139054_112023-F.jpg</t>
  </si>
  <si>
    <t>http://http2.mlstatic.com/D_813901-MLA72624306055_112023-F.jpg</t>
  </si>
  <si>
    <t>http://http2.mlstatic.com/D_894053-MLA72553139056_112023-F.jpg</t>
  </si>
  <si>
    <t>http://http2.mlstatic.com/D_919834-MLA72623813601_112023-F.jpg</t>
  </si>
  <si>
    <t>http://http2.mlstatic.com/D_962414-MLA72623813607_112023-F.jpg</t>
  </si>
  <si>
    <t>http://http2.mlstatic.com/D_797232-MLA72624384845_112023-F.jpg</t>
  </si>
  <si>
    <t>http://http2.mlstatic.com/D_719888-MLA72624098395_112023-F.jpg</t>
  </si>
  <si>
    <t>http://http2.mlstatic.com/D_950960-MLA72623813611_112023-F.jpg</t>
  </si>
  <si>
    <t>http://http2.mlstatic.com/D_777588-MLA72623803765_112023-F.jpg</t>
  </si>
  <si>
    <t>http://http2.mlstatic.com/D_892692-MLA72624058925_112023-F.jpg</t>
  </si>
  <si>
    <t>http://http2.mlstatic.com/D_651129-MLA72623803771_112023-F.jpg</t>
  </si>
  <si>
    <t>http://http2.mlstatic.com/D_636806-MLA72553139068_112023-F.jpg</t>
  </si>
  <si>
    <t>http://http2.mlstatic.com/D_794534-MLA72624058931_112023-F.jpg</t>
  </si>
  <si>
    <t>http://http2.mlstatic.com/D_651224-MLA72624384855_112023-F.jpg</t>
  </si>
  <si>
    <t>http://http2.mlstatic.com/D_650603-MLA72624306071_112023-F.jpg</t>
  </si>
  <si>
    <t>http://http2.mlstatic.com/D_789487-MLA72623803777_112023-F.jpg</t>
  </si>
  <si>
    <t>http://http2.mlstatic.com/D_615133-MLA72624098411_112023-F.jpg</t>
  </si>
  <si>
    <t>http://http2.mlstatic.com/D_887209-MLA72623813627_112023-F.jpg</t>
  </si>
  <si>
    <t>http://http2.mlstatic.com/D_814331-MLA72553139080_112023-F.jpg</t>
  </si>
  <si>
    <t>http://http2.mlstatic.com/D_937188-MLA72624098419_112023-F.jpg</t>
  </si>
  <si>
    <t>http://http2.mlstatic.com/D_996628-MLA72624058941_112023-F.jpg</t>
  </si>
  <si>
    <t>http://http2.mlstatic.com/D_617765-MLA72624058943_112023-F.jpg</t>
  </si>
  <si>
    <t>http://http2.mlstatic.com/D_603257-MLA72624404727_112023-F.jpg</t>
  </si>
  <si>
    <t>http://http2.mlstatic.com/D_799092-MLA72623803793_112023-F.jpg</t>
  </si>
  <si>
    <t>http://http2.mlstatic.com/D_903658-MLA72623813639_112023-F.jpg</t>
  </si>
  <si>
    <t>http://http2.mlstatic.com/D_918273-MLA72623813641_112023-F.jpg</t>
  </si>
  <si>
    <t>http://http2.mlstatic.com/D_801865-MLA72624384869_112023-F.jpg</t>
  </si>
  <si>
    <t>http://http2.mlstatic.com/D_957697-MLA72624098427_112023-F.jpg</t>
  </si>
  <si>
    <t>http://http2.mlstatic.com/D_636843-MLA72624098425_112023-F.jpg</t>
  </si>
  <si>
    <t>http://http2.mlstatic.com/D_960378-MLA72624384873_112023-F.jpg</t>
  </si>
  <si>
    <t>http://http2.mlstatic.com/D_918089-MLA72624404737_112023-F.jpg</t>
  </si>
  <si>
    <t>http://http2.mlstatic.com/D_810566-MLA72624404747_112023-F.jpg</t>
  </si>
  <si>
    <t>http://http2.mlstatic.com/D_939450-MLA72624098455_112023-F.jpg</t>
  </si>
  <si>
    <t>http://http2.mlstatic.com/D_864239-MLA72624058977_112023-F.jpg</t>
  </si>
  <si>
    <t>http://http2.mlstatic.com/D_814646-MLA72553139120_112023-F.jpg</t>
  </si>
  <si>
    <t>http://http2.mlstatic.com/D_776564-MLA72553139126_112023-F.jpg</t>
  </si>
  <si>
    <t>http://http2.mlstatic.com/D_764639-MLA72624058983_112023-F.jpg</t>
  </si>
  <si>
    <t>http://http2.mlstatic.com/D_893490-MLA72624098463_112023-F.jpg</t>
  </si>
  <si>
    <t>http://http2.mlstatic.com/D_641395-MLA72623803831_112023-F.jpg</t>
  </si>
  <si>
    <t>http://http2.mlstatic.com/D_740710-MLA72624306115_112023-F.jpg</t>
  </si>
  <si>
    <t>http://http2.mlstatic.com/D_857303-MLA72624404755_112023-F.jpg</t>
  </si>
  <si>
    <t>http://http2.mlstatic.com/D_676471-MLA72624098473_112023-F.jpg</t>
  </si>
  <si>
    <t>http://http2.mlstatic.com/D_639389-MLA72623813667_112023-F.jpg</t>
  </si>
  <si>
    <t>http://http2.mlstatic.com/D_850972-MLA72624384905_112023-F.jpg</t>
  </si>
  <si>
    <t>http://http2.mlstatic.com/D_666520-MLA72623813673_112023-F.jpg</t>
  </si>
  <si>
    <t>http://http2.mlstatic.com/D_725994-MLA72624384911_112023-F.jpg</t>
  </si>
  <si>
    <t>http://http2.mlstatic.com/D_904072-MLA72623813683_112023-F.jpg</t>
  </si>
  <si>
    <t>http://http2.mlstatic.com/D_938212-MLA72839567303_112023-F.jpg</t>
  </si>
  <si>
    <t>http://http2.mlstatic.com/D_784849-MLA72839547653_112023-F.jpg</t>
  </si>
  <si>
    <t>http://http2.mlstatic.com/D_701175-MLA72839567299_112023-F.jpg</t>
  </si>
  <si>
    <t>http://http2.mlstatic.com/D_995573-MLA72839567301_112023-F.jpg</t>
  </si>
  <si>
    <t>http://http2.mlstatic.com/D_696186-MLA72764192844_112023-F.jpg</t>
  </si>
  <si>
    <t>http://http2.mlstatic.com/D_898312-MLA72839547657_112023-F.jpg</t>
  </si>
  <si>
    <t>http://http2.mlstatic.com/D_628863-MLA72764192848_112023-F.jpg</t>
  </si>
  <si>
    <t>http://http2.mlstatic.com/D_745014-MLA72839567315_112023-F.jpg</t>
  </si>
  <si>
    <t>http://http2.mlstatic.com/D_938181-MLA72764192876_112023-F.jpg</t>
  </si>
  <si>
    <t>http://http2.mlstatic.com/D_757576-MLA72839567327_112023-F.jpg</t>
  </si>
  <si>
    <t>http://http2.mlstatic.com/D_646142-MLA72839547687_112023-F.jpg</t>
  </si>
  <si>
    <t>http://http2.mlstatic.com/D_649392-MLA72839567323_112023-F.jpg</t>
  </si>
  <si>
    <t>http://http2.mlstatic.com/D_605117-MLA72839547685_112023-F.jpg</t>
  </si>
  <si>
    <t>http://http2.mlstatic.com/D_969997-MLA72764192878_112023-F.jpg</t>
  </si>
  <si>
    <t>http://http2.mlstatic.com/D_987210-MLA72764192888_112023-F.jpg</t>
  </si>
  <si>
    <t>http://http2.mlstatic.com/D_866832-MLA72839547697_112023-F.jpg</t>
  </si>
  <si>
    <t>http://http2.mlstatic.com/D_761803-MLA72764192890_112023-F.jpg</t>
  </si>
  <si>
    <t>http://http2.mlstatic.com/D_903377-MLA72764192892_112023-F.jpg</t>
  </si>
  <si>
    <t>http://http2.mlstatic.com/D_622503-MLA72839547699_112023-F.jpg</t>
  </si>
  <si>
    <t>http://http2.mlstatic.com/D_794968-MLA72764192894_112023-F.jpg</t>
  </si>
  <si>
    <t>http://http2.mlstatic.com/D_718551-MLA72839547701_112023-F.jpg</t>
  </si>
  <si>
    <t>http://http2.mlstatic.com/D_717037-MLA72839547705_112023-F.jpg</t>
  </si>
  <si>
    <t>http://http2.mlstatic.com/D_749190-MLA72839567335_112023-F.jpg</t>
  </si>
  <si>
    <t>http://http2.mlstatic.com/D_833485-MLA72839547711_112023-F.jpg</t>
  </si>
  <si>
    <t>http://http2.mlstatic.com/D_903944-MLA72839567339_112023-F.jpg</t>
  </si>
  <si>
    <t>http://http2.mlstatic.com/D_746404-MLA72764192904_112023-F.jpg</t>
  </si>
  <si>
    <t>http://http2.mlstatic.com/D_951936-MLA72839567343_112023-F.jpg</t>
  </si>
  <si>
    <t>http://http2.mlstatic.com/D_743954-MLA72839567345_112023-F.jpg</t>
  </si>
  <si>
    <t>http://http2.mlstatic.com/D_798618-MLA72839567349_112023-F.jpg</t>
  </si>
  <si>
    <t>http://http2.mlstatic.com/D_968995-MLA72839567353_112023-F.jpg</t>
  </si>
  <si>
    <t>http://http2.mlstatic.com/D_678458-MLA72839547731_112023-F.jpg</t>
  </si>
  <si>
    <t>http://http2.mlstatic.com/D_781806-MLA72839547733_112023-F.jpg</t>
  </si>
  <si>
    <t>http://http2.mlstatic.com/D_917467-MLA72839567355_112023-F.jpg</t>
  </si>
  <si>
    <t>http://http2.mlstatic.com/D_698106-MLA72839547735_112023-F.jpg</t>
  </si>
  <si>
    <t>http://http2.mlstatic.com/D_961070-MLA72839567357_112023-F.jpg</t>
  </si>
  <si>
    <t>http://http2.mlstatic.com/D_878374-MLA72839567359_112023-F.jpg</t>
  </si>
  <si>
    <t>http://http2.mlstatic.com/D_604190-MLA72839547745_112023-F.jpg</t>
  </si>
  <si>
    <t>http://http2.mlstatic.com/D_890359-MLA72764192928_112023-F.jpg</t>
  </si>
  <si>
    <t>http://http2.mlstatic.com/D_973753-MLA72764192932_112023-F.jpg</t>
  </si>
  <si>
    <t>http://http2.mlstatic.com/D_820565-MLA72764192936_112023-F.jpg</t>
  </si>
  <si>
    <t>http://http2.mlstatic.com/D_700112-MLA72839547751_112023-F.jpg</t>
  </si>
  <si>
    <t>http://http2.mlstatic.com/D_672742-MLA72839547753_112023-F.jpg</t>
  </si>
  <si>
    <t>http://http2.mlstatic.com/D_600285-MLA72764192938_112023-F.jpg</t>
  </si>
  <si>
    <t>http://http2.mlstatic.com/D_838767-MLA72839567375_112023-F.jpg</t>
  </si>
  <si>
    <t>http://http2.mlstatic.com/D_900468-MLA72839567379_112023-F.jpg</t>
  </si>
  <si>
    <t>http://http2.mlstatic.com/D_991480-MLA72839567381_112023-F.jpg</t>
  </si>
  <si>
    <t>http://http2.mlstatic.com/D_906125-MLA72839547765_112023-F.jpg</t>
  </si>
  <si>
    <t>http://http2.mlstatic.com/D_954319-MLA72839547767_112023-F.jpg</t>
  </si>
  <si>
    <t>http://http2.mlstatic.com/D_936376-MLA72764192952_112023-F.jpg</t>
  </si>
  <si>
    <t>http://http2.mlstatic.com/D_973871-MLA72839547773_112023-F.jpg</t>
  </si>
  <si>
    <t>http://http2.mlstatic.com/D_611314-MLA72839547781_112023-F.jpg</t>
  </si>
  <si>
    <t>http://http2.mlstatic.com/D_734232-MLA72839567393_112023-F.jpg</t>
  </si>
  <si>
    <t>http://http2.mlstatic.com/D_857683-MLA72764192960_112023-F.jpg</t>
  </si>
  <si>
    <t>http://http2.mlstatic.com/D_639838-MLA72764192964_112023-F.jpg</t>
  </si>
  <si>
    <t>http://http2.mlstatic.com/D_796686-MLA72839547789_112023-F.jpg</t>
  </si>
  <si>
    <t>http://http2.mlstatic.com/D_906792-MLA72764192966_112023-F.jpg</t>
  </si>
  <si>
    <t>http://http2.mlstatic.com/D_849696-MLA72839547791_112023-F.jpg</t>
  </si>
  <si>
    <t>http://http2.mlstatic.com/D_608464-MLA72764192970_112023-F.jpg</t>
  </si>
  <si>
    <t>http://http2.mlstatic.com/D_965219-MLA72839567403_112023-F.jpg</t>
  </si>
  <si>
    <t>http://http2.mlstatic.com/D_636094-MLA72839567405_112023-F.jpg</t>
  </si>
  <si>
    <t>http://http2.mlstatic.com/D_890164-MLA72764192978_112023-F.jpg</t>
  </si>
  <si>
    <t>http://http2.mlstatic.com/D_878612-MLA72598080835_102023-F.jpg</t>
  </si>
  <si>
    <t>http://http2.mlstatic.com/D_668234-MLA72527933492_102023-F.jpg</t>
  </si>
  <si>
    <t>http://http2.mlstatic.com/D_622582-MLA72528041704_102023-F.jpg</t>
  </si>
  <si>
    <t>http://http2.mlstatic.com/D_787707-MLA72045125037_102023-F.jpg</t>
  </si>
  <si>
    <t>http://http2.mlstatic.com/D_891255-MLA72044930729_102023-F.jpg</t>
  </si>
  <si>
    <t>http://http2.mlstatic.com/D_800419-MLA72527463956_102023-F.jpg</t>
  </si>
  <si>
    <t>http://http2.mlstatic.com/D_856670-MLA72044872011_102023-F.jpg</t>
  </si>
  <si>
    <t>http://http2.mlstatic.com/D_714892-MLA72044872013_102023-F.jpg</t>
  </si>
  <si>
    <t>http://http2.mlstatic.com/D_791752-MLA72045125041_102023-F.jpg</t>
  </si>
  <si>
    <t>http://http2.mlstatic.com/D_788235-MLA72158382647_102023-F.jpg</t>
  </si>
  <si>
    <t>http://http2.mlstatic.com/D_914439-MLA72044872021_102023-F.jpg</t>
  </si>
  <si>
    <t>http://http2.mlstatic.com/D_832670-MLA72045125043_102023-F.jpg</t>
  </si>
  <si>
    <t>http://http2.mlstatic.com/D_895985-MLA72044872023_102023-F.jpg</t>
  </si>
  <si>
    <t>http://http2.mlstatic.com/D_848317-MLA72527473698_102023-F.jpg</t>
  </si>
  <si>
    <t>http://http2.mlstatic.com/D_642454-MLA72044872027_102023-F.jpg</t>
  </si>
  <si>
    <t>http://http2.mlstatic.com/D_918341-MLA72045125051_102023-F.jpg</t>
  </si>
  <si>
    <t>http://http2.mlstatic.com/D_652166-MLA72044930745_102023-F.jpg</t>
  </si>
  <si>
    <t>http://http2.mlstatic.com/D_971473-MLA72045125053_102023-F.jpg</t>
  </si>
  <si>
    <t>http://http2.mlstatic.com/D_737379-MLA72044872029_102023-F.jpg</t>
  </si>
  <si>
    <t>http://http2.mlstatic.com/D_872156-MLA72597531345_102023-F.jpg</t>
  </si>
  <si>
    <t>http://http2.mlstatic.com/D_634859-MLA72044930753_102023-F.jpg</t>
  </si>
  <si>
    <t>http://http2.mlstatic.com/D_887079-MLA72045125055_102023-F.jpg</t>
  </si>
  <si>
    <t>http://http2.mlstatic.com/D_634249-MLA72045125061_102023-F.jpg</t>
  </si>
  <si>
    <t>http://http2.mlstatic.com/D_608393-MLA72597531341_102023-F.jpg</t>
  </si>
  <si>
    <t>http://http2.mlstatic.com/D_770848-MLA72044872041_102023-F.jpg</t>
  </si>
  <si>
    <t>http://http2.mlstatic.com/D_672718-MLA72044872047_102023-F.jpg</t>
  </si>
  <si>
    <t>http://http2.mlstatic.com/D_962854-MLA72044930769_102023-F.jpg</t>
  </si>
  <si>
    <t>http://http2.mlstatic.com/D_688595-MLA72597620541_102023-F.jpg</t>
  </si>
  <si>
    <t>http://http2.mlstatic.com/D_753579-MLA72044872055_102023-F.jpg</t>
  </si>
  <si>
    <t>http://http2.mlstatic.com/D_619295-MLA72044872049_102023-F.jpg</t>
  </si>
  <si>
    <t>http://http2.mlstatic.com/D_624198-MLA72044930775_102023-F.jpg</t>
  </si>
  <si>
    <t>http://http2.mlstatic.com/D_709020-MLA72045125079_102023-F.jpg</t>
  </si>
  <si>
    <t>http://http2.mlstatic.com/D_834551-MLA72044930779_102023-F.jpg</t>
  </si>
  <si>
    <t>http://http2.mlstatic.com/D_722447-MLA72045125081_102023-F.jpg</t>
  </si>
  <si>
    <t>http://http2.mlstatic.com/D_843677-MLA72045125085_102023-F.jpg</t>
  </si>
  <si>
    <t>http://http2.mlstatic.com/D_887761-MLA72597620539_102023-F.jpg</t>
  </si>
  <si>
    <t>http://http2.mlstatic.com/D_852725-MLA72044930781_102023-F.jpg</t>
  </si>
  <si>
    <t>http://http2.mlstatic.com/D_711580-MLA72044872063_102023-F.jpg</t>
  </si>
  <si>
    <t>http://http2.mlstatic.com/D_676340-MLA72044872067_102023-F.jpg</t>
  </si>
  <si>
    <t>http://http2.mlstatic.com/D_880619-MLA72527473700_102023-F.jpg</t>
  </si>
  <si>
    <t>http://http2.mlstatic.com/D_851766-MLA72044872071_102023-F.jpg</t>
  </si>
  <si>
    <t>http://http2.mlstatic.com/D_778483-MLA72044930795_102023-F.jpg</t>
  </si>
  <si>
    <t>http://http2.mlstatic.com/D_840559-MLA72044930791_102023-F.jpg</t>
  </si>
  <si>
    <t>http://http2.mlstatic.com/D_868418-MLA72045125095_102023-F.jpg</t>
  </si>
  <si>
    <t>http://http2.mlstatic.com/D_807307-MLA72044872077_102023-F.jpg</t>
  </si>
  <si>
    <t>http://http2.mlstatic.com/D_925061-MLA72044930803_102023-F.jpg</t>
  </si>
  <si>
    <t>http://http2.mlstatic.com/D_639242-MLA72044872079_102023-F.jpg</t>
  </si>
  <si>
    <t>http://http2.mlstatic.com/D_605103-MLA72044930807_102023-F.jpg</t>
  </si>
  <si>
    <t>http://http2.mlstatic.com/D_885812-MLA72045125103_102023-F.jpg</t>
  </si>
  <si>
    <t>http://http2.mlstatic.com/D_623320-MLA72597561683_102023-F.jpg</t>
  </si>
  <si>
    <t>http://http2.mlstatic.com/D_623603-MLA72597561685_102023-F.jpg</t>
  </si>
  <si>
    <t>http://http2.mlstatic.com/D_602759-MLA72597531405_102023-F.jpg</t>
  </si>
  <si>
    <t>http://http2.mlstatic.com/D_788172-MLA72044930819_102023-F.jpg</t>
  </si>
  <si>
    <t>http://http2.mlstatic.com/D_853750-MLA72045125121_102023-F.jpg</t>
  </si>
  <si>
    <t>http://http2.mlstatic.com/D_822392-MLA72045125129_102023-F.jpg</t>
  </si>
  <si>
    <t>http://http2.mlstatic.com/D_883978-MLA72044930827_102023-F.jpg</t>
  </si>
  <si>
    <t>http://http2.mlstatic.com/D_807282-MLA72597531407_102023-F.jpg</t>
  </si>
  <si>
    <t>http://http2.mlstatic.com/D_984975-MLA72044930825_102023-F.jpg</t>
  </si>
  <si>
    <t>http://http2.mlstatic.com/D_917926-MLA72045125131_102023-F.jpg</t>
  </si>
  <si>
    <t>http://http2.mlstatic.com/D_875833-MLA72044872093_102023-F.jpg</t>
  </si>
  <si>
    <t>http://http2.mlstatic.com/D_779483-MLA72044872095_102023-F.jpg</t>
  </si>
  <si>
    <t>http://http2.mlstatic.com/D_668496-MLA72045125137_102023-F.jpg</t>
  </si>
  <si>
    <t>http://http2.mlstatic.com/D_728198-MLA72044930839_102023-F.jpg</t>
  </si>
  <si>
    <t>http://http2.mlstatic.com/D_617623-MLA72045125139_102023-F.jpg</t>
  </si>
  <si>
    <t>http://http2.mlstatic.com/D_803393-MLA72044872111_102023-F.jpg</t>
  </si>
  <si>
    <t>http://http2.mlstatic.com/D_883157-MLA72044930847_102023-F.jpg</t>
  </si>
  <si>
    <t>http://http2.mlstatic.com/D_800820-MLA72045125149_102023-F.jpg</t>
  </si>
  <si>
    <t>http://http2.mlstatic.com/D_862699-MLA72044872107_102023-F.jpg</t>
  </si>
  <si>
    <t>http://http2.mlstatic.com/D_980722-MLA72045125145_102023-F.jpg</t>
  </si>
  <si>
    <t>http://http2.mlstatic.com/D_636263-MLA72044872113_102023-F.jpg</t>
  </si>
  <si>
    <t>http://http2.mlstatic.com/D_872946-MLA72044872117_102023-F.jpg</t>
  </si>
  <si>
    <t>http://http2.mlstatic.com/D_870094-MLA72044930861_102023-F.jpg</t>
  </si>
  <si>
    <t>http://http2.mlstatic.com/D_987753-MLA72044930859_102023-F.jpg</t>
  </si>
  <si>
    <t>http://http2.mlstatic.com/D_910064-MLA72044930863_102023-F.jpg</t>
  </si>
  <si>
    <t>http://http2.mlstatic.com/D_966316-MLA72044872127_102023-F.jpg</t>
  </si>
  <si>
    <t>http://http2.mlstatic.com/D_721261-MLA72045125157_102023-F.jpg</t>
  </si>
  <si>
    <t>http://http2.mlstatic.com/D_638040-MLA72044872131_102023-F.jpg</t>
  </si>
  <si>
    <t>http://http2.mlstatic.com/D_992277-MLA72044872133_102023-F.jpg</t>
  </si>
  <si>
    <t>http://http2.mlstatic.com/D_887272-MLA72044872137_102023-F.jpg</t>
  </si>
  <si>
    <t>http://http2.mlstatic.com/D_601257-MLA72045125167_102023-F.jpg</t>
  </si>
  <si>
    <t>http://http2.mlstatic.com/D_891678-MLA72045125171_102023-F.jpg</t>
  </si>
  <si>
    <t>http://http2.mlstatic.com/D_780324-MLA72044872145_102023-F.jpg</t>
  </si>
  <si>
    <t>http://http2.mlstatic.com/D_791824-MLA72044872143_102023-F.jpg</t>
  </si>
  <si>
    <t>http://http2.mlstatic.com/D_776289-MLA72044930873_102023-F.jpg</t>
  </si>
  <si>
    <t>http://http2.mlstatic.com/D_773343-MLA72045125175_102023-F.jpg</t>
  </si>
  <si>
    <t>http://http2.mlstatic.com/D_872299-MLA72044930883_102023-F.jpg</t>
  </si>
  <si>
    <t>http://http2.mlstatic.com/D_863056-MLA72044872161_102023-F.jpg</t>
  </si>
  <si>
    <t>http://http2.mlstatic.com/D_738618-MLA72044872163_102023-F.jpg</t>
  </si>
  <si>
    <t>http://http2.mlstatic.com/D_818953-MLA72044872159_102023-F.jpg</t>
  </si>
  <si>
    <t>http://http2.mlstatic.com/D_846122-MLA72045125181_102023-F.jpg</t>
  </si>
  <si>
    <t>http://http2.mlstatic.com/D_862390-MLA72045125179_102023-F.jpg</t>
  </si>
  <si>
    <t>http://http2.mlstatic.com/D_969106-MLA72044930885_102023-F.jpg</t>
  </si>
  <si>
    <t>http://http2.mlstatic.com/D_968206-MLA72044930889_102023-F.jpg</t>
  </si>
  <si>
    <t>http://http2.mlstatic.com/D_678478-MLA72044872177_102023-F.jpg</t>
  </si>
  <si>
    <t>http://http2.mlstatic.com/D_621840-MLA72045125189_102023-F.jpg</t>
  </si>
  <si>
    <t>http://http2.mlstatic.com/D_667206-MLA72044930899_102023-F.jpg</t>
  </si>
  <si>
    <t>http://http2.mlstatic.com/D_711289-MLA72044872181_102023-F.jpg</t>
  </si>
  <si>
    <t>http://http2.mlstatic.com/D_872953-MLA72044930903_102023-F.jpg</t>
  </si>
  <si>
    <t>http://http2.mlstatic.com/D_690539-MLA72044930901_102023-F.jpg</t>
  </si>
  <si>
    <t>http://http2.mlstatic.com/D_663615-MLA72044872187_102023-F.jpg</t>
  </si>
  <si>
    <t>http://http2.mlstatic.com/D_846794-MLA72044930905_102023-F.jpg</t>
  </si>
  <si>
    <t>http://http2.mlstatic.com/D_878813-MLA72045125199_102023-F.jpg</t>
  </si>
  <si>
    <t>http://http2.mlstatic.com/D_721521-MLA72045125201_102023-F.jpg</t>
  </si>
  <si>
    <t>http://http2.mlstatic.com/D_606033-MLA72044930911_102023-F.jpg</t>
  </si>
  <si>
    <t>http://http2.mlstatic.com/D_632082-MLA72045125203_102023-F.jpg</t>
  </si>
  <si>
    <t>http://http2.mlstatic.com/D_822067-MLA72044930913_102023-F.jpg</t>
  </si>
  <si>
    <t>http://http2.mlstatic.com/D_616332-MLA72527464020_102023-F.jpg</t>
  </si>
  <si>
    <t>http://http2.mlstatic.com/D_924646-MLA72527473746_102023-F.jpg</t>
  </si>
  <si>
    <t>http://http2.mlstatic.com/D_961611-MLA72292972775_102023-F.jpg</t>
  </si>
  <si>
    <t>http://http2.mlstatic.com/D_833602-MLA72597404639_102023-F.jpg</t>
  </si>
  <si>
    <t>http://http2.mlstatic.com/D_687492-MLA72044930929_102023-F.jpg</t>
  </si>
  <si>
    <t>http://http2.mlstatic.com/D_608019-MLA72045125219_102023-F.jpg</t>
  </si>
  <si>
    <t>http://http2.mlstatic.com/D_722861-MLA72044930933_102023-F.jpg</t>
  </si>
  <si>
    <t>http://http2.mlstatic.com/D_883997-MLA72045125223_102023-F.jpg</t>
  </si>
  <si>
    <t>http://http2.mlstatic.com/D_693583-MLA72045125233_102023-F.jpg</t>
  </si>
  <si>
    <t>http://http2.mlstatic.com/D_620322-MLA72044930939_102023-F.jpg</t>
  </si>
  <si>
    <t>http://http2.mlstatic.com/D_694374-MLA72321277502_102023-F.jpg</t>
  </si>
  <si>
    <t>http://http2.mlstatic.com/D_779903-MLA72386670161_102023-F.jpg</t>
  </si>
  <si>
    <t>http://http2.mlstatic.com/D_889440-MLA72386680009_102023-F.jpg</t>
  </si>
  <si>
    <t>http://http2.mlstatic.com/D_851501-MLA72386444045_102023-F.jpg</t>
  </si>
  <si>
    <t>http://http2.mlstatic.com/D_918771-MLA72321277550_102023-F.jpg</t>
  </si>
  <si>
    <t>http://http2.mlstatic.com/D_776458-MLA72386444047_102023-F.jpg</t>
  </si>
  <si>
    <t>http://http2.mlstatic.com/D_654726-MLA72386680031_102023-F.jpg</t>
  </si>
  <si>
    <t>http://http2.mlstatic.com/D_892381-MLA72321277452_102023-F.jpg</t>
  </si>
  <si>
    <t>http://http2.mlstatic.com/D_744146-MLA72321277524_102023-F.jpg</t>
  </si>
  <si>
    <t>http://http2.mlstatic.com/D_897146-MLA72321247682_102023-F.jpg</t>
  </si>
  <si>
    <t>http://http2.mlstatic.com/D_840322-MLA72386984879_102023-F.jpg</t>
  </si>
  <si>
    <t>http://http2.mlstatic.com/D_844125-MLA72386453971_102023-F.jpg</t>
  </si>
  <si>
    <t>http://http2.mlstatic.com/D_822930-MLA72386955345_102023-F.jpg</t>
  </si>
  <si>
    <t>http://http2.mlstatic.com/D_810205-MLA72321228340_102023-F.jpg</t>
  </si>
  <si>
    <t>http://http2.mlstatic.com/D_974759-MLA72386454005_102023-F.jpg</t>
  </si>
  <si>
    <t>http://http2.mlstatic.com/D_663727-MLA72321247690_102023-F.jpg</t>
  </si>
  <si>
    <t>http://http2.mlstatic.com/D_670880-MLA72386955389_102023-F.jpg</t>
  </si>
  <si>
    <t>http://http2.mlstatic.com/D_786461-MLA72386955305_102023-F.jpg</t>
  </si>
  <si>
    <t>http://http2.mlstatic.com/D_823336-MLA72386660195_102023-F.jpg</t>
  </si>
  <si>
    <t>http://http2.mlstatic.com/D_965253-MLA72044924863_102023-F.jpg</t>
  </si>
  <si>
    <t>http://http2.mlstatic.com/D_828993-MLA72386955349_102023-F.jpg</t>
  </si>
  <si>
    <t>http://http2.mlstatic.com/D_617888-MLA72321247754_102023-F.jpg</t>
  </si>
  <si>
    <t>http://http2.mlstatic.com/D_652535-MLA72386453969_102023-F.jpg</t>
  </si>
  <si>
    <t>http://http2.mlstatic.com/D_861614-MLA72386680011_102023-F.jpg</t>
  </si>
  <si>
    <t>ABRAZADERAS GRAMPAS U1</t>
  </si>
  <si>
    <t>ABRAZADERAS GRAMPAS U2</t>
  </si>
  <si>
    <t>ABRAZADERAS GRAMPAS U3</t>
  </si>
  <si>
    <t>ABRAZADERAS GRAMPAS U4</t>
  </si>
  <si>
    <t>ABRAZADERAS GRAMPAS U5</t>
  </si>
  <si>
    <t>ABRAZADERAS GRAMPAS U6</t>
  </si>
  <si>
    <t>ABRAZADERAS GRAMPAS U7</t>
  </si>
  <si>
    <t>ABRAZADERAS GRAMPAS U8</t>
  </si>
  <si>
    <t>ABRAZADERAS GRAMPAS U9</t>
  </si>
  <si>
    <t>ABRAZADERAS GRAMPAS U10</t>
  </si>
  <si>
    <t>ABRAZADERAS GRAMPAS U11</t>
  </si>
  <si>
    <t>ABRAZADERAS GRAMPAS U12</t>
  </si>
  <si>
    <t>ABRAZADERAS GRAMPAS U13</t>
  </si>
  <si>
    <t>ABRAZADERAS GRAMPAS U14</t>
  </si>
  <si>
    <t>ABRAZADERAS GRAMPAS U15</t>
  </si>
  <si>
    <t>ABRAZADERAS GRAMPAS U16</t>
  </si>
  <si>
    <t>ABRAZADERAS GRAMPAS U17</t>
  </si>
  <si>
    <t>ABRAZADERAS GRAMPAS U18</t>
  </si>
  <si>
    <t>ABRAZADERAS GRAMPAS U19</t>
  </si>
  <si>
    <t>ABRAZADERAS GRAMPAS U20</t>
  </si>
  <si>
    <t>ABRAZADERAS GRAMPAS U21</t>
  </si>
  <si>
    <t>ABRAZADERAS GRAMPAS U22</t>
  </si>
  <si>
    <t>ABRAZADERAS GRAMPAS U23</t>
  </si>
  <si>
    <t>ABRAZADERAS GRAMPAS U24</t>
  </si>
  <si>
    <t>BORNES PARA BATERIA1</t>
  </si>
  <si>
    <t>BORNES PARA BATERIA2</t>
  </si>
  <si>
    <t>BORNES PARA BATERIA3</t>
  </si>
  <si>
    <t>BORNES PARA BATERIA4</t>
  </si>
  <si>
    <t>BORNES PARA BATERIA5</t>
  </si>
  <si>
    <t>BORNES PARA BATERIA6</t>
  </si>
  <si>
    <t>BORNES PARA BATERIA7</t>
  </si>
  <si>
    <t>BORNES PARA BATERIA18 A</t>
  </si>
  <si>
    <t>BORNES PARA BATERIA18 B</t>
  </si>
  <si>
    <t>BORNES PARA BATERIA18 C</t>
  </si>
  <si>
    <t>BORNES PARA BATERIA9</t>
  </si>
  <si>
    <t>BORNES PARA BATERIA10</t>
  </si>
  <si>
    <t>BORNES PARA BATERIA14</t>
  </si>
  <si>
    <t>BORNES PARA BATERIA15</t>
  </si>
  <si>
    <t>BORNES PARA BATERIA16</t>
  </si>
  <si>
    <t>BORNES PARA BATERIA17</t>
  </si>
  <si>
    <t>BORNES PARA BATERIA23</t>
  </si>
  <si>
    <t>BORNES PARA BATERIA31</t>
  </si>
  <si>
    <t>BORNES PARA BATERIA30</t>
  </si>
  <si>
    <t>BORNES PARA BATERIA29</t>
  </si>
  <si>
    <t>BORNES PARA BATERIA28</t>
  </si>
  <si>
    <t>BORNES PARA BATERIA27</t>
  </si>
  <si>
    <t>BORNES PARA BATERIA26</t>
  </si>
  <si>
    <t>BORNES PARA BATERIA24</t>
  </si>
  <si>
    <t>BORNES PARA BATERIA91</t>
  </si>
  <si>
    <t>ARANDELAS DE AMORTIGUACIÓN Y SUSPENSIÓN10010</t>
  </si>
  <si>
    <t>ARANDELAS DE AMORTIGUACIÓN Y SUSPENSIÓN10011</t>
  </si>
  <si>
    <t>ARANDELAS DE AMORTIGUACIÓN Y SUSPENSIÓN10015</t>
  </si>
  <si>
    <t>ARANDELAS DE AMORTIGUACIÓN Y SUSPENSIÓN10018</t>
  </si>
  <si>
    <t>ARANDELAS DE AMORTIGUACIÓN Y SUSPENSIÓN10019</t>
  </si>
  <si>
    <t>ARANDELAS DE AMORTIGUACIÓN Y SUSPENSIÓN10020</t>
  </si>
  <si>
    <t>ARANDELAS DE AMORTIGUACIÓN Y SUSPENSIÓN20003</t>
  </si>
  <si>
    <t>ARANDELAS DE AMORTIGUACIÓN Y SUSPENSIÓN20012</t>
  </si>
  <si>
    <t>ARANDELAS DE AMORTIGUACIÓN Y SUSPENSIÓN20016</t>
  </si>
  <si>
    <t>ARANDELAS DE AMORTIGUACIÓN Y SUSPENSIÓN20017</t>
  </si>
  <si>
    <t>ARANDELAS DE AMORTIGUACIÓN Y SUSPENSIÓN20018</t>
  </si>
  <si>
    <t>ARANDELAS DE AMORTIGUACIÓN Y SUSPENSIÓN20019</t>
  </si>
  <si>
    <t>ARANDELAS DE AMORTIGUACIÓN Y SUSPENSIÓN20020</t>
  </si>
  <si>
    <t>ARANDELAS DE AMORTIGUACIÓN Y SUSPENSIÓN20024</t>
  </si>
  <si>
    <t>ARANDELAS DE AMORTIGUACIÓN Y SUSPENSIÓN20027</t>
  </si>
  <si>
    <t>ARANDELAS DE AMORTIGUACIÓN Y SUSPENSIÓN20028</t>
  </si>
  <si>
    <t>ARANDELAS DE AMORTIGUACIÓN Y SUSPENSIÓN20029</t>
  </si>
  <si>
    <t>ARANDELAS DE AMORTIGUACIÓN Y SUSPENSIÓN20034</t>
  </si>
  <si>
    <t>ARANDELAS DE AMORTIGUACIÓN Y SUSPENSIÓN20035</t>
  </si>
  <si>
    <t>ARANDELAS DE AMORTIGUACIÓN Y SUSPENSIÓN20036</t>
  </si>
  <si>
    <t>ARANDELAS DE AMORTIGUACIÓN Y SUSPENSIÓN20037</t>
  </si>
  <si>
    <t>ARANDELAS DE AMORTIGUACIÓN Y SUSPENSIÓN20038</t>
  </si>
  <si>
    <t>ARANDELAS DE AMORTIGUACIÓN Y SUSPENSIÓN20039</t>
  </si>
  <si>
    <t>ARANDELAS DE AMORTIGUACIÓN Y SUSPENSIÓN20040</t>
  </si>
  <si>
    <t>ARANDELAS DE AMORTIGUACIÓN Y SUSPENSIÓN20041</t>
  </si>
  <si>
    <t>ARANDELAS DE AMORTIGUACIÓN Y SUSPENSIÓN20042</t>
  </si>
  <si>
    <t>ARANDELAS DE AMORTIGUACIÓN Y SUSPENSIÓN20043</t>
  </si>
  <si>
    <t>ARANDELAS DE AMORTIGUACIÓN Y SUSPENSIÓN20044</t>
  </si>
  <si>
    <t>ARANDELAS DE AMORTIGUACIÓN Y SUSPENSIÓN40007</t>
  </si>
  <si>
    <t>ARANDELAS DE AMORTIGUACIÓN Y SUSPENSIÓN40008</t>
  </si>
  <si>
    <t>ARANDELAS DE AMORTIGUACIÓN Y SUSPENSIÓN40009</t>
  </si>
  <si>
    <t>ARANDELAS DE AMORTIGUACIÓN Y SUSPENSIÓN40010</t>
  </si>
  <si>
    <t>ARANDELAS DE AMORTIGUACIÓN Y SUSPENSIÓN40011</t>
  </si>
  <si>
    <t>ARANDELAS DE AMORTIGUACIÓN Y SUSPENSIÓN40012</t>
  </si>
  <si>
    <t>ARANDELAS DE AMORTIGUACIÓN Y SUSPENSIÓN50010</t>
  </si>
  <si>
    <t>ARANDELAS DE AMORTIGUACIÓN Y SUSPENSIÓN50011</t>
  </si>
  <si>
    <t>http://http2.mlstatic.com/D_848919-MLA72527926486_102023-F.jpg</t>
  </si>
  <si>
    <t>http://http2.mlstatic.com/D_600935-MLA72597620647_102023-F.jpg</t>
  </si>
  <si>
    <t>http://http2.mlstatic.com/D_998053-MLA72597867043_102023-F.jpg</t>
  </si>
  <si>
    <t>http://http2.mlstatic.com/D_629418-MLA72597561731_102023-F.jpg</t>
  </si>
  <si>
    <t>http://http2.mlstatic.com/D_668193-MLA72597630601_102023-F.jpg</t>
  </si>
  <si>
    <t>http://http2.mlstatic.com/D_919699-MLA72597404691_102023-F.jpg</t>
  </si>
  <si>
    <t>http://http2.mlstatic.com/D_743459-MLA72527473796_102023-F.jpg</t>
  </si>
  <si>
    <t>http://http2.mlstatic.com/D_634153-MLA72527464090_102023-F.jpg</t>
  </si>
  <si>
    <t>http://http2.mlstatic.com/D_840962-MLA72527473840_102023-F.jpg</t>
  </si>
  <si>
    <t>http://http2.mlstatic.com/D_764948-MLA72597630635_102023-F.jpg</t>
  </si>
  <si>
    <t>http://http2.mlstatic.com/D_727990-MLA72597867123_102023-F.jpg</t>
  </si>
  <si>
    <t>http://http2.mlstatic.com/D_723757-MLA72597561813_102023-F.jpg</t>
  </si>
  <si>
    <t>http://http2.mlstatic.com/D_657297-MLA72597531497_102023-F.jpg</t>
  </si>
  <si>
    <t>http://http2.mlstatic.com/D_765984-MLA72527837824_102023-F.jpg</t>
  </si>
  <si>
    <t>http://http2.mlstatic.com/D_938226-MLA72527473854_102023-F.jpg</t>
  </si>
  <si>
    <t>http://http2.mlstatic.com/D_881082-MLA72527837864_102023-F.jpg</t>
  </si>
  <si>
    <t>http://http2.mlstatic.com/D_930116-MLA72528034762_102023-F.jpg</t>
  </si>
  <si>
    <t>http://http2.mlstatic.com/D_687241-MLA72527473882_102023-F.jpg</t>
  </si>
  <si>
    <t>http://http2.mlstatic.com/D_719207-MLA72647644905_112023-F.jpg</t>
  </si>
  <si>
    <t>http://http2.mlstatic.com/D_734171-MLA72647440029_112023-F.jpg</t>
  </si>
  <si>
    <t>http://http2.mlstatic.com/D_968067-MLA72647440035_112023-F.jpg</t>
  </si>
  <si>
    <t>http://http2.mlstatic.com/D_715064-MLA72576069162_112023-F.jpg</t>
  </si>
  <si>
    <t>http://http2.mlstatic.com/D_906198-MLA72576078854_112023-F.jpg</t>
  </si>
  <si>
    <t>http://http2.mlstatic.com/D_916663-MLA72576078844_112023-F.jpg</t>
  </si>
  <si>
    <t>http://http2.mlstatic.com/D_602041-MLA72647644887_112023-F.jpg</t>
  </si>
  <si>
    <t>http://http2.mlstatic.com/D_792491-MLA72647644875_112023-F.jpg</t>
  </si>
  <si>
    <t>http://http2.mlstatic.com/D_656141-MLA72647644901_112023-F.jpg</t>
  </si>
  <si>
    <t>http://http2.mlstatic.com/D_859461-MLA72576069186_112023-F.jpg</t>
  </si>
  <si>
    <t>http://http2.mlstatic.com/D_839947-MLA72647440031_112023-F.jpg</t>
  </si>
  <si>
    <t>http://http2.mlstatic.com/D_735341-MLA72647391411_112023-F.jpg</t>
  </si>
  <si>
    <t>http://http2.mlstatic.com/D_962770-MLA72647391427_112023-F.jpg</t>
  </si>
  <si>
    <t>http://http2.mlstatic.com/D_750817-MLA72576078846_112023-F.jpg</t>
  </si>
  <si>
    <t>http://http2.mlstatic.com/D_617543-MLA72647644909_112023-F.jpg</t>
  </si>
  <si>
    <t>http://http2.mlstatic.com/D_761146-MLA72647391445_112023-F.jpg</t>
  </si>
  <si>
    <t>http://http2.mlstatic.com/D_996265-MLA72576078840_112023-F.jpg</t>
  </si>
  <si>
    <t>http://http2.mlstatic.com/D_682735-MLA72624404839_112023-F.jpg</t>
  </si>
  <si>
    <t>http://http2.mlstatic.com/D_642691-MLA72576078834_112023-F.jpg</t>
  </si>
  <si>
    <t>http://http2.mlstatic.com/D_903248-MLA72576069198_112023-F.jpg</t>
  </si>
  <si>
    <t>039.039.0003</t>
  </si>
  <si>
    <t>039.039.0004</t>
  </si>
  <si>
    <t>039.039.0005</t>
  </si>
  <si>
    <t>039.039.0006</t>
  </si>
  <si>
    <t>039.039.0007</t>
  </si>
  <si>
    <t>039.039.0008</t>
  </si>
  <si>
    <t>039.039.0009</t>
  </si>
  <si>
    <t>039.039.0010</t>
  </si>
  <si>
    <t>039.039.0011</t>
  </si>
  <si>
    <t>039.039.0012</t>
  </si>
  <si>
    <t>039.039.0013</t>
  </si>
  <si>
    <t>039.039.0014</t>
  </si>
  <si>
    <t>039.039.0015</t>
  </si>
  <si>
    <t>039.039.0016</t>
  </si>
  <si>
    <t>039.039.0017</t>
  </si>
  <si>
    <t>039.039.0018</t>
  </si>
  <si>
    <t>039.039.0019</t>
  </si>
  <si>
    <t>039.039.0020</t>
  </si>
  <si>
    <t>039.039.0021</t>
  </si>
  <si>
    <t>039.039.0022</t>
  </si>
  <si>
    <t>039.039.0023</t>
  </si>
  <si>
    <t>039.039.0024</t>
  </si>
  <si>
    <t>039.039.0025</t>
  </si>
  <si>
    <t>039.039.0026</t>
  </si>
  <si>
    <t>039.039.0027</t>
  </si>
  <si>
    <t>039.039.0028</t>
  </si>
  <si>
    <t>039.039.0029</t>
  </si>
  <si>
    <t>039.039.0030</t>
  </si>
  <si>
    <t>039.039.0031</t>
  </si>
  <si>
    <t>039.039.0032</t>
  </si>
  <si>
    <t>039.039.0033</t>
  </si>
  <si>
    <t>039.039.0034</t>
  </si>
  <si>
    <t>039.039.0035</t>
  </si>
  <si>
    <t>039.039.0036</t>
  </si>
  <si>
    <t>039.039.0037</t>
  </si>
  <si>
    <t>039.039.0038</t>
  </si>
  <si>
    <t>039.039.0039</t>
  </si>
  <si>
    <t>039.039.0040</t>
  </si>
  <si>
    <t>039.039.0041</t>
  </si>
  <si>
    <t>039.039.0042</t>
  </si>
  <si>
    <t>039.039.0043</t>
  </si>
  <si>
    <t>039.039.0044</t>
  </si>
  <si>
    <t>039.039.0045</t>
  </si>
  <si>
    <t>039.039.0046</t>
  </si>
  <si>
    <t>039.039.0047</t>
  </si>
  <si>
    <t>039.039.0048</t>
  </si>
  <si>
    <t>039.039.0049</t>
  </si>
  <si>
    <t>039.039.0050</t>
  </si>
  <si>
    <t>039.039.0051</t>
  </si>
  <si>
    <t>039.039.0052</t>
  </si>
  <si>
    <t>039.039.0053</t>
  </si>
  <si>
    <t>039.039.0054</t>
  </si>
  <si>
    <t>039.039.0055</t>
  </si>
  <si>
    <t>039.039.0056</t>
  </si>
  <si>
    <t>039.039.0057</t>
  </si>
  <si>
    <t>039.039.0058</t>
  </si>
  <si>
    <t>039.039.0059</t>
  </si>
  <si>
    <t>039.039.0060</t>
  </si>
  <si>
    <t>039.039.0061</t>
  </si>
  <si>
    <t>039.039.0062</t>
  </si>
  <si>
    <t>039.039.0063</t>
  </si>
  <si>
    <t>039.039.0064</t>
  </si>
  <si>
    <t>039.039.0065</t>
  </si>
  <si>
    <t>039.039.0066</t>
  </si>
  <si>
    <t>039.039.0067</t>
  </si>
  <si>
    <t>039.039.0068</t>
  </si>
  <si>
    <t>039.039.0069</t>
  </si>
  <si>
    <t>039.039.0070</t>
  </si>
  <si>
    <t>039.039.0071</t>
  </si>
  <si>
    <t>039.039.0072</t>
  </si>
  <si>
    <t>039.039.0073</t>
  </si>
  <si>
    <t>039.039.0074</t>
  </si>
  <si>
    <t>039.039.0075</t>
  </si>
  <si>
    <t>039.039.0076</t>
  </si>
  <si>
    <t>039.039.0077</t>
  </si>
  <si>
    <t>039.039.0078</t>
  </si>
  <si>
    <t>039.039.0079</t>
  </si>
  <si>
    <t>039.039.0080</t>
  </si>
  <si>
    <t>039.039.0081</t>
  </si>
  <si>
    <t>039.039.0082</t>
  </si>
  <si>
    <t>039.039.0083</t>
  </si>
  <si>
    <t>039.039.0084</t>
  </si>
  <si>
    <t>039.039.0085</t>
  </si>
  <si>
    <t>039.039.0086</t>
  </si>
  <si>
    <t>039.039.0087</t>
  </si>
  <si>
    <t>039.039.0088</t>
  </si>
  <si>
    <t>039.039.0089</t>
  </si>
  <si>
    <t>039.039.0090</t>
  </si>
  <si>
    <t>039.039.0091</t>
  </si>
  <si>
    <t>039.039.0092</t>
  </si>
  <si>
    <t>039.039.0093</t>
  </si>
  <si>
    <t>039.039.0094</t>
  </si>
  <si>
    <t>039.039.0095</t>
  </si>
  <si>
    <t>039.039.0096</t>
  </si>
  <si>
    <t>039.039.0097</t>
  </si>
  <si>
    <t>039.039.0098</t>
  </si>
  <si>
    <t>039.039.0099</t>
  </si>
  <si>
    <t>039.039.0100</t>
  </si>
  <si>
    <t>039.039.0101</t>
  </si>
  <si>
    <t>039.039.0102</t>
  </si>
  <si>
    <t>039.039.0103</t>
  </si>
  <si>
    <t>039.039.0104</t>
  </si>
  <si>
    <t>039.039.0105</t>
  </si>
  <si>
    <t>039.039.0106</t>
  </si>
  <si>
    <t>039.039.0107</t>
  </si>
  <si>
    <t>039.039.0108</t>
  </si>
  <si>
    <t>039.039.0109</t>
  </si>
  <si>
    <t>039.039.0110</t>
  </si>
  <si>
    <t>039.039.0111</t>
  </si>
  <si>
    <t>039.039.0112</t>
  </si>
  <si>
    <t>039.039.0113</t>
  </si>
  <si>
    <t>039.039.0114</t>
  </si>
  <si>
    <t>039.039.0115</t>
  </si>
  <si>
    <t>039.039.0116</t>
  </si>
  <si>
    <t>039.039.0117</t>
  </si>
  <si>
    <t>039.039.0118</t>
  </si>
  <si>
    <t>039.039.0119</t>
  </si>
  <si>
    <t>039.039.0120</t>
  </si>
  <si>
    <t>039.039.0121</t>
  </si>
  <si>
    <t>039.039.0122</t>
  </si>
  <si>
    <t>039.039.0123</t>
  </si>
  <si>
    <t>039.039.0124</t>
  </si>
  <si>
    <t>039.039.0125</t>
  </si>
  <si>
    <t>039.039.0126</t>
  </si>
  <si>
    <t>039.039.0127</t>
  </si>
  <si>
    <t>039.039.0128</t>
  </si>
  <si>
    <t>039.039.0129</t>
  </si>
  <si>
    <t>039.039.0130</t>
  </si>
  <si>
    <t>039.039.0131</t>
  </si>
  <si>
    <t>039.039.0132</t>
  </si>
  <si>
    <t>039.039.0133</t>
  </si>
  <si>
    <t>039.039.0134</t>
  </si>
  <si>
    <t>039.039.0135</t>
  </si>
  <si>
    <t>039.039.0136</t>
  </si>
  <si>
    <t>039.039.0137</t>
  </si>
  <si>
    <t>039.039.0138</t>
  </si>
  <si>
    <t>039.039.0139</t>
  </si>
  <si>
    <t>039.039.0140</t>
  </si>
  <si>
    <t>039.039.0141</t>
  </si>
  <si>
    <t>039.039.0142</t>
  </si>
  <si>
    <t>039.039.0143</t>
  </si>
  <si>
    <t>039.039.0144</t>
  </si>
  <si>
    <t>039.039.0145</t>
  </si>
  <si>
    <t>039.039.0146</t>
  </si>
  <si>
    <t>039.039.0147</t>
  </si>
  <si>
    <t>039.039.0148</t>
  </si>
  <si>
    <t>039.039.0149</t>
  </si>
  <si>
    <t>039.039.0150</t>
  </si>
  <si>
    <t>039.039.0151</t>
  </si>
  <si>
    <t>039.039.0152</t>
  </si>
  <si>
    <t>039.039.0153</t>
  </si>
  <si>
    <t>039.039.0154</t>
  </si>
  <si>
    <t>039.039.0155</t>
  </si>
  <si>
    <t>039.039.0156</t>
  </si>
  <si>
    <t>039.039.0157</t>
  </si>
  <si>
    <t>039.039.0158</t>
  </si>
  <si>
    <t>039.039.0159</t>
  </si>
  <si>
    <t>039.039.0160</t>
  </si>
  <si>
    <t>039.039.0161</t>
  </si>
  <si>
    <t>039.039.0162</t>
  </si>
  <si>
    <t>039.039.0163</t>
  </si>
  <si>
    <t>039.039.0164</t>
  </si>
  <si>
    <t>039.039.0165</t>
  </si>
  <si>
    <t>039.039.0166</t>
  </si>
  <si>
    <t>039.039.0167</t>
  </si>
  <si>
    <t>039.039.0168</t>
  </si>
  <si>
    <t>039.039.0169</t>
  </si>
  <si>
    <t>039.039.0170</t>
  </si>
  <si>
    <t>039.039.0171</t>
  </si>
  <si>
    <t>039.039.0172</t>
  </si>
  <si>
    <t>039.039.0173</t>
  </si>
  <si>
    <t>039.039.0174</t>
  </si>
  <si>
    <t>039.039.0175</t>
  </si>
  <si>
    <t>039.039.0176</t>
  </si>
  <si>
    <t>039.039.0177</t>
  </si>
  <si>
    <t>039.039.0178</t>
  </si>
  <si>
    <t>039.039.0179</t>
  </si>
  <si>
    <t>039.039.0180</t>
  </si>
  <si>
    <t>039.039.0181</t>
  </si>
  <si>
    <t>039.039.0182</t>
  </si>
  <si>
    <t>039.039.0183</t>
  </si>
  <si>
    <t>039.039.0184</t>
  </si>
  <si>
    <t>039.039.0185</t>
  </si>
  <si>
    <t>039.039.0186</t>
  </si>
  <si>
    <t>039.039.0187</t>
  </si>
  <si>
    <t>039.039.0188</t>
  </si>
  <si>
    <t>039.039.0189</t>
  </si>
  <si>
    <t>039.039.0190</t>
  </si>
  <si>
    <t>039.039.0191</t>
  </si>
  <si>
    <t>039.039.0192</t>
  </si>
  <si>
    <t>039.039.0193</t>
  </si>
  <si>
    <t>039.039.0194</t>
  </si>
  <si>
    <t>039.039.0195</t>
  </si>
  <si>
    <t>039.039.0196</t>
  </si>
  <si>
    <t>039.039.0197</t>
  </si>
  <si>
    <t>039.039.0198</t>
  </si>
  <si>
    <t>039.039.0199</t>
  </si>
  <si>
    <t>039.039.0200</t>
  </si>
  <si>
    <t>039.039.0201</t>
  </si>
  <si>
    <t>039.039.0202</t>
  </si>
  <si>
    <t>039.039.0203</t>
  </si>
  <si>
    <t>039.039.0204</t>
  </si>
  <si>
    <t>039.039.0205</t>
  </si>
  <si>
    <t>039.039.0206</t>
  </si>
  <si>
    <t>039.039.0207</t>
  </si>
  <si>
    <t>039.039.0208</t>
  </si>
  <si>
    <t>039.039.0209</t>
  </si>
  <si>
    <t>039.039.0210</t>
  </si>
  <si>
    <t>039.039.0211</t>
  </si>
  <si>
    <t>039.039.0212</t>
  </si>
  <si>
    <t>039.039.0213</t>
  </si>
  <si>
    <t>039.039.0214</t>
  </si>
  <si>
    <t>039.039.0215</t>
  </si>
  <si>
    <t>039.039.0216</t>
  </si>
  <si>
    <t>039.039.0217</t>
  </si>
  <si>
    <t>039.039.0218</t>
  </si>
  <si>
    <t>039.039.0219</t>
  </si>
  <si>
    <t>039.039.0220</t>
  </si>
  <si>
    <t>039.039.0221</t>
  </si>
  <si>
    <t>039.039.0222</t>
  </si>
  <si>
    <t>039.039.0223</t>
  </si>
  <si>
    <t>039.039.0224</t>
  </si>
  <si>
    <t>039.039.0225</t>
  </si>
  <si>
    <t>039.039.0226</t>
  </si>
  <si>
    <t>039.039.0227</t>
  </si>
  <si>
    <t>039.039.0228</t>
  </si>
  <si>
    <t>039.039.0229</t>
  </si>
  <si>
    <t>039.039.0230</t>
  </si>
  <si>
    <t>039.039.0231</t>
  </si>
  <si>
    <t>039.039.0232</t>
  </si>
  <si>
    <t>039.039.0233</t>
  </si>
  <si>
    <t>039.039.0234</t>
  </si>
  <si>
    <t>039.039.0235</t>
  </si>
  <si>
    <t>039.039.0236</t>
  </si>
  <si>
    <t>039.039.0237</t>
  </si>
  <si>
    <t>039.039.0238</t>
  </si>
  <si>
    <t>039.039.0239</t>
  </si>
  <si>
    <t>039.039.0240</t>
  </si>
  <si>
    <t>039.039.0241</t>
  </si>
  <si>
    <t>039.039.0242</t>
  </si>
  <si>
    <t>039.039.0243</t>
  </si>
  <si>
    <t>039.039.0244</t>
  </si>
  <si>
    <t>039.039.0245</t>
  </si>
  <si>
    <t>039.039.0246</t>
  </si>
  <si>
    <t>039.039.0247</t>
  </si>
  <si>
    <t>039.039.0248</t>
  </si>
  <si>
    <t>039.039.0249</t>
  </si>
  <si>
    <t>039.039.0250</t>
  </si>
  <si>
    <t>039.039.0251</t>
  </si>
  <si>
    <t>039.039.0252</t>
  </si>
  <si>
    <t>039.039.0253</t>
  </si>
  <si>
    <t>039.039.0254</t>
  </si>
  <si>
    <t>039.039.0255</t>
  </si>
  <si>
    <t>039.039.0256</t>
  </si>
  <si>
    <t>039.039.0257</t>
  </si>
  <si>
    <t>039.039.0258</t>
  </si>
  <si>
    <t>039.039.0259</t>
  </si>
  <si>
    <t>039.039.0260</t>
  </si>
  <si>
    <t>039.039.0261</t>
  </si>
  <si>
    <t>039.039.0262</t>
  </si>
  <si>
    <t>039.039.0263</t>
  </si>
  <si>
    <t>039.039.0264</t>
  </si>
  <si>
    <t>039.039.0265</t>
  </si>
  <si>
    <t>039.039.0266</t>
  </si>
  <si>
    <t>039.039.0267</t>
  </si>
  <si>
    <t>039.039.0268</t>
  </si>
  <si>
    <t>039.039.0269</t>
  </si>
  <si>
    <t>039.039.0270</t>
  </si>
  <si>
    <t>039.039.0271</t>
  </si>
  <si>
    <t>039.039.0272</t>
  </si>
  <si>
    <t>039.039.0273</t>
  </si>
  <si>
    <t>039.039.0274</t>
  </si>
  <si>
    <t>039.039.0275</t>
  </si>
  <si>
    <t>039.039.0276</t>
  </si>
  <si>
    <t>039.039.0277</t>
  </si>
  <si>
    <t>039.039.0278</t>
  </si>
  <si>
    <t>039.039.0279</t>
  </si>
  <si>
    <t>039.039.0280</t>
  </si>
  <si>
    <t>039.039.0281</t>
  </si>
  <si>
    <t>039.039.0282</t>
  </si>
  <si>
    <t>039.039.0283</t>
  </si>
  <si>
    <t>039.039.0284</t>
  </si>
  <si>
    <t>039.039.0285</t>
  </si>
  <si>
    <t>039.039.0286</t>
  </si>
  <si>
    <t>039.039.0287</t>
  </si>
  <si>
    <t>039.039.0288</t>
  </si>
  <si>
    <t>039.039.0289</t>
  </si>
  <si>
    <t>039.039.0290</t>
  </si>
  <si>
    <t>039.039.0291</t>
  </si>
  <si>
    <t>039.039.0292</t>
  </si>
  <si>
    <t>039.039.0293</t>
  </si>
  <si>
    <t>039.039.0294</t>
  </si>
  <si>
    <t>039.039.0295</t>
  </si>
  <si>
    <t>039.039.0296</t>
  </si>
  <si>
    <t>039.039.0297</t>
  </si>
  <si>
    <t>039.039.0298</t>
  </si>
  <si>
    <t>039.039.0299</t>
  </si>
  <si>
    <t>039.039.0300</t>
  </si>
  <si>
    <t>039.039.0301</t>
  </si>
  <si>
    <t>039.039.0302</t>
  </si>
  <si>
    <t>039.039.0303</t>
  </si>
  <si>
    <t>039.039.0304</t>
  </si>
  <si>
    <t>039.039.0305</t>
  </si>
  <si>
    <t>039.039.0306</t>
  </si>
  <si>
    <t>039.039.0307</t>
  </si>
  <si>
    <t>039.039.0308</t>
  </si>
  <si>
    <t>039.039.0309</t>
  </si>
  <si>
    <t>039.039.0310</t>
  </si>
  <si>
    <t>039.039.0311</t>
  </si>
  <si>
    <t>039.039.0312</t>
  </si>
  <si>
    <t>039.039.0313</t>
  </si>
  <si>
    <t>039.039.0314</t>
  </si>
  <si>
    <t>039.039.0315</t>
  </si>
  <si>
    <t>039.039.0316</t>
  </si>
  <si>
    <t>039.039.0317</t>
  </si>
  <si>
    <t>039.039.0318</t>
  </si>
  <si>
    <t>039.039.0319</t>
  </si>
  <si>
    <t>039.039.0320</t>
  </si>
  <si>
    <t>039.039.0321</t>
  </si>
  <si>
    <t>039.039.0322</t>
  </si>
  <si>
    <t>039.039.0323</t>
  </si>
  <si>
    <t>039.039.0324</t>
  </si>
  <si>
    <t>039.039.0325</t>
  </si>
  <si>
    <t>039.039.0326</t>
  </si>
  <si>
    <t>039.039.0327</t>
  </si>
  <si>
    <t>039.039.0328</t>
  </si>
  <si>
    <t>039.039.0329</t>
  </si>
  <si>
    <t>039.039.0330</t>
  </si>
  <si>
    <t>039.039.0331</t>
  </si>
  <si>
    <t>039.039.0332</t>
  </si>
  <si>
    <t>039.039.0333</t>
  </si>
  <si>
    <t>039.039.0334</t>
  </si>
  <si>
    <t>039.039.0335</t>
  </si>
  <si>
    <t>039.039.0336</t>
  </si>
  <si>
    <t>039.039.0337</t>
  </si>
  <si>
    <t>039.039.0338</t>
  </si>
  <si>
    <t>039.039.0339</t>
  </si>
  <si>
    <t>039.039.0340</t>
  </si>
  <si>
    <t>039.039.0341</t>
  </si>
  <si>
    <t>039.039.0342</t>
  </si>
  <si>
    <t>039.039.0343</t>
  </si>
  <si>
    <t>039.039.0344</t>
  </si>
  <si>
    <t>039.039.0345</t>
  </si>
  <si>
    <t>039.039.0346</t>
  </si>
  <si>
    <t>039.039.0347</t>
  </si>
  <si>
    <t>039.039.0348</t>
  </si>
  <si>
    <t>039.039.0349</t>
  </si>
  <si>
    <t>039.039.0350</t>
  </si>
  <si>
    <t>039.039.0351</t>
  </si>
  <si>
    <t>039.039.0352</t>
  </si>
  <si>
    <t>039.039.0353</t>
  </si>
  <si>
    <t>039.039.0354</t>
  </si>
  <si>
    <t>039.039.0355</t>
  </si>
  <si>
    <t>039.039.0356</t>
  </si>
  <si>
    <t>039.039.0357</t>
  </si>
  <si>
    <t>039.039.0358</t>
  </si>
  <si>
    <t>039.039.0359</t>
  </si>
  <si>
    <t>039.039.0360</t>
  </si>
  <si>
    <t>039.039.0361</t>
  </si>
  <si>
    <t>039.039.0362</t>
  </si>
  <si>
    <t>039.039.0363</t>
  </si>
  <si>
    <t>039.039.0364</t>
  </si>
  <si>
    <t>039.039.0365</t>
  </si>
  <si>
    <t>039.039.0366</t>
  </si>
  <si>
    <t>039.039.0367</t>
  </si>
  <si>
    <t>039.039.0368</t>
  </si>
  <si>
    <t>039.039.0369</t>
  </si>
  <si>
    <t>039.039.0370</t>
  </si>
  <si>
    <t>039.039.0371</t>
  </si>
  <si>
    <t>039.039.0372</t>
  </si>
  <si>
    <t>039.039.0373</t>
  </si>
  <si>
    <t>039.039.0374</t>
  </si>
  <si>
    <t>039.039.0375</t>
  </si>
  <si>
    <t>039.039.0376</t>
  </si>
  <si>
    <t>039.039.0377</t>
  </si>
  <si>
    <t>039.039.0378</t>
  </si>
  <si>
    <t>039.039.0379</t>
  </si>
  <si>
    <t>039.039.0380</t>
  </si>
  <si>
    <t>039.039.0381</t>
  </si>
  <si>
    <t>039.039.0382</t>
  </si>
  <si>
    <t>039.039.0383</t>
  </si>
  <si>
    <t>039.039.0384</t>
  </si>
  <si>
    <t>039.039.0385</t>
  </si>
  <si>
    <t>039.039.0386</t>
  </si>
  <si>
    <t>039.039.0387</t>
  </si>
  <si>
    <t>039.039.0388</t>
  </si>
  <si>
    <t>039.039.0389</t>
  </si>
  <si>
    <t>039.039.0390</t>
  </si>
  <si>
    <t>039.039.0391</t>
  </si>
  <si>
    <t>039.039.0392</t>
  </si>
  <si>
    <t>039.039.0393</t>
  </si>
  <si>
    <t>039.039.0394</t>
  </si>
  <si>
    <t>039.039.0395</t>
  </si>
  <si>
    <t>039.039.0396</t>
  </si>
  <si>
    <t>039.039.0397</t>
  </si>
  <si>
    <t>039.039.0398</t>
  </si>
  <si>
    <t>039.039.0399</t>
  </si>
  <si>
    <t>039.039.0400</t>
  </si>
  <si>
    <t>048.048.0003</t>
  </si>
  <si>
    <t>048.048.0004</t>
  </si>
  <si>
    <t>048.048.0005</t>
  </si>
  <si>
    <t>048.048.0006</t>
  </si>
  <si>
    <t>048.048.0007</t>
  </si>
  <si>
    <t>048.048.0008</t>
  </si>
  <si>
    <t>048.048.0009</t>
  </si>
  <si>
    <t>048.048.0010</t>
  </si>
  <si>
    <t>048.048.0011</t>
  </si>
  <si>
    <t>048.048.0012</t>
  </si>
  <si>
    <t>048.048.0013</t>
  </si>
  <si>
    <t>048.048.0014</t>
  </si>
  <si>
    <t>048.048.0015</t>
  </si>
  <si>
    <t>048.048.0016</t>
  </si>
  <si>
    <t>048.048.0017</t>
  </si>
  <si>
    <t>048.048.0018</t>
  </si>
  <si>
    <t>048.048.0019</t>
  </si>
  <si>
    <t>048.048.0020</t>
  </si>
  <si>
    <t>048.048.0021</t>
  </si>
  <si>
    <t>048.048.0022</t>
  </si>
  <si>
    <t>048.048.0023</t>
  </si>
  <si>
    <t>048.048.0024</t>
  </si>
  <si>
    <t>048.048.0025</t>
  </si>
  <si>
    <t>048.048.0026</t>
  </si>
  <si>
    <t>048.048.0027</t>
  </si>
  <si>
    <t>048.048.0028</t>
  </si>
  <si>
    <t>048.048.0029</t>
  </si>
  <si>
    <t>048.048.0030</t>
  </si>
  <si>
    <t>048.048.0031</t>
  </si>
  <si>
    <t>048.048.0032</t>
  </si>
  <si>
    <t>048.048.0033</t>
  </si>
  <si>
    <t>048.048.0034</t>
  </si>
  <si>
    <t>048.048.0035</t>
  </si>
  <si>
    <t>048.048.0036</t>
  </si>
  <si>
    <t>048.048.0037</t>
  </si>
  <si>
    <t>048.048.0038</t>
  </si>
  <si>
    <t>048.048.0039</t>
  </si>
  <si>
    <t>048.048.0040</t>
  </si>
  <si>
    <t>048.048.0041</t>
  </si>
  <si>
    <t>048.048.0042</t>
  </si>
  <si>
    <t>048.048.0043</t>
  </si>
  <si>
    <t>048.048.0044</t>
  </si>
  <si>
    <t>048.048.0045</t>
  </si>
  <si>
    <t>048.048.0046</t>
  </si>
  <si>
    <t>048.048.0047</t>
  </si>
  <si>
    <t>048.048.0048</t>
  </si>
  <si>
    <t>048.048.0049</t>
  </si>
  <si>
    <t>048.048.0050</t>
  </si>
  <si>
    <t>048.048.0051</t>
  </si>
  <si>
    <t>048.048.0052</t>
  </si>
  <si>
    <t>048.048.0053</t>
  </si>
  <si>
    <t>048.048.0054</t>
  </si>
  <si>
    <t>048.048.0055</t>
  </si>
  <si>
    <t>048.048.0056</t>
  </si>
  <si>
    <t>048.048.0057</t>
  </si>
  <si>
    <t>048.048.0058</t>
  </si>
  <si>
    <t>048.048.0059</t>
  </si>
  <si>
    <t>048.048.0060</t>
  </si>
  <si>
    <t>048.048.0061</t>
  </si>
  <si>
    <t>048.048.0062</t>
  </si>
  <si>
    <t>048.048.0063</t>
  </si>
  <si>
    <t>048.048.0064</t>
  </si>
  <si>
    <t>048.048.0065</t>
  </si>
  <si>
    <t>048.048.0066</t>
  </si>
  <si>
    <t>048.048.0067</t>
  </si>
  <si>
    <t>048.048.0068</t>
  </si>
  <si>
    <t>048.048.0069</t>
  </si>
  <si>
    <t>048.048.0070</t>
  </si>
  <si>
    <t>048.048.0071</t>
  </si>
  <si>
    <t>048.048.0072</t>
  </si>
  <si>
    <t>048.048.0073</t>
  </si>
  <si>
    <t>048.048.0074</t>
  </si>
  <si>
    <t>048.048.0075</t>
  </si>
  <si>
    <t>048.048.0076</t>
  </si>
  <si>
    <t>048.048.0077</t>
  </si>
  <si>
    <t>048.048.0078</t>
  </si>
  <si>
    <t>048.048.0079</t>
  </si>
  <si>
    <t>048.048.0080</t>
  </si>
  <si>
    <t>048.048.0081</t>
  </si>
  <si>
    <t>048.048.0082</t>
  </si>
  <si>
    <t>048.048.0083</t>
  </si>
  <si>
    <t>048.048.0084</t>
  </si>
  <si>
    <t>048.048.0085</t>
  </si>
  <si>
    <t>048.048.0086</t>
  </si>
  <si>
    <t>048.048.0087</t>
  </si>
  <si>
    <t>048.048.0088</t>
  </si>
  <si>
    <t>048.048.0089</t>
  </si>
  <si>
    <t>048.048.0090</t>
  </si>
  <si>
    <t>048.048.0091</t>
  </si>
  <si>
    <t>048.048.0092</t>
  </si>
  <si>
    <t>048.048.0093</t>
  </si>
  <si>
    <t>048.048.0094</t>
  </si>
  <si>
    <t>048.048.0095</t>
  </si>
  <si>
    <t>048.048.0096</t>
  </si>
  <si>
    <t>047.047.0003</t>
  </si>
  <si>
    <t>047.047.0004</t>
  </si>
  <si>
    <t>047.047.0005</t>
  </si>
  <si>
    <t>047.047.0006</t>
  </si>
  <si>
    <t>047.047.0007</t>
  </si>
  <si>
    <t>047.047.0008</t>
  </si>
  <si>
    <t>047.047.0009</t>
  </si>
  <si>
    <t>047.047.0010</t>
  </si>
  <si>
    <t>047.047.0011</t>
  </si>
  <si>
    <t>047.047.0012</t>
  </si>
  <si>
    <t>047.047.0013</t>
  </si>
  <si>
    <t>047.047.0014</t>
  </si>
  <si>
    <t>047.047.0015</t>
  </si>
  <si>
    <t>047.047.0016</t>
  </si>
  <si>
    <t>047.047.0017</t>
  </si>
  <si>
    <t>047.047.0018</t>
  </si>
  <si>
    <t>047.047.0019</t>
  </si>
  <si>
    <t>047.047.0020</t>
  </si>
  <si>
    <t>047.047.0021</t>
  </si>
  <si>
    <t>047.047.0022</t>
  </si>
  <si>
    <t>047.047.0023</t>
  </si>
  <si>
    <t>047.047.0024</t>
  </si>
  <si>
    <t>047.047.0025</t>
  </si>
  <si>
    <t>047.047.0026</t>
  </si>
  <si>
    <t>047.047.0027</t>
  </si>
  <si>
    <t>047.047.0028</t>
  </si>
  <si>
    <t>047.047.0029</t>
  </si>
  <si>
    <t>047.047.0030</t>
  </si>
  <si>
    <t>047.047.0031</t>
  </si>
  <si>
    <t>047.047.0032</t>
  </si>
  <si>
    <t>047.047.0033</t>
  </si>
  <si>
    <t>047.047.0034</t>
  </si>
  <si>
    <t>047.047.0035</t>
  </si>
  <si>
    <t>047.047.0036</t>
  </si>
  <si>
    <t>047.047.0037</t>
  </si>
  <si>
    <t>047.047.0038</t>
  </si>
  <si>
    <t>047.047.0039</t>
  </si>
  <si>
    <t>047.047.0040</t>
  </si>
  <si>
    <t>047.047.0041</t>
  </si>
  <si>
    <t>047.047.0042</t>
  </si>
  <si>
    <t>047.047.0043</t>
  </si>
  <si>
    <t>047.047.0044</t>
  </si>
  <si>
    <t>047.047.0045</t>
  </si>
  <si>
    <t>047.047.0046</t>
  </si>
  <si>
    <t>047.047.0047</t>
  </si>
  <si>
    <t>047.047.0048</t>
  </si>
  <si>
    <t>047.047.0049</t>
  </si>
  <si>
    <t>047.047.0050</t>
  </si>
  <si>
    <t>047.047.0051</t>
  </si>
  <si>
    <t>047.047.0052</t>
  </si>
  <si>
    <t>047.047.0053</t>
  </si>
  <si>
    <t>047.047.0054</t>
  </si>
  <si>
    <t>047.047.0055</t>
  </si>
  <si>
    <t>047.047.0056</t>
  </si>
  <si>
    <t>047.047.0057</t>
  </si>
  <si>
    <t>047.047.0058</t>
  </si>
  <si>
    <t>047.047.0059</t>
  </si>
  <si>
    <t>047.047.0060</t>
  </si>
  <si>
    <t>047.047.0061</t>
  </si>
  <si>
    <t>047.047.0062</t>
  </si>
  <si>
    <t>047.047.0063</t>
  </si>
  <si>
    <t>047.047.0064</t>
  </si>
  <si>
    <t>047.047.0065</t>
  </si>
  <si>
    <t>047.047.0066</t>
  </si>
  <si>
    <t>047.047.0067</t>
  </si>
  <si>
    <t>047.047.0068</t>
  </si>
  <si>
    <t>047.047.0069</t>
  </si>
  <si>
    <t>047.047.0070</t>
  </si>
  <si>
    <t>047.047.0071</t>
  </si>
  <si>
    <t>047.047.0072</t>
  </si>
  <si>
    <t>047.047.0073</t>
  </si>
  <si>
    <t>047.047.0074</t>
  </si>
  <si>
    <t>047.047.0075</t>
  </si>
  <si>
    <t>047.047.0076</t>
  </si>
  <si>
    <t>047.047.0077</t>
  </si>
  <si>
    <t>047.047.0078</t>
  </si>
  <si>
    <t>047.047.0079</t>
  </si>
  <si>
    <t>047.047.0080</t>
  </si>
  <si>
    <t>047.047.0081</t>
  </si>
  <si>
    <t>047.047.0082</t>
  </si>
  <si>
    <t>047.047.0083</t>
  </si>
  <si>
    <t>047.047.0084</t>
  </si>
  <si>
    <t>047.047.0085</t>
  </si>
  <si>
    <t>047.047.0086</t>
  </si>
  <si>
    <t>047.047.0087</t>
  </si>
  <si>
    <t>047.047.0088</t>
  </si>
  <si>
    <t>047.047.0089</t>
  </si>
  <si>
    <t>047.047.0090</t>
  </si>
  <si>
    <t>047.047.0091</t>
  </si>
  <si>
    <t>047.047.0092</t>
  </si>
  <si>
    <t>047.047.0093</t>
  </si>
  <si>
    <t>047.047.0094</t>
  </si>
  <si>
    <t>047.047.0095</t>
  </si>
  <si>
    <t>047.047.0096</t>
  </si>
  <si>
    <t>047.047.0097</t>
  </si>
  <si>
    <t>047.047.0098</t>
  </si>
  <si>
    <t>047.047.0099</t>
  </si>
  <si>
    <t>047.047.0100</t>
  </si>
  <si>
    <t>047.047.0101</t>
  </si>
  <si>
    <t>047.047.0102</t>
  </si>
  <si>
    <t>047.047.0103</t>
  </si>
  <si>
    <t>047.047.0104</t>
  </si>
  <si>
    <t>047.047.0105</t>
  </si>
  <si>
    <t>047.047.0106</t>
  </si>
  <si>
    <t>047.047.0107</t>
  </si>
  <si>
    <t>047.047.0108</t>
  </si>
  <si>
    <t>047.047.0109</t>
  </si>
  <si>
    <t>047.047.0110</t>
  </si>
  <si>
    <t>047.047.0111</t>
  </si>
  <si>
    <t>047.047.0112</t>
  </si>
  <si>
    <t>047.047.0113</t>
  </si>
  <si>
    <t>047.047.0114</t>
  </si>
  <si>
    <t>047.047.0115</t>
  </si>
  <si>
    <t>050.050.0003</t>
  </si>
  <si>
    <t>050.050.0004</t>
  </si>
  <si>
    <t>050.050.0005</t>
  </si>
  <si>
    <t>050.050.0006</t>
  </si>
  <si>
    <t>050.050.0007</t>
  </si>
  <si>
    <t>050.050.0008</t>
  </si>
  <si>
    <t>050.050.0009</t>
  </si>
  <si>
    <t>050.050.0010</t>
  </si>
  <si>
    <t>050.050.0011</t>
  </si>
  <si>
    <t>050.050.0012</t>
  </si>
  <si>
    <t>050.050.0013</t>
  </si>
  <si>
    <t>050.050.0014</t>
  </si>
  <si>
    <t>050.050.0015</t>
  </si>
  <si>
    <t>050.050.0016</t>
  </si>
  <si>
    <t>050.050.0017</t>
  </si>
  <si>
    <t>050.050.0018</t>
  </si>
  <si>
    <t>050.050.0019</t>
  </si>
  <si>
    <t>050.050.0020</t>
  </si>
  <si>
    <t>050.050.0021</t>
  </si>
  <si>
    <t>050.050.0022</t>
  </si>
  <si>
    <t>050.050.0023</t>
  </si>
  <si>
    <t>050.050.0024</t>
  </si>
  <si>
    <t>050.050.0025</t>
  </si>
  <si>
    <t>050.050.0026</t>
  </si>
  <si>
    <t>050.050.0027</t>
  </si>
  <si>
    <t>050.050.0028</t>
  </si>
  <si>
    <t>050.050.0029</t>
  </si>
  <si>
    <t>050.050.0030</t>
  </si>
  <si>
    <t>050.050.0031</t>
  </si>
  <si>
    <t>050.050.0032</t>
  </si>
  <si>
    <t>050.050.0033</t>
  </si>
  <si>
    <t>050.050.0034</t>
  </si>
  <si>
    <t>050.050.0035</t>
  </si>
  <si>
    <t>050.050.0036</t>
  </si>
  <si>
    <t>050.050.0037</t>
  </si>
  <si>
    <t>050.050.0038</t>
  </si>
  <si>
    <t>050.050.0039</t>
  </si>
  <si>
    <t>050.050.0040</t>
  </si>
  <si>
    <t>050.050.0041</t>
  </si>
  <si>
    <t>050.050.0042</t>
  </si>
  <si>
    <t>050.050.0043</t>
  </si>
  <si>
    <t>050.050.0044</t>
  </si>
  <si>
    <t>045.045.0003</t>
  </si>
  <si>
    <t>045.045.0004</t>
  </si>
  <si>
    <t>045.045.0005</t>
  </si>
  <si>
    <t>045.045.0006</t>
  </si>
  <si>
    <t>045.045.0007</t>
  </si>
  <si>
    <t>045.045.0008</t>
  </si>
  <si>
    <t>045.045.0009</t>
  </si>
  <si>
    <t>045.045.0010</t>
  </si>
  <si>
    <t>045.045.0011</t>
  </si>
  <si>
    <t>045.045.0012</t>
  </si>
  <si>
    <t>045.045.0013</t>
  </si>
  <si>
    <t>045.045.0014</t>
  </si>
  <si>
    <t>045.045.0015</t>
  </si>
  <si>
    <t>045.045.0016</t>
  </si>
  <si>
    <t>045.045.0017</t>
  </si>
  <si>
    <t>045.045.0018</t>
  </si>
  <si>
    <t>045.045.0019</t>
  </si>
  <si>
    <t>045.045.0020</t>
  </si>
  <si>
    <t>045.045.0021</t>
  </si>
  <si>
    <t>045.045.0022</t>
  </si>
  <si>
    <t>045.045.0023</t>
  </si>
  <si>
    <t>045.045.0024</t>
  </si>
  <si>
    <t>045.045.0025</t>
  </si>
  <si>
    <t>045.045.0026</t>
  </si>
  <si>
    <t>045.045.0027</t>
  </si>
  <si>
    <t>045.045.0028</t>
  </si>
  <si>
    <t>045.045.0029</t>
  </si>
  <si>
    <t>045.045.0030</t>
  </si>
  <si>
    <t>045.045.0031</t>
  </si>
  <si>
    <t>045.045.0032</t>
  </si>
  <si>
    <t>045.045.0033</t>
  </si>
  <si>
    <t>045.045.0034</t>
  </si>
  <si>
    <t>045.045.0035</t>
  </si>
  <si>
    <t>045.045.0036</t>
  </si>
  <si>
    <t>045.045.0037</t>
  </si>
  <si>
    <t>045.045.0038</t>
  </si>
  <si>
    <t>045.045.0039</t>
  </si>
  <si>
    <t>045.045.0040</t>
  </si>
  <si>
    <t>045.045.0041</t>
  </si>
  <si>
    <t>045.045.0042</t>
  </si>
  <si>
    <t>045.045.0043</t>
  </si>
  <si>
    <t>045.045.0044</t>
  </si>
  <si>
    <t>045.045.0045</t>
  </si>
  <si>
    <t>045.045.0046</t>
  </si>
  <si>
    <t>045.045.0047</t>
  </si>
  <si>
    <t>045.045.0048</t>
  </si>
  <si>
    <t>045.045.0049</t>
  </si>
  <si>
    <t>045.045.0050</t>
  </si>
  <si>
    <t>045.045.0051</t>
  </si>
  <si>
    <t>045.045.0052</t>
  </si>
  <si>
    <t>045.045.0053</t>
  </si>
  <si>
    <t>045.045.0054</t>
  </si>
  <si>
    <t>045.045.0055</t>
  </si>
  <si>
    <t>045.045.0056</t>
  </si>
  <si>
    <t>045.045.0057</t>
  </si>
  <si>
    <t>045.045.0058</t>
  </si>
  <si>
    <t>045.045.0059</t>
  </si>
  <si>
    <t>045.045.0060</t>
  </si>
  <si>
    <t>045.045.0061</t>
  </si>
  <si>
    <t>045.045.0062</t>
  </si>
  <si>
    <t>045.045.0063</t>
  </si>
  <si>
    <t>045.045.0064</t>
  </si>
  <si>
    <t>045.045.0065</t>
  </si>
  <si>
    <t>045.045.0066</t>
  </si>
  <si>
    <t>045.045.0067</t>
  </si>
  <si>
    <t>045.045.0068</t>
  </si>
  <si>
    <t>045.045.0069</t>
  </si>
  <si>
    <t>045.045.0070</t>
  </si>
  <si>
    <t>045.045.0071</t>
  </si>
  <si>
    <t>045.045.0072</t>
  </si>
  <si>
    <t>045.045.0073</t>
  </si>
  <si>
    <t>045.045.0074</t>
  </si>
  <si>
    <t>045.045.0075</t>
  </si>
  <si>
    <t>045.045.0076</t>
  </si>
  <si>
    <t>045.045.0077</t>
  </si>
  <si>
    <t>045.045.0078</t>
  </si>
  <si>
    <t>045.045.0079</t>
  </si>
  <si>
    <t>045.045.0080</t>
  </si>
  <si>
    <t>045.045.0081</t>
  </si>
  <si>
    <t>045.045.0082</t>
  </si>
  <si>
    <t>045.045.0083</t>
  </si>
  <si>
    <t>045.045.0084</t>
  </si>
  <si>
    <t>045.045.0085</t>
  </si>
  <si>
    <t>045.045.0086</t>
  </si>
  <si>
    <t>045.045.0087</t>
  </si>
  <si>
    <t>045.045.0088</t>
  </si>
  <si>
    <t>045.045.0089</t>
  </si>
  <si>
    <t>045.045.0090</t>
  </si>
  <si>
    <t>045.045.0091</t>
  </si>
  <si>
    <t>045.045.0092</t>
  </si>
  <si>
    <t>045.045.0093</t>
  </si>
  <si>
    <t>045.045.0094</t>
  </si>
  <si>
    <t>045.045.0095</t>
  </si>
  <si>
    <t>045.045.0096</t>
  </si>
  <si>
    <t>045.045.0097</t>
  </si>
  <si>
    <t>045.045.0098</t>
  </si>
  <si>
    <t>045.045.0099</t>
  </si>
  <si>
    <t>049.049.0003</t>
  </si>
  <si>
    <t>049.049.0004</t>
  </si>
  <si>
    <t>049.049.0005</t>
  </si>
  <si>
    <t>049.049.0006</t>
  </si>
  <si>
    <t>049.049.0007</t>
  </si>
  <si>
    <t>049.049.0008</t>
  </si>
  <si>
    <t>049.049.0009</t>
  </si>
  <si>
    <t>049.049.0010</t>
  </si>
  <si>
    <t>049.049.0011</t>
  </si>
  <si>
    <t>049.049.0012</t>
  </si>
  <si>
    <t>049.049.0013</t>
  </si>
  <si>
    <t>049.049.0014</t>
  </si>
  <si>
    <t>049.049.0015</t>
  </si>
  <si>
    <t>049.049.0016</t>
  </si>
  <si>
    <t>049.049.0017</t>
  </si>
  <si>
    <t>049.049.0018</t>
  </si>
  <si>
    <t>049.049.0019</t>
  </si>
  <si>
    <t>049.049.0020</t>
  </si>
  <si>
    <t>049.049.0021</t>
  </si>
  <si>
    <t>049.049.0022</t>
  </si>
  <si>
    <t>049.049.0023</t>
  </si>
  <si>
    <t>049.049.0025</t>
  </si>
  <si>
    <t>049.049.0024</t>
  </si>
  <si>
    <t>049.049.0026</t>
  </si>
  <si>
    <t>049.049.0027</t>
  </si>
  <si>
    <t>049.049.0028</t>
  </si>
  <si>
    <t>049.049.0029</t>
  </si>
  <si>
    <t>046.046.0003</t>
  </si>
  <si>
    <t>046.046.0004</t>
  </si>
  <si>
    <t>046.046.0005</t>
  </si>
  <si>
    <t>046.046.0006</t>
  </si>
  <si>
    <t>046.046.0007</t>
  </si>
  <si>
    <t>046.046.0008</t>
  </si>
  <si>
    <t>046.046.0009</t>
  </si>
  <si>
    <t>046.046.0010</t>
  </si>
  <si>
    <t>046.046.0011</t>
  </si>
  <si>
    <t>046.046.0012</t>
  </si>
  <si>
    <t>046.046.0013</t>
  </si>
  <si>
    <t>046.046.0014</t>
  </si>
  <si>
    <t>046.046.0015</t>
  </si>
  <si>
    <t>046.046.0016</t>
  </si>
  <si>
    <t>046.046.0017</t>
  </si>
  <si>
    <t>046.046.0018</t>
  </si>
  <si>
    <t>046.046.0019</t>
  </si>
  <si>
    <t>046.046.0020</t>
  </si>
  <si>
    <t>046.046.0021</t>
  </si>
  <si>
    <t>046.046.0022</t>
  </si>
  <si>
    <t>046.046.0023</t>
  </si>
  <si>
    <t>046.046.0024</t>
  </si>
  <si>
    <t>046.046.0025</t>
  </si>
  <si>
    <t>046.046.0026</t>
  </si>
  <si>
    <t>046.046.0027</t>
  </si>
  <si>
    <t>046.046.0028</t>
  </si>
  <si>
    <t>046.046.0029</t>
  </si>
  <si>
    <t>046.046.0030</t>
  </si>
  <si>
    <t>046.046.0031</t>
  </si>
  <si>
    <t>046.046.0032</t>
  </si>
  <si>
    <t>046.046.0033</t>
  </si>
  <si>
    <t>046.046.0034</t>
  </si>
  <si>
    <t>046.046.0035</t>
  </si>
  <si>
    <t>046.046.0036</t>
  </si>
  <si>
    <t>046.046.0037</t>
  </si>
  <si>
    <t>046.046.0038</t>
  </si>
  <si>
    <t>052.052.0003</t>
  </si>
  <si>
    <t>052.052.0004</t>
  </si>
  <si>
    <t>052.052.0005</t>
  </si>
  <si>
    <t>052.052.0006</t>
  </si>
  <si>
    <t>052.052.0007</t>
  </si>
  <si>
    <t>052.052.0008</t>
  </si>
  <si>
    <t>052.052.0009</t>
  </si>
  <si>
    <t>052.052.0010</t>
  </si>
  <si>
    <t>052.052.0011</t>
  </si>
  <si>
    <t>052.052.0012</t>
  </si>
  <si>
    <t>052.052.0013</t>
  </si>
  <si>
    <t>052.052.0014</t>
  </si>
  <si>
    <t>052.052.0015</t>
  </si>
  <si>
    <t>052.052.0016</t>
  </si>
  <si>
    <t>052.052.0017</t>
  </si>
  <si>
    <t>052.052.0018</t>
  </si>
  <si>
    <t>052.052.0019</t>
  </si>
  <si>
    <t>052.052.0020</t>
  </si>
  <si>
    <t>052.052.0021</t>
  </si>
  <si>
    <t>052.052.0022</t>
  </si>
  <si>
    <t>052.052.0023</t>
  </si>
  <si>
    <t>052.052.0024</t>
  </si>
  <si>
    <t>052.052.0025</t>
  </si>
  <si>
    <t>052.052.0026</t>
  </si>
  <si>
    <t>052.052.0027</t>
  </si>
  <si>
    <t>052.052.0028</t>
  </si>
  <si>
    <t>052.052.0029</t>
  </si>
  <si>
    <t>052.052.0030</t>
  </si>
  <si>
    <t>052.052.0031</t>
  </si>
  <si>
    <t>052.052.0032</t>
  </si>
  <si>
    <t>052.052.0033</t>
  </si>
  <si>
    <t>052.052.0034</t>
  </si>
  <si>
    <t>052.052.0035</t>
  </si>
  <si>
    <t>052.052.0036</t>
  </si>
  <si>
    <t>052.052.0037</t>
  </si>
  <si>
    <t>052.052.0038</t>
  </si>
  <si>
    <t>052.052.0039</t>
  </si>
  <si>
    <t>052.052.0040</t>
  </si>
  <si>
    <t>052.052.0041</t>
  </si>
  <si>
    <t>052.052.0042</t>
  </si>
  <si>
    <t>052.052.0043</t>
  </si>
  <si>
    <t>052.052.0044</t>
  </si>
  <si>
    <t>052.052.0045</t>
  </si>
  <si>
    <t>052.052.0046</t>
  </si>
  <si>
    <t>052.052.0047</t>
  </si>
  <si>
    <t>052.052.0048</t>
  </si>
  <si>
    <t>052.052.0049</t>
  </si>
  <si>
    <t>052.052.0050</t>
  </si>
  <si>
    <t>052.052.0051</t>
  </si>
  <si>
    <t>052.052.0052</t>
  </si>
  <si>
    <t>052.052.0053</t>
  </si>
  <si>
    <t>052.052.0054</t>
  </si>
  <si>
    <t>052.052.0055</t>
  </si>
  <si>
    <t>052.052.0056</t>
  </si>
  <si>
    <t>052.052.0057</t>
  </si>
  <si>
    <t>052.052.0058</t>
  </si>
  <si>
    <t>052.052.0059</t>
  </si>
  <si>
    <t>052.052.0060</t>
  </si>
  <si>
    <t>052.052.0061</t>
  </si>
  <si>
    <t>052.052.0062</t>
  </si>
  <si>
    <t>052.052.0063</t>
  </si>
  <si>
    <t>053.053.0003</t>
  </si>
  <si>
    <t>053.053.0004</t>
  </si>
  <si>
    <t>053.053.0005</t>
  </si>
  <si>
    <t>053.053.0006</t>
  </si>
  <si>
    <t>053.053.0007</t>
  </si>
  <si>
    <t>053.053.0008</t>
  </si>
  <si>
    <t>053.053.0009</t>
  </si>
  <si>
    <t>053.053.0010</t>
  </si>
  <si>
    <t>053.053.0011</t>
  </si>
  <si>
    <t>053.053.0012</t>
  </si>
  <si>
    <t>053.053.0013</t>
  </si>
  <si>
    <t>053.053.0014</t>
  </si>
  <si>
    <t>053.053.0015</t>
  </si>
  <si>
    <t>053.053.0016</t>
  </si>
  <si>
    <t>053.053.0017</t>
  </si>
  <si>
    <t>053.053.0018</t>
  </si>
  <si>
    <t>053.053.0019</t>
  </si>
  <si>
    <t>053.053.0020</t>
  </si>
  <si>
    <t>053.053.0021</t>
  </si>
  <si>
    <t>053.053.0022</t>
  </si>
  <si>
    <t>053.053.0023</t>
  </si>
  <si>
    <t>053.053.0024</t>
  </si>
  <si>
    <t>053.053.0025</t>
  </si>
  <si>
    <t>053.053.0026</t>
  </si>
  <si>
    <t>053.053.0027</t>
  </si>
  <si>
    <t>053.053.0028</t>
  </si>
  <si>
    <t>053.053.0029</t>
  </si>
  <si>
    <t>053.053.0030</t>
  </si>
  <si>
    <t>053.053.0031</t>
  </si>
  <si>
    <t>053.053.0032</t>
  </si>
  <si>
    <t>053.053.0033</t>
  </si>
  <si>
    <t>053.053.0034</t>
  </si>
  <si>
    <t>053.053.0035</t>
  </si>
  <si>
    <t>053.053.0036</t>
  </si>
  <si>
    <t>053.053.0037</t>
  </si>
  <si>
    <t>053.053.0038</t>
  </si>
  <si>
    <t>053.053.0039</t>
  </si>
  <si>
    <t>053.053.0040</t>
  </si>
  <si>
    <t>053.053.0041</t>
  </si>
  <si>
    <t>053.053.0042</t>
  </si>
  <si>
    <t>053.053.0043</t>
  </si>
  <si>
    <t>053.053.0044</t>
  </si>
  <si>
    <t>053.053.0045</t>
  </si>
  <si>
    <t>053.053.0046</t>
  </si>
  <si>
    <t>053.053.0047</t>
  </si>
  <si>
    <t>053.053.0048</t>
  </si>
  <si>
    <t>053.053.0049</t>
  </si>
  <si>
    <t>053.053.0050</t>
  </si>
  <si>
    <t>053.053.0051</t>
  </si>
  <si>
    <t>053.053.0052</t>
  </si>
  <si>
    <t>053.053.0053</t>
  </si>
  <si>
    <t>053.053.0054</t>
  </si>
  <si>
    <t>053.053.0055</t>
  </si>
  <si>
    <t>053.053.0056</t>
  </si>
  <si>
    <t>053.053.0057</t>
  </si>
  <si>
    <t>053.053.0058</t>
  </si>
  <si>
    <t>053.053.0059</t>
  </si>
  <si>
    <t>053.053.0060</t>
  </si>
  <si>
    <t>053.053.0061</t>
  </si>
  <si>
    <t>053.053.0062</t>
  </si>
  <si>
    <t>053.053.0063</t>
  </si>
  <si>
    <t>053.053.0064</t>
  </si>
  <si>
    <t>053.053.0065</t>
  </si>
  <si>
    <t>053.053.0066</t>
  </si>
  <si>
    <t>053.053.0067</t>
  </si>
  <si>
    <t>053.053.0068</t>
  </si>
  <si>
    <t>036.036.0003</t>
  </si>
  <si>
    <t>036.036.0004</t>
  </si>
  <si>
    <t>036.036.0005</t>
  </si>
  <si>
    <t>036.036.0006</t>
  </si>
  <si>
    <t>036.036.0007</t>
  </si>
  <si>
    <t>036.036.0008</t>
  </si>
  <si>
    <t>036.036.0009</t>
  </si>
  <si>
    <t>036.036.0010</t>
  </si>
  <si>
    <t>036.036.0011</t>
  </si>
  <si>
    <t>036.036.0012</t>
  </si>
  <si>
    <t>036.036.0013</t>
  </si>
  <si>
    <t>036.036.0014</t>
  </si>
  <si>
    <t>036.036.0015</t>
  </si>
  <si>
    <t>036.036.0016</t>
  </si>
  <si>
    <t>036.036.0017</t>
  </si>
  <si>
    <t>036.036.0018</t>
  </si>
  <si>
    <t>036.036.0019</t>
  </si>
  <si>
    <t>036.036.0020</t>
  </si>
  <si>
    <t>036.036.0021</t>
  </si>
  <si>
    <t>036.036.0022</t>
  </si>
  <si>
    <t>036.036.0023</t>
  </si>
  <si>
    <t>036.036.0024</t>
  </si>
  <si>
    <t>036.036.0025</t>
  </si>
  <si>
    <t>036.036.0026</t>
  </si>
  <si>
    <t>036.036.0027</t>
  </si>
  <si>
    <t>036.036.0028</t>
  </si>
  <si>
    <t>036.036.0029</t>
  </si>
  <si>
    <t>036.036.0030</t>
  </si>
  <si>
    <t>036.036.0031</t>
  </si>
  <si>
    <t>036.036.0032</t>
  </si>
  <si>
    <t>036.036.0033</t>
  </si>
  <si>
    <t>036.036.0034</t>
  </si>
  <si>
    <t>036.036.0035</t>
  </si>
  <si>
    <t>036.036.0036</t>
  </si>
  <si>
    <t>036.036.0037</t>
  </si>
  <si>
    <t>036.036.0038</t>
  </si>
  <si>
    <t>036.036.0039</t>
  </si>
  <si>
    <t>036.036.0040</t>
  </si>
  <si>
    <t>036.036.0041</t>
  </si>
  <si>
    <t>036.036.0042</t>
  </si>
  <si>
    <t>036.036.0043</t>
  </si>
  <si>
    <t>036.036.0044</t>
  </si>
  <si>
    <t>036.036.0045</t>
  </si>
  <si>
    <t>036.036.0046</t>
  </si>
  <si>
    <t>036.036.0047</t>
  </si>
  <si>
    <t>036.036.0048</t>
  </si>
  <si>
    <t>036.036.0049</t>
  </si>
  <si>
    <t>036.036.0050</t>
  </si>
  <si>
    <t>036.036.0051</t>
  </si>
  <si>
    <t>036.036.0052</t>
  </si>
  <si>
    <t>036.036.0053</t>
  </si>
  <si>
    <t>036.036.0054</t>
  </si>
  <si>
    <t>036.036.0055</t>
  </si>
  <si>
    <t>036.036.0056</t>
  </si>
  <si>
    <t>036.036.0057</t>
  </si>
  <si>
    <t>036.036.0058</t>
  </si>
  <si>
    <t>036.036.0059</t>
  </si>
  <si>
    <t>036.036.0060</t>
  </si>
  <si>
    <t>036.036.0061</t>
  </si>
  <si>
    <t>036.036.0062</t>
  </si>
  <si>
    <t>036.036.0063</t>
  </si>
  <si>
    <t>036.036.0064</t>
  </si>
  <si>
    <t>036.036.0065</t>
  </si>
  <si>
    <t>036.036.0066</t>
  </si>
  <si>
    <t>036.036.0067</t>
  </si>
  <si>
    <t>036.036.0068</t>
  </si>
  <si>
    <t>036.036.0069</t>
  </si>
  <si>
    <t>036.036.0070</t>
  </si>
  <si>
    <t>036.036.0071</t>
  </si>
  <si>
    <t>036.036.0072</t>
  </si>
  <si>
    <t>036.036.0073</t>
  </si>
  <si>
    <t>036.036.0074</t>
  </si>
  <si>
    <t>036.036.0075</t>
  </si>
  <si>
    <t>036.036.0076</t>
  </si>
  <si>
    <t>036.036.0077</t>
  </si>
  <si>
    <t>036.036.0078</t>
  </si>
  <si>
    <t>036.036.0079</t>
  </si>
  <si>
    <t>036.036.0080</t>
  </si>
  <si>
    <t>036.036.0081</t>
  </si>
  <si>
    <t>036.036.0082</t>
  </si>
  <si>
    <t>036.036.0083</t>
  </si>
  <si>
    <t>036.036.0084</t>
  </si>
  <si>
    <t>036.036.0085</t>
  </si>
  <si>
    <t>036.036.0086</t>
  </si>
  <si>
    <t>036.036.0087</t>
  </si>
  <si>
    <t>036.036.0088</t>
  </si>
  <si>
    <t>036.036.0089</t>
  </si>
  <si>
    <t>036.036.0090</t>
  </si>
  <si>
    <t>036.036.0091</t>
  </si>
  <si>
    <t>036.036.0092</t>
  </si>
  <si>
    <t>036.036.0093</t>
  </si>
  <si>
    <t>036.036.0094</t>
  </si>
  <si>
    <t>036.036.0095</t>
  </si>
  <si>
    <t>036.036.0096</t>
  </si>
  <si>
    <t>036.036.0097</t>
  </si>
  <si>
    <t>036.036.0098</t>
  </si>
  <si>
    <t>036.036.0099</t>
  </si>
  <si>
    <t>036.036.0100</t>
  </si>
  <si>
    <t>036.036.0101</t>
  </si>
  <si>
    <t>036.036.0102</t>
  </si>
  <si>
    <t>036.036.0103</t>
  </si>
  <si>
    <t>036.036.0104</t>
  </si>
  <si>
    <t>036.036.0105</t>
  </si>
  <si>
    <t>036.036.0106</t>
  </si>
  <si>
    <t>036.036.0107</t>
  </si>
  <si>
    <t>036.036.0108</t>
  </si>
  <si>
    <t>036.036.0109</t>
  </si>
  <si>
    <t>036.036.0110</t>
  </si>
  <si>
    <t>036.036.0111</t>
  </si>
  <si>
    <t>036.036.0112</t>
  </si>
  <si>
    <t>036.036.0113</t>
  </si>
  <si>
    <t>036.036.0114</t>
  </si>
  <si>
    <t>036.036.0115</t>
  </si>
  <si>
    <t>036.036.0116</t>
  </si>
  <si>
    <t>036.036.0117</t>
  </si>
  <si>
    <t>036.036.0118</t>
  </si>
  <si>
    <t>036.036.0119</t>
  </si>
  <si>
    <t>036.036.0120</t>
  </si>
  <si>
    <t>036.036.0121</t>
  </si>
  <si>
    <t>036.036.0122</t>
  </si>
  <si>
    <t>036.036.0123</t>
  </si>
  <si>
    <t>036.036.0124</t>
  </si>
  <si>
    <t>036.036.0125</t>
  </si>
  <si>
    <t>036.036.0126</t>
  </si>
  <si>
    <t>036.036.0127</t>
  </si>
  <si>
    <t>036.036.0128</t>
  </si>
  <si>
    <t>036.036.0129</t>
  </si>
  <si>
    <t>036.036.0130</t>
  </si>
  <si>
    <t>036.036.0131</t>
  </si>
  <si>
    <t>036.036.0132</t>
  </si>
  <si>
    <t>036.036.0133</t>
  </si>
  <si>
    <t>036.036.0134</t>
  </si>
  <si>
    <t>036.036.0135</t>
  </si>
  <si>
    <t>036.036.0136</t>
  </si>
  <si>
    <t>036.036.0137</t>
  </si>
  <si>
    <t>036.036.0138</t>
  </si>
  <si>
    <t>036.036.0139</t>
  </si>
  <si>
    <t>036.036.0140</t>
  </si>
  <si>
    <t>036.036.0141</t>
  </si>
  <si>
    <t>036.036.0142</t>
  </si>
  <si>
    <t>036.036.0143</t>
  </si>
  <si>
    <t>036.036.0144</t>
  </si>
  <si>
    <t>036.036.0145</t>
  </si>
  <si>
    <t>036.036.0146</t>
  </si>
  <si>
    <t>036.036.0147</t>
  </si>
  <si>
    <t>036.036.0148</t>
  </si>
  <si>
    <t>036.036.0149</t>
  </si>
  <si>
    <t>036.036.0150</t>
  </si>
  <si>
    <t>036.036.0151</t>
  </si>
  <si>
    <t>031.031.0003</t>
  </si>
  <si>
    <t>031.031.0004</t>
  </si>
  <si>
    <t>031.031.0005</t>
  </si>
  <si>
    <t>031.031.0006</t>
  </si>
  <si>
    <t>031.031.0007</t>
  </si>
  <si>
    <t>031.031.0008</t>
  </si>
  <si>
    <t>031.031.0009</t>
  </si>
  <si>
    <t>031.031.0010</t>
  </si>
  <si>
    <t>031.031.0011</t>
  </si>
  <si>
    <t>031.031.0012</t>
  </si>
  <si>
    <t>031.031.0013</t>
  </si>
  <si>
    <t>031.031.0014</t>
  </si>
  <si>
    <t>031.031.0015</t>
  </si>
  <si>
    <t>031.031.0016</t>
  </si>
  <si>
    <t>031.031.0017</t>
  </si>
  <si>
    <t>031.031.0018</t>
  </si>
  <si>
    <t>031.031.0019</t>
  </si>
  <si>
    <t>031.031.0020</t>
  </si>
  <si>
    <t>031.031.0021</t>
  </si>
  <si>
    <t>031.031.0022</t>
  </si>
  <si>
    <t>031.031.0023</t>
  </si>
  <si>
    <t>031.031.0024</t>
  </si>
  <si>
    <t>031.031.0025</t>
  </si>
  <si>
    <t>031.031.0026</t>
  </si>
  <si>
    <t>031.031.0027</t>
  </si>
  <si>
    <t>031.031.0028</t>
  </si>
  <si>
    <t>026.026.0003</t>
  </si>
  <si>
    <t>026.026.0004</t>
  </si>
  <si>
    <t>026.026.0005</t>
  </si>
  <si>
    <t>026.026.0006</t>
  </si>
  <si>
    <t>026.026.0007</t>
  </si>
  <si>
    <t>026.026.0008</t>
  </si>
  <si>
    <t>026.026.0009</t>
  </si>
  <si>
    <t>026.026.0010</t>
  </si>
  <si>
    <t>026.026.0011</t>
  </si>
  <si>
    <t>026.026.0012</t>
  </si>
  <si>
    <t>026.026.0013</t>
  </si>
  <si>
    <t>026.026.0014</t>
  </si>
  <si>
    <t>026.026.0015</t>
  </si>
  <si>
    <t>026.026.0016</t>
  </si>
  <si>
    <t>026.026.0017</t>
  </si>
  <si>
    <t>026.026.0018</t>
  </si>
  <si>
    <t>026.026.0019</t>
  </si>
  <si>
    <t>026.026.0020</t>
  </si>
  <si>
    <t>026.026.0021</t>
  </si>
  <si>
    <t>026.026.0022</t>
  </si>
  <si>
    <t>026.026.0023</t>
  </si>
  <si>
    <t>026.026.0024</t>
  </si>
  <si>
    <t>026.026.0025</t>
  </si>
  <si>
    <t>026.026.0026</t>
  </si>
  <si>
    <t>026.026.0027</t>
  </si>
  <si>
    <t>026.026.0028</t>
  </si>
  <si>
    <t>026.026.0029</t>
  </si>
  <si>
    <t>026.026.0030</t>
  </si>
  <si>
    <t>026.026.0031</t>
  </si>
  <si>
    <t>026.026.0032</t>
  </si>
  <si>
    <t>026.026.0033</t>
  </si>
  <si>
    <t>026.026.0034</t>
  </si>
  <si>
    <t>026.026.0035</t>
  </si>
  <si>
    <t>026.026.0036</t>
  </si>
  <si>
    <t>026.026.0037</t>
  </si>
  <si>
    <t>026.026.0038</t>
  </si>
  <si>
    <t>026.026.0039</t>
  </si>
  <si>
    <t>026.026.0040</t>
  </si>
  <si>
    <t>026.026.0041</t>
  </si>
  <si>
    <t>026.026.0042</t>
  </si>
  <si>
    <t>026.026.0043</t>
  </si>
  <si>
    <t>026.026.0044</t>
  </si>
  <si>
    <t>026.026.0045</t>
  </si>
  <si>
    <t>026.026.0046</t>
  </si>
  <si>
    <t>026.026.0047</t>
  </si>
  <si>
    <t>026.026.0048</t>
  </si>
  <si>
    <t>026.026.0049</t>
  </si>
  <si>
    <t>026.026.0050</t>
  </si>
  <si>
    <t>026.026.0051</t>
  </si>
  <si>
    <t>026.026.0052</t>
  </si>
  <si>
    <t>026.026.0053</t>
  </si>
  <si>
    <t>026.026.0054</t>
  </si>
  <si>
    <t>026.026.0055</t>
  </si>
  <si>
    <t>026.026.0056</t>
  </si>
  <si>
    <t>026.026.0057</t>
  </si>
  <si>
    <t>026.026.0058</t>
  </si>
  <si>
    <t>026.026.0059</t>
  </si>
  <si>
    <t>026.026.0060</t>
  </si>
  <si>
    <t>026.026.0061</t>
  </si>
  <si>
    <t>026.026.0062</t>
  </si>
  <si>
    <t>026.026.0063</t>
  </si>
  <si>
    <t>026.026.0064</t>
  </si>
  <si>
    <t>026.026.0065</t>
  </si>
  <si>
    <t>026.026.0066</t>
  </si>
  <si>
    <t>026.026.0067</t>
  </si>
  <si>
    <t>026.026.0068</t>
  </si>
  <si>
    <t>026.026.0069</t>
  </si>
  <si>
    <t>026.026.0070</t>
  </si>
  <si>
    <t>061.061.0003</t>
  </si>
  <si>
    <t>061.061.0004</t>
  </si>
  <si>
    <t>061.061.0005</t>
  </si>
  <si>
    <t>061.061.0006</t>
  </si>
  <si>
    <t>061.061.0007</t>
  </si>
  <si>
    <t>061.061.0008</t>
  </si>
  <si>
    <t>061.061.0009</t>
  </si>
  <si>
    <t>061.061.0010</t>
  </si>
  <si>
    <t>061.061.0011</t>
  </si>
  <si>
    <t>061.061.0012</t>
  </si>
  <si>
    <t>061.061.0013</t>
  </si>
  <si>
    <t>061.061.0014</t>
  </si>
  <si>
    <t>061.061.0015</t>
  </si>
  <si>
    <t>061.061.0016</t>
  </si>
  <si>
    <t>061.061.0017</t>
  </si>
  <si>
    <t>061.061.0018</t>
  </si>
  <si>
    <t>061.061.0019</t>
  </si>
  <si>
    <t>061.061.0020</t>
  </si>
  <si>
    <t>061.061.0021</t>
  </si>
  <si>
    <t>061.061.0022</t>
  </si>
  <si>
    <t>061.061.0023</t>
  </si>
  <si>
    <t>061.061.0024</t>
  </si>
  <si>
    <t>061.061.0025</t>
  </si>
  <si>
    <t>061.061.0026</t>
  </si>
  <si>
    <t>061.061.0027</t>
  </si>
  <si>
    <t>061.061.0028</t>
  </si>
  <si>
    <t>061.061.0029</t>
  </si>
  <si>
    <t>061.061.0030</t>
  </si>
  <si>
    <t>061.061.0031</t>
  </si>
  <si>
    <t>061.061.0032</t>
  </si>
  <si>
    <t>061.061.0033</t>
  </si>
  <si>
    <t>061.061.0034</t>
  </si>
  <si>
    <t>061.061.0035</t>
  </si>
  <si>
    <t>061.061.0036</t>
  </si>
  <si>
    <t>061.061.0037</t>
  </si>
  <si>
    <t>061.061.0038</t>
  </si>
  <si>
    <t>061.061.0039</t>
  </si>
  <si>
    <t>061.061.0040</t>
  </si>
  <si>
    <t>061.061.0041</t>
  </si>
  <si>
    <t>061.061.0042</t>
  </si>
  <si>
    <t>061.061.0043</t>
  </si>
  <si>
    <t>061.061.0044</t>
  </si>
  <si>
    <t>061.061.0045</t>
  </si>
  <si>
    <t>061.061.0046</t>
  </si>
  <si>
    <t>061.061.0047</t>
  </si>
  <si>
    <t>061.061.0048</t>
  </si>
  <si>
    <t>061.061.0049</t>
  </si>
  <si>
    <t>061.061.0050</t>
  </si>
  <si>
    <t>061.061.0051</t>
  </si>
  <si>
    <t>061.061.0052</t>
  </si>
  <si>
    <t>061.061.0053</t>
  </si>
  <si>
    <t>061.061.0055</t>
  </si>
  <si>
    <t>061.061.0056</t>
  </si>
  <si>
    <t>061.061.0057</t>
  </si>
  <si>
    <t>061.061.0058</t>
  </si>
  <si>
    <t>061.061.0059</t>
  </si>
  <si>
    <t>061.061.0060</t>
  </si>
  <si>
    <t>061.061.0061</t>
  </si>
  <si>
    <t>061.061.0062</t>
  </si>
  <si>
    <t>061.061.0063</t>
  </si>
  <si>
    <t>061.061.0064</t>
  </si>
  <si>
    <t>061.061.0065</t>
  </si>
  <si>
    <t>061.061.0066</t>
  </si>
  <si>
    <t>061.061.0067</t>
  </si>
  <si>
    <t>061.061.0054</t>
  </si>
  <si>
    <t>061.061.0068</t>
  </si>
  <si>
    <t>025.025.0003</t>
  </si>
  <si>
    <t>025.025.0004</t>
  </si>
  <si>
    <t>025.025.0005</t>
  </si>
  <si>
    <t>025.025.0006</t>
  </si>
  <si>
    <t>025.025.0007</t>
  </si>
  <si>
    <t>025.025.0008</t>
  </si>
  <si>
    <t>025.025.0009</t>
  </si>
  <si>
    <t>025.025.0010</t>
  </si>
  <si>
    <t>025.025.0011</t>
  </si>
  <si>
    <t>025.025.0012</t>
  </si>
  <si>
    <t>025.025.0013</t>
  </si>
  <si>
    <t>025.025.0014</t>
  </si>
  <si>
    <t>025.025.0015</t>
  </si>
  <si>
    <t>025.025.0016</t>
  </si>
  <si>
    <t>025.025.0017</t>
  </si>
  <si>
    <t>025.025.0018</t>
  </si>
  <si>
    <t>025.025.0019</t>
  </si>
  <si>
    <t>025.025.0020</t>
  </si>
  <si>
    <t>025.025.0023</t>
  </si>
  <si>
    <t>025.025.0024</t>
  </si>
  <si>
    <t>025.025.0025</t>
  </si>
  <si>
    <t>025.025.0028</t>
  </si>
  <si>
    <t>025.025.0030</t>
  </si>
  <si>
    <t>025.025.0034</t>
  </si>
  <si>
    <t>025.025.0035</t>
  </si>
  <si>
    <t>025.025.0036</t>
  </si>
  <si>
    <t>025.025.0037</t>
  </si>
  <si>
    <t>025.025.0038</t>
  </si>
  <si>
    <t>025.025.0039</t>
  </si>
  <si>
    <t>025.025.0040</t>
  </si>
  <si>
    <t>063.063.0003</t>
  </si>
  <si>
    <t>063.063.0004</t>
  </si>
  <si>
    <t>063.063.0005</t>
  </si>
  <si>
    <t>063.063.0006</t>
  </si>
  <si>
    <t>063.063.0007</t>
  </si>
  <si>
    <t>063.063.0008</t>
  </si>
  <si>
    <t>063.063.0009</t>
  </si>
  <si>
    <t>063.063.0010</t>
  </si>
  <si>
    <t>063.063.0011</t>
  </si>
  <si>
    <t>063.063.0012</t>
  </si>
  <si>
    <t>063.063.0013</t>
  </si>
  <si>
    <t>063.063.0014</t>
  </si>
  <si>
    <t>063.063.0015</t>
  </si>
  <si>
    <t>063.063.0016</t>
  </si>
  <si>
    <t>063.063.0017</t>
  </si>
  <si>
    <t>063.063.0018</t>
  </si>
  <si>
    <t>063.063.0019</t>
  </si>
  <si>
    <t>063.063.0020</t>
  </si>
  <si>
    <t>063.063.0021</t>
  </si>
  <si>
    <t>063.063.0022</t>
  </si>
  <si>
    <t>063.063.0023</t>
  </si>
  <si>
    <t>063.063.0024</t>
  </si>
  <si>
    <t>063.063.0025</t>
  </si>
  <si>
    <t>063.063.0026</t>
  </si>
  <si>
    <t>063.063.0027</t>
  </si>
  <si>
    <t>063.063.0028</t>
  </si>
  <si>
    <t>063.063.0029</t>
  </si>
  <si>
    <t>063.063.0030</t>
  </si>
  <si>
    <t>063.063.0031</t>
  </si>
  <si>
    <t>063.063.0032</t>
  </si>
  <si>
    <t>063.063.0033</t>
  </si>
  <si>
    <t>063.063.0034</t>
  </si>
  <si>
    <t>063.063.0035</t>
  </si>
  <si>
    <t>063.063.0036</t>
  </si>
  <si>
    <t>063.063.0037</t>
  </si>
  <si>
    <t>063.063.0038</t>
  </si>
  <si>
    <t>009.009.0003</t>
  </si>
  <si>
    <t>009.009.0004</t>
  </si>
  <si>
    <t>009.009.0005</t>
  </si>
  <si>
    <t>009.009.0006</t>
  </si>
  <si>
    <t>009.009.0007</t>
  </si>
  <si>
    <t>009.009.0008</t>
  </si>
  <si>
    <t>009.009.0009</t>
  </si>
  <si>
    <t>009.009.0010</t>
  </si>
  <si>
    <t>009.009.0011</t>
  </si>
  <si>
    <t>009.009.0012</t>
  </si>
  <si>
    <t>009.009.0013</t>
  </si>
  <si>
    <t>009.009.0014</t>
  </si>
  <si>
    <t>009.009.0015</t>
  </si>
  <si>
    <t>009.009.0016</t>
  </si>
  <si>
    <t>009.009.0017</t>
  </si>
  <si>
    <t>009.009.0018</t>
  </si>
  <si>
    <t>009.009.0019</t>
  </si>
  <si>
    <t>009.009.0020</t>
  </si>
  <si>
    <t>009.009.0021</t>
  </si>
  <si>
    <t>009.009.0022</t>
  </si>
  <si>
    <t>009.009.0023</t>
  </si>
  <si>
    <t>009.009.0024</t>
  </si>
  <si>
    <t>009.009.0025</t>
  </si>
  <si>
    <t>009.009.0026</t>
  </si>
  <si>
    <t>009.009.0027</t>
  </si>
  <si>
    <t>009.009.0028</t>
  </si>
  <si>
    <t>009.009.0029</t>
  </si>
  <si>
    <t>009.009.0030</t>
  </si>
  <si>
    <t>009.009.0031</t>
  </si>
  <si>
    <t>007.007.0003</t>
  </si>
  <si>
    <t>007.007.0004</t>
  </si>
  <si>
    <t>007.007.0005</t>
  </si>
  <si>
    <t>007.007.0006</t>
  </si>
  <si>
    <t>007.007.0007</t>
  </si>
  <si>
    <t>007.007.0008</t>
  </si>
  <si>
    <t>007.007.0009</t>
  </si>
  <si>
    <t>007.007.0010</t>
  </si>
  <si>
    <t>007.007.0011</t>
  </si>
  <si>
    <t>007.007.0012</t>
  </si>
  <si>
    <t>007.007.0013</t>
  </si>
  <si>
    <t>007.007.0014</t>
  </si>
  <si>
    <t>007.007.0015</t>
  </si>
  <si>
    <t>007.007.0016</t>
  </si>
  <si>
    <t>007.007.0017</t>
  </si>
  <si>
    <t>007.007.0018</t>
  </si>
  <si>
    <t>007.007.0019</t>
  </si>
  <si>
    <t>007.007.0020</t>
  </si>
  <si>
    <t>007.007.0021</t>
  </si>
  <si>
    <t>007.007.0022</t>
  </si>
  <si>
    <t>007.007.0023</t>
  </si>
  <si>
    <t>007.007.0024</t>
  </si>
  <si>
    <t>007.007.0025</t>
  </si>
  <si>
    <t>007.007.0026</t>
  </si>
  <si>
    <t>007.007.0027</t>
  </si>
  <si>
    <t>007.007.0028</t>
  </si>
  <si>
    <t>007.007.0029</t>
  </si>
  <si>
    <t>010.010.0003</t>
  </si>
  <si>
    <t>010.010.0004</t>
  </si>
  <si>
    <t>010.010.0005</t>
  </si>
  <si>
    <t>010.010.0006</t>
  </si>
  <si>
    <t>010.010.0007</t>
  </si>
  <si>
    <t>010.010.0008</t>
  </si>
  <si>
    <t>010.010.0009</t>
  </si>
  <si>
    <t>010.010.0010</t>
  </si>
  <si>
    <t>010.010.0011</t>
  </si>
  <si>
    <t>010.010.0012</t>
  </si>
  <si>
    <t>010.010.0013</t>
  </si>
  <si>
    <t>010.010.0014</t>
  </si>
  <si>
    <t>010.010.0015</t>
  </si>
  <si>
    <t>010.010.0016</t>
  </si>
  <si>
    <t>010.010.0017</t>
  </si>
  <si>
    <t>010.010.0018</t>
  </si>
  <si>
    <t>010.010.0019</t>
  </si>
  <si>
    <t>010.010.0020</t>
  </si>
  <si>
    <t>010.010.0021</t>
  </si>
  <si>
    <t>010.010.0022</t>
  </si>
  <si>
    <t>010.010.0023</t>
  </si>
  <si>
    <t>010.010.0024</t>
  </si>
  <si>
    <t>010.010.0025</t>
  </si>
  <si>
    <t>010.010.0026</t>
  </si>
  <si>
    <t>010.010.0027</t>
  </si>
  <si>
    <t>010.010.0028</t>
  </si>
  <si>
    <t>010.010.0029</t>
  </si>
  <si>
    <t>010.010.0030</t>
  </si>
  <si>
    <t>010.010.0031</t>
  </si>
  <si>
    <t>010.010.0032</t>
  </si>
  <si>
    <t>010.010.0033</t>
  </si>
  <si>
    <t>013.013.0003</t>
  </si>
  <si>
    <t>013.013.0004</t>
  </si>
  <si>
    <t>013.013.0005</t>
  </si>
  <si>
    <t>013.013.0006</t>
  </si>
  <si>
    <t>013.013.0007</t>
  </si>
  <si>
    <t>013.013.0008</t>
  </si>
  <si>
    <t>055.055.0003</t>
  </si>
  <si>
    <t>055.055.0004</t>
  </si>
  <si>
    <t>055.055.0005</t>
  </si>
  <si>
    <t>055.055.0006</t>
  </si>
  <si>
    <t>055.055.0007</t>
  </si>
  <si>
    <t>055.055.0008</t>
  </si>
  <si>
    <t>055.055.0009</t>
  </si>
  <si>
    <t>055.055.0010</t>
  </si>
  <si>
    <t>055.055.0011</t>
  </si>
  <si>
    <t>055.055.0012</t>
  </si>
  <si>
    <t>055.055.0013</t>
  </si>
  <si>
    <t>055.055.0014</t>
  </si>
  <si>
    <t>055.055.0015</t>
  </si>
  <si>
    <t>055.055.0016</t>
  </si>
  <si>
    <t>055.055.0017</t>
  </si>
  <si>
    <t>055.055.0018</t>
  </si>
  <si>
    <t>055.055.0019</t>
  </si>
  <si>
    <t>055.055.0020</t>
  </si>
  <si>
    <t>055.055.0021</t>
  </si>
  <si>
    <t>055.055.0022</t>
  </si>
  <si>
    <t>055.055.0023</t>
  </si>
  <si>
    <t>055.055.0024</t>
  </si>
  <si>
    <t>055.055.0025</t>
  </si>
  <si>
    <t>055.055.0026</t>
  </si>
  <si>
    <t>055.055.0027</t>
  </si>
  <si>
    <t>055.055.0028</t>
  </si>
  <si>
    <t>055.055.0029</t>
  </si>
  <si>
    <t>055.055.0030</t>
  </si>
  <si>
    <t>055.055.0031</t>
  </si>
  <si>
    <t>055.055.0032</t>
  </si>
  <si>
    <t>055.055.0033</t>
  </si>
  <si>
    <t>055.055.0034</t>
  </si>
  <si>
    <t>055.055.0035</t>
  </si>
  <si>
    <t>055.055.0036</t>
  </si>
  <si>
    <t>055.055.0037</t>
  </si>
  <si>
    <t>055.055.0038</t>
  </si>
  <si>
    <t>055.055.0039</t>
  </si>
  <si>
    <t>055.055.0040</t>
  </si>
  <si>
    <t>055.055.0041</t>
  </si>
  <si>
    <t>055.055.0042</t>
  </si>
  <si>
    <t>055.055.0043</t>
  </si>
  <si>
    <t>055.055.0044</t>
  </si>
  <si>
    <t>055.055.0045</t>
  </si>
  <si>
    <t>055.055.0046</t>
  </si>
  <si>
    <t>055.055.0047</t>
  </si>
  <si>
    <t>055.055.0048</t>
  </si>
  <si>
    <t>055.055.0049</t>
  </si>
  <si>
    <t>055.055.0050</t>
  </si>
  <si>
    <t>055.055.0051</t>
  </si>
  <si>
    <t>055.055.0052</t>
  </si>
  <si>
    <t>055.055.0053</t>
  </si>
  <si>
    <t>055.055.0054</t>
  </si>
  <si>
    <t>055.055.0055</t>
  </si>
  <si>
    <t>055.055.0056</t>
  </si>
  <si>
    <t>055.055.0057</t>
  </si>
  <si>
    <t>055.055.0058</t>
  </si>
  <si>
    <t>055.055.0059</t>
  </si>
  <si>
    <t>055.055.0060</t>
  </si>
  <si>
    <t>055.055.0061</t>
  </si>
  <si>
    <t>055.055.0062</t>
  </si>
  <si>
    <t>055.055.0063</t>
  </si>
  <si>
    <t>055.055.0064</t>
  </si>
  <si>
    <t>055.055.0065</t>
  </si>
  <si>
    <t>055.055.0066</t>
  </si>
  <si>
    <t>055.055.0067</t>
  </si>
  <si>
    <t>055.055.0068</t>
  </si>
  <si>
    <t>055.055.0069</t>
  </si>
  <si>
    <t>055.055.0070</t>
  </si>
  <si>
    <t>055.055.0071</t>
  </si>
  <si>
    <t>055.055.0072</t>
  </si>
  <si>
    <t>055.055.0073</t>
  </si>
  <si>
    <t>055.055.0074</t>
  </si>
  <si>
    <t>055.055.0075</t>
  </si>
  <si>
    <t>055.055.0076</t>
  </si>
  <si>
    <t>055.055.0077</t>
  </si>
  <si>
    <t>055.055.0078</t>
  </si>
  <si>
    <t>055.055.0079</t>
  </si>
  <si>
    <t>055.055.0080</t>
  </si>
  <si>
    <t>055.055.0081</t>
  </si>
  <si>
    <t>055.055.0082</t>
  </si>
  <si>
    <t>055.055.0083</t>
  </si>
  <si>
    <t>055.055.0084</t>
  </si>
  <si>
    <t>055.055.0085</t>
  </si>
  <si>
    <t>055.055.0086</t>
  </si>
  <si>
    <t>055.055.0087</t>
  </si>
  <si>
    <t>055.055.0088</t>
  </si>
  <si>
    <t>055.055.0089</t>
  </si>
  <si>
    <t>055.055.0090</t>
  </si>
  <si>
    <t>055.055.0091</t>
  </si>
  <si>
    <t>055.055.0092</t>
  </si>
  <si>
    <t>055.055.0093</t>
  </si>
  <si>
    <t>055.055.0094</t>
  </si>
  <si>
    <t>055.055.0095</t>
  </si>
  <si>
    <t>055.055.0096</t>
  </si>
  <si>
    <t>055.055.0097</t>
  </si>
  <si>
    <t>055.055.0098</t>
  </si>
  <si>
    <t>055.055.0099</t>
  </si>
  <si>
    <t>055.055.0100</t>
  </si>
  <si>
    <t>055.055.0101</t>
  </si>
  <si>
    <t>055.055.0102</t>
  </si>
  <si>
    <t>055.055.0103</t>
  </si>
  <si>
    <t>055.055.0104</t>
  </si>
  <si>
    <t>055.055.0105</t>
  </si>
  <si>
    <t>055.055.0106</t>
  </si>
  <si>
    <t>055.055.0107</t>
  </si>
  <si>
    <t>055.055.0108</t>
  </si>
  <si>
    <t>055.055.0109</t>
  </si>
  <si>
    <t>055.055.0110</t>
  </si>
  <si>
    <t>055.055.0111</t>
  </si>
  <si>
    <t>055.055.0112</t>
  </si>
  <si>
    <t>055.055.0113</t>
  </si>
  <si>
    <t>055.055.0114</t>
  </si>
  <si>
    <t>055.055.0115</t>
  </si>
  <si>
    <t>055.055.0116</t>
  </si>
  <si>
    <t>055.055.0117</t>
  </si>
  <si>
    <t>055.055.0118</t>
  </si>
  <si>
    <t>055.055.0119</t>
  </si>
  <si>
    <t>055.055.0120</t>
  </si>
  <si>
    <t>055.055.0121</t>
  </si>
  <si>
    <t>055.055.0122</t>
  </si>
  <si>
    <t>055.055.0123</t>
  </si>
  <si>
    <t>055.055.0124</t>
  </si>
  <si>
    <t>055.055.0125</t>
  </si>
  <si>
    <t>055.055.0126</t>
  </si>
  <si>
    <t>055.055.0127</t>
  </si>
  <si>
    <t>055.055.0128</t>
  </si>
  <si>
    <t>055.055.0129</t>
  </si>
  <si>
    <t>055.055.0130</t>
  </si>
  <si>
    <t>055.055.0131</t>
  </si>
  <si>
    <t>055.055.0132</t>
  </si>
  <si>
    <t>055.055.0133</t>
  </si>
  <si>
    <t>055.055.0134</t>
  </si>
  <si>
    <t>055.055.0135</t>
  </si>
  <si>
    <t>055.055.0136</t>
  </si>
  <si>
    <t>055.055.0137</t>
  </si>
  <si>
    <t>055.055.0138</t>
  </si>
  <si>
    <t>055.055.0139</t>
  </si>
  <si>
    <t>055.055.0140</t>
  </si>
  <si>
    <t>055.055.0141</t>
  </si>
  <si>
    <t>055.055.0142</t>
  </si>
  <si>
    <t>055.055.0143</t>
  </si>
  <si>
    <t>055.055.0144</t>
  </si>
  <si>
    <t>055.055.0145</t>
  </si>
  <si>
    <t>055.055.0146</t>
  </si>
  <si>
    <t>055.055.0147</t>
  </si>
  <si>
    <t>055.055.0148</t>
  </si>
  <si>
    <t>055.055.0149</t>
  </si>
  <si>
    <t>055.055.0150</t>
  </si>
  <si>
    <t>055.055.0151</t>
  </si>
  <si>
    <t>055.055.0152</t>
  </si>
  <si>
    <t>055.055.0153</t>
  </si>
  <si>
    <t>055.055.0154</t>
  </si>
  <si>
    <t>055.055.0155</t>
  </si>
  <si>
    <t>055.055.0156</t>
  </si>
  <si>
    <t>055.055.0157</t>
  </si>
  <si>
    <t>055.055.0158</t>
  </si>
  <si>
    <t>055.055.0159</t>
  </si>
  <si>
    <t>055.055.0160</t>
  </si>
  <si>
    <t>055.055.0161</t>
  </si>
  <si>
    <t>055.055.0162</t>
  </si>
  <si>
    <t>055.055.0163</t>
  </si>
  <si>
    <t>055.055.0164</t>
  </si>
  <si>
    <t>055.055.0165</t>
  </si>
  <si>
    <t>055.055.0166</t>
  </si>
  <si>
    <t>055.055.0167</t>
  </si>
  <si>
    <t>055.055.0168</t>
  </si>
  <si>
    <t>055.055.0169</t>
  </si>
  <si>
    <t>055.055.0170</t>
  </si>
  <si>
    <t>055.055.0171</t>
  </si>
  <si>
    <t>055.055.0172</t>
  </si>
  <si>
    <t>055.055.0173</t>
  </si>
  <si>
    <t>055.055.0174</t>
  </si>
  <si>
    <t>055.055.0175</t>
  </si>
  <si>
    <t>055.055.0176</t>
  </si>
  <si>
    <t>055.055.0177</t>
  </si>
  <si>
    <t>055.055.0178</t>
  </si>
  <si>
    <t>055.055.0179</t>
  </si>
  <si>
    <t>055.055.0180</t>
  </si>
  <si>
    <t>055.055.0181</t>
  </si>
  <si>
    <t>056.056.0003</t>
  </si>
  <si>
    <t>056.056.0004</t>
  </si>
  <si>
    <t>056.056.0005</t>
  </si>
  <si>
    <t>056.056.0006</t>
  </si>
  <si>
    <t>056.056.0007</t>
  </si>
  <si>
    <t>056.056.0008</t>
  </si>
  <si>
    <t>056.056.0009</t>
  </si>
  <si>
    <t>056.056.0010</t>
  </si>
  <si>
    <t>056.056.0011</t>
  </si>
  <si>
    <t>056.056.0012</t>
  </si>
  <si>
    <t>056.056.0013</t>
  </si>
  <si>
    <t>056.056.0014</t>
  </si>
  <si>
    <t>056.056.0015</t>
  </si>
  <si>
    <t>056.056.0016</t>
  </si>
  <si>
    <t>056.056.0017</t>
  </si>
  <si>
    <t>056.056.0018</t>
  </si>
  <si>
    <t>056.056.0019</t>
  </si>
  <si>
    <t>056.056.0020</t>
  </si>
  <si>
    <t>056.056.0021</t>
  </si>
  <si>
    <t>056.056.0022</t>
  </si>
  <si>
    <t>056.056.0023</t>
  </si>
  <si>
    <t>056.056.0024</t>
  </si>
  <si>
    <t>056.056.0025</t>
  </si>
  <si>
    <t>056.056.0026</t>
  </si>
  <si>
    <t>056.056.0027</t>
  </si>
  <si>
    <t>056.056.0028</t>
  </si>
  <si>
    <t>056.056.0029</t>
  </si>
  <si>
    <t>056.056.0030</t>
  </si>
  <si>
    <t>056.056.0031</t>
  </si>
  <si>
    <t>056.056.0032</t>
  </si>
  <si>
    <t>056.056.0033</t>
  </si>
  <si>
    <t>056.056.0034</t>
  </si>
  <si>
    <t>056.056.0035</t>
  </si>
  <si>
    <t>056.056.0036</t>
  </si>
  <si>
    <t>056.056.0037</t>
  </si>
  <si>
    <t>056.056.0038</t>
  </si>
  <si>
    <t>056.056.0039</t>
  </si>
  <si>
    <t>056.056.0040</t>
  </si>
  <si>
    <t>056.056.0041</t>
  </si>
  <si>
    <t>056.056.0042</t>
  </si>
  <si>
    <t>056.056.0043</t>
  </si>
  <si>
    <t>056.056.0044</t>
  </si>
  <si>
    <t>056.056.0045</t>
  </si>
  <si>
    <t>056.056.0046</t>
  </si>
  <si>
    <t>056.056.0047</t>
  </si>
  <si>
    <t>056.056.0048</t>
  </si>
  <si>
    <t>056.056.0049</t>
  </si>
  <si>
    <t>056.056.0050</t>
  </si>
  <si>
    <t>056.056.0051</t>
  </si>
  <si>
    <t>056.056.0052</t>
  </si>
  <si>
    <t>056.056.0053</t>
  </si>
  <si>
    <t>056.056.0054</t>
  </si>
  <si>
    <t>056.056.0055</t>
  </si>
  <si>
    <t>056.056.0056</t>
  </si>
  <si>
    <t>056.056.0057</t>
  </si>
  <si>
    <t>056.056.0058</t>
  </si>
  <si>
    <t>056.056.0059</t>
  </si>
  <si>
    <t>056.056.0060</t>
  </si>
  <si>
    <t>056.056.0061</t>
  </si>
  <si>
    <t>056.056.0062</t>
  </si>
  <si>
    <t>056.056.0063</t>
  </si>
  <si>
    <t>056.056.0064</t>
  </si>
  <si>
    <t>056.056.0065</t>
  </si>
  <si>
    <t>056.056.0066</t>
  </si>
  <si>
    <t>056.056.0067</t>
  </si>
  <si>
    <t>056.056.0068</t>
  </si>
  <si>
    <t>056.056.0069</t>
  </si>
  <si>
    <t>056.056.0070</t>
  </si>
  <si>
    <t>056.056.0071</t>
  </si>
  <si>
    <t>056.056.0072</t>
  </si>
  <si>
    <t>056.056.0073</t>
  </si>
  <si>
    <t>056.056.0074</t>
  </si>
  <si>
    <t>056.056.0075</t>
  </si>
  <si>
    <t>056.056.0076</t>
  </si>
  <si>
    <t>056.056.0077</t>
  </si>
  <si>
    <t>056.056.0078</t>
  </si>
  <si>
    <t>056.056.0079</t>
  </si>
  <si>
    <t>056.056.0080</t>
  </si>
  <si>
    <t>056.056.0081</t>
  </si>
  <si>
    <t>056.056.0082</t>
  </si>
  <si>
    <t>056.056.0083</t>
  </si>
  <si>
    <t>056.056.0084</t>
  </si>
  <si>
    <t>056.056.0085</t>
  </si>
  <si>
    <t>056.056.0086</t>
  </si>
  <si>
    <t>056.056.0087</t>
  </si>
  <si>
    <t>056.056.0088</t>
  </si>
  <si>
    <t>056.056.0089</t>
  </si>
  <si>
    <t>056.056.0090</t>
  </si>
  <si>
    <t>056.056.0091</t>
  </si>
  <si>
    <t>056.056.0092</t>
  </si>
  <si>
    <t>056.056.0093</t>
  </si>
  <si>
    <t>056.056.0094</t>
  </si>
  <si>
    <t>056.056.0095</t>
  </si>
  <si>
    <t>056.056.0096</t>
  </si>
  <si>
    <t>056.056.0097</t>
  </si>
  <si>
    <t>056.056.0098</t>
  </si>
  <si>
    <t>056.056.0099</t>
  </si>
  <si>
    <t>056.056.0100</t>
  </si>
  <si>
    <t>056.056.0101</t>
  </si>
  <si>
    <t>056.056.0102</t>
  </si>
  <si>
    <t>056.056.0103</t>
  </si>
  <si>
    <t>056.056.0104</t>
  </si>
  <si>
    <t>056.056.0105</t>
  </si>
  <si>
    <t>056.056.0106</t>
  </si>
  <si>
    <t>056.056.0107</t>
  </si>
  <si>
    <t>056.056.0108</t>
  </si>
  <si>
    <t>042.042.0003</t>
  </si>
  <si>
    <t>042.042.0004</t>
  </si>
  <si>
    <t>042.042.0005</t>
  </si>
  <si>
    <t>042.042.0006</t>
  </si>
  <si>
    <t>042.042.0007</t>
  </si>
  <si>
    <t>042.042.0008</t>
  </si>
  <si>
    <t>042.042.0009</t>
  </si>
  <si>
    <t>042.042.0010</t>
  </si>
  <si>
    <t>042.042.0011</t>
  </si>
  <si>
    <t>042.042.0012</t>
  </si>
  <si>
    <t>042.042.0013</t>
  </si>
  <si>
    <t>042.042.0014</t>
  </si>
  <si>
    <t>042.042.0015</t>
  </si>
  <si>
    <t>042.042.0016</t>
  </si>
  <si>
    <t>042.042.0017</t>
  </si>
  <si>
    <t>042.042.0018</t>
  </si>
  <si>
    <t>042.042.0019</t>
  </si>
  <si>
    <t>042.042.0020</t>
  </si>
  <si>
    <t>042.042.0021</t>
  </si>
  <si>
    <t>042.042.0022</t>
  </si>
  <si>
    <t>042.042.0023</t>
  </si>
  <si>
    <t>042.042.0024</t>
  </si>
  <si>
    <t>042.042.0025</t>
  </si>
  <si>
    <t>042.042.0026</t>
  </si>
  <si>
    <t>042.042.0027</t>
  </si>
  <si>
    <t>042.042.0028</t>
  </si>
  <si>
    <t>042.042.0029</t>
  </si>
  <si>
    <t>042.042.0030</t>
  </si>
  <si>
    <t>042.042.0031</t>
  </si>
  <si>
    <t>042.042.0032</t>
  </si>
  <si>
    <t>042.042.0033</t>
  </si>
  <si>
    <t>042.042.0034</t>
  </si>
  <si>
    <t>042.042.0035</t>
  </si>
  <si>
    <t>042.042.0036</t>
  </si>
  <si>
    <t>042.042.0037</t>
  </si>
  <si>
    <t>042.042.0038</t>
  </si>
  <si>
    <t>042.042.0039</t>
  </si>
  <si>
    <t>042.042.0040</t>
  </si>
  <si>
    <t>042.042.0041</t>
  </si>
  <si>
    <t>042.042.0042</t>
  </si>
  <si>
    <t>042.042.0043</t>
  </si>
  <si>
    <t>042.042.0044</t>
  </si>
  <si>
    <t>042.042.0045</t>
  </si>
  <si>
    <t>042.042.0046</t>
  </si>
  <si>
    <t>042.042.0047</t>
  </si>
  <si>
    <t>042.042.0048</t>
  </si>
  <si>
    <t>042.042.0049</t>
  </si>
  <si>
    <t>042.042.0050</t>
  </si>
  <si>
    <t>042.042.0051</t>
  </si>
  <si>
    <t>042.042.0052</t>
  </si>
  <si>
    <t>042.042.0053</t>
  </si>
  <si>
    <t>042.042.0054</t>
  </si>
  <si>
    <t>042.042.0055</t>
  </si>
  <si>
    <t>042.042.0056</t>
  </si>
  <si>
    <t>042.042.0057</t>
  </si>
  <si>
    <t>042.042.0058</t>
  </si>
  <si>
    <t>042.042.0059</t>
  </si>
  <si>
    <t>042.042.0060</t>
  </si>
  <si>
    <t>042.042.0061</t>
  </si>
  <si>
    <t>042.042.0062</t>
  </si>
  <si>
    <t>042.042.0063</t>
  </si>
  <si>
    <t>060.060.0003</t>
  </si>
  <si>
    <t>060.060.0004</t>
  </si>
  <si>
    <t>060.060.0005</t>
  </si>
  <si>
    <t>060.060.0006</t>
  </si>
  <si>
    <t>060.060.0007</t>
  </si>
  <si>
    <t>060.060.0008</t>
  </si>
  <si>
    <t>060.060.0009</t>
  </si>
  <si>
    <t>060.060.0010</t>
  </si>
  <si>
    <t>060.060.0011</t>
  </si>
  <si>
    <t>060.060.0012</t>
  </si>
  <si>
    <t>060.060.0013</t>
  </si>
  <si>
    <t>060.060.0014</t>
  </si>
  <si>
    <t>060.060.0015</t>
  </si>
  <si>
    <t>060.060.0016</t>
  </si>
  <si>
    <t>060.060.0017</t>
  </si>
  <si>
    <t>060.060.0018</t>
  </si>
  <si>
    <t>060.060.0019</t>
  </si>
  <si>
    <t>060.060.0020</t>
  </si>
  <si>
    <t>060.060.0021</t>
  </si>
  <si>
    <t>060.060.0022</t>
  </si>
  <si>
    <t>060.060.0023</t>
  </si>
  <si>
    <t>060.060.0024</t>
  </si>
  <si>
    <t>060.060.0025</t>
  </si>
  <si>
    <t>060.060.0026</t>
  </si>
  <si>
    <t>060.060.0027</t>
  </si>
  <si>
    <t>060.060.0028</t>
  </si>
  <si>
    <t>060.060.0029</t>
  </si>
  <si>
    <t>060.060.0030</t>
  </si>
  <si>
    <t>060.060.0031</t>
  </si>
  <si>
    <t>060.060.0032</t>
  </si>
  <si>
    <t>060.060.0033</t>
  </si>
  <si>
    <t>060.060.0034</t>
  </si>
  <si>
    <t>060.060.0035</t>
  </si>
  <si>
    <t>060.060.0036</t>
  </si>
  <si>
    <t>060.060.0037</t>
  </si>
  <si>
    <t>060.060.0038</t>
  </si>
  <si>
    <t>060.060.0039</t>
  </si>
  <si>
    <t>060.060.0040</t>
  </si>
  <si>
    <t>060.060.0041</t>
  </si>
  <si>
    <t>060.060.0042</t>
  </si>
  <si>
    <t>060.060.0043</t>
  </si>
  <si>
    <t>060.060.0044</t>
  </si>
  <si>
    <t>060.060.0045</t>
  </si>
  <si>
    <t>060.060.0046</t>
  </si>
  <si>
    <t>060.060.0047</t>
  </si>
  <si>
    <t>060.060.0048</t>
  </si>
  <si>
    <t>060.060.0049</t>
  </si>
  <si>
    <t>060.060.0050</t>
  </si>
  <si>
    <t>060.060.0051</t>
  </si>
  <si>
    <t>060.060.0052</t>
  </si>
  <si>
    <t>060.060.0053</t>
  </si>
  <si>
    <t>060.060.0054</t>
  </si>
  <si>
    <t>060.060.0055</t>
  </si>
  <si>
    <t>060.060.0056</t>
  </si>
  <si>
    <t>060.060.0057</t>
  </si>
  <si>
    <t>060.060.0058</t>
  </si>
  <si>
    <t>060.060.0059</t>
  </si>
  <si>
    <t>060.060.0060</t>
  </si>
  <si>
    <t>060.060.0061</t>
  </si>
  <si>
    <t>060.060.0062</t>
  </si>
  <si>
    <t>060.060.0063</t>
  </si>
  <si>
    <t>060.060.0064</t>
  </si>
  <si>
    <t>060.060.0065</t>
  </si>
  <si>
    <t>060.060.0066</t>
  </si>
  <si>
    <t>060.060.0067</t>
  </si>
  <si>
    <t>060.060.0068</t>
  </si>
  <si>
    <t>060.060.0069</t>
  </si>
  <si>
    <t>060.060.0082</t>
  </si>
  <si>
    <t>060.060.0083</t>
  </si>
  <si>
    <t>060.060.0084</t>
  </si>
  <si>
    <t>060.060.0085</t>
  </si>
  <si>
    <t>060.060.0070</t>
  </si>
  <si>
    <t>060.060.0071</t>
  </si>
  <si>
    <t>060.060.0072</t>
  </si>
  <si>
    <t>060.060.0073</t>
  </si>
  <si>
    <t>060.060.0074</t>
  </si>
  <si>
    <t>060.060.0075</t>
  </si>
  <si>
    <t>060.060.0076</t>
  </si>
  <si>
    <t>060.060.0077</t>
  </si>
  <si>
    <t>060.060.0078</t>
  </si>
  <si>
    <t>060.060.0079</t>
  </si>
  <si>
    <t>060.060.0080</t>
  </si>
  <si>
    <t>060.060.0081</t>
  </si>
  <si>
    <t>011.011.0003</t>
  </si>
  <si>
    <t>011.011.0004</t>
  </si>
  <si>
    <t>011.011.0005</t>
  </si>
  <si>
    <t>011.011.0006</t>
  </si>
  <si>
    <t>011.011.0007</t>
  </si>
  <si>
    <t>011.011.0008</t>
  </si>
  <si>
    <t>011.011.0009</t>
  </si>
  <si>
    <t>011.011.0010</t>
  </si>
  <si>
    <t>011.011.0011</t>
  </si>
  <si>
    <t>011.011.0012</t>
  </si>
  <si>
    <t>011.011.0013</t>
  </si>
  <si>
    <t>011.011.0014</t>
  </si>
  <si>
    <t>011.011.0015</t>
  </si>
  <si>
    <t>011.011.0016</t>
  </si>
  <si>
    <t>011.011.0017</t>
  </si>
  <si>
    <t>011.011.0018</t>
  </si>
  <si>
    <t>011.011.0019</t>
  </si>
  <si>
    <t>011.011.0020</t>
  </si>
  <si>
    <t>011.011.0021</t>
  </si>
  <si>
    <t>011.011.0022</t>
  </si>
  <si>
    <t>011.011.0023</t>
  </si>
  <si>
    <t>011.011.0024</t>
  </si>
  <si>
    <t>011.011.0025</t>
  </si>
  <si>
    <t>011.011.0026</t>
  </si>
  <si>
    <t>011.011.0027</t>
  </si>
  <si>
    <t>011.011.0028</t>
  </si>
  <si>
    <t>011.011.0029</t>
  </si>
  <si>
    <t>011.011.0030</t>
  </si>
  <si>
    <t>011.011.0031</t>
  </si>
  <si>
    <t>011.011.0032</t>
  </si>
  <si>
    <t>011.011.0033</t>
  </si>
  <si>
    <t>011.011.0034</t>
  </si>
  <si>
    <t>011.011.0035</t>
  </si>
  <si>
    <t>011.011.0036</t>
  </si>
  <si>
    <t>011.011.0037</t>
  </si>
  <si>
    <t>011.011.0038</t>
  </si>
  <si>
    <t>011.011.0039</t>
  </si>
  <si>
    <t>011.011.0040</t>
  </si>
  <si>
    <t>011.011.0041</t>
  </si>
  <si>
    <t>011.011.0042</t>
  </si>
  <si>
    <t>011.011.0043</t>
  </si>
  <si>
    <t>011.011.0044</t>
  </si>
  <si>
    <t>011.011.0045</t>
  </si>
  <si>
    <t>011.011.0046</t>
  </si>
  <si>
    <t>011.011.0047</t>
  </si>
  <si>
    <t>011.011.0048</t>
  </si>
  <si>
    <t>011.011.0049</t>
  </si>
  <si>
    <t>011.011.0050</t>
  </si>
  <si>
    <t>011.011.0051</t>
  </si>
  <si>
    <t>011.011.0052</t>
  </si>
  <si>
    <t>011.011.0053</t>
  </si>
  <si>
    <t>011.011.0054</t>
  </si>
  <si>
    <t>011.011.0055</t>
  </si>
  <si>
    <t>011.011.0056</t>
  </si>
  <si>
    <t>011.011.0057</t>
  </si>
  <si>
    <t>011.011.0058</t>
  </si>
  <si>
    <t>011.011.0059</t>
  </si>
  <si>
    <t>011.011.0060</t>
  </si>
  <si>
    <t>011.011.0061</t>
  </si>
  <si>
    <t>011.011.0062</t>
  </si>
  <si>
    <t>011.011.0063</t>
  </si>
  <si>
    <t>011.011.0064</t>
  </si>
  <si>
    <t>011.011.0065</t>
  </si>
  <si>
    <t>012.012.0003</t>
  </si>
  <si>
    <t>012.012.0004</t>
  </si>
  <si>
    <t>012.012.0005</t>
  </si>
  <si>
    <t>012.012.0006</t>
  </si>
  <si>
    <t>012.012.0007</t>
  </si>
  <si>
    <t>012.012.0008</t>
  </si>
  <si>
    <t>012.012.0009</t>
  </si>
  <si>
    <t>012.012.0010</t>
  </si>
  <si>
    <t>012.012.0011</t>
  </si>
  <si>
    <t>012.012.0012</t>
  </si>
  <si>
    <t>012.012.0013</t>
  </si>
  <si>
    <t>012.012.0014</t>
  </si>
  <si>
    <t>012.012.0015</t>
  </si>
  <si>
    <t>012.012.0016</t>
  </si>
  <si>
    <t>012.012.0017</t>
  </si>
  <si>
    <t>012.012.0018</t>
  </si>
  <si>
    <t>012.012.0019</t>
  </si>
  <si>
    <t>012.012.0020</t>
  </si>
  <si>
    <t>012.012.0021</t>
  </si>
  <si>
    <t>012.012.0022</t>
  </si>
  <si>
    <t>012.012.0023</t>
  </si>
  <si>
    <t>012.012.0024</t>
  </si>
  <si>
    <t>012.012.0025</t>
  </si>
  <si>
    <t>012.012.0026</t>
  </si>
  <si>
    <t>012.012.0027</t>
  </si>
  <si>
    <t>012.012.0028</t>
  </si>
  <si>
    <t>012.012.0029</t>
  </si>
  <si>
    <t>012.012.0030</t>
  </si>
  <si>
    <t>021.021.0003</t>
  </si>
  <si>
    <t>021.021.0004</t>
  </si>
  <si>
    <t>021.021.0005</t>
  </si>
  <si>
    <t>021.021.0006</t>
  </si>
  <si>
    <t>021.021.0007</t>
  </si>
  <si>
    <t>021.021.0008</t>
  </si>
  <si>
    <t>021.021.0009</t>
  </si>
  <si>
    <t>021.021.0010</t>
  </si>
  <si>
    <t>021.021.0011</t>
  </si>
  <si>
    <t>021.021.0012</t>
  </si>
  <si>
    <t>021.021.0013</t>
  </si>
  <si>
    <t>021.021.0014</t>
  </si>
  <si>
    <t>021.021.0015</t>
  </si>
  <si>
    <t>021.021.0016</t>
  </si>
  <si>
    <t>021.021.0017</t>
  </si>
  <si>
    <t>021.021.0018</t>
  </si>
  <si>
    <t>021.021.0019</t>
  </si>
  <si>
    <t>021.021.0020</t>
  </si>
  <si>
    <t>021.021.0021</t>
  </si>
  <si>
    <t>021.021.0022</t>
  </si>
  <si>
    <t>021.021.0023</t>
  </si>
  <si>
    <t>021.021.0024</t>
  </si>
  <si>
    <t>021.021.0025</t>
  </si>
  <si>
    <t>021.021.0026</t>
  </si>
  <si>
    <t>021.021.0027</t>
  </si>
  <si>
    <t>021.021.0028</t>
  </si>
  <si>
    <t>021.021.0029</t>
  </si>
  <si>
    <t>021.021.0030</t>
  </si>
  <si>
    <t>029.029.0003</t>
  </si>
  <si>
    <t>029.029.0004</t>
  </si>
  <si>
    <t>029.029.0005</t>
  </si>
  <si>
    <t>029.029.0006</t>
  </si>
  <si>
    <t>029.029.0007</t>
  </si>
  <si>
    <t>029.029.0008</t>
  </si>
  <si>
    <t>029.029.0009</t>
  </si>
  <si>
    <t>029.029.0010</t>
  </si>
  <si>
    <t>029.029.0011</t>
  </si>
  <si>
    <t>029.029.0012</t>
  </si>
  <si>
    <t>029.029.0013</t>
  </si>
  <si>
    <t>029.029.0014</t>
  </si>
  <si>
    <t>029.029.0015</t>
  </si>
  <si>
    <t>029.029.0016</t>
  </si>
  <si>
    <t>029.029.0017</t>
  </si>
  <si>
    <t>029.029.0018</t>
  </si>
  <si>
    <t>029.029.0019</t>
  </si>
  <si>
    <t>029.029.0020</t>
  </si>
  <si>
    <t>029.029.0021</t>
  </si>
  <si>
    <t>029.029.0022</t>
  </si>
  <si>
    <t>029.029.0023</t>
  </si>
  <si>
    <t>029.029.0024</t>
  </si>
  <si>
    <t>029.029.0025</t>
  </si>
  <si>
    <t>029.029.0026</t>
  </si>
  <si>
    <t>020.020.0003</t>
  </si>
  <si>
    <t>020.020.0004</t>
  </si>
  <si>
    <t>020.020.0005</t>
  </si>
  <si>
    <t>020.020.0006</t>
  </si>
  <si>
    <t>020.020.0007</t>
  </si>
  <si>
    <t>020.020.0008</t>
  </si>
  <si>
    <t>020.020.0009</t>
  </si>
  <si>
    <t>020.020.0010</t>
  </si>
  <si>
    <t>020.020.0011</t>
  </si>
  <si>
    <t>020.020.0012</t>
  </si>
  <si>
    <t>020.020.0013</t>
  </si>
  <si>
    <t>020.020.0014</t>
  </si>
  <si>
    <t>020.020.0015</t>
  </si>
  <si>
    <t>020.020.0016</t>
  </si>
  <si>
    <t>020.020.0017</t>
  </si>
  <si>
    <t>020.020.0018</t>
  </si>
  <si>
    <t>020.020.0019</t>
  </si>
  <si>
    <t>020.020.0020</t>
  </si>
  <si>
    <t>020.020.0021</t>
  </si>
  <si>
    <t>020.020.0022</t>
  </si>
  <si>
    <t>020.020.0023</t>
  </si>
  <si>
    <t>020.020.0024</t>
  </si>
  <si>
    <t>020.020.0025</t>
  </si>
  <si>
    <t>020.020.0026</t>
  </si>
  <si>
    <t>020.020.0027</t>
  </si>
  <si>
    <t>020.020.0028</t>
  </si>
  <si>
    <t>020.020.0029</t>
  </si>
  <si>
    <t>020.020.0030</t>
  </si>
  <si>
    <t>020.020.0031</t>
  </si>
  <si>
    <t>020.020.0032</t>
  </si>
  <si>
    <t>020.020.0033</t>
  </si>
  <si>
    <t>020.020.0034</t>
  </si>
  <si>
    <t>020.020.0035</t>
  </si>
  <si>
    <t>020.020.0036</t>
  </si>
  <si>
    <t>020.020.0037</t>
  </si>
  <si>
    <t>020.020.0038</t>
  </si>
  <si>
    <t>020.020.0039</t>
  </si>
  <si>
    <t>020.020.0040</t>
  </si>
  <si>
    <t>020.020.0041</t>
  </si>
  <si>
    <t>020.020.0042</t>
  </si>
  <si>
    <t>020.020.0043</t>
  </si>
  <si>
    <t>028.028.0003</t>
  </si>
  <si>
    <t>028.028.0004</t>
  </si>
  <si>
    <t>028.028.0005</t>
  </si>
  <si>
    <t>028.028.0006</t>
  </si>
  <si>
    <t>028.028.0007</t>
  </si>
  <si>
    <t>028.028.0008</t>
  </si>
  <si>
    <t>028.028.0009</t>
  </si>
  <si>
    <t>028.028.0010</t>
  </si>
  <si>
    <t>028.028.0011</t>
  </si>
  <si>
    <t>028.028.0012</t>
  </si>
  <si>
    <t>028.028.0013</t>
  </si>
  <si>
    <t>028.028.0014</t>
  </si>
  <si>
    <t>028.028.0015</t>
  </si>
  <si>
    <t>028.028.0016</t>
  </si>
  <si>
    <t>028.028.0017</t>
  </si>
  <si>
    <t>028.028.0018</t>
  </si>
  <si>
    <t>028.028.0019</t>
  </si>
  <si>
    <t>028.028.0020</t>
  </si>
  <si>
    <t>028.028.0021</t>
  </si>
  <si>
    <t>028.028.0022</t>
  </si>
  <si>
    <t>028.028.0023</t>
  </si>
  <si>
    <t>028.028.0024</t>
  </si>
  <si>
    <t>028.028.0025</t>
  </si>
  <si>
    <t>028.028.0026</t>
  </si>
  <si>
    <t>028.028.0027</t>
  </si>
  <si>
    <t>028.028.0028</t>
  </si>
  <si>
    <t>028.028.0029</t>
  </si>
  <si>
    <t>028.028.0030</t>
  </si>
  <si>
    <t>028.028.0031</t>
  </si>
  <si>
    <t>028.028.0032</t>
  </si>
  <si>
    <t>028.028.0033</t>
  </si>
  <si>
    <t>028.028.0034</t>
  </si>
  <si>
    <t>028.028.0035</t>
  </si>
  <si>
    <t>028.028.0036</t>
  </si>
  <si>
    <t>028.028.0037</t>
  </si>
  <si>
    <t>028.028.0038</t>
  </si>
  <si>
    <t>028.028.0039</t>
  </si>
  <si>
    <t>028.028.0040</t>
  </si>
  <si>
    <t>028.028.0041</t>
  </si>
  <si>
    <t>028.028.0042</t>
  </si>
  <si>
    <t>028.028.0043</t>
  </si>
  <si>
    <t>028.028.0044</t>
  </si>
  <si>
    <t>028.028.0045</t>
  </si>
  <si>
    <t>028.028.0046</t>
  </si>
  <si>
    <t>028.028.0047</t>
  </si>
  <si>
    <t>028.028.0048</t>
  </si>
  <si>
    <t>028.028.0049</t>
  </si>
  <si>
    <t>028.028.0050</t>
  </si>
  <si>
    <t>028.028.0051</t>
  </si>
  <si>
    <t>028.028.0052</t>
  </si>
  <si>
    <t>028.028.0053</t>
  </si>
  <si>
    <t>028.028.0054</t>
  </si>
  <si>
    <t>028.028.0055</t>
  </si>
  <si>
    <t>028.028.0056</t>
  </si>
  <si>
    <t>028.028.0057</t>
  </si>
  <si>
    <t>059.059.0003</t>
  </si>
  <si>
    <t>059.059.0004</t>
  </si>
  <si>
    <t>059.059.0005</t>
  </si>
  <si>
    <t>059.059.0006</t>
  </si>
  <si>
    <t>059.059.0007</t>
  </si>
  <si>
    <t>059.059.0008</t>
  </si>
  <si>
    <t>059.059.0009</t>
  </si>
  <si>
    <t>059.059.0010</t>
  </si>
  <si>
    <t>059.059.0011</t>
  </si>
  <si>
    <t>059.059.0012</t>
  </si>
  <si>
    <t>059.059.0013</t>
  </si>
  <si>
    <t>059.059.0014</t>
  </si>
  <si>
    <t>059.059.0015</t>
  </si>
  <si>
    <t>059.059.0016</t>
  </si>
  <si>
    <t>059.059.0017</t>
  </si>
  <si>
    <t>059.059.0018</t>
  </si>
  <si>
    <t>059.059.0019</t>
  </si>
  <si>
    <t>059.059.0020</t>
  </si>
  <si>
    <t>059.059.0021</t>
  </si>
  <si>
    <t>059.059.0022</t>
  </si>
  <si>
    <t>059.059.0023</t>
  </si>
  <si>
    <t>059.059.0024</t>
  </si>
  <si>
    <t>059.059.0025</t>
  </si>
  <si>
    <t>059.059.0026</t>
  </si>
  <si>
    <t>059.059.0027</t>
  </si>
  <si>
    <t>059.059.0028</t>
  </si>
  <si>
    <t>059.059.0029</t>
  </si>
  <si>
    <t>059.059.0030</t>
  </si>
  <si>
    <t>059.059.0031</t>
  </si>
  <si>
    <t>059.059.0032</t>
  </si>
  <si>
    <t>059.059.0033</t>
  </si>
  <si>
    <t>059.059.0034</t>
  </si>
  <si>
    <t>059.059.0035</t>
  </si>
  <si>
    <t>051.051.0003</t>
  </si>
  <si>
    <t>051.051.0004</t>
  </si>
  <si>
    <t>051.051.0005</t>
  </si>
  <si>
    <t>051.051.0006</t>
  </si>
  <si>
    <t>051.051.0007</t>
  </si>
  <si>
    <t>051.051.0008</t>
  </si>
  <si>
    <t>051.051.0009</t>
  </si>
  <si>
    <t>051.051.0010</t>
  </si>
  <si>
    <t>051.051.0011</t>
  </si>
  <si>
    <t>051.051.0012</t>
  </si>
  <si>
    <t>051.051.0013</t>
  </si>
  <si>
    <t>051.051.0014</t>
  </si>
  <si>
    <t>051.051.0015</t>
  </si>
  <si>
    <t>051.051.0016</t>
  </si>
  <si>
    <t>051.051.0017</t>
  </si>
  <si>
    <t>017.017.0003</t>
  </si>
  <si>
    <t>017.017.0004</t>
  </si>
  <si>
    <t>017.017.0005</t>
  </si>
  <si>
    <t>017.017.0006</t>
  </si>
  <si>
    <t>017.017.0007</t>
  </si>
  <si>
    <t>017.017.0008</t>
  </si>
  <si>
    <t>017.017.0009</t>
  </si>
  <si>
    <t>017.017.0010</t>
  </si>
  <si>
    <t>017.017.0011</t>
  </si>
  <si>
    <t>017.017.0012</t>
  </si>
  <si>
    <t>017.017.0013</t>
  </si>
  <si>
    <t>017.017.0014</t>
  </si>
  <si>
    <t>017.017.0015</t>
  </si>
  <si>
    <t>027.027.0003</t>
  </si>
  <si>
    <t>027.027.0004</t>
  </si>
  <si>
    <t>027.027.0005</t>
  </si>
  <si>
    <t>027.027.0006</t>
  </si>
  <si>
    <t>027.027.0007</t>
  </si>
  <si>
    <t>027.027.0008</t>
  </si>
  <si>
    <t>027.027.0009</t>
  </si>
  <si>
    <t>027.027.0010</t>
  </si>
  <si>
    <t>027.027.0011</t>
  </si>
  <si>
    <t>027.027.0012</t>
  </si>
  <si>
    <t>027.027.0013</t>
  </si>
  <si>
    <t>027.027.0014</t>
  </si>
  <si>
    <t>027.027.0015</t>
  </si>
  <si>
    <t>027.027.0016</t>
  </si>
  <si>
    <t>027.027.0017</t>
  </si>
  <si>
    <t>027.027.0018</t>
  </si>
  <si>
    <t>027.027.0019</t>
  </si>
  <si>
    <t>027.027.0020</t>
  </si>
  <si>
    <t>027.027.0021</t>
  </si>
  <si>
    <t>027.027.0022</t>
  </si>
  <si>
    <t>027.027.0023</t>
  </si>
  <si>
    <t>027.027.0024</t>
  </si>
  <si>
    <t>027.027.0025</t>
  </si>
  <si>
    <t>027.027.0026</t>
  </si>
  <si>
    <t>027.027.0027</t>
  </si>
  <si>
    <t>027.027.0028</t>
  </si>
  <si>
    <t>027.027.0029</t>
  </si>
  <si>
    <t>027.027.0030</t>
  </si>
  <si>
    <t>027.027.0031</t>
  </si>
  <si>
    <t>027.027.0032</t>
  </si>
  <si>
    <t>027.027.0033</t>
  </si>
  <si>
    <t>027.027.0034</t>
  </si>
  <si>
    <t>027.027.0035</t>
  </si>
  <si>
    <t>027.027.0036</t>
  </si>
  <si>
    <t>027.027.0037</t>
  </si>
  <si>
    <t>027.027.0038</t>
  </si>
  <si>
    <t>027.027.0039</t>
  </si>
  <si>
    <t>027.027.0040</t>
  </si>
  <si>
    <t>027.027.0041</t>
  </si>
  <si>
    <t>027.027.0042</t>
  </si>
  <si>
    <t>027.027.0043</t>
  </si>
  <si>
    <t>027.027.0044</t>
  </si>
  <si>
    <t>027.027.0045</t>
  </si>
  <si>
    <t>027.027.0046</t>
  </si>
  <si>
    <t>027.027.0047</t>
  </si>
  <si>
    <t>027.027.0048</t>
  </si>
  <si>
    <t>027.027.0049</t>
  </si>
  <si>
    <t>027.027.0050</t>
  </si>
  <si>
    <t>027.027.0051</t>
  </si>
  <si>
    <t>027.027.0052</t>
  </si>
  <si>
    <t>027.027.0053</t>
  </si>
  <si>
    <t>027.027.0054</t>
  </si>
  <si>
    <t>027.027.0055</t>
  </si>
  <si>
    <t>027.027.0056</t>
  </si>
  <si>
    <t>027.027.0057</t>
  </si>
  <si>
    <t>027.027.0058</t>
  </si>
  <si>
    <t>027.027.0059</t>
  </si>
  <si>
    <t>037.037.0003</t>
  </si>
  <si>
    <t>037.037.0004</t>
  </si>
  <si>
    <t>037.037.0005</t>
  </si>
  <si>
    <t>037.037.0006</t>
  </si>
  <si>
    <t>037.037.0007</t>
  </si>
  <si>
    <t>037.037.0008</t>
  </si>
  <si>
    <t>037.037.0009</t>
  </si>
  <si>
    <t>037.037.0010</t>
  </si>
  <si>
    <t>037.037.0011</t>
  </si>
  <si>
    <t>037.037.0012</t>
  </si>
  <si>
    <t>037.037.0013</t>
  </si>
  <si>
    <t>037.037.0014</t>
  </si>
  <si>
    <t>037.037.0015</t>
  </si>
  <si>
    <t>037.037.0016</t>
  </si>
  <si>
    <t>037.037.0017</t>
  </si>
  <si>
    <t>037.037.0018</t>
  </si>
  <si>
    <t>037.037.0019</t>
  </si>
  <si>
    <t>037.037.0020</t>
  </si>
  <si>
    <t>037.037.0021</t>
  </si>
  <si>
    <t>037.037.0022</t>
  </si>
  <si>
    <t>037.037.0023</t>
  </si>
  <si>
    <t>037.037.0024</t>
  </si>
  <si>
    <t>037.037.0025</t>
  </si>
  <si>
    <t>037.037.0026</t>
  </si>
  <si>
    <t>037.037.0027</t>
  </si>
  <si>
    <t>037.037.0028</t>
  </si>
  <si>
    <t>037.037.0029</t>
  </si>
  <si>
    <t>027.027.0060</t>
  </si>
  <si>
    <t>027.027.0061</t>
  </si>
  <si>
    <t>022.022.0003</t>
  </si>
  <si>
    <t>022.022.0004</t>
  </si>
  <si>
    <t>022.022.0005</t>
  </si>
  <si>
    <t>022.022.0006</t>
  </si>
  <si>
    <t>022.022.0007</t>
  </si>
  <si>
    <t>022.022.0008</t>
  </si>
  <si>
    <t>022.022.0009</t>
  </si>
  <si>
    <t>022.022.0010</t>
  </si>
  <si>
    <t>022.022.0011</t>
  </si>
  <si>
    <t>022.022.0012</t>
  </si>
  <si>
    <t>022.022.0013</t>
  </si>
  <si>
    <t>022.022.0014</t>
  </si>
  <si>
    <t>022.022.0015</t>
  </si>
  <si>
    <t>022.022.0016</t>
  </si>
  <si>
    <t>022.022.0017</t>
  </si>
  <si>
    <t>022.022.0018</t>
  </si>
  <si>
    <t>022.022.0019</t>
  </si>
  <si>
    <t>022.022.0020</t>
  </si>
  <si>
    <t>022.022.0021</t>
  </si>
  <si>
    <t>022.022.0022</t>
  </si>
  <si>
    <t>022.022.0023</t>
  </si>
  <si>
    <t>022.022.0024</t>
  </si>
  <si>
    <t>022.022.0025</t>
  </si>
  <si>
    <t>022.022.0026</t>
  </si>
  <si>
    <t>022.022.0027</t>
  </si>
  <si>
    <t>022.022.0028</t>
  </si>
  <si>
    <t>022.022.0029</t>
  </si>
  <si>
    <t>022.022.0030</t>
  </si>
  <si>
    <t>022.022.0031</t>
  </si>
  <si>
    <t>022.022.0032</t>
  </si>
  <si>
    <t>022.022.0033</t>
  </si>
  <si>
    <t>022.022.0034</t>
  </si>
  <si>
    <t>022.022.0035</t>
  </si>
  <si>
    <t>022.022.0036</t>
  </si>
  <si>
    <t>022.022.0037</t>
  </si>
  <si>
    <t>022.022.0038</t>
  </si>
  <si>
    <t>004.004.0003</t>
  </si>
  <si>
    <t>004.004.0004</t>
  </si>
  <si>
    <t>004.004.0005</t>
  </si>
  <si>
    <t>004.004.0006</t>
  </si>
  <si>
    <t>004.004.0007</t>
  </si>
  <si>
    <t>004.004.0008</t>
  </si>
  <si>
    <t>004.004.0009</t>
  </si>
  <si>
    <t>004.004.0010</t>
  </si>
  <si>
    <t>004.004.0011</t>
  </si>
  <si>
    <t>004.004.0012</t>
  </si>
  <si>
    <t>004.004.0013</t>
  </si>
  <si>
    <t>004.004.0014</t>
  </si>
  <si>
    <t>004.004.0015</t>
  </si>
  <si>
    <t>004.004.0016</t>
  </si>
  <si>
    <t>004.004.0017</t>
  </si>
  <si>
    <t>004.004.0018</t>
  </si>
  <si>
    <t>004.004.0019</t>
  </si>
  <si>
    <t>004.004.0020</t>
  </si>
  <si>
    <t>004.004.0021</t>
  </si>
  <si>
    <t>004.004.0022</t>
  </si>
  <si>
    <t>004.004.0023</t>
  </si>
  <si>
    <t>004.004.0024</t>
  </si>
  <si>
    <t>004.004.0025</t>
  </si>
  <si>
    <t>023.023.0003</t>
  </si>
  <si>
    <t>023.023.0004</t>
  </si>
  <si>
    <t>023.023.0005</t>
  </si>
  <si>
    <t>023.023.0006</t>
  </si>
  <si>
    <t>023.023.0007</t>
  </si>
  <si>
    <t>023.023.0008</t>
  </si>
  <si>
    <t>023.023.0009</t>
  </si>
  <si>
    <t>023.023.0010</t>
  </si>
  <si>
    <t>023.023.0011</t>
  </si>
  <si>
    <t>023.023.0012</t>
  </si>
  <si>
    <t>023.023.0013</t>
  </si>
  <si>
    <t>023.023.0014</t>
  </si>
  <si>
    <t>023.023.0015</t>
  </si>
  <si>
    <t>023.023.0016</t>
  </si>
  <si>
    <t>023.023.0017</t>
  </si>
  <si>
    <t>023.023.0018</t>
  </si>
  <si>
    <t>023.023.0019</t>
  </si>
  <si>
    <t>023.023.0020</t>
  </si>
  <si>
    <t>023.023.0021</t>
  </si>
  <si>
    <t>023.023.0022</t>
  </si>
  <si>
    <t>023.023.0023</t>
  </si>
  <si>
    <t>023.023.0024</t>
  </si>
  <si>
    <t>023.023.0025</t>
  </si>
  <si>
    <t>023.023.0026</t>
  </si>
  <si>
    <t>023.023.0027</t>
  </si>
  <si>
    <t>023.023.0028</t>
  </si>
  <si>
    <t>023.023.0029</t>
  </si>
  <si>
    <t>023.023.0030</t>
  </si>
  <si>
    <t>023.023.0031</t>
  </si>
  <si>
    <t>023.023.0032</t>
  </si>
  <si>
    <t>023.023.0033</t>
  </si>
  <si>
    <t>023.023.0034</t>
  </si>
  <si>
    <t>023.023.0035</t>
  </si>
  <si>
    <t>023.023.0036</t>
  </si>
  <si>
    <t>023.023.0037</t>
  </si>
  <si>
    <t>023.023.0038</t>
  </si>
  <si>
    <t>023.023.0039</t>
  </si>
  <si>
    <t>023.023.0040</t>
  </si>
  <si>
    <t>023.023.0041</t>
  </si>
  <si>
    <t>023.023.0042</t>
  </si>
  <si>
    <t>023.023.0043</t>
  </si>
  <si>
    <t>023.023.0044</t>
  </si>
  <si>
    <t>023.023.0045</t>
  </si>
  <si>
    <t>023.023.0046</t>
  </si>
  <si>
    <t>023.023.0047</t>
  </si>
  <si>
    <t>023.023.0048</t>
  </si>
  <si>
    <t>023.023.0049</t>
  </si>
  <si>
    <t>023.023.0050</t>
  </si>
  <si>
    <t>023.023.0051</t>
  </si>
  <si>
    <t>023.023.0052</t>
  </si>
  <si>
    <t>023.023.0053</t>
  </si>
  <si>
    <t>023.023.0054</t>
  </si>
  <si>
    <t>023.023.0055</t>
  </si>
  <si>
    <t>023.023.0056</t>
  </si>
  <si>
    <t>023.023.0057</t>
  </si>
  <si>
    <t>023.023.0058</t>
  </si>
  <si>
    <t>023.023.0059</t>
  </si>
  <si>
    <t>023.023.0060</t>
  </si>
  <si>
    <t>023.023.0061</t>
  </si>
  <si>
    <t>023.023.0062</t>
  </si>
  <si>
    <t>023.023.0063</t>
  </si>
  <si>
    <t>023.023.0064</t>
  </si>
  <si>
    <t>023.023.0065</t>
  </si>
  <si>
    <t>023.023.0066</t>
  </si>
  <si>
    <t>023.023.0067</t>
  </si>
  <si>
    <t>023.023.0068</t>
  </si>
  <si>
    <t>023.023.0069</t>
  </si>
  <si>
    <t>023.023.0070</t>
  </si>
  <si>
    <t>023.023.0071</t>
  </si>
  <si>
    <t>023.023.0072</t>
  </si>
  <si>
    <t>023.023.0073</t>
  </si>
  <si>
    <t>023.023.0074</t>
  </si>
  <si>
    <t>024.024.0003</t>
  </si>
  <si>
    <t>024.024.0004</t>
  </si>
  <si>
    <t>024.024.0005</t>
  </si>
  <si>
    <t>024.024.0006</t>
  </si>
  <si>
    <t>024.024.0007</t>
  </si>
  <si>
    <t>024.024.0008</t>
  </si>
  <si>
    <t>024.024.0009</t>
  </si>
  <si>
    <t>024.024.0010</t>
  </si>
  <si>
    <t>024.024.0011</t>
  </si>
  <si>
    <t>024.024.0012</t>
  </si>
  <si>
    <t>024.024.0013</t>
  </si>
  <si>
    <t>024.024.0014</t>
  </si>
  <si>
    <t>024.024.0015</t>
  </si>
  <si>
    <t>024.024.0016</t>
  </si>
  <si>
    <t>024.024.0017</t>
  </si>
  <si>
    <t>024.024.0018</t>
  </si>
  <si>
    <t>024.024.0019</t>
  </si>
  <si>
    <t>024.024.0020</t>
  </si>
  <si>
    <t>024.024.0021</t>
  </si>
  <si>
    <t>024.024.0022</t>
  </si>
  <si>
    <t>024.024.0023</t>
  </si>
  <si>
    <t>024.024.0024</t>
  </si>
  <si>
    <t>024.024.0025</t>
  </si>
  <si>
    <t>024.024.0026</t>
  </si>
  <si>
    <t>024.024.0027</t>
  </si>
  <si>
    <t>024.024.0028</t>
  </si>
  <si>
    <t>024.024.0029</t>
  </si>
  <si>
    <t>024.024.0030</t>
  </si>
  <si>
    <t>024.024.0031</t>
  </si>
  <si>
    <t>024.024.0032</t>
  </si>
  <si>
    <t>024.024.0033</t>
  </si>
  <si>
    <t>024.024.0034</t>
  </si>
  <si>
    <t>024.024.0035</t>
  </si>
  <si>
    <t>024.024.0036</t>
  </si>
  <si>
    <t>024.024.0037</t>
  </si>
  <si>
    <t>024.024.0038</t>
  </si>
  <si>
    <t>024.024.0039</t>
  </si>
  <si>
    <t>024.024.0040</t>
  </si>
  <si>
    <t>024.024.0041</t>
  </si>
  <si>
    <t>024.024.0042</t>
  </si>
  <si>
    <t>024.024.0043</t>
  </si>
  <si>
    <t>024.024.0044</t>
  </si>
  <si>
    <t>024.024.0045</t>
  </si>
  <si>
    <t>024.024.0046</t>
  </si>
  <si>
    <t>024.024.0047</t>
  </si>
  <si>
    <t>024.024.0048</t>
  </si>
  <si>
    <t>024.024.0049</t>
  </si>
  <si>
    <t>024.024.0050</t>
  </si>
  <si>
    <t>024.024.0051</t>
  </si>
  <si>
    <t>038.038.0003</t>
  </si>
  <si>
    <t>038.038.0004</t>
  </si>
  <si>
    <t>038.038.0005</t>
  </si>
  <si>
    <t>038.038.0006</t>
  </si>
  <si>
    <t>038.038.0007</t>
  </si>
  <si>
    <t>038.038.0008</t>
  </si>
  <si>
    <t>038.038.0009</t>
  </si>
  <si>
    <t>038.038.0010</t>
  </si>
  <si>
    <t>038.038.0011</t>
  </si>
  <si>
    <t>038.038.0012</t>
  </si>
  <si>
    <t>038.038.0013</t>
  </si>
  <si>
    <t>038.038.0014</t>
  </si>
  <si>
    <t>038.038.0015</t>
  </si>
  <si>
    <t>038.038.0016</t>
  </si>
  <si>
    <t>038.038.0017</t>
  </si>
  <si>
    <t>038.038.0018</t>
  </si>
  <si>
    <t>038.038.0019</t>
  </si>
  <si>
    <t>038.038.0020</t>
  </si>
  <si>
    <t>038.038.0021</t>
  </si>
  <si>
    <t>038.038.0022</t>
  </si>
  <si>
    <t>038.038.0023</t>
  </si>
  <si>
    <t>038.038.0024</t>
  </si>
  <si>
    <t>038.038.0025</t>
  </si>
  <si>
    <t>038.038.0026</t>
  </si>
  <si>
    <t>038.038.0027</t>
  </si>
  <si>
    <t>038.038.0028</t>
  </si>
  <si>
    <t>038.038.0029</t>
  </si>
  <si>
    <t>038.038.0030</t>
  </si>
  <si>
    <t>038.038.0031</t>
  </si>
  <si>
    <t>038.038.0032</t>
  </si>
  <si>
    <t>038.038.0033</t>
  </si>
  <si>
    <t>038.038.0034</t>
  </si>
  <si>
    <t>038.038.0035</t>
  </si>
  <si>
    <t>038.038.0036</t>
  </si>
  <si>
    <t>038.038.0037</t>
  </si>
  <si>
    <t>038.038.0038</t>
  </si>
  <si>
    <t>038.038.0039</t>
  </si>
  <si>
    <t>038.038.0040</t>
  </si>
  <si>
    <t>038.038.0041</t>
  </si>
  <si>
    <t>038.038.0042</t>
  </si>
  <si>
    <t>038.038.0043</t>
  </si>
  <si>
    <t>038.038.0044</t>
  </si>
  <si>
    <t>038.038.0045</t>
  </si>
  <si>
    <t>038.038.0046</t>
  </si>
  <si>
    <t>038.038.0047</t>
  </si>
  <si>
    <t>038.038.0048</t>
  </si>
  <si>
    <t>038.038.0049</t>
  </si>
  <si>
    <t>038.038.0050</t>
  </si>
  <si>
    <t>038.038.0051</t>
  </si>
  <si>
    <t>038.038.0052</t>
  </si>
  <si>
    <t>038.038.0053</t>
  </si>
  <si>
    <t>038.038.0054</t>
  </si>
  <si>
    <t>038.038.0055</t>
  </si>
  <si>
    <t>038.038.0056</t>
  </si>
  <si>
    <t>038.038.0057</t>
  </si>
  <si>
    <t>044.044.0003</t>
  </si>
  <si>
    <t>044.044.0004</t>
  </si>
  <si>
    <t>044.044.0005</t>
  </si>
  <si>
    <t>044.044.0006</t>
  </si>
  <si>
    <t>044.044.0007</t>
  </si>
  <si>
    <t>044.044.0008</t>
  </si>
  <si>
    <t>044.044.0009</t>
  </si>
  <si>
    <t>044.044.0010</t>
  </si>
  <si>
    <t>044.044.0011</t>
  </si>
  <si>
    <t>044.044.0012</t>
  </si>
  <si>
    <t>044.044.0013</t>
  </si>
  <si>
    <t>044.044.0014</t>
  </si>
  <si>
    <t>044.044.0015</t>
  </si>
  <si>
    <t>044.044.0016</t>
  </si>
  <si>
    <t>044.044.0017</t>
  </si>
  <si>
    <t>044.044.0018</t>
  </si>
  <si>
    <t>044.044.0019</t>
  </si>
  <si>
    <t>044.044.0020</t>
  </si>
  <si>
    <t>044.044.0021</t>
  </si>
  <si>
    <t>044.044.0022</t>
  </si>
  <si>
    <t>044.044.0023</t>
  </si>
  <si>
    <t>044.044.0024</t>
  </si>
  <si>
    <t>044.044.0025</t>
  </si>
  <si>
    <t>044.044.0026</t>
  </si>
  <si>
    <t>044.044.0027</t>
  </si>
  <si>
    <t>044.044.0028</t>
  </si>
  <si>
    <t>044.044.0029</t>
  </si>
  <si>
    <t>044.044.0030</t>
  </si>
  <si>
    <t>044.044.0031</t>
  </si>
  <si>
    <t>044.044.0032</t>
  </si>
  <si>
    <t>044.044.0033</t>
  </si>
  <si>
    <t>044.044.0034</t>
  </si>
  <si>
    <t>044.044.0035</t>
  </si>
  <si>
    <t>044.044.0036</t>
  </si>
  <si>
    <t>044.044.0037</t>
  </si>
  <si>
    <t>044.044.0038</t>
  </si>
  <si>
    <t>044.044.0039</t>
  </si>
  <si>
    <t>044.044.0040</t>
  </si>
  <si>
    <t>044.044.0041</t>
  </si>
  <si>
    <t>044.044.0042</t>
  </si>
  <si>
    <t>044.044.0043</t>
  </si>
  <si>
    <t>044.044.0044</t>
  </si>
  <si>
    <t>044.044.0045</t>
  </si>
  <si>
    <t>044.044.0046</t>
  </si>
  <si>
    <t>044.044.0047</t>
  </si>
  <si>
    <t>044.044.0048</t>
  </si>
  <si>
    <t>044.044.0049</t>
  </si>
  <si>
    <t>044.044.0050</t>
  </si>
  <si>
    <t>044.044.0051</t>
  </si>
  <si>
    <t>044.044.0052</t>
  </si>
  <si>
    <t>044.044.0053</t>
  </si>
  <si>
    <t>044.044.0054</t>
  </si>
  <si>
    <t>044.044.0055</t>
  </si>
  <si>
    <t>044.044.0056</t>
  </si>
  <si>
    <t>044.044.0057</t>
  </si>
  <si>
    <t>044.044.0058</t>
  </si>
  <si>
    <t>044.044.0059</t>
  </si>
  <si>
    <t>044.044.0060</t>
  </si>
  <si>
    <t>044.044.0061</t>
  </si>
  <si>
    <t>044.044.0062</t>
  </si>
  <si>
    <t>044.044.0063</t>
  </si>
  <si>
    <t>044.044.0064</t>
  </si>
  <si>
    <t>044.044.0065</t>
  </si>
  <si>
    <t>044.044.0066</t>
  </si>
  <si>
    <t>044.044.0067</t>
  </si>
  <si>
    <t>044.044.0068</t>
  </si>
  <si>
    <t>044.044.0069</t>
  </si>
  <si>
    <t>044.044.0070</t>
  </si>
  <si>
    <t>044.044.0071</t>
  </si>
  <si>
    <t>044.044.0072</t>
  </si>
  <si>
    <t>044.044.0073</t>
  </si>
  <si>
    <t>044.044.0074</t>
  </si>
  <si>
    <t>044.044.0075</t>
  </si>
  <si>
    <t>044.044.0076</t>
  </si>
  <si>
    <t>044.044.0077</t>
  </si>
  <si>
    <t>044.044.0078</t>
  </si>
  <si>
    <t>044.044.0079</t>
  </si>
  <si>
    <t>044.044.0080</t>
  </si>
  <si>
    <t>044.044.0081</t>
  </si>
  <si>
    <t>044.044.0082</t>
  </si>
  <si>
    <t>044.044.0083</t>
  </si>
  <si>
    <t>044.044.0084</t>
  </si>
  <si>
    <t>044.044.0085</t>
  </si>
  <si>
    <t>044.044.0086</t>
  </si>
  <si>
    <t>044.044.0087</t>
  </si>
  <si>
    <t>044.044.0088</t>
  </si>
  <si>
    <t>044.044.0089</t>
  </si>
  <si>
    <t>044.044.0090</t>
  </si>
  <si>
    <t>058.058.0003</t>
  </si>
  <si>
    <t>058.058.0004</t>
  </si>
  <si>
    <t>058.058.0005</t>
  </si>
  <si>
    <t>058.058.0006</t>
  </si>
  <si>
    <t>058.058.0007</t>
  </si>
  <si>
    <t>058.058.0008</t>
  </si>
  <si>
    <t>058.058.0009</t>
  </si>
  <si>
    <t>058.058.0010</t>
  </si>
  <si>
    <t>058.058.0011</t>
  </si>
  <si>
    <t>058.058.0012</t>
  </si>
  <si>
    <t>058.058.0013</t>
  </si>
  <si>
    <t>058.058.0014</t>
  </si>
  <si>
    <t>058.058.0015</t>
  </si>
  <si>
    <t>058.058.0016</t>
  </si>
  <si>
    <t>058.058.0017</t>
  </si>
  <si>
    <t>058.058.0018</t>
  </si>
  <si>
    <t>058.058.0019</t>
  </si>
  <si>
    <t>058.058.0020</t>
  </si>
  <si>
    <t>058.058.0021</t>
  </si>
  <si>
    <t>058.058.0022</t>
  </si>
  <si>
    <t>058.058.0023</t>
  </si>
  <si>
    <t>058.058.0024</t>
  </si>
  <si>
    <t>058.058.0025</t>
  </si>
  <si>
    <t>058.058.0026</t>
  </si>
  <si>
    <t>058.058.0027</t>
  </si>
  <si>
    <t>058.058.0028</t>
  </si>
  <si>
    <t>001.001.0003</t>
  </si>
  <si>
    <t>001.001.0004</t>
  </si>
  <si>
    <t>001.001.0005</t>
  </si>
  <si>
    <t>001.001.0006</t>
  </si>
  <si>
    <t>001.001.0007</t>
  </si>
  <si>
    <t>001.001.0008</t>
  </si>
  <si>
    <t>001.001.0009</t>
  </si>
  <si>
    <t>001.001.0010</t>
  </si>
  <si>
    <t>001.001.0011</t>
  </si>
  <si>
    <t>001.001.0012</t>
  </si>
  <si>
    <t>001.001.0013</t>
  </si>
  <si>
    <t>001.001.0014</t>
  </si>
  <si>
    <t>001.001.0015</t>
  </si>
  <si>
    <t>001.001.0016</t>
  </si>
  <si>
    <t>001.001.0017</t>
  </si>
  <si>
    <t>001.001.0018</t>
  </si>
  <si>
    <t>001.001.0019</t>
  </si>
  <si>
    <t>001.001.0020</t>
  </si>
  <si>
    <t>002.002.0003</t>
  </si>
  <si>
    <t>002.002.0004</t>
  </si>
  <si>
    <t>002.002.0005</t>
  </si>
  <si>
    <t>002.002.0006</t>
  </si>
  <si>
    <t>002.002.0007</t>
  </si>
  <si>
    <t>002.002.0008</t>
  </si>
  <si>
    <t>002.002.0009</t>
  </si>
  <si>
    <t>002.002.0010</t>
  </si>
  <si>
    <t>002.002.0011</t>
  </si>
  <si>
    <t>002.002.0012</t>
  </si>
  <si>
    <t>002.002.0013</t>
  </si>
  <si>
    <t>002.002.0014</t>
  </si>
  <si>
    <t>002.002.0015</t>
  </si>
  <si>
    <t>002.002.0016</t>
  </si>
  <si>
    <t>002.002.0017</t>
  </si>
  <si>
    <t>002.002.0018</t>
  </si>
  <si>
    <t>002.002.0019</t>
  </si>
  <si>
    <t>002.002.0020</t>
  </si>
  <si>
    <t>012.012.0031</t>
  </si>
  <si>
    <t>024.024.0052</t>
  </si>
  <si>
    <t>001.001.0021</t>
  </si>
  <si>
    <t>002.002.0021</t>
  </si>
  <si>
    <t>046.046.0039</t>
  </si>
  <si>
    <t>076.576.0002</t>
  </si>
  <si>
    <t>078.578.0002</t>
  </si>
  <si>
    <t>077.577.0002</t>
  </si>
  <si>
    <t>072.572.0001</t>
  </si>
  <si>
    <t>072.572.0002</t>
  </si>
  <si>
    <t>072.572.0003</t>
  </si>
  <si>
    <t>072.572.0004</t>
  </si>
  <si>
    <t>072.572.0005</t>
  </si>
  <si>
    <t>072.572.0006</t>
  </si>
  <si>
    <t>072.572.0007</t>
  </si>
  <si>
    <t>072.572.0008</t>
  </si>
  <si>
    <t>072.572.0009</t>
  </si>
  <si>
    <t>072.572.0010</t>
  </si>
  <si>
    <t>072.572.0011</t>
  </si>
  <si>
    <t>072.572.0012</t>
  </si>
  <si>
    <t>072.572.0013</t>
  </si>
  <si>
    <t>072.572.0014</t>
  </si>
  <si>
    <t>072.572.0015</t>
  </si>
  <si>
    <t>072.572.0016</t>
  </si>
  <si>
    <t>072.572.0017</t>
  </si>
  <si>
    <t>072.572.0018</t>
  </si>
  <si>
    <t>072.572.0019</t>
  </si>
  <si>
    <t>072.572.0020</t>
  </si>
  <si>
    <t>073.573.0002</t>
  </si>
  <si>
    <t>073.573.0003</t>
  </si>
  <si>
    <t>073.573.0004</t>
  </si>
  <si>
    <t>073.573.0005</t>
  </si>
  <si>
    <t>073.573.0006</t>
  </si>
  <si>
    <t>073.573.0007</t>
  </si>
  <si>
    <t>073.573.0008</t>
  </si>
  <si>
    <t>073.573.0009</t>
  </si>
  <si>
    <t>073.573.0010</t>
  </si>
  <si>
    <t>073.573.0011</t>
  </si>
  <si>
    <t>073.573.0012</t>
  </si>
  <si>
    <t>073.573.0013</t>
  </si>
  <si>
    <t>073.573.0014</t>
  </si>
  <si>
    <t>073.573.0015</t>
  </si>
  <si>
    <t>073.573.0016</t>
  </si>
  <si>
    <t>073.573.0017</t>
  </si>
  <si>
    <t>073.573.0018</t>
  </si>
  <si>
    <t>073.573.0019</t>
  </si>
  <si>
    <t>073.573.0020</t>
  </si>
  <si>
    <t>073.573.0021</t>
  </si>
  <si>
    <t>073.573.0022</t>
  </si>
  <si>
    <t>073.573.0023</t>
  </si>
  <si>
    <t>073.573.0024</t>
  </si>
  <si>
    <t>073.573.0025</t>
  </si>
  <si>
    <t>073.573.0026</t>
  </si>
  <si>
    <t>073.573.0027</t>
  </si>
  <si>
    <t>073.573.0028</t>
  </si>
  <si>
    <t>073.573.0029</t>
  </si>
  <si>
    <t>073.573.0030</t>
  </si>
  <si>
    <t>073.573.0031</t>
  </si>
  <si>
    <t>073.573.0032</t>
  </si>
  <si>
    <t>073.573.0033</t>
  </si>
  <si>
    <t>073.573.0034</t>
  </si>
  <si>
    <t>073.573.0035</t>
  </si>
  <si>
    <t>073.573.0036</t>
  </si>
  <si>
    <t>073.573.0037</t>
  </si>
  <si>
    <t>073.573.0038</t>
  </si>
  <si>
    <t>073.573.0039</t>
  </si>
  <si>
    <t>073.573.0040</t>
  </si>
  <si>
    <t>073.573.0041</t>
  </si>
  <si>
    <t>073.573.0042</t>
  </si>
  <si>
    <t>073.573.0043</t>
  </si>
  <si>
    <t>073.573.0044</t>
  </si>
  <si>
    <t>073.573.0045</t>
  </si>
  <si>
    <t>073.573.0046</t>
  </si>
  <si>
    <t>073.573.0047</t>
  </si>
  <si>
    <t>073.573.0048</t>
  </si>
  <si>
    <t>073.573.0049</t>
  </si>
  <si>
    <t>073.573.0050</t>
  </si>
  <si>
    <t>073.573.0051</t>
  </si>
  <si>
    <t>073.573.0052</t>
  </si>
  <si>
    <t>073.573.0053</t>
  </si>
  <si>
    <t>073.573.0054</t>
  </si>
  <si>
    <t>073.573.0055</t>
  </si>
  <si>
    <t>073.573.0056</t>
  </si>
  <si>
    <t>073.573.0057</t>
  </si>
  <si>
    <t>073.573.0058</t>
  </si>
  <si>
    <t>073.573.0059</t>
  </si>
  <si>
    <t>073.573.0060</t>
  </si>
  <si>
    <t>073.573.0061</t>
  </si>
  <si>
    <t>074.574.0052</t>
  </si>
  <si>
    <t>074.574.0002</t>
  </si>
  <si>
    <t>074.574.0003</t>
  </si>
  <si>
    <t>074.574.0004</t>
  </si>
  <si>
    <t>074.574.0005</t>
  </si>
  <si>
    <t>074.574.0006</t>
  </si>
  <si>
    <t>074.574.0007</t>
  </si>
  <si>
    <t>074.574.0008</t>
  </si>
  <si>
    <t>074.574.0009</t>
  </si>
  <si>
    <t>074.574.0010</t>
  </si>
  <si>
    <t>074.574.0011</t>
  </si>
  <si>
    <t>074.574.0012</t>
  </si>
  <si>
    <t>074.574.0013</t>
  </si>
  <si>
    <t>074.574.0014</t>
  </si>
  <si>
    <t>074.574.0015</t>
  </si>
  <si>
    <t>074.574.0016</t>
  </si>
  <si>
    <t>074.574.0017</t>
  </si>
  <si>
    <t>074.574.0018</t>
  </si>
  <si>
    <t>074.574.0019</t>
  </si>
  <si>
    <t>074.574.0020</t>
  </si>
  <si>
    <t>074.574.0021</t>
  </si>
  <si>
    <t>074.574.0022</t>
  </si>
  <si>
    <t>074.574.0023</t>
  </si>
  <si>
    <t>074.574.0024</t>
  </si>
  <si>
    <t>074.574.0025</t>
  </si>
  <si>
    <t>074.574.0026</t>
  </si>
  <si>
    <t>074.574.0027</t>
  </si>
  <si>
    <t>074.574.0028</t>
  </si>
  <si>
    <t>074.574.0029</t>
  </si>
  <si>
    <t>074.574.0030</t>
  </si>
  <si>
    <t>074.574.0031</t>
  </si>
  <si>
    <t>074.574.0032</t>
  </si>
  <si>
    <t>074.574.0033</t>
  </si>
  <si>
    <t>074.574.0034</t>
  </si>
  <si>
    <t>074.574.0035</t>
  </si>
  <si>
    <t>074.574.0036</t>
  </si>
  <si>
    <t>074.574.0037</t>
  </si>
  <si>
    <t>074.574.0038</t>
  </si>
  <si>
    <t>074.574.0039</t>
  </si>
  <si>
    <t>074.574.0040</t>
  </si>
  <si>
    <t>074.574.0041</t>
  </si>
  <si>
    <t>074.574.0042</t>
  </si>
  <si>
    <t>074.574.0043</t>
  </si>
  <si>
    <t>074.574.0044</t>
  </si>
  <si>
    <t>074.574.0045</t>
  </si>
  <si>
    <t>074.574.0046</t>
  </si>
  <si>
    <t>074.574.0047</t>
  </si>
  <si>
    <t>074.574.0048</t>
  </si>
  <si>
    <t>074.574.0049</t>
  </si>
  <si>
    <t>074.574.0050</t>
  </si>
  <si>
    <t>074.574.0051</t>
  </si>
  <si>
    <t>075.575.0002</t>
  </si>
  <si>
    <t>075.575.0003</t>
  </si>
  <si>
    <t>075.575.0004</t>
  </si>
  <si>
    <t>075.575.0005</t>
  </si>
  <si>
    <t>075.575.0006</t>
  </si>
  <si>
    <t>075.575.0007</t>
  </si>
  <si>
    <t>075.575.0008</t>
  </si>
  <si>
    <t>075.575.0009</t>
  </si>
  <si>
    <t>075.575.0010</t>
  </si>
  <si>
    <t>075.575.0011</t>
  </si>
  <si>
    <t>075.575.0012</t>
  </si>
  <si>
    <t>075.575.0013</t>
  </si>
  <si>
    <t>075.575.0014</t>
  </si>
  <si>
    <t>075.575.0015</t>
  </si>
  <si>
    <t>075.575.0016</t>
  </si>
  <si>
    <t>075.575.0017</t>
  </si>
  <si>
    <t>075.575.0018</t>
  </si>
  <si>
    <t>075.575.0019</t>
  </si>
  <si>
    <t>075.575.0020</t>
  </si>
  <si>
    <t>075.575.0021</t>
  </si>
  <si>
    <t>075.575.0022</t>
  </si>
  <si>
    <t>075.575.0023</t>
  </si>
  <si>
    <t>075.575.0024</t>
  </si>
  <si>
    <t>075.575.0025</t>
  </si>
  <si>
    <t>075.575.0026</t>
  </si>
  <si>
    <t>075.575.0027</t>
  </si>
  <si>
    <t>075.575.0028</t>
  </si>
  <si>
    <t>075.575.0029</t>
  </si>
  <si>
    <t>075.575.0030</t>
  </si>
  <si>
    <t>075.575.0031</t>
  </si>
  <si>
    <t>075.575.0032</t>
  </si>
  <si>
    <t>075.575.0033</t>
  </si>
  <si>
    <t>075.575.0034</t>
  </si>
  <si>
    <t>075.575.0035</t>
  </si>
  <si>
    <t>075.575.0036</t>
  </si>
  <si>
    <t>075.575.0037</t>
  </si>
  <si>
    <t>075.575.0038</t>
  </si>
  <si>
    <t>075.575.0039</t>
  </si>
  <si>
    <t>075.575.0040</t>
  </si>
  <si>
    <t>075.575.0041</t>
  </si>
  <si>
    <t>075.575.0042</t>
  </si>
  <si>
    <t>075.575.0043</t>
  </si>
  <si>
    <t>075.575.0044</t>
  </si>
  <si>
    <t>075.575.0045</t>
  </si>
  <si>
    <t>075.575.0046</t>
  </si>
  <si>
    <t>075.575.0047</t>
  </si>
  <si>
    <t>075.575.0048</t>
  </si>
  <si>
    <t>075.575.0049</t>
  </si>
  <si>
    <t>075.575.0050</t>
  </si>
  <si>
    <t>075.575.0051</t>
  </si>
  <si>
    <t>075.575.0052</t>
  </si>
  <si>
    <t>075.575.0053</t>
  </si>
  <si>
    <t>075.575.0054</t>
  </si>
  <si>
    <t>075.575.0055</t>
  </si>
  <si>
    <t>075.575.0056</t>
  </si>
  <si>
    <t>075.575.0057</t>
  </si>
  <si>
    <t>075.575.0073</t>
  </si>
  <si>
    <t>075.575.0074</t>
  </si>
  <si>
    <t>075.575.0075</t>
  </si>
  <si>
    <t>075.575.0076</t>
  </si>
  <si>
    <t>075.575.0058</t>
  </si>
  <si>
    <t>075.575.0059</t>
  </si>
  <si>
    <t>075.575.0060</t>
  </si>
  <si>
    <t>075.575.0078</t>
  </si>
  <si>
    <t>075.575.0079</t>
  </si>
  <si>
    <t>020.020.0044</t>
  </si>
  <si>
    <t>020.020.0045</t>
  </si>
  <si>
    <t>020.020.0046</t>
  </si>
  <si>
    <t>020.020.0047</t>
  </si>
  <si>
    <t>020.020.0048</t>
  </si>
  <si>
    <t>020.020.0049</t>
  </si>
  <si>
    <t>020.020.0050</t>
  </si>
  <si>
    <t>020.020.0051</t>
  </si>
  <si>
    <t>020.020.0052</t>
  </si>
  <si>
    <t>020.020.0053</t>
  </si>
  <si>
    <t>020.020.0054</t>
  </si>
  <si>
    <t>020.020.0055</t>
  </si>
  <si>
    <t>020.020.0056</t>
  </si>
  <si>
    <t>020.020.0057</t>
  </si>
  <si>
    <t>020.020.0058</t>
  </si>
  <si>
    <t>020.020.0059</t>
  </si>
  <si>
    <t>020.020.0060</t>
  </si>
  <si>
    <t>Rosca BSPP (gas) 1/4</t>
  </si>
  <si>
    <t>Rosca BSPP (gas) 3/8</t>
  </si>
  <si>
    <t>Rosca BSPP (gas) 1/2</t>
  </si>
  <si>
    <t>Rosca BSPP (gas) 3/4</t>
  </si>
  <si>
    <t xml:space="preserve">rosca mm 20 x 1,50 </t>
  </si>
  <si>
    <t>rosca mm 22 x 1,50</t>
  </si>
  <si>
    <t>rosca mm 24 x 1,50</t>
  </si>
  <si>
    <t>rosca NF 9/16</t>
  </si>
  <si>
    <t>rosca NF 3/4</t>
  </si>
  <si>
    <t>rosca NF 7/8</t>
  </si>
  <si>
    <t>8 mm (nucleo) 6.4mm(vastago)</t>
  </si>
  <si>
    <t>10 mm x 6,4 mm</t>
  </si>
  <si>
    <t>8 mm x 8,5 mm</t>
  </si>
  <si>
    <t>10 mm x 8,5 mm</t>
  </si>
  <si>
    <t>12 mm x 8.5 mm</t>
  </si>
  <si>
    <t>12 mm x 9.5 mm</t>
  </si>
  <si>
    <t>13 mm x 8.5 mm</t>
  </si>
  <si>
    <t>13 mm x 9.5 mm</t>
  </si>
  <si>
    <t>14 mm x 8.5 mm</t>
  </si>
  <si>
    <t>14 mm x 9.5 mm</t>
  </si>
  <si>
    <t>14 mm x 11 mm</t>
  </si>
  <si>
    <t>16 mm x 13.5 mm</t>
  </si>
  <si>
    <t>8 mm x 6,7 mm doble</t>
  </si>
  <si>
    <t>UNIONES ORIENTABLES</t>
  </si>
  <si>
    <t>UNIONES ORIENTABLES1</t>
  </si>
  <si>
    <t>UNIONES ORIENTABLES2</t>
  </si>
  <si>
    <t>UNIONES ORIENTABLES4</t>
  </si>
  <si>
    <t>UNIONES ORIENTABLES5</t>
  </si>
  <si>
    <t>UNIONES ORIENTABLES7</t>
  </si>
  <si>
    <t>UNIONES ORIENTABLES10</t>
  </si>
  <si>
    <t>UNIONES ORIENTABLES11</t>
  </si>
  <si>
    <t>UNIONES ORIENTABLES13</t>
  </si>
  <si>
    <t>UNIONES ORIENTABLES16</t>
  </si>
  <si>
    <t>UNIONES ORIENTABLES18</t>
  </si>
  <si>
    <t>UNIONES ORIENTABLES21</t>
  </si>
  <si>
    <t>UNIONES ORIENTABLES24</t>
  </si>
  <si>
    <t>UNIONES ORIENTABLES26</t>
  </si>
  <si>
    <t>UNIONES ORIENTABLES28</t>
  </si>
  <si>
    <t>UNIONES ORIENTABLES30</t>
  </si>
  <si>
    <t>UNIONES ORIENTABLES34</t>
  </si>
  <si>
    <t>UNIONES ORIENTABLES35</t>
  </si>
  <si>
    <t>UNIONES ORIENTABLES36</t>
  </si>
  <si>
    <t>UNIONES ORIENTABLES37</t>
  </si>
  <si>
    <t>UNIONES ORIENTABLES38</t>
  </si>
  <si>
    <t>UNIONES ORIENTABLES39</t>
  </si>
  <si>
    <t>UNIONES ORIENTABLES90</t>
  </si>
  <si>
    <t>UNIONES ORIENTABLES91</t>
  </si>
  <si>
    <t>UNIONES ORIENTABLES92</t>
  </si>
  <si>
    <t>UNIONES ORIENTABLES93</t>
  </si>
  <si>
    <t>UNIONES ORIENTABLES94</t>
  </si>
  <si>
    <t>UNIONES ORIENTABLES40</t>
  </si>
  <si>
    <t>UNIONES ORIENTABLES41</t>
  </si>
  <si>
    <t>UNIONES ORIENTABLES42</t>
  </si>
  <si>
    <t>UNIONES ORIENTABLES43</t>
  </si>
  <si>
    <t>UNIONES ORIENTABLES50</t>
  </si>
  <si>
    <t>UNIONES ORIENTABLES52</t>
  </si>
  <si>
    <t>UNIONES ORIENTABLES60</t>
  </si>
  <si>
    <t>UNIONES ORIENTABLES62</t>
  </si>
  <si>
    <t>UNIONES ORIENTABLES70</t>
  </si>
  <si>
    <t>UNIONES ORIENTABLES72</t>
  </si>
  <si>
    <t>UNIONES ORIENTABLES74</t>
  </si>
  <si>
    <t>UNIONES ORIENTABLES76</t>
  </si>
  <si>
    <t>UNIONES ORIENTABLES80</t>
  </si>
  <si>
    <t>079.579.0002</t>
  </si>
  <si>
    <t>079.579.0003</t>
  </si>
  <si>
    <t>079.579.0004</t>
  </si>
  <si>
    <t>079.579.0005</t>
  </si>
  <si>
    <t>079.579.0006</t>
  </si>
  <si>
    <t>079.579.0007</t>
  </si>
  <si>
    <t>079.579.0008</t>
  </si>
  <si>
    <t>079.579.0009</t>
  </si>
  <si>
    <t>079.579.0010</t>
  </si>
  <si>
    <t>079.579.0011</t>
  </si>
  <si>
    <t>079.579.0012</t>
  </si>
  <si>
    <t>079.579.0013</t>
  </si>
  <si>
    <t>079.579.0014</t>
  </si>
  <si>
    <t>079.579.0015</t>
  </si>
  <si>
    <t>079.579.0016</t>
  </si>
  <si>
    <t>079.579.0017</t>
  </si>
  <si>
    <t>079.579.0018</t>
  </si>
  <si>
    <t>079.579.0019</t>
  </si>
  <si>
    <t>079.579.0020</t>
  </si>
  <si>
    <t>079.579.0021</t>
  </si>
  <si>
    <t>079.579.0022</t>
  </si>
  <si>
    <t>079.579.0028</t>
  </si>
  <si>
    <t>079.579.0029</t>
  </si>
  <si>
    <t>079.579.0030</t>
  </si>
  <si>
    <t>079.579.0031</t>
  </si>
  <si>
    <t>079.579.0032</t>
  </si>
  <si>
    <t>079.579.0033</t>
  </si>
  <si>
    <t>079.579.0034</t>
  </si>
  <si>
    <t>079.579.0035</t>
  </si>
  <si>
    <t>079.579.0036</t>
  </si>
  <si>
    <t>079.579.0037</t>
  </si>
  <si>
    <t>079.579.0038</t>
  </si>
  <si>
    <t>079.579.0039</t>
  </si>
  <si>
    <t>079.579.0040</t>
  </si>
  <si>
    <t>079.579.0023</t>
  </si>
  <si>
    <t>079.579.0024</t>
  </si>
  <si>
    <t>079.579.0025</t>
  </si>
  <si>
    <t>079.579.0026</t>
  </si>
  <si>
    <t>079.579.0027</t>
  </si>
  <si>
    <t>PTA ACOPLE RAP 1/4 R M 1/4 BSPT</t>
  </si>
  <si>
    <t>PTA ACOPLE RAP 1/4 MANG 6 MM</t>
  </si>
  <si>
    <t>PTA ACOPLE RAP 1/4 MANG 8 MM</t>
  </si>
  <si>
    <t>PTA ACOPLE RAP 1/4 MANG 9,5 MM</t>
  </si>
  <si>
    <t>PTA ACOPLE RAP 1/4 MANG 12,7 MM</t>
  </si>
  <si>
    <t>RACORD R M 1/8 BSPT MANG 6 MM</t>
  </si>
  <si>
    <t>RACORD R M 1/8 BSPT MANG 8 MM</t>
  </si>
  <si>
    <t>RACORD R M 1/8 BSPT MANG 9.5 MM</t>
  </si>
  <si>
    <t>RACORD R M 1/8 BSPT MANG 12.70 MM</t>
  </si>
  <si>
    <t>RACORD R M 1/4 BSPT MANG 6 MM</t>
  </si>
  <si>
    <t>RACORD R M 1/4 BSPT MANG 8 MM</t>
  </si>
  <si>
    <t>RACORD R M 1/4 BSPT MANG 9.5 MM</t>
  </si>
  <si>
    <t>RACORD R M 1/4 BSPT MANG 12.70 MM</t>
  </si>
  <si>
    <t>RACORD R M 3/8 BSPT MANG 8 MM</t>
  </si>
  <si>
    <t>RACORD R M 3/8 BSPT MANG 9.5 MM</t>
  </si>
  <si>
    <t>RACORD R M 3/8 BSPT MANG 12.70 MM</t>
  </si>
  <si>
    <t>RACORD R M 1/2 BSPT MANG 12.70 MM</t>
  </si>
  <si>
    <t>RACORD R M 1/2 BSPT MANG 16 MM</t>
  </si>
  <si>
    <t>RACORD R M 1/2 BSPT MANG 19 MM</t>
  </si>
  <si>
    <t>RACORD R M 3/4 BSPT MANG 19 MM</t>
  </si>
  <si>
    <t>PTA ACOPLE RAP 1/4 R H 1/4 BSP</t>
  </si>
  <si>
    <t>RACORD R H 1/8 BSP MANG 6 MM</t>
  </si>
  <si>
    <t>RACORD R H 1/8 BSP MANG 8 MM</t>
  </si>
  <si>
    <t>RACORD R H 1/4 BSP MANG 6 MM</t>
  </si>
  <si>
    <t>RACORD R H 1/4 BSP MANG 8 MM</t>
  </si>
  <si>
    <t>RACORD R H 1/4 BSP MANG 9.5 MM</t>
  </si>
  <si>
    <t>RACORD  RH 1/4 BSP MANG 12.7 MM</t>
  </si>
  <si>
    <t>UNION DOBLE 4 MM</t>
  </si>
  <si>
    <t>UNION DOBLE 6 MM</t>
  </si>
  <si>
    <t>UNION DOBLE 8 MM</t>
  </si>
  <si>
    <t>UNION DOBLE 9.5 MM</t>
  </si>
  <si>
    <t>UNION DOBLE 12.70 MM</t>
  </si>
  <si>
    <t>UNION DOBLE 16 MM</t>
  </si>
  <si>
    <t>UNION DOBLE 19 MM</t>
  </si>
  <si>
    <t>UNION TRIPLE 6 MM</t>
  </si>
  <si>
    <t>UNION TRIPLE 8 MM</t>
  </si>
  <si>
    <t>UNION TRIPLE 9.5 MM</t>
  </si>
  <si>
    <t>RED R M 3/8 BSPT - R M 1/4 BSPT</t>
  </si>
  <si>
    <t>RED R M 1/2 BSPT - R M 1/4 BSPT</t>
  </si>
  <si>
    <t>RED R M 1/2 BSPT - R M 3/8 BSPT</t>
  </si>
  <si>
    <t>REDUCCION H 1/4 BSP- M 1/8 BSPT</t>
  </si>
  <si>
    <t>RED RM 3/8 BSPT - RH 1/8 BSP</t>
  </si>
  <si>
    <t>RED RM 3/8 BSPT - RH 1/4 BSP</t>
  </si>
  <si>
    <t>RED RM 1/2 BSPT - RH 1/4 BSP</t>
  </si>
  <si>
    <t>CUPLA RED H 1/4- H 1/8 BSP</t>
  </si>
  <si>
    <t>CUPLA RED H 3/8- H 1/4 BSP</t>
  </si>
  <si>
    <t>CUPLA H-H 1/8 BSP</t>
  </si>
  <si>
    <t>CUPLA H-H 1/4 BSP</t>
  </si>
  <si>
    <t>CUPLA H-H 3/8 BSP</t>
  </si>
  <si>
    <t>ENTRE ROSCA M-M 1/8 BSPT</t>
  </si>
  <si>
    <t>ENTRE ROSCA M-M 1/4 BSPT</t>
  </si>
  <si>
    <t>ENTRE ROSCA M-M 3/8 BSPT</t>
  </si>
  <si>
    <t>PICO INF NEUM COMUN P/ACOPL</t>
  </si>
  <si>
    <t>PICO P/INFLAR NEUM  P/MG 8MM</t>
  </si>
  <si>
    <t>RACORD MICHEL P/INFLAR C/Ret. 6 MM</t>
  </si>
  <si>
    <t>ACOPLE RAP 1/4 ECON R H 1/4 BSP C/PTA</t>
  </si>
  <si>
    <t>6 x 10 x 0.5 - JOHN DEERE</t>
  </si>
  <si>
    <t>7.5 x 15.5 x 1.5 - CUMMING</t>
  </si>
  <si>
    <t>7.5 x 15.5 x 2 - CUMMING</t>
  </si>
  <si>
    <t xml:space="preserve">7,5 x 15 x 3 - </t>
  </si>
  <si>
    <t>8 x 11 - ret scania 113</t>
  </si>
  <si>
    <t>8 x 13 mm Doble - Doble Retorno RET MBENZ</t>
  </si>
  <si>
    <t>8 x 13 x 1.5 - POLO</t>
  </si>
  <si>
    <t xml:space="preserve">8 x 13 x 2,5 - </t>
  </si>
  <si>
    <t>9.5 x 14.5 x 1 - VARIAS</t>
  </si>
  <si>
    <t>9.5 x 14.5 x 1.5 - VARIOS</t>
  </si>
  <si>
    <t>9.5 x 14.5 x 2 - VARIOS</t>
  </si>
  <si>
    <t>11.9 x 17.9 x 0.5 - val racor scania</t>
  </si>
  <si>
    <t>14,5 x 21 x 2 - R 19 DIESEL</t>
  </si>
  <si>
    <t>15.5 x 20 x 0.5 - val/scania</t>
  </si>
  <si>
    <t>16 x 21 x 2 - PEUGEOR 405 D</t>
  </si>
  <si>
    <t>16 x 24 - varias</t>
  </si>
  <si>
    <t>7.2 x 14.5 x 1.5 - CUMMINS</t>
  </si>
  <si>
    <t>7.3 x 13 x 1.5 - AMAROK</t>
  </si>
  <si>
    <t>7.3 x 13 x 2 - AMAROK</t>
  </si>
  <si>
    <t>8 x 20 x 2 - JOHN DEERE</t>
  </si>
  <si>
    <t>9 x 15.5 x 2 - JOHN DEERE</t>
  </si>
  <si>
    <t>10 x 19 x 2 - SCANIA 112 mwm/Perkins</t>
  </si>
  <si>
    <t>10 x 20 x 1.5 - DEUZ</t>
  </si>
  <si>
    <t>10 x 20 x 2 - BEDFORD/varios</t>
  </si>
  <si>
    <t>10 x 21 x 2 - MAXION MWM</t>
  </si>
  <si>
    <t>14 x 20 x 1.5 - PERKINS 6/305</t>
  </si>
  <si>
    <t>14 x 20 x 2 - TOBERA DN/DL</t>
  </si>
  <si>
    <t>15 x 21 x 1.5 - PERKINS 6/354</t>
  </si>
  <si>
    <t>15 x 21 x 2 - PERKINS 4/203/indenor</t>
  </si>
  <si>
    <t>17 x 20 x 1.5 - BASE PATNER</t>
  </si>
  <si>
    <t>17 x 20 x 1.25 - BASE PATNER</t>
  </si>
  <si>
    <t>9.5 x 14.5 - BOMBA CAV</t>
  </si>
  <si>
    <t>9.5 x 14.5 x 2 - RET MBZ</t>
  </si>
  <si>
    <t>10 x 20 - VARIAS</t>
  </si>
  <si>
    <t>10 x 21 - VARIAS</t>
  </si>
  <si>
    <t>13 x 20 - VARIAS</t>
  </si>
  <si>
    <t>13 x 20 x 2 - VARIAS</t>
  </si>
  <si>
    <t>14 x 20 x 2 - VARIAS</t>
  </si>
  <si>
    <t>21 x 25.5 - BEDFORD</t>
  </si>
  <si>
    <t>25.5 x 29.5 - PERKINS</t>
  </si>
  <si>
    <t>ACCESORIOS DE BRONCE UNION POLIAMIDA1</t>
  </si>
  <si>
    <t>ACCESORIOS DE BRONCE UNION POLIAMIDA</t>
  </si>
  <si>
    <t>VIROLA 4 MM</t>
  </si>
  <si>
    <t>ACCESORIOS DE BRONCE UNION POLIAMIDA2</t>
  </si>
  <si>
    <t>VIROLA 6 MM</t>
  </si>
  <si>
    <t>ACCESORIOS DE BRONCE UNION POLIAMIDA3</t>
  </si>
  <si>
    <t>VIROLA 8 MM</t>
  </si>
  <si>
    <t>ACCESORIOS DE BRONCE UNION POLIAMIDA4</t>
  </si>
  <si>
    <t>VIROLA 10 MM</t>
  </si>
  <si>
    <t>ACCESORIOS DE BRONCE UNION POLIAMIDA5</t>
  </si>
  <si>
    <t>VIROLA 12 MM</t>
  </si>
  <si>
    <t>ACCESORIOS DE BRONCE UNION POLIAMIDA6</t>
  </si>
  <si>
    <t>VIROLA 14 MM</t>
  </si>
  <si>
    <t>ACCESORIOS DE BRONCE UNION POLIAMIDA7</t>
  </si>
  <si>
    <t>VIROLA 16 MM</t>
  </si>
  <si>
    <t>ACCESORIOS DE BRONCE UNION POLIAMIDA8</t>
  </si>
  <si>
    <t>VIROLA 1/4</t>
  </si>
  <si>
    <t>ACCESORIOS DE BRONCE UNION POLIAMIDA9</t>
  </si>
  <si>
    <t>VIROLA 3/8</t>
  </si>
  <si>
    <t>ACCESORIOS DE BRONCE UNION POLIAMIDA10</t>
  </si>
  <si>
    <t>VIROLA 1/2</t>
  </si>
  <si>
    <t>ACCESORIOS DE BRONCE UNION POLIAMIDA11</t>
  </si>
  <si>
    <t>MANGO BRONCE 4 MM</t>
  </si>
  <si>
    <t>ACCESORIOS DE BRONCE UNION POLIAMIDA12</t>
  </si>
  <si>
    <t>MANGO BRONCE 6 MM</t>
  </si>
  <si>
    <t>ACCESORIOS DE BRONCE UNION POLIAMIDA13</t>
  </si>
  <si>
    <t>MANGO BRONCE 8 MM</t>
  </si>
  <si>
    <t>ACCESORIOS DE BRONCE UNION POLIAMIDA14</t>
  </si>
  <si>
    <t>MANGO BRONCE 10 MM</t>
  </si>
  <si>
    <t>ACCESORIOS DE BRONCE UNION POLIAMIDA15</t>
  </si>
  <si>
    <t>MANGO BRONCE 12 MM</t>
  </si>
  <si>
    <t>ACCESORIOS DE BRONCE UNION POLIAMIDA16</t>
  </si>
  <si>
    <t>MANGO BRONCE 1/4</t>
  </si>
  <si>
    <t>ACCESORIOS DE BRONCE UNION POLIAMIDA17</t>
  </si>
  <si>
    <t>MANGO BRONCE 3/8</t>
  </si>
  <si>
    <t>ACCESORIOS DE BRONCE UNION POLIAMIDA18</t>
  </si>
  <si>
    <t>MANGO BRONCE 1/2</t>
  </si>
  <si>
    <t>ACCESORIOS DE BRONCE UNION POLIAMIDA20</t>
  </si>
  <si>
    <t>CONEXIÓN CON VIROLA TUBO 1/4</t>
  </si>
  <si>
    <t>ACCESORIOS DE BRONCE UNION POLIAMIDA21</t>
  </si>
  <si>
    <t>CONEXIÓN CON VIROLA TUBO 5/6</t>
  </si>
  <si>
    <t>ACCESORIOS DE BRONCE UNION POLIAMIDA22</t>
  </si>
  <si>
    <t>CONEXIÓN CON VIROLA TUBO 3/8</t>
  </si>
  <si>
    <t>ACCESORIOS DE BRONCE UNION POLIAMIDA23</t>
  </si>
  <si>
    <t>CONEXIÓN CON VIROLA TUBO 1/2</t>
  </si>
  <si>
    <t>ACCESORIOS DE BRONCE UNION POLIAMIDA24</t>
  </si>
  <si>
    <t>CONEXIÓN CON VIROLA TUBO 6 M</t>
  </si>
  <si>
    <t>ACCESORIOS DE BRONCE UNION POLIAMIDA25</t>
  </si>
  <si>
    <t>CONEXIÓN CON VIROLA TUBO 8 M</t>
  </si>
  <si>
    <t>ACCESORIOS DE BRONCE UNION POLIAMIDA26</t>
  </si>
  <si>
    <t>CONEXIÓN C/VIROLA TUBO 10MM</t>
  </si>
  <si>
    <t>ACCESORIOS DE BRONCE UNION POLIAMIDA27</t>
  </si>
  <si>
    <t>CONEXIÓN C/VIROLA TUBO 12 MM</t>
  </si>
  <si>
    <t>ACCESORIOS DE BRONCE UNION POLIAMIDA30</t>
  </si>
  <si>
    <t>UNION VIROLA 1/4</t>
  </si>
  <si>
    <t>ACCESORIOS DE BRONCE UNION POLIAMIDA31</t>
  </si>
  <si>
    <t>UNION VIROLA 5/16</t>
  </si>
  <si>
    <t>ACCESORIOS DE BRONCE UNION POLIAMIDA32</t>
  </si>
  <si>
    <t>UNION VIROLA 3/8</t>
  </si>
  <si>
    <t>ACCESORIOS DE BRONCE UNION POLIAMIDA33</t>
  </si>
  <si>
    <t>UNION VIROLA 1/2</t>
  </si>
  <si>
    <t>ACCESORIOS DE BRONCE UNION POLIAMIDA34</t>
  </si>
  <si>
    <t>UNION VIROLA 6 MM</t>
  </si>
  <si>
    <t>ACCESORIOS DE BRONCE UNION POLIAMIDA35</t>
  </si>
  <si>
    <t>UNION VIROLA 8 MM</t>
  </si>
  <si>
    <t>ACCESORIOS DE BRONCE UNION POLIAMIDA36</t>
  </si>
  <si>
    <t>UNION VIROLA 10 MM</t>
  </si>
  <si>
    <t>080.580.0002</t>
  </si>
  <si>
    <t>080.580.0003</t>
  </si>
  <si>
    <t>080.580.0004</t>
  </si>
  <si>
    <t>080.580.0005</t>
  </si>
  <si>
    <t>080.580.0006</t>
  </si>
  <si>
    <t>080.580.0007</t>
  </si>
  <si>
    <t>080.580.0008</t>
  </si>
  <si>
    <t>080.580.0009</t>
  </si>
  <si>
    <t>080.580.0010</t>
  </si>
  <si>
    <t>080.580.0011</t>
  </si>
  <si>
    <t>080.580.0012</t>
  </si>
  <si>
    <t>080.580.0013</t>
  </si>
  <si>
    <t>080.580.0014</t>
  </si>
  <si>
    <t>080.580.0015</t>
  </si>
  <si>
    <t>080.580.0016</t>
  </si>
  <si>
    <t>080.580.0017</t>
  </si>
  <si>
    <t>080.580.0018</t>
  </si>
  <si>
    <t>080.580.0019</t>
  </si>
  <si>
    <t>080.580.0020</t>
  </si>
  <si>
    <t>080.580.0021</t>
  </si>
  <si>
    <t>080.580.0022</t>
  </si>
  <si>
    <t>080.580.0023</t>
  </si>
  <si>
    <t>080.580.0024</t>
  </si>
  <si>
    <t>080.580.0025</t>
  </si>
  <si>
    <t>080.580.0026</t>
  </si>
  <si>
    <t>080.580.0027</t>
  </si>
  <si>
    <t>080.580.0028</t>
  </si>
  <si>
    <t>080.580.0029</t>
  </si>
  <si>
    <t>080.580.0030</t>
  </si>
  <si>
    <t>080.580.0031</t>
  </si>
  <si>
    <t>080.580.0032</t>
  </si>
  <si>
    <t>080.580.0033</t>
  </si>
  <si>
    <t>080.580.0034</t>
  </si>
  <si>
    <t>080.580.0035</t>
  </si>
  <si>
    <t>080.580.0036</t>
  </si>
  <si>
    <t>080.580.0037</t>
  </si>
  <si>
    <t>080.580.0038</t>
  </si>
  <si>
    <t>080.580.0039</t>
  </si>
  <si>
    <t>080.580.0040</t>
  </si>
  <si>
    <t>080.580.0041</t>
  </si>
  <si>
    <t>081.581.0002</t>
  </si>
  <si>
    <t>081.581.0003</t>
  </si>
  <si>
    <t>081.581.0004</t>
  </si>
  <si>
    <t>081.581.0005</t>
  </si>
  <si>
    <t>081.581.0006</t>
  </si>
  <si>
    <t>081.581.0007</t>
  </si>
  <si>
    <t>081.581.0008</t>
  </si>
  <si>
    <t>081.581.0009</t>
  </si>
  <si>
    <t>081.581.0010</t>
  </si>
  <si>
    <t>081.581.0011</t>
  </si>
  <si>
    <t>081.581.0012</t>
  </si>
  <si>
    <t>081.581.0013</t>
  </si>
  <si>
    <t>081.581.0014</t>
  </si>
  <si>
    <t>081.581.0015</t>
  </si>
  <si>
    <t>081.581.0016</t>
  </si>
  <si>
    <t>081.581.0017</t>
  </si>
  <si>
    <t>081.581.0018</t>
  </si>
  <si>
    <t>081.581.0019</t>
  </si>
  <si>
    <t>081.581.0020</t>
  </si>
  <si>
    <t>081.581.0021</t>
  </si>
  <si>
    <t>081.581.0022</t>
  </si>
  <si>
    <t>081.581.0023</t>
  </si>
  <si>
    <t>081.581.0024</t>
  </si>
  <si>
    <t>081.581.0025</t>
  </si>
  <si>
    <t>081.581.0026</t>
  </si>
  <si>
    <t>081.581.0027</t>
  </si>
  <si>
    <t>081.581.0028</t>
  </si>
  <si>
    <t>081.581.0029</t>
  </si>
  <si>
    <t>081.581.0030</t>
  </si>
  <si>
    <t>081.581.0031</t>
  </si>
  <si>
    <t>081.581.0032</t>
  </si>
  <si>
    <t>081.581.0033</t>
  </si>
  <si>
    <t>081.581.0034</t>
  </si>
  <si>
    <t>Uni. Orient.</t>
  </si>
  <si>
    <t>Arand. Inyec.</t>
  </si>
  <si>
    <t>ARANDELAS DE INYECCION</t>
  </si>
  <si>
    <t>Uni. Poliam.</t>
  </si>
  <si>
    <t>Bulon 6 x 1 x 20 mm</t>
  </si>
  <si>
    <t>Bulon 8 x 075 x 25 mm</t>
  </si>
  <si>
    <t>Bulon 8 x 1 x 23</t>
  </si>
  <si>
    <t>Bulon 8 x 1 x 33 doble</t>
  </si>
  <si>
    <t>Bulon 8 x 1,25 x 23</t>
  </si>
  <si>
    <t>Bulon 10 x 1 x 25 mm (2 salidas)</t>
  </si>
  <si>
    <t>Bulon 10 x 1 x 25 mm (3 salidas)</t>
  </si>
  <si>
    <t>Bulon 10 x 1 x 35 mm doble</t>
  </si>
  <si>
    <t>Bulon 10 x 1,25 x 26 mm</t>
  </si>
  <si>
    <t>Bulon 10 x 1,5 x 26 mm</t>
  </si>
  <si>
    <t>Bulon 12 x 1,5 x 27 mm</t>
  </si>
  <si>
    <t>Bulon 14 x 1,5 x 30 mm</t>
  </si>
  <si>
    <t>Bulon 16 x 1,5 x 33 mm</t>
  </si>
  <si>
    <t>Bulon 18 x 1,5 x 42 mm</t>
  </si>
  <si>
    <t>Bulon 3/8 NF x 23 mm</t>
  </si>
  <si>
    <t>Bulon 1/2 NF x 26</t>
  </si>
  <si>
    <t>Ø pico 6,4 mm -  Ø CAÑO PRINCIPAL 6,4 mm</t>
  </si>
  <si>
    <t>Ø pico 6,4 mm -  Ø CAÑO PRINCIPAL 8 mm</t>
  </si>
  <si>
    <t>Ø pico 6,4 mm -  Ø CAÑO PRINCIPAL 10 mm</t>
  </si>
  <si>
    <t>Ø pico 6,4 mm -  Ø CAÑO PRINCIPAL 13 mm</t>
  </si>
  <si>
    <t>Ø pico 6,4 mm -  Ø CAÑO PRINCIPAL 16 mm</t>
  </si>
  <si>
    <t>Ø pico 6,4 mm -  Ø CAÑO PRINCIPAL 19 mm</t>
  </si>
  <si>
    <t>075.575.0061</t>
  </si>
  <si>
    <t>075.575.0062</t>
  </si>
  <si>
    <t>075.575.0063</t>
  </si>
  <si>
    <t>075.575.0064</t>
  </si>
  <si>
    <t>075.575.0065</t>
  </si>
  <si>
    <t>075.575.0066</t>
  </si>
  <si>
    <t>CODO a 90° 16 16mm - 58</t>
  </si>
  <si>
    <t>CODO a 90° 19 19mm - 59</t>
  </si>
  <si>
    <t>CODO a 90° 16mm - CORSA - 17</t>
  </si>
  <si>
    <t>074.574.0058</t>
  </si>
  <si>
    <t>CODO a 90° 19mm - CORSA</t>
  </si>
  <si>
    <t>074.574.0059</t>
  </si>
  <si>
    <t>CODO 16 Curva - 71</t>
  </si>
  <si>
    <t>074.574.0056</t>
  </si>
  <si>
    <t>CODO 19 Curva - 72</t>
  </si>
  <si>
    <t>074.574.0057</t>
  </si>
  <si>
    <t>Porta bulbo  1 " 1/8, 28 mm - 13</t>
  </si>
  <si>
    <t>Porta bulbo  1 3/8 " , 35 mm - 15</t>
  </si>
  <si>
    <t>CORSA 16 mm - 73</t>
  </si>
  <si>
    <t>CORSA 19 mm - 74</t>
  </si>
  <si>
    <t>CORSA 6 mm</t>
  </si>
  <si>
    <t>074.574.0053</t>
  </si>
  <si>
    <t>Union de 57 mm</t>
  </si>
  <si>
    <t>074.574.0054</t>
  </si>
  <si>
    <t>REDUCCION  6 X 18</t>
  </si>
  <si>
    <t>074.574.0060</t>
  </si>
  <si>
    <t>REDUCCION  6 X 10</t>
  </si>
  <si>
    <t>074.574.0061</t>
  </si>
  <si>
    <t>REDUCCION  6 X 13</t>
  </si>
  <si>
    <t>074.574.0062</t>
  </si>
  <si>
    <t>REDUCCION 13 X 25 - 67</t>
  </si>
  <si>
    <t>REDUCCION 19 X 35</t>
  </si>
  <si>
    <t>074.574.0055</t>
  </si>
  <si>
    <t>REDUCCION 28 X 38</t>
  </si>
  <si>
    <t>Ø pico 28 mm -  Ø CAÑO PRINCIPAL 32 mm</t>
  </si>
  <si>
    <t>075.575.0067</t>
  </si>
  <si>
    <t>Ø pico 28 mm -  Ø CAÑO PRINCIPAL 35 mm</t>
  </si>
  <si>
    <t>075.575.0068</t>
  </si>
  <si>
    <t>Ø pico 32 mm -  Ø CAÑO PRINCIPAL 32 mm</t>
  </si>
  <si>
    <t>075.575.0069</t>
  </si>
  <si>
    <t>Ø pico 32 mm -  Ø CAÑO PRINCIPAL 38 mm</t>
  </si>
  <si>
    <t>075.575.0070</t>
  </si>
  <si>
    <t>Ø pico 35 mm -  Ø CAÑO PRINCIPAL 35 mm</t>
  </si>
  <si>
    <t>075.575.0071</t>
  </si>
  <si>
    <t>Ø pico 38 mm -  Ø CAÑO PRINCIPAL 38 mm</t>
  </si>
  <si>
    <t>075.575.0072</t>
  </si>
  <si>
    <t>CONEXIÓN INFERIOR RADIADOR OROSH, DASTER</t>
  </si>
  <si>
    <t>075.575.0077</t>
  </si>
  <si>
    <t>Ø pico 8 mm -  16 mm GNC con purg</t>
  </si>
  <si>
    <t>UNION 16 mm FIAT DUNA Y uso univer - 36</t>
  </si>
  <si>
    <t>"T" RELOJ TEMP. 5/8 - CUERPO DE 25 MM</t>
  </si>
  <si>
    <t>075.575.0080</t>
  </si>
  <si>
    <t>"T" RELOJ TEMP. 5/8 - CUERPO DE 28 MM</t>
  </si>
  <si>
    <t>075.575.0081</t>
  </si>
  <si>
    <t>"T" RELOJ TEMP. 5/8 - CUERPO DE 32 MM</t>
  </si>
  <si>
    <t>075.575.0082</t>
  </si>
  <si>
    <t>"T" RELOJ TEMP. 5/8 - CUERPO DE 35 MM</t>
  </si>
  <si>
    <t>075.575.0083</t>
  </si>
  <si>
    <t>"T" RELOJ TEMP. 5/8 - CUERPO DE 38 MM</t>
  </si>
  <si>
    <t>075.575.0084</t>
  </si>
  <si>
    <t>CONEXIÓN DE ALUMINIO9</t>
  </si>
  <si>
    <t>CONEXIÓN DE ALUMINIO24</t>
  </si>
  <si>
    <t>CONEXIÓN DE ALUMINIO34</t>
  </si>
  <si>
    <t>CONEXIÓN DE ALUMINIO35</t>
  </si>
  <si>
    <t>CONEXIÓN DE ALUMINIO36</t>
  </si>
  <si>
    <t>CONEXIÓN DE ALUMINIO65</t>
  </si>
  <si>
    <t>CONEXIÓN DE ALUMINIO78</t>
  </si>
  <si>
    <t>CONEXIÓN DE ALUMINIO79</t>
  </si>
  <si>
    <t>CONEXIÓN DE ALUMINIO82</t>
  </si>
  <si>
    <t>CONEXIÓN DE ALUMINIO83</t>
  </si>
  <si>
    <t>CONEXIONES T EN ALUMINIO85</t>
  </si>
  <si>
    <t>CONEXIONES T EN ALUMINIO86</t>
  </si>
  <si>
    <t>CONEXIONES T EN ALUMINIO87</t>
  </si>
  <si>
    <t>CONEXIONES T EN ALUMINIO88</t>
  </si>
  <si>
    <t>CONEXIONES T EN ALUMINIO89</t>
  </si>
  <si>
    <t>CONEXIONES T EN ALUMINIO90</t>
  </si>
  <si>
    <t>CONEXIONES T EN ALUMINIO168</t>
  </si>
  <si>
    <t>CONEXIONES T EN ALUMINIO169</t>
  </si>
  <si>
    <t>CONEXIONES T EN ALUMINIO170</t>
  </si>
  <si>
    <t>CONEXIONES T EN ALUMINIO171</t>
  </si>
  <si>
    <t>CONEXIONES T EN ALUMINIO172</t>
  </si>
  <si>
    <t>CONEXIONES T EN ALUMINIO173</t>
  </si>
  <si>
    <t>CONEXIONES T EN ALUMINIO179</t>
  </si>
  <si>
    <t>CONEXIONES T EN ALUMINIO200</t>
  </si>
  <si>
    <t>CONEXIONES T EN ALUMINIO201</t>
  </si>
  <si>
    <t>CONEXIONES T EN ALUMINIO202</t>
  </si>
  <si>
    <t>CONEXIONES T EN ALUMINIO203</t>
  </si>
  <si>
    <t>CONEXIONES T EN ALUMINIO204</t>
  </si>
  <si>
    <t>Niple plástico para unir manguera de 6mm</t>
  </si>
  <si>
    <t>Niple plástico para unir manguera de 10 mm</t>
  </si>
  <si>
    <t>Niple plástico para unir manguera de 13 mm</t>
  </si>
  <si>
    <t>025.025.0041</t>
  </si>
  <si>
    <t>Niple plástico para unir manguera de 19 mm</t>
  </si>
  <si>
    <t>025.025.0042</t>
  </si>
  <si>
    <t>Niple plástico para unir manguera de 22 mm</t>
  </si>
  <si>
    <t>025.025.0043</t>
  </si>
  <si>
    <t>Niple plástico para unir manguera de 25 mm</t>
  </si>
  <si>
    <t>025.025.0044</t>
  </si>
  <si>
    <t>Conector 3 Vías limpiaparabrisas 5 mm</t>
  </si>
  <si>
    <t>Conector de agua equipos de Gas P fino</t>
  </si>
  <si>
    <t>Conector de Calefacción R 12</t>
  </si>
  <si>
    <t>PURGADOR  3 Vías R 12</t>
  </si>
  <si>
    <t>Conector de calefacción purgador plástico de P 505</t>
  </si>
  <si>
    <t>Conector de agua equipos de Gas 19 a 8 mm Pico fino</t>
  </si>
  <si>
    <t>Conector Tapa de Válvula R 18</t>
  </si>
  <si>
    <t>REDUCTOR DE 8 a 13 mm</t>
  </si>
  <si>
    <t>025.025.0045</t>
  </si>
  <si>
    <t>REDUCTOR DE 8 a 16 mm</t>
  </si>
  <si>
    <t>025.025.0046</t>
  </si>
  <si>
    <t>REDUCTOR DE 8 a 19 mm</t>
  </si>
  <si>
    <t>025.025.0047</t>
  </si>
  <si>
    <t>REDUCTOR DE 10 a 13 mm</t>
  </si>
  <si>
    <t>025.025.0048</t>
  </si>
  <si>
    <t>REDUCTOR DE 10 a 16 mm</t>
  </si>
  <si>
    <t>025.025.0049</t>
  </si>
  <si>
    <t>REDUCTOR DE 10 a 19 mm</t>
  </si>
  <si>
    <t>025.025.0050</t>
  </si>
  <si>
    <t>R12 Mod. 1971 en adelante</t>
  </si>
  <si>
    <t>025.025.0051</t>
  </si>
  <si>
    <t>R12 Pivote Acelerador R12</t>
  </si>
  <si>
    <t>025.025.0052</t>
  </si>
  <si>
    <t>Trafic Diesel</t>
  </si>
  <si>
    <t>025.025.0053</t>
  </si>
  <si>
    <t>Rotula Acelerador R9 - R11 - R12</t>
  </si>
  <si>
    <t>025.025.0054</t>
  </si>
  <si>
    <t>Rotula Acelerador Pata Larga R12</t>
  </si>
  <si>
    <t>025.025.0055</t>
  </si>
  <si>
    <t>Varilla Roscada 2 Punteras y Tuerca. R11 Kangoo</t>
  </si>
  <si>
    <t>025.025.0056</t>
  </si>
  <si>
    <t>CONECTORES PLASTICOS MANGUERAS2</t>
  </si>
  <si>
    <t>CONECTORES PLASTICOS MANGUERAS3</t>
  </si>
  <si>
    <t>CONECTORES PLASTICOS MANGUERAS4</t>
  </si>
  <si>
    <t>CONECTORES PLASTICOS MANGUERAS5</t>
  </si>
  <si>
    <t>CONECTORES PLASTICOS MANGUERAS12</t>
  </si>
  <si>
    <t>CONECTORES PLASTICOS MANGUERAS70</t>
  </si>
  <si>
    <t>CONECTORES PLASTICOS MANGUERAS71</t>
  </si>
  <si>
    <t>CONECTORES PLASTICOS MANGUERAS72</t>
  </si>
  <si>
    <t>CONECTORES PLASTICOS MANGUERAS78</t>
  </si>
  <si>
    <t>CONECTORES PLASTICOS MANGUERAS79</t>
  </si>
  <si>
    <t>CONECTORES PLASTICOS MANGUERAS80</t>
  </si>
  <si>
    <t>CONECTORES PLASTICOS MANGUERAS90</t>
  </si>
  <si>
    <t>CONECTORES PLASTICOS MANGUERAS91</t>
  </si>
  <si>
    <t>CONECTORES PLASTICOS MANGUERAS92</t>
  </si>
  <si>
    <t>CONECTORES PLASTICOS MANGUERAS93</t>
  </si>
  <si>
    <t>CONECTORES PLASTICOS MANGUERAS94</t>
  </si>
  <si>
    <t>CONECTORES PLASTICOS MANGUERAS95</t>
  </si>
  <si>
    <t>RES. LA</t>
  </si>
  <si>
    <t>CARB. CPL</t>
  </si>
  <si>
    <t>CON. NEU. +Rot.</t>
  </si>
  <si>
    <t>Codigo BS GESTION</t>
  </si>
  <si>
    <t>014.014.0003</t>
  </si>
  <si>
    <t>014.014.0004</t>
  </si>
  <si>
    <t>014.014.0005</t>
  </si>
  <si>
    <t>014.014.0006</t>
  </si>
  <si>
    <t>014.014.0007</t>
  </si>
  <si>
    <t>014.014.0008</t>
  </si>
  <si>
    <t>014.014.0009</t>
  </si>
  <si>
    <t>014.014.0010</t>
  </si>
  <si>
    <t>014.014.0011</t>
  </si>
  <si>
    <t>014.014.0012</t>
  </si>
  <si>
    <t>014.014.0013</t>
  </si>
  <si>
    <t>014.014.0014</t>
  </si>
  <si>
    <t>014.014.0015</t>
  </si>
  <si>
    <t>014.014.0016</t>
  </si>
  <si>
    <t>014.014.0017</t>
  </si>
  <si>
    <t>014.014.0018</t>
  </si>
  <si>
    <t>014.014.0019</t>
  </si>
  <si>
    <t>014.014.0020</t>
  </si>
  <si>
    <t>014.014.0021</t>
  </si>
  <si>
    <t>014.014.0022</t>
  </si>
  <si>
    <t>014.014.0023</t>
  </si>
  <si>
    <t>014.014.0024</t>
  </si>
  <si>
    <t>014.014.0025</t>
  </si>
  <si>
    <t>014.014.0026</t>
  </si>
  <si>
    <t>014.014.0027</t>
  </si>
  <si>
    <t>014.014.0028</t>
  </si>
  <si>
    <t>014.014.0029</t>
  </si>
  <si>
    <t>014.014.0030</t>
  </si>
  <si>
    <t>014.014.0031</t>
  </si>
  <si>
    <t>014.014.0032</t>
  </si>
  <si>
    <t>014.014.0033</t>
  </si>
  <si>
    <t>014.014.0034</t>
  </si>
  <si>
    <t>014.014.0035</t>
  </si>
  <si>
    <t>014.014.0036</t>
  </si>
  <si>
    <t>014.014.0037</t>
  </si>
  <si>
    <t>014.014.0038</t>
  </si>
  <si>
    <t>014.014.0039</t>
  </si>
  <si>
    <t>014.014.0040</t>
  </si>
  <si>
    <t>014.014.0041</t>
  </si>
  <si>
    <t>014.014.0042</t>
  </si>
  <si>
    <t>014.014.0043</t>
  </si>
  <si>
    <t>014.014.0044</t>
  </si>
  <si>
    <t>014.014.0045</t>
  </si>
  <si>
    <t>RACORD - ACOPLES - REDUCCIONES - ENTREROSCAS19</t>
  </si>
  <si>
    <t>042.042.0064</t>
  </si>
  <si>
    <t>033.033.0003</t>
  </si>
  <si>
    <t>033.033.0004</t>
  </si>
  <si>
    <t>033.033.0005</t>
  </si>
  <si>
    <t>062.062.0003</t>
  </si>
  <si>
    <t>062.062.0004</t>
  </si>
  <si>
    <t>062.062.0005</t>
  </si>
  <si>
    <t>062.062.0006</t>
  </si>
  <si>
    <t>062.062.0007</t>
  </si>
  <si>
    <t>062.062.0008</t>
  </si>
  <si>
    <t>062.062.0009</t>
  </si>
  <si>
    <t>019.019.0003</t>
  </si>
  <si>
    <t>019.019.0004</t>
  </si>
  <si>
    <t>019.019.0005</t>
  </si>
  <si>
    <t>019.019.0006</t>
  </si>
  <si>
    <t>019.019.0007</t>
  </si>
  <si>
    <t>019.019.0008</t>
  </si>
  <si>
    <t>019.019.0009</t>
  </si>
  <si>
    <t>019.019.0010</t>
  </si>
  <si>
    <t>019.019.0011</t>
  </si>
  <si>
    <t>019.019.0012</t>
  </si>
  <si>
    <t>019.019.0013</t>
  </si>
  <si>
    <t>019.019.0014</t>
  </si>
  <si>
    <t>019.019.0015</t>
  </si>
  <si>
    <t>019.019.0016</t>
  </si>
  <si>
    <t>019.019.0017</t>
  </si>
  <si>
    <t>019.019.0018</t>
  </si>
  <si>
    <t>019.019.0019</t>
  </si>
  <si>
    <t>019.019.0020</t>
  </si>
  <si>
    <t>003.003.0003</t>
  </si>
  <si>
    <t>003.003.0004</t>
  </si>
  <si>
    <t>003.003.0005</t>
  </si>
  <si>
    <t>003.003.0006</t>
  </si>
  <si>
    <t>003.003.0007</t>
  </si>
  <si>
    <t>003.003.0008</t>
  </si>
  <si>
    <t>003.003.0009</t>
  </si>
  <si>
    <t>003.003.0010</t>
  </si>
  <si>
    <t>003.003.0011</t>
  </si>
  <si>
    <t>003.003.0012</t>
  </si>
  <si>
    <t>003.003.0013</t>
  </si>
  <si>
    <t>003.003.0014</t>
  </si>
  <si>
    <t>003.003.0015</t>
  </si>
  <si>
    <t>003.003.0016</t>
  </si>
  <si>
    <t>003.003.0017</t>
  </si>
  <si>
    <t>003.003.0018</t>
  </si>
  <si>
    <t>003.003.0019</t>
  </si>
  <si>
    <t>003.003.0020</t>
  </si>
  <si>
    <t>003.003.0021</t>
  </si>
  <si>
    <t>003.003.0022</t>
  </si>
  <si>
    <t>003.003.0023</t>
  </si>
  <si>
    <t>003.003.0024</t>
  </si>
  <si>
    <t>003.003.0025</t>
  </si>
  <si>
    <t>003.003.0026</t>
  </si>
  <si>
    <t>018.018.0003</t>
  </si>
  <si>
    <t>018.018.0004</t>
  </si>
  <si>
    <t>018.018.0005</t>
  </si>
  <si>
    <t>018.018.0006</t>
  </si>
  <si>
    <t>018.018.0007</t>
  </si>
  <si>
    <t>018.018.0008</t>
  </si>
  <si>
    <t>018.018.0009</t>
  </si>
  <si>
    <t>018.018.0010</t>
  </si>
  <si>
    <t>018.018.0011</t>
  </si>
  <si>
    <t>018.018.0012</t>
  </si>
  <si>
    <t>018.018.0013</t>
  </si>
  <si>
    <t>018.018.0014</t>
  </si>
  <si>
    <t>018.018.0015</t>
  </si>
  <si>
    <t>018.018.0016</t>
  </si>
  <si>
    <t>018.018.0017</t>
  </si>
  <si>
    <t>018.018.0018</t>
  </si>
  <si>
    <t>018.018.0019</t>
  </si>
  <si>
    <t>018.018.0020</t>
  </si>
  <si>
    <t>018.018.0021</t>
  </si>
  <si>
    <t>018.018.0022</t>
  </si>
  <si>
    <t>018.018.0023</t>
  </si>
  <si>
    <t>018.018.0024</t>
  </si>
  <si>
    <t>018.018.0025</t>
  </si>
  <si>
    <t>018.018.0026</t>
  </si>
  <si>
    <t>018.018.0027</t>
  </si>
  <si>
    <t>008.008.0003</t>
  </si>
  <si>
    <t>008.008.0004</t>
  </si>
  <si>
    <t>008.008.0005</t>
  </si>
  <si>
    <t>008.008.0006</t>
  </si>
  <si>
    <t>008.008.0007</t>
  </si>
  <si>
    <t>008.008.0008</t>
  </si>
  <si>
    <t>008.008.0009</t>
  </si>
  <si>
    <t>008.008.0010</t>
  </si>
  <si>
    <t>008.008.0011</t>
  </si>
  <si>
    <t>008.008.0012</t>
  </si>
  <si>
    <t>008.008.0013</t>
  </si>
  <si>
    <t>008.008.0014</t>
  </si>
  <si>
    <t>008.008.0015</t>
  </si>
  <si>
    <t>008.008.0016</t>
  </si>
  <si>
    <t>008.008.0017</t>
  </si>
  <si>
    <t>008.008.0018</t>
  </si>
  <si>
    <t>008.008.0019</t>
  </si>
  <si>
    <t>008.008.0020</t>
  </si>
  <si>
    <t>008.008.0021</t>
  </si>
  <si>
    <t>008.008.0022</t>
  </si>
  <si>
    <t>008.008.0023</t>
  </si>
  <si>
    <t>008.008.0024</t>
  </si>
  <si>
    <t>008.008.0025</t>
  </si>
  <si>
    <t>008.008.0026</t>
  </si>
  <si>
    <t>008.008.0027</t>
  </si>
  <si>
    <t>008.008.0028</t>
  </si>
  <si>
    <t>008.008.0029</t>
  </si>
  <si>
    <t>008.008.0030</t>
  </si>
  <si>
    <t>008.008.0031</t>
  </si>
  <si>
    <t>008.008.0032</t>
  </si>
  <si>
    <t>008.008.0033</t>
  </si>
  <si>
    <t>008.008.0034</t>
  </si>
  <si>
    <t>008.008.0035</t>
  </si>
  <si>
    <t>008.008.0036</t>
  </si>
  <si>
    <t>008.008.0037</t>
  </si>
  <si>
    <t>008.008.0038</t>
  </si>
  <si>
    <t>ARANDELAS DE GOMA LINEA PESADAGaveta</t>
  </si>
  <si>
    <t>CONECTORES NUEVA INCORPORACIONGaveta</t>
  </si>
  <si>
    <t>ABRAZADERAS C/ GOMA - AC INOXIDABLEGaveta</t>
  </si>
  <si>
    <t>ABRAZADERAS C/ GOMA - ALUMINIOGaveta</t>
  </si>
  <si>
    <t>RESORTES LINEA BULONERAGaveta</t>
  </si>
  <si>
    <t>BORNES PARA BATERIAGaveta</t>
  </si>
  <si>
    <t>ABRAZADERAS GRAMPAS UGaveta</t>
  </si>
  <si>
    <t>TAPONES DE CARTERGaveta</t>
  </si>
  <si>
    <t>ARANDELAS DE ALUMINIOGaveta</t>
  </si>
  <si>
    <t>ARANDELAS DE COBREGaveta</t>
  </si>
  <si>
    <t>ARANDELAS DE POLIPROPILENOGaveta</t>
  </si>
  <si>
    <t>REGATONESGaveta</t>
  </si>
  <si>
    <t>PICOS PARA GASGaveta</t>
  </si>
  <si>
    <t>CONECTORES NEUMÁTICOSGaveta</t>
  </si>
  <si>
    <t>ALEMITESGaveta</t>
  </si>
  <si>
    <t>CHAVETAS PARTIDASGaveta</t>
  </si>
  <si>
    <t>PASACABLES DE GOMAGaveta</t>
  </si>
  <si>
    <t>TARUGOS ESTRIADOSGaveta</t>
  </si>
  <si>
    <t>RETENES SEGURIDADGaveta</t>
  </si>
  <si>
    <t>ARANLOCKGaveta</t>
  </si>
  <si>
    <t>ESPINAS ELASTICASGaveta</t>
  </si>
  <si>
    <t>ARANDELAS DE GOMAGaveta</t>
  </si>
  <si>
    <t>PLASTICOSGaveta</t>
  </si>
  <si>
    <t>RESORTES LINEA FERRETERIAGaveta</t>
  </si>
  <si>
    <t>RESORTES LINEA COMPLEMENTARIAGaveta</t>
  </si>
  <si>
    <t>RESORTES LINEA PESADAGaveta</t>
  </si>
  <si>
    <t>RESORTES LINEA AUTOMOTORGaveta</t>
  </si>
  <si>
    <t>SEEGER DIN 471Gaveta</t>
  </si>
  <si>
    <t>SEEGER DIN 472Gaveta</t>
  </si>
  <si>
    <t>ORINGGaveta</t>
  </si>
  <si>
    <t>INSERTOSGaveta</t>
  </si>
  <si>
    <t>CONEXIÓN DE CHAPAGaveta</t>
  </si>
  <si>
    <t>TOPES Y TAPONES DE GOMAGaveta</t>
  </si>
  <si>
    <t>CONECTORES PLASTICOS MANGUERASGaveta</t>
  </si>
  <si>
    <t>TUERCAS RAPIDASGaveta</t>
  </si>
  <si>
    <t>ARANDELAS PLANAS DE TAPASGaveta</t>
  </si>
  <si>
    <t>ARANDELAS DE FIBRAGaveta</t>
  </si>
  <si>
    <t>RACORDSGaveta</t>
  </si>
  <si>
    <t>TERMINALESGaveta</t>
  </si>
  <si>
    <t>CHAVETASGaveta</t>
  </si>
  <si>
    <t>CARBONESGaveta</t>
  </si>
  <si>
    <t>RESORTES LINEA HORNOGaveta</t>
  </si>
  <si>
    <t>ESPARRAGOS DE ACEROGaveta</t>
  </si>
  <si>
    <t>RACORD - ACOPLES - REDUCCIONES - ENTREROSCASGaveta</t>
  </si>
  <si>
    <t>GANCHOS - CHAVETASGaveta</t>
  </si>
  <si>
    <t>065.065.0004</t>
  </si>
  <si>
    <t>066.066.0004</t>
  </si>
  <si>
    <t>Gavetas1 - 30x49x10 - Esp. 20</t>
  </si>
  <si>
    <t>Gavetas2 - 25x42x8 - Esp. 20</t>
  </si>
  <si>
    <t>030.030.0004</t>
  </si>
  <si>
    <t>Gavetas3 - 25x42x8 - Esp. 24</t>
  </si>
  <si>
    <t>030.030.0005</t>
  </si>
  <si>
    <t>Gavetas4 - 25x42x7 - Esp. 30</t>
  </si>
  <si>
    <t>030.030.0006</t>
  </si>
  <si>
    <t>Gavetas5 - 25x42x7 - Esp. 35</t>
  </si>
  <si>
    <t>Gavetas6 - 25x42x5 - Esp. 35</t>
  </si>
  <si>
    <t>Gavetas7 - 25x49x7 - Esp. 40</t>
  </si>
  <si>
    <t>030.030.0009</t>
  </si>
  <si>
    <t>VARIOSVARIOS</t>
  </si>
  <si>
    <t>064.064.0003</t>
  </si>
  <si>
    <t>SUELDOSUELDO</t>
  </si>
  <si>
    <t>054.054.0003</t>
  </si>
  <si>
    <t>Suplementos de Acero10200</t>
  </si>
  <si>
    <t>057.057.0003</t>
  </si>
  <si>
    <t>Suplementos de Acero10410</t>
  </si>
  <si>
    <t>057.057.0004</t>
  </si>
  <si>
    <t>Suplementos de Acero10710</t>
  </si>
  <si>
    <t>057.057.0005</t>
  </si>
  <si>
    <t>Suplementos de Acero11110</t>
  </si>
  <si>
    <t>057.057.0006</t>
  </si>
  <si>
    <t>Suplementos de Acero11210</t>
  </si>
  <si>
    <t>057.057.0007</t>
  </si>
  <si>
    <t>Suplementos de Acero11510</t>
  </si>
  <si>
    <t>057.057.0008</t>
  </si>
  <si>
    <t>Suplementos de Acero11610</t>
  </si>
  <si>
    <t>057.057.0009</t>
  </si>
  <si>
    <t>Suplementos de Acero11710</t>
  </si>
  <si>
    <t>057.057.0010</t>
  </si>
  <si>
    <t>Suplementos de Acero11810</t>
  </si>
  <si>
    <t>057.057.0011</t>
  </si>
  <si>
    <t>Suplementos de Acero11860</t>
  </si>
  <si>
    <t>057.057.0012</t>
  </si>
  <si>
    <t>Suplementos de Acero11910</t>
  </si>
  <si>
    <t>057.057.0013</t>
  </si>
  <si>
    <t>Suplementos de Acero21000</t>
  </si>
  <si>
    <t>057.057.0014</t>
  </si>
  <si>
    <t>Suplementos de Acero21310</t>
  </si>
  <si>
    <t>057.057.0015</t>
  </si>
  <si>
    <t>Suplementos de Acero21410</t>
  </si>
  <si>
    <t>057.057.0016</t>
  </si>
  <si>
    <t>Suplementos de Acero22010</t>
  </si>
  <si>
    <t>057.057.0017</t>
  </si>
  <si>
    <t>Suplementos de Acero22100</t>
  </si>
  <si>
    <t>057.057.0018</t>
  </si>
  <si>
    <t>Suplementos de Acero22110</t>
  </si>
  <si>
    <t>057.057.0019</t>
  </si>
  <si>
    <t>Suplementos de Acero22510</t>
  </si>
  <si>
    <t>057.057.0020</t>
  </si>
  <si>
    <t>JUNTAS MILIMÉTRICAS DE ALUMINIO12000</t>
  </si>
  <si>
    <t>032.032.0003</t>
  </si>
  <si>
    <t>JUNTAS MILIMÉTRICAS DE ALUMINIO12300</t>
  </si>
  <si>
    <t>032.032.0004</t>
  </si>
  <si>
    <t>JUNTAS MILIMÉTRICAS DE ALUMINIO12500</t>
  </si>
  <si>
    <t>032.032.0005</t>
  </si>
  <si>
    <t>ARANDELAS Y SEGURO DE CAÑONERA13100</t>
  </si>
  <si>
    <t>016.016.0003</t>
  </si>
  <si>
    <t>AMORTIGUACIÓN Y SUSPENSIÓN14100</t>
  </si>
  <si>
    <t>005.005.0003</t>
  </si>
  <si>
    <t>PUNTA EJE Y SEMIEJE -COCHE Y CAMIÓN15100</t>
  </si>
  <si>
    <t>041.041.0003</t>
  </si>
  <si>
    <t>ARANDELAS PUNTA EJE CAMIÓN15200</t>
  </si>
  <si>
    <t>015.015.0003</t>
  </si>
  <si>
    <t>ARANDELAS  PLANAS  DE  HIERRO16100</t>
  </si>
  <si>
    <t>006.006.0003</t>
  </si>
  <si>
    <t>ARANDELAS  PLANAS  DE  HIERRO16200</t>
  </si>
  <si>
    <t>006.006.0004</t>
  </si>
  <si>
    <t>ARANDELAS  PLANAS  DE  HIERRO16300</t>
  </si>
  <si>
    <t>006.006.0005</t>
  </si>
  <si>
    <t>ARANDELAS  PLANAS  DE  HIERRO16400</t>
  </si>
  <si>
    <t>006.006.0006</t>
  </si>
  <si>
    <t>ARANDELAS  PLANAS  DE  HIERRO16800</t>
  </si>
  <si>
    <t>006.006.0007</t>
  </si>
  <si>
    <t>ARANDELAS  PLANAS  DE  HIERRO16900</t>
  </si>
  <si>
    <t>006.006.0008</t>
  </si>
  <si>
    <t>LIBRERÍALIBRERÍA</t>
  </si>
  <si>
    <t>034.034.0003</t>
  </si>
  <si>
    <t>PLUS PERFORADOMADERA</t>
  </si>
  <si>
    <t>MUEBLESMueble P/Gav chica</t>
  </si>
  <si>
    <t>035.035.0003</t>
  </si>
  <si>
    <t>MUEBLESMueble P/Gav mediana</t>
  </si>
  <si>
    <t>035.035.0004</t>
  </si>
  <si>
    <t>MUEBLESMueble P/Gav grande</t>
  </si>
  <si>
    <t>035.035.0005</t>
  </si>
  <si>
    <t>TUERCAS REMACHESGaveta</t>
  </si>
  <si>
    <t>PERILLAS DE COCINAGaveta</t>
  </si>
  <si>
    <t>SUPLEMENTO 0,2Gaveta</t>
  </si>
  <si>
    <t>SUPLEMENTO 0,8Gaveta</t>
  </si>
  <si>
    <t>CONEXIÓN DE ALUMINIOGaveta</t>
  </si>
  <si>
    <t>CONEXIONES T EN ALUMINIOGaveta</t>
  </si>
  <si>
    <t>CARBONES110 - 18x8x6</t>
  </si>
  <si>
    <t>CARBONES111 - 13,5x7x5</t>
  </si>
  <si>
    <t>CARBONES112 - 23x9x6</t>
  </si>
  <si>
    <t>CARBONES113 - 13x8x5</t>
  </si>
  <si>
    <t>CARBONES114 - 13x14x7,3</t>
  </si>
  <si>
    <t>CARBONES115 - 13x10x5</t>
  </si>
  <si>
    <t>CARBONES116 - 6x9x13</t>
  </si>
  <si>
    <t>CARBONES117 - 6x12x16</t>
  </si>
  <si>
    <t>CARBONES118 - 6x16x21</t>
  </si>
  <si>
    <t>CARBONES119 - 6x12x18</t>
  </si>
  <si>
    <t>CARBONES120 - 5x11x17</t>
  </si>
  <si>
    <t>CARBONES121 - 6x11x18</t>
  </si>
  <si>
    <t>CARBONES122 - 6x12x28</t>
  </si>
  <si>
    <t>CARBONES123 - 7x11x17</t>
  </si>
  <si>
    <t>CARBONES124 - 5x12x17</t>
  </si>
  <si>
    <t>CARBONES125 - 5x12x17</t>
  </si>
  <si>
    <t>CARBONES126 - 5x11x18</t>
  </si>
  <si>
    <t>CARBONES127 - 6,5x13,5x19</t>
  </si>
  <si>
    <t>CARBONESExhibidor L2</t>
  </si>
  <si>
    <t>020.020.0061</t>
  </si>
  <si>
    <t>ARANDELAS DE INYECCION1092</t>
  </si>
  <si>
    <t>ARANDELAS DE INYECCION1133</t>
  </si>
  <si>
    <t>ARANDELAS DE INYECCION1134</t>
  </si>
  <si>
    <t>ARANDELAS DE INYECCION101</t>
  </si>
  <si>
    <t>ARANDELAS DE INYECCION1135</t>
  </si>
  <si>
    <t>ARANDELAS DE INYECCION1070</t>
  </si>
  <si>
    <t>ARANDELAS DE INYECCION1095</t>
  </si>
  <si>
    <t>ARANDELAS DE INYECCION102</t>
  </si>
  <si>
    <t>ARANDELAS DE INYECCION1093</t>
  </si>
  <si>
    <t>ARANDELAS DE INYECCION1072</t>
  </si>
  <si>
    <t>ARANDELAS DE INYECCION1071</t>
  </si>
  <si>
    <t>ARANDELAS DE INYECCION1090</t>
  </si>
  <si>
    <t>ARANDELAS DE INYECCION103</t>
  </si>
  <si>
    <t>ARANDELAS DE INYECCION1115</t>
  </si>
  <si>
    <t>ARANDELAS DE INYECCION104</t>
  </si>
  <si>
    <t>ARANDELAS DE INYECCION1400</t>
  </si>
  <si>
    <t>ARANDELAS DE INYECCION1153</t>
  </si>
  <si>
    <t>ARANDELAS DE INYECCION1536</t>
  </si>
  <si>
    <t>ARANDELAS DE INYECCION1537</t>
  </si>
  <si>
    <t>ARANDELAS DE INYECCION1105</t>
  </si>
  <si>
    <t>ARANDELAS DE INYECCION1118</t>
  </si>
  <si>
    <t>ARANDELAS DE INYECCION1101</t>
  </si>
  <si>
    <t>ARANDELAS DE INYECCION1108</t>
  </si>
  <si>
    <t>ARANDELAS DE INYECCION1119</t>
  </si>
  <si>
    <t>ARANDELAS DE INYECCION1125</t>
  </si>
  <si>
    <t>ARANDELAS DE INYECCION1111</t>
  </si>
  <si>
    <t>ARANDELAS DE INYECCION1114</t>
  </si>
  <si>
    <t>ARANDELAS DE INYECCION1100</t>
  </si>
  <si>
    <t>ARANDELAS DE INYECCION1102</t>
  </si>
  <si>
    <t>ARANDELAS DE INYECCION1514,1</t>
  </si>
  <si>
    <t>ARANDELAS DE INYECCION1514</t>
  </si>
  <si>
    <t>ARANDELAS DE INYECCION1046</t>
  </si>
  <si>
    <t>ARANDELAS DE INYECCION1056</t>
  </si>
  <si>
    <t>ARANDELAS DE INYECCION1060</t>
  </si>
  <si>
    <t>ARANDELAS DE INYECCION1061</t>
  </si>
  <si>
    <t>ARANDELAS DE INYECCION1048</t>
  </si>
  <si>
    <t>ARANDELAS DE INYECCION1204</t>
  </si>
  <si>
    <t>ARANDELAS DE INYECCION1205</t>
  </si>
  <si>
    <t>ARANDELAS DE INYECCION1053</t>
  </si>
  <si>
    <t>ARANDELAS DE INYECCION1055</t>
  </si>
  <si>
    <t>REDUCCION 22 X 38</t>
  </si>
  <si>
    <t>CONEXIÓN DE ALUMINIO66</t>
  </si>
  <si>
    <t>074.574.0063</t>
  </si>
  <si>
    <t>CONEXIONES T EN ALUMINIO193</t>
  </si>
  <si>
    <t>CHAVETASR 3,5 X 60</t>
  </si>
  <si>
    <t>021.021.0033</t>
  </si>
  <si>
    <t>CHAVETASALF 7 X 175</t>
  </si>
  <si>
    <t>021.021.0031</t>
  </si>
  <si>
    <t>CHAVETASALF 8 x 220</t>
  </si>
  <si>
    <t>021.021.0032</t>
  </si>
  <si>
    <t>GANCHOS - CHAVETASChav-TRB 2,5x50</t>
  </si>
  <si>
    <t>029.029.0027</t>
  </si>
  <si>
    <t>R 3,5 X 60</t>
  </si>
  <si>
    <t>Tipo R 3,5 X 60</t>
  </si>
  <si>
    <t>Chav-TRB 2,5x50</t>
  </si>
  <si>
    <t>Tipo ALF 7 X 175</t>
  </si>
  <si>
    <t>ALF 7 X 175</t>
  </si>
  <si>
    <t>INTERRUPTORES Y PULSADORES100</t>
  </si>
  <si>
    <t>092.592.0002</t>
  </si>
  <si>
    <t>INTERRUPTORES Y PULSADORES101</t>
  </si>
  <si>
    <t>092.592.0003</t>
  </si>
  <si>
    <t>INTERRUPTORES Y PULSADORES102</t>
  </si>
  <si>
    <t>092.592.0004</t>
  </si>
  <si>
    <t>INTERRUPTORES Y PULSADORES103</t>
  </si>
  <si>
    <t>092.592.0005</t>
  </si>
  <si>
    <t>INTERRUPTORES Y PULSADORES120</t>
  </si>
  <si>
    <t>092.592.0006</t>
  </si>
  <si>
    <t>INTERRUPTORES Y PULSADORES121</t>
  </si>
  <si>
    <t>092.592.0007</t>
  </si>
  <si>
    <t>INTERRUPTORES Y PULSADORES122</t>
  </si>
  <si>
    <t>092.592.0008</t>
  </si>
  <si>
    <t>INTERRUPTORES Y PULSADORES123</t>
  </si>
  <si>
    <t>092.592.0009</t>
  </si>
  <si>
    <t>INTERRUPTORES Y PULSADORES160</t>
  </si>
  <si>
    <t>092.592.0010</t>
  </si>
  <si>
    <t>INTERRUPTORES Y PULSADORES180</t>
  </si>
  <si>
    <t>092.592.0011</t>
  </si>
  <si>
    <t>INTERRUPTORES Y PULSADORES181</t>
  </si>
  <si>
    <t>092.592.0012</t>
  </si>
  <si>
    <t>INTERRUPTORES Y PULSADORES200</t>
  </si>
  <si>
    <t>092.592.0013</t>
  </si>
  <si>
    <t>INTERRUPTORES Y PULSADORES220</t>
  </si>
  <si>
    <t>092.592.0014</t>
  </si>
  <si>
    <t>INTERRUPTORES Y PULSADORES221</t>
  </si>
  <si>
    <t>092.592.0015</t>
  </si>
  <si>
    <t>INTERRUPTORES Y PULSADORES222</t>
  </si>
  <si>
    <t>092.592.0016</t>
  </si>
  <si>
    <t>INTERRUPTORES Y PULSADORES240</t>
  </si>
  <si>
    <t>092.592.0017</t>
  </si>
  <si>
    <t>INTERRUPTORES Y PULSADORES241</t>
  </si>
  <si>
    <t>092.592.0018</t>
  </si>
  <si>
    <t>INTERRUPTORES Y PULSADORES242</t>
  </si>
  <si>
    <t>092.592.0019</t>
  </si>
  <si>
    <t>INTERRUPTORES Y PULSADORES260</t>
  </si>
  <si>
    <t>092.592.0020</t>
  </si>
  <si>
    <t>INTERRUPTORES Y PULSADORES261</t>
  </si>
  <si>
    <t>092.592.0021</t>
  </si>
  <si>
    <t>INTERRUPTORES Y PULSADORES262</t>
  </si>
  <si>
    <t>092.592.0022</t>
  </si>
  <si>
    <t>INTERRUPTORES Y PULSADORES263</t>
  </si>
  <si>
    <t>092.592.0023</t>
  </si>
  <si>
    <t>INTERRUPTORES Y PULSADORES264</t>
  </si>
  <si>
    <t>092.592.0024</t>
  </si>
  <si>
    <t>INTERRUPTORES Y PULSADORES280</t>
  </si>
  <si>
    <t>092.592.0025</t>
  </si>
  <si>
    <t>INTERRUPTORES Y PULSADORES281</t>
  </si>
  <si>
    <t>092.592.0026</t>
  </si>
  <si>
    <t>INTERRUPTORES Y PULSADORES282</t>
  </si>
  <si>
    <t>092.592.0027</t>
  </si>
  <si>
    <t>INTERRUPTORES Y PULSADORES283</t>
  </si>
  <si>
    <t>092.592.0028</t>
  </si>
  <si>
    <t>INTERRUPTORES Y PULSADORES284</t>
  </si>
  <si>
    <t>092.592.0029</t>
  </si>
  <si>
    <t>INTERRUPTORES Y PULSADORES285</t>
  </si>
  <si>
    <t>092.592.0030</t>
  </si>
  <si>
    <t>INTERRUPTORES Y PULSADORES300</t>
  </si>
  <si>
    <t>092.592.0031</t>
  </si>
  <si>
    <t>INTERRUPTORES Y PULSADORES301</t>
  </si>
  <si>
    <t>092.592.0032</t>
  </si>
  <si>
    <t>INTERRUPTORES Y PULSADORES302</t>
  </si>
  <si>
    <t>092.592.0033</t>
  </si>
  <si>
    <t>INTERRUPTORES Y PULSADORES320</t>
  </si>
  <si>
    <t>092.592.0034</t>
  </si>
  <si>
    <t>INTERRUPTORES Y PULSADORES321</t>
  </si>
  <si>
    <t>092.592.0035</t>
  </si>
  <si>
    <t>INTERRUPTORES Y PULSADORES322</t>
  </si>
  <si>
    <t>092.592.0036</t>
  </si>
  <si>
    <t>INTERRUPTORES Y PULSADORES340</t>
  </si>
  <si>
    <t>092.592.0037</t>
  </si>
  <si>
    <t>INTERRUPTORES Y PULSADORES341</t>
  </si>
  <si>
    <t>092.592.0038</t>
  </si>
  <si>
    <t>INTERRUPTORES Y PULSADORES580</t>
  </si>
  <si>
    <t>092.592.0039</t>
  </si>
  <si>
    <t>INTERRUPTORES Y PULSADORES600</t>
  </si>
  <si>
    <t>092.592.0040</t>
  </si>
  <si>
    <t>INTERRUPTORES Y PULSADORES700</t>
  </si>
  <si>
    <t>092.592.0041</t>
  </si>
  <si>
    <t>INTERRUPTORES Y PULSADORES701</t>
  </si>
  <si>
    <t>092.592.0042</t>
  </si>
  <si>
    <t>INTERRUPTORES Y PULSADORES850</t>
  </si>
  <si>
    <t>092.592.0043</t>
  </si>
  <si>
    <t>INTERRUPTORES Y PULSADORES860</t>
  </si>
  <si>
    <t>092.592.0044</t>
  </si>
  <si>
    <t>INTERRUPTORES Y PULSADORES900</t>
  </si>
  <si>
    <t>092.592.0045</t>
  </si>
  <si>
    <t>INTERRUPTORES Y PULSADORES901</t>
  </si>
  <si>
    <t>092.592.0046</t>
  </si>
  <si>
    <t>INTERRUPTORES Y PULSADORES901-902</t>
  </si>
  <si>
    <t>092.592.0047</t>
  </si>
  <si>
    <t>INTERRUPTORES Y PULSADORES</t>
  </si>
  <si>
    <t>2 Amper - Unipolar - Llave Electrónica Micro Tecla Interruptora</t>
  </si>
  <si>
    <t>2 Amper - Unipolar - Llave Electrónica Tecla Inversora</t>
  </si>
  <si>
    <t>2 Amper - Unipolar - Llave Electrónica Tecla Pulsadora Simple</t>
  </si>
  <si>
    <t>10 Amper - Unipolar - Llave Electrónica Tecla Punto Medio Estufa</t>
  </si>
  <si>
    <t>10 Amper - Unipolar - Llave Electrónica Tecla Interruptora Estufa 10a</t>
  </si>
  <si>
    <t>10 Amper - Unipolar - Llave Electrónica Tecla Pulsador</t>
  </si>
  <si>
    <t>10 Amper - Bipolar - Pulsador T/PAL SIM/PL sin grabado</t>
  </si>
  <si>
    <t>2 Amper - Bipolar - Llave Electrónica Tecla Interruptora Mini</t>
  </si>
  <si>
    <t>10 Amper - Unipolar - Tecla Interruptor Doble Estufa</t>
  </si>
  <si>
    <t>10 Amper - Unipolar - Llave Electrónica Doble Interruptora Con Neon</t>
  </si>
  <si>
    <t>10 Amper - Unipolar - Llave Electrónica Tecla Simple Interruptor</t>
  </si>
  <si>
    <t>10 Amper - Unipolar - Llave Electrónica Tecla Interruptor Simple</t>
  </si>
  <si>
    <t>10 Amper - Unipolar - Llave Inversora T/PALA 6.35</t>
  </si>
  <si>
    <t>10 Amper - Unipolar - Pulsador T/PALA 6.35</t>
  </si>
  <si>
    <t>10 Amper - Bipolar - Llave Electrónica Interruptor Tecla Bipolar 10A</t>
  </si>
  <si>
    <t>10 Amper - Bipolar - Llave Tecla Interruptor 10 Am Inversora Bipolar</t>
  </si>
  <si>
    <t>10 Amper - Bipolar - Llave Tecla Interruptor Neon Rojo Termotanque 10A</t>
  </si>
  <si>
    <t>10 Amper - Unipolar - Llave Tecla Interruptor Redondo 10A</t>
  </si>
  <si>
    <t>10 Amper - Unipolar - Tecla grabada con lámpara y rayito 6A</t>
  </si>
  <si>
    <t>10 Amper - Unipolar - Llave Electrónica Unip. Redonda Pulsadora 10A</t>
  </si>
  <si>
    <t>10 Amper - Unipolar - Interruptor Redondo Tecla Con Punto Medio</t>
  </si>
  <si>
    <t>10 Amper - Unipolar - Interruptor Redondo T/PALA 6.35</t>
  </si>
  <si>
    <t>10 Amper - Unipolar - Interruptor  Redondo Inversora 10A</t>
  </si>
  <si>
    <t>10 Amper - Unipolar - Llave Electrónica Redonda Uni. Pulsadora 10A</t>
  </si>
  <si>
    <t>10 Amper - Unipolar - Interruptor Redondo Llave Tecla Frente Cuadrado</t>
  </si>
  <si>
    <t>10 Amper - Unipolar - Inv. Frente Cuadrado TECL. Redonda</t>
  </si>
  <si>
    <t>10 Amper - Unipolar - PULSA. Frente Cuadrado TECL. Redonda</t>
  </si>
  <si>
    <t>2 Amper - Unipolar - Llave Micro Redondo Interruptor 2a</t>
  </si>
  <si>
    <t>2 Amper - Unipolar - INVERSORA UNIPOLAR 2 A T/SOLDAR</t>
  </si>
  <si>
    <t>10 Amper - Bipolar - VISOR RECT.C/NEON ROJO Termo. Heineken</t>
  </si>
  <si>
    <t>2 Amper - Unipolar - PULSADOR AUTORR. FTE.RED. A ROSCA</t>
  </si>
  <si>
    <t>10 Amper - Unipolar - Pulsdor Corte 10A eje 22mm TER 6</t>
  </si>
  <si>
    <t>Llave torpedo a tecla - Unipolar - FICHA SALIDA LATERAL CON</t>
  </si>
  <si>
    <t>Llave torpedo a tecla - Unipolar - Perilla Torpedo 2a 250v</t>
  </si>
  <si>
    <t>Unipolar - Ojo De Buey Neon con Aro 10 Mm</t>
  </si>
  <si>
    <t>Unipolar - O.BUEY CHATITO ROJO A/ROS</t>
  </si>
  <si>
    <t>Unipolar - PORTAFUSIBLE Fuse REDONDO S/FU</t>
  </si>
  <si>
    <t>Unipolar - PORTAFUSIBLE RECTANGULAR S/FUS + Tapa</t>
  </si>
  <si>
    <t>Productos</t>
  </si>
  <si>
    <t>INTERR.PULSA.</t>
  </si>
  <si>
    <t>11</t>
  </si>
  <si>
    <t>6 - 4</t>
  </si>
  <si>
    <t>4</t>
  </si>
  <si>
    <t>3</t>
  </si>
  <si>
    <t>3 - 5 - 2</t>
  </si>
  <si>
    <t>50 - 30 - 20</t>
  </si>
  <si>
    <t>20 - 10</t>
  </si>
  <si>
    <t>10 - 5</t>
  </si>
  <si>
    <t>25 - 10 - 5 - 20</t>
  </si>
  <si>
    <t>21</t>
  </si>
  <si>
    <t>10</t>
  </si>
  <si>
    <t>21 - 2 - 10</t>
  </si>
  <si>
    <t>5</t>
  </si>
  <si>
    <t>5 - 2</t>
  </si>
  <si>
    <t>50 - 6 - 20 - 10 - 4 - 3</t>
  </si>
  <si>
    <t>6 - 4 - 3</t>
  </si>
  <si>
    <t>50 - 6 - 20 - 10</t>
  </si>
  <si>
    <t>20 - 10 - 5 - 3</t>
  </si>
  <si>
    <t>50 - 25</t>
  </si>
  <si>
    <t>2,5</t>
  </si>
  <si>
    <t>6</t>
  </si>
  <si>
    <t>120 - 100</t>
  </si>
  <si>
    <t>20 - 10 - 30</t>
  </si>
  <si>
    <t>5 - 3</t>
  </si>
  <si>
    <t>3 - 10 - 5 - 2</t>
  </si>
  <si>
    <t>3 - 10 - 5</t>
  </si>
  <si>
    <t>3 - 2</t>
  </si>
  <si>
    <t>10 - 7 - 6</t>
  </si>
  <si>
    <t>7</t>
  </si>
  <si>
    <t>6 - 11 - 1</t>
  </si>
  <si>
    <t>2</t>
  </si>
  <si>
    <t>CLIPS IMPORTADOS500</t>
  </si>
  <si>
    <t>097.597.0002</t>
  </si>
  <si>
    <t>CLIPS IMPORTADOS501</t>
  </si>
  <si>
    <t>097.597.0003</t>
  </si>
  <si>
    <t>CLIPS IMPORTADOS502</t>
  </si>
  <si>
    <t>097.597.0004</t>
  </si>
  <si>
    <t>CLIPS IMPORTADOS503</t>
  </si>
  <si>
    <t>097.597.0005</t>
  </si>
  <si>
    <t>CLIPS IMPORTADOS504</t>
  </si>
  <si>
    <t>097.597.0006</t>
  </si>
  <si>
    <t>CLIPS IMPORTADOS505</t>
  </si>
  <si>
    <t>097.597.0007</t>
  </si>
  <si>
    <t>CLIPS IMPORTADOS506</t>
  </si>
  <si>
    <t>097.597.0008</t>
  </si>
  <si>
    <t>CLIPS IMPORTADOS507</t>
  </si>
  <si>
    <t>097.597.0009</t>
  </si>
  <si>
    <t>CLIPS IMPORTADOS508</t>
  </si>
  <si>
    <t>097.597.0010</t>
  </si>
  <si>
    <t>CLIPS IMPORTADOS509</t>
  </si>
  <si>
    <t>097.597.0011</t>
  </si>
  <si>
    <t>CLIPS IMPORTADOS510</t>
  </si>
  <si>
    <t>097.597.0012</t>
  </si>
  <si>
    <t>CLIPS IMPORTADOS511</t>
  </si>
  <si>
    <t>097.597.0013</t>
  </si>
  <si>
    <t>CLIPS IMPORTADOS512</t>
  </si>
  <si>
    <t>097.597.0014</t>
  </si>
  <si>
    <t>CLIPS IMPORTADOS513</t>
  </si>
  <si>
    <t>097.597.0015</t>
  </si>
  <si>
    <t>CLIPS IMPORTADOS514</t>
  </si>
  <si>
    <t>097.597.0016</t>
  </si>
  <si>
    <t>CLIPS IMPORTADOS515</t>
  </si>
  <si>
    <t>097.597.0017</t>
  </si>
  <si>
    <t>CLIPS IMPORTADOS516</t>
  </si>
  <si>
    <t>097.597.0018</t>
  </si>
  <si>
    <t>CLIPS IMPORTADOS517</t>
  </si>
  <si>
    <t>097.597.0019</t>
  </si>
  <si>
    <t>CLIPS IMPORTADOS518</t>
  </si>
  <si>
    <t>097.597.0020</t>
  </si>
  <si>
    <t>CLIPS IMPORTADOS519</t>
  </si>
  <si>
    <t>097.597.0021</t>
  </si>
  <si>
    <t>CLIPS IMPORTADOS520</t>
  </si>
  <si>
    <t>097.597.0022</t>
  </si>
  <si>
    <t>CLIPS IMPORTADOS521</t>
  </si>
  <si>
    <t>097.597.0023</t>
  </si>
  <si>
    <t>CLIPS IMPORTADOS522</t>
  </si>
  <si>
    <t>097.597.0024</t>
  </si>
  <si>
    <t>CLIPS IMPORTADOS523</t>
  </si>
  <si>
    <t>097.597.0025</t>
  </si>
  <si>
    <t>CLIPS IMPORTADOS524</t>
  </si>
  <si>
    <t>097.597.0026</t>
  </si>
  <si>
    <t>CLIPS IMPORTADOS525</t>
  </si>
  <si>
    <t>097.597.0027</t>
  </si>
  <si>
    <t>CLIPS IMPORTADOS526</t>
  </si>
  <si>
    <t>097.597.0028</t>
  </si>
  <si>
    <t>CLIPS IMPORTADOS527</t>
  </si>
  <si>
    <t>097.597.0029</t>
  </si>
  <si>
    <t>CLIPS IMPORTADOS528</t>
  </si>
  <si>
    <t>097.597.0030</t>
  </si>
  <si>
    <t>CLIPS IMPORTADOS529</t>
  </si>
  <si>
    <t>097.597.0031</t>
  </si>
  <si>
    <t>CLIPS IMPORTADOS530</t>
  </si>
  <si>
    <t>097.597.0032</t>
  </si>
  <si>
    <t>CLIPS IMPORTADOS531</t>
  </si>
  <si>
    <t>097.597.0033</t>
  </si>
  <si>
    <t>CLIPS IMPORTADOS532</t>
  </si>
  <si>
    <t>097.597.0034</t>
  </si>
  <si>
    <t>CLIPS IMPORTADOS533</t>
  </si>
  <si>
    <t>097.597.0035</t>
  </si>
  <si>
    <t>CLIPS IMPORTADOS534</t>
  </si>
  <si>
    <t>097.597.0036</t>
  </si>
  <si>
    <t>CLIPS IMPORTADOS535</t>
  </si>
  <si>
    <t>097.597.0037</t>
  </si>
  <si>
    <t>CLIPS IMPORTADOS536</t>
  </si>
  <si>
    <t>097.597.0038</t>
  </si>
  <si>
    <t>CLIPS IMPORTADOS537</t>
  </si>
  <si>
    <t>097.597.0039</t>
  </si>
  <si>
    <t>CLIPS IMPORTADOS538</t>
  </si>
  <si>
    <t>097.597.0040</t>
  </si>
  <si>
    <t>CLIPS IMPORTADOS539</t>
  </si>
  <si>
    <t>097.597.0041</t>
  </si>
  <si>
    <t>CLIPS IMPORTADOS560</t>
  </si>
  <si>
    <t>097.597.0042</t>
  </si>
  <si>
    <t>CLIPS IMPORTADOS561</t>
  </si>
  <si>
    <t>097.597.0043</t>
  </si>
  <si>
    <t>CLIPS IMPORTADOS562</t>
  </si>
  <si>
    <t>097.597.0044</t>
  </si>
  <si>
    <t>CLIPS IMPORTADOS563</t>
  </si>
  <si>
    <t>097.597.0045</t>
  </si>
  <si>
    <t>CLIPS IMPORTADOS564</t>
  </si>
  <si>
    <t>097.597.0046</t>
  </si>
  <si>
    <t>CLIPS IMPORTADOS565</t>
  </si>
  <si>
    <t>097.597.0047</t>
  </si>
  <si>
    <t>CLIPS IMPORTADOS566</t>
  </si>
  <si>
    <t>097.597.0048</t>
  </si>
  <si>
    <t>CLIPS IMPORTADOS567</t>
  </si>
  <si>
    <t>097.597.0049</t>
  </si>
  <si>
    <t>CLIPS IMPORTADOS568</t>
  </si>
  <si>
    <t>097.597.0050</t>
  </si>
  <si>
    <t>CLIPS IMPORTADOS569</t>
  </si>
  <si>
    <t>097.597.0051</t>
  </si>
  <si>
    <t>CLIPS IMPORTADOS570</t>
  </si>
  <si>
    <t>097.597.0052</t>
  </si>
  <si>
    <t>CLIPS IMPORTADOS571</t>
  </si>
  <si>
    <t>097.597.0053</t>
  </si>
  <si>
    <t>CLIPS IMPORTADOS572</t>
  </si>
  <si>
    <t>097.597.0054</t>
  </si>
  <si>
    <t>CLIPS IMPORTADOS590</t>
  </si>
  <si>
    <t>097.597.0055</t>
  </si>
  <si>
    <t>CLIPS IMPORTADOS591</t>
  </si>
  <si>
    <t>097.597.0056</t>
  </si>
  <si>
    <t>CLIPS IMPORTADOS592</t>
  </si>
  <si>
    <t>097.597.0057</t>
  </si>
  <si>
    <t>CLIPS IMPORTADOS593</t>
  </si>
  <si>
    <t>097.597.0058</t>
  </si>
  <si>
    <t>CLIPS IMPORTADOS594</t>
  </si>
  <si>
    <t>097.597.0059</t>
  </si>
  <si>
    <t>CLIPS IMPORTADOS595</t>
  </si>
  <si>
    <t>097.597.0060</t>
  </si>
  <si>
    <t>CLIPS IMPORTADOS596</t>
  </si>
  <si>
    <t>097.597.0061</t>
  </si>
  <si>
    <t>CLIPS IMPORTADOS597</t>
  </si>
  <si>
    <t>097.597.0062</t>
  </si>
  <si>
    <t>CLIPS IMPORTADOS598</t>
  </si>
  <si>
    <t>097.597.0063</t>
  </si>
  <si>
    <t>CLIPS IMPORTADOS599</t>
  </si>
  <si>
    <t>097.597.0064</t>
  </si>
  <si>
    <t>CLIPS IMPORTADOS600</t>
  </si>
  <si>
    <t>097.597.0065</t>
  </si>
  <si>
    <t>CLIPS IMPORTADOS601</t>
  </si>
  <si>
    <t>097.597.0066</t>
  </si>
  <si>
    <t>CLIPS IMPORTADOS602</t>
  </si>
  <si>
    <t>097.597.0067</t>
  </si>
  <si>
    <t>CLIPS IMPORTADOS603</t>
  </si>
  <si>
    <t>097.597.0068</t>
  </si>
  <si>
    <t>CLIPS IMPORTADOS604</t>
  </si>
  <si>
    <t>097.597.0069</t>
  </si>
  <si>
    <t>CLIPS IMPORTADOS605</t>
  </si>
  <si>
    <t>097.597.0070</t>
  </si>
  <si>
    <t>CLIPS IMPORTADOS606</t>
  </si>
  <si>
    <t>097.597.0071</t>
  </si>
  <si>
    <t>CLIPS IMPORTADOS607</t>
  </si>
  <si>
    <t>097.597.0072</t>
  </si>
  <si>
    <t>CLIPS IMPORTADOS608</t>
  </si>
  <si>
    <t>097.597.0073</t>
  </si>
  <si>
    <t>CLIPS IMPORTADOS609</t>
  </si>
  <si>
    <t>097.597.0074</t>
  </si>
  <si>
    <t>CLIPS IMPORTADOS610</t>
  </si>
  <si>
    <t>097.597.0075</t>
  </si>
  <si>
    <t>CLIPS IMPORTADOS611</t>
  </si>
  <si>
    <t>097.597.0076</t>
  </si>
  <si>
    <t>CLIPS IMPORTADOS612</t>
  </si>
  <si>
    <t>097.597.0077</t>
  </si>
  <si>
    <t>CLIPS IMPORTADOS613</t>
  </si>
  <si>
    <t>097.597.0078</t>
  </si>
  <si>
    <t>CLIPS IMPORTADOS614</t>
  </si>
  <si>
    <t>097.597.0079</t>
  </si>
  <si>
    <t>CLIPS IMPORTADOS615</t>
  </si>
  <si>
    <t>097.597.0080</t>
  </si>
  <si>
    <t>CLIPS IMPORTADOS616</t>
  </si>
  <si>
    <t>097.597.0081</t>
  </si>
  <si>
    <t>CLIPS IMPORTADOS617</t>
  </si>
  <si>
    <t>097.597.0082</t>
  </si>
  <si>
    <t>CLIPS IMPORTADOS618</t>
  </si>
  <si>
    <t>097.597.0083</t>
  </si>
  <si>
    <t>CLIPS IMPORTADOS619</t>
  </si>
  <si>
    <t>097.597.0084</t>
  </si>
  <si>
    <t>CLIPS IMPORTADOS620</t>
  </si>
  <si>
    <t>097.597.0085</t>
  </si>
  <si>
    <t>CLIPS IMPORTADOS621</t>
  </si>
  <si>
    <t>097.597.0086</t>
  </si>
  <si>
    <t>CLIPS IMPORTADOS622</t>
  </si>
  <si>
    <t>097.597.0087</t>
  </si>
  <si>
    <t>CLIPS IMPORTADOS623</t>
  </si>
  <si>
    <t>097.597.0088</t>
  </si>
  <si>
    <t>CLIPS IMPORTADOS624</t>
  </si>
  <si>
    <t>097.597.0089</t>
  </si>
  <si>
    <t>CLIPS IMPORTADOS650</t>
  </si>
  <si>
    <t>097.597.0090</t>
  </si>
  <si>
    <t>CLIPS IMPORTADOS651</t>
  </si>
  <si>
    <t>097.597.0091</t>
  </si>
  <si>
    <t>CLIPS IMPORTADOS675</t>
  </si>
  <si>
    <t>097.597.0092</t>
  </si>
  <si>
    <t>CLIPS IMPORTADOS676</t>
  </si>
  <si>
    <t>097.597.0093</t>
  </si>
  <si>
    <t>CLIPS IMPORTADOS677</t>
  </si>
  <si>
    <t>097.597.0094</t>
  </si>
  <si>
    <t>CLIPS IMPORTADOS678</t>
  </si>
  <si>
    <t>097.597.0095</t>
  </si>
  <si>
    <t>CLIPS IMPORTADOS679</t>
  </si>
  <si>
    <t>097.597.0096</t>
  </si>
  <si>
    <t>CLIPS IMPORTADOS680</t>
  </si>
  <si>
    <t>097.597.0097</t>
  </si>
  <si>
    <t>CLIPS IMPORTADOS681</t>
  </si>
  <si>
    <t>097.597.0098</t>
  </si>
  <si>
    <t>CLIPS IMPORTADOS694</t>
  </si>
  <si>
    <t>097.597.0099</t>
  </si>
  <si>
    <t>CLIPS IMPORTADOS695</t>
  </si>
  <si>
    <t>097.597.0100</t>
  </si>
  <si>
    <t>CLIPS IMPORTADOS696</t>
  </si>
  <si>
    <t>097.597.0101</t>
  </si>
  <si>
    <t>CLIPS IMPORTADOS697</t>
  </si>
  <si>
    <t>097.597.0102</t>
  </si>
  <si>
    <t>CLIPS IMPORTADOS698</t>
  </si>
  <si>
    <t>097.597.0103</t>
  </si>
  <si>
    <t>CLIPS IMPORTADOS699</t>
  </si>
  <si>
    <t>097.597.0104</t>
  </si>
  <si>
    <t>CLIPS IMPORTADOS700</t>
  </si>
  <si>
    <t>097.597.0105</t>
  </si>
  <si>
    <t>CLIPS IMPORTADOS701</t>
  </si>
  <si>
    <t>097.597.0106</t>
  </si>
  <si>
    <t>CLIPS IMPORTADOS702</t>
  </si>
  <si>
    <t>097.597.0107</t>
  </si>
  <si>
    <t>CLIPS IMPORTADOS703</t>
  </si>
  <si>
    <t>097.597.0108</t>
  </si>
  <si>
    <t>CLIPS IMPORTADOS704</t>
  </si>
  <si>
    <t>097.597.0109</t>
  </si>
  <si>
    <t>CLIPS IMPORTADOS705</t>
  </si>
  <si>
    <t>097.597.0110</t>
  </si>
  <si>
    <t>CLIPS IMPORTADOS706</t>
  </si>
  <si>
    <t>097.597.0111</t>
  </si>
  <si>
    <t>CLIPS IMPORTADOS707</t>
  </si>
  <si>
    <t>097.597.0112</t>
  </si>
  <si>
    <t>CLIPS IMPORTADOS708</t>
  </si>
  <si>
    <t>097.597.0113</t>
  </si>
  <si>
    <t>CLIPS IMPORTADOS709</t>
  </si>
  <si>
    <t>097.597.0114</t>
  </si>
  <si>
    <t>CLIPS IMPORTADOS710</t>
  </si>
  <si>
    <t>097.597.0115</t>
  </si>
  <si>
    <t>CLIPS IMPORTADOS711</t>
  </si>
  <si>
    <t>097.597.0116</t>
  </si>
  <si>
    <t>CLIPS IMPORTADOS712</t>
  </si>
  <si>
    <t>097.597.0117</t>
  </si>
  <si>
    <t>CLIPS IMPORTADOS713</t>
  </si>
  <si>
    <t>097.597.0118</t>
  </si>
  <si>
    <t>CLIPS IMPORTADOS714</t>
  </si>
  <si>
    <t>097.597.0119</t>
  </si>
  <si>
    <t>CLIPS IMPORTADOS715</t>
  </si>
  <si>
    <t>097.597.0120</t>
  </si>
  <si>
    <t>CLIPS IMPORTADOS716</t>
  </si>
  <si>
    <t>097.597.0121</t>
  </si>
  <si>
    <t>CLIPS IMPORTADOS717</t>
  </si>
  <si>
    <t>097.597.0122</t>
  </si>
  <si>
    <t>CLIPS IMPORTADOS718</t>
  </si>
  <si>
    <t>097.597.0123</t>
  </si>
  <si>
    <t>CLIPS IMPORTADOS719</t>
  </si>
  <si>
    <t>097.597.0124</t>
  </si>
  <si>
    <t>CLIPS IMPORTADOS720</t>
  </si>
  <si>
    <t>097.597.0125</t>
  </si>
  <si>
    <t>CLIPS IMPORTADOS721</t>
  </si>
  <si>
    <t>097.597.0126</t>
  </si>
  <si>
    <t>CLIPS IMPORTADOS722</t>
  </si>
  <si>
    <t>097.597.0127</t>
  </si>
  <si>
    <t>CLIPS IMPORTADOS723</t>
  </si>
  <si>
    <t>097.597.0128</t>
  </si>
  <si>
    <t>CLIPS IMPORTADOS724</t>
  </si>
  <si>
    <t>097.597.0129</t>
  </si>
  <si>
    <t>CLIPS IMPORTADOS725</t>
  </si>
  <si>
    <t>097.597.0130</t>
  </si>
  <si>
    <t>CLIPS IMPORTADOS726</t>
  </si>
  <si>
    <t>097.597.0131</t>
  </si>
  <si>
    <t>CLIPS IMPORTADOS727</t>
  </si>
  <si>
    <t>097.597.0132</t>
  </si>
  <si>
    <t>CLIPS IMPORTADOS728</t>
  </si>
  <si>
    <t>097.597.0133</t>
  </si>
  <si>
    <t>CLIPS IMPORTADOS729</t>
  </si>
  <si>
    <t>097.597.0134</t>
  </si>
  <si>
    <t>CLIPS IMPORTADOS730</t>
  </si>
  <si>
    <t>097.597.0135</t>
  </si>
  <si>
    <t>CLIPS IMPORTADOS731</t>
  </si>
  <si>
    <t>097.597.0136</t>
  </si>
  <si>
    <t>CLIPS IMPORTADOS732</t>
  </si>
  <si>
    <t>097.597.0137</t>
  </si>
  <si>
    <t>CLIPS IMPORTADOS733</t>
  </si>
  <si>
    <t>097.597.0138</t>
  </si>
  <si>
    <t>CLIPS IMPORTADOS734</t>
  </si>
  <si>
    <t>097.597.0139</t>
  </si>
  <si>
    <t>CLIPS IMPORTADOS735</t>
  </si>
  <si>
    <t>097.597.0140</t>
  </si>
  <si>
    <t>CLIPS IMPORTADOS736</t>
  </si>
  <si>
    <t>097.597.0141</t>
  </si>
  <si>
    <t>CLIPS IMPORTADOS737</t>
  </si>
  <si>
    <t>097.597.0142</t>
  </si>
  <si>
    <t>CLIPS IMPORTADOS738</t>
  </si>
  <si>
    <t>097.597.0143</t>
  </si>
  <si>
    <t>CLIPS IMPORTADOS739</t>
  </si>
  <si>
    <t>097.597.0144</t>
  </si>
  <si>
    <t>CLIPS IMPORTADOS740</t>
  </si>
  <si>
    <t>097.597.0145</t>
  </si>
  <si>
    <t>CLIPS IMPORTADOS741</t>
  </si>
  <si>
    <t>097.597.0146</t>
  </si>
  <si>
    <t>CLIPS IMPORTADOS742</t>
  </si>
  <si>
    <t>097.597.0147</t>
  </si>
  <si>
    <t>CLIPS IMPORTADOS755</t>
  </si>
  <si>
    <t>097.597.0148</t>
  </si>
  <si>
    <t>CLIPS IMPORTADOS756</t>
  </si>
  <si>
    <t>097.597.0149</t>
  </si>
  <si>
    <t>CLIPS IMPORTADOS757</t>
  </si>
  <si>
    <t>097.597.0150</t>
  </si>
  <si>
    <t>CLIPS IMPORTADOS758</t>
  </si>
  <si>
    <t>097.597.0151</t>
  </si>
  <si>
    <t>CLIPS IMPORTADOS759</t>
  </si>
  <si>
    <t>097.597.0152</t>
  </si>
  <si>
    <t>CLIPS IMPORTADOS760</t>
  </si>
  <si>
    <t>097.597.0153</t>
  </si>
  <si>
    <t>CLIPS IMPORTADOS761</t>
  </si>
  <si>
    <t>097.597.0154</t>
  </si>
  <si>
    <t>CLIPS IMPORTADOS762</t>
  </si>
  <si>
    <t>097.597.0155</t>
  </si>
  <si>
    <t>CLIPS IMPORTADOS763</t>
  </si>
  <si>
    <t>097.597.0156</t>
  </si>
  <si>
    <t>CLIPS IMPORTADOS764</t>
  </si>
  <si>
    <t>097.597.0157</t>
  </si>
  <si>
    <t>CLIPS IMPORTADOS765</t>
  </si>
  <si>
    <t>097.597.0158</t>
  </si>
  <si>
    <t>CLIPS IMPORTADOS766</t>
  </si>
  <si>
    <t>097.597.0159</t>
  </si>
  <si>
    <t>CLIPS IMPORTADOS767</t>
  </si>
  <si>
    <t>097.597.0160</t>
  </si>
  <si>
    <t>CLIPS IMPORTADOS768</t>
  </si>
  <si>
    <t>097.597.0161</t>
  </si>
  <si>
    <t>CLIPS IMPORTADOS769</t>
  </si>
  <si>
    <t>097.597.0162</t>
  </si>
  <si>
    <t>CLIPS IMPORTADOS770</t>
  </si>
  <si>
    <t>097.597.0163</t>
  </si>
  <si>
    <t>CLIPS IMPORTADOS771</t>
  </si>
  <si>
    <t>097.597.0164</t>
  </si>
  <si>
    <t>CLIPS IMPORTADOS772</t>
  </si>
  <si>
    <t>097.597.0165</t>
  </si>
  <si>
    <t>CLIPS IMPORTADOS773</t>
  </si>
  <si>
    <t>097.597.0166</t>
  </si>
  <si>
    <t>CLIPS IMPORTADOS785</t>
  </si>
  <si>
    <t>097.597.0167</t>
  </si>
  <si>
    <t>CLIPS IMPORTADOS786</t>
  </si>
  <si>
    <t>097.597.0168</t>
  </si>
  <si>
    <t>CLIPS IMPORTADOS787</t>
  </si>
  <si>
    <t>097.597.0169</t>
  </si>
  <si>
    <t>CLIPS IMPORTADOS788</t>
  </si>
  <si>
    <t>097.597.0170</t>
  </si>
  <si>
    <t>CLIPS IMPORTADOS789</t>
  </si>
  <si>
    <t>097.597.0171</t>
  </si>
  <si>
    <t>CLIPS IMPORTADOS790</t>
  </si>
  <si>
    <t>097.597.0172</t>
  </si>
  <si>
    <t>CLIPS IMPORTADOS791</t>
  </si>
  <si>
    <t>097.597.0173</t>
  </si>
  <si>
    <t>CLIPS IMPORTADOS792</t>
  </si>
  <si>
    <t>097.597.0174</t>
  </si>
  <si>
    <t>CLIPS IMPORTADOS793</t>
  </si>
  <si>
    <t>097.597.0175</t>
  </si>
  <si>
    <t>CLIPS IMPORTADOS794</t>
  </si>
  <si>
    <t>097.597.0176</t>
  </si>
  <si>
    <t>CLIPS IMPORTADOS795</t>
  </si>
  <si>
    <t>097.597.0177</t>
  </si>
  <si>
    <t>CLIPS IMPORTADOS796</t>
  </si>
  <si>
    <t>097.597.0178</t>
  </si>
  <si>
    <t>CLIPS IMPORTADOS797</t>
  </si>
  <si>
    <t>097.597.0179</t>
  </si>
  <si>
    <t>CLIPS IMPORTADOS798</t>
  </si>
  <si>
    <t>097.597.0180</t>
  </si>
  <si>
    <t>CLIPS IMPORTADOS799</t>
  </si>
  <si>
    <t>097.597.0181</t>
  </si>
  <si>
    <t>CLIPS IMPORTADOS800</t>
  </si>
  <si>
    <t>097.597.0182</t>
  </si>
  <si>
    <t>CLIPS IMPORTADOS801</t>
  </si>
  <si>
    <t>097.597.0183</t>
  </si>
  <si>
    <t>CLIPS IMPORTADOS802</t>
  </si>
  <si>
    <t>097.597.0184</t>
  </si>
  <si>
    <t>CLIPS IMPORTADOS803</t>
  </si>
  <si>
    <t>097.597.0185</t>
  </si>
  <si>
    <t>CLIPS IMPORTADOS804</t>
  </si>
  <si>
    <t>097.597.0186</t>
  </si>
  <si>
    <t>CLIPS IMPORTADOS805</t>
  </si>
  <si>
    <t>097.597.0187</t>
  </si>
  <si>
    <t>CLIPS IMPORTADOS806</t>
  </si>
  <si>
    <t>097.597.0188</t>
  </si>
  <si>
    <t>CLIPS IMPORTADOS807</t>
  </si>
  <si>
    <t>097.597.0189</t>
  </si>
  <si>
    <t>CLIPS IMPORTADOS808</t>
  </si>
  <si>
    <t>097.597.0190</t>
  </si>
  <si>
    <t>CLIPS IMPORTADOS809</t>
  </si>
  <si>
    <t>097.597.0191</t>
  </si>
  <si>
    <t>CLIPS IMPORTADOS820</t>
  </si>
  <si>
    <t>097.597.0192</t>
  </si>
  <si>
    <t>CLIPS IMPORTADOS821</t>
  </si>
  <si>
    <t>097.597.0193</t>
  </si>
  <si>
    <t>CLIPS IMPORTADOS822</t>
  </si>
  <si>
    <t>097.597.0194</t>
  </si>
  <si>
    <t>CLIPS IMPORTADOS823</t>
  </si>
  <si>
    <t>097.597.0195</t>
  </si>
  <si>
    <t>CLIPS IMPORTADOS824</t>
  </si>
  <si>
    <t>097.597.0196</t>
  </si>
  <si>
    <t>CLIPS IMPORTADOS825</t>
  </si>
  <si>
    <t>097.597.0197</t>
  </si>
  <si>
    <t>CLIPS IMPORTADOS830</t>
  </si>
  <si>
    <t>097.597.0198</t>
  </si>
  <si>
    <t>CLIPS IMPORTADOS831</t>
  </si>
  <si>
    <t>097.597.0199</t>
  </si>
  <si>
    <t>CLIPS IMPORTADOS832</t>
  </si>
  <si>
    <t>097.597.0200</t>
  </si>
  <si>
    <t>CLIPS IMPORTADOS833</t>
  </si>
  <si>
    <t>097.597.0201</t>
  </si>
  <si>
    <t>CLIPS IMPORTADOS834</t>
  </si>
  <si>
    <t>097.597.0202</t>
  </si>
  <si>
    <t>CLIPS IMPORTADOS835</t>
  </si>
  <si>
    <t>097.597.0203</t>
  </si>
  <si>
    <t>CLIPS IMPORTADOS836</t>
  </si>
  <si>
    <t>097.597.0204</t>
  </si>
  <si>
    <t>CLIPS IMPORTADOS837</t>
  </si>
  <si>
    <t>097.597.0205</t>
  </si>
  <si>
    <t>CLIPS IMPORTADOS838</t>
  </si>
  <si>
    <t>097.597.0206</t>
  </si>
  <si>
    <t>CLIPS IMPORTADOS845</t>
  </si>
  <si>
    <t>097.597.0207</t>
  </si>
  <si>
    <t>CLIPS IMPORTADOS846</t>
  </si>
  <si>
    <t>097.597.0208</t>
  </si>
  <si>
    <t>CLIPS IMPORTADOS847</t>
  </si>
  <si>
    <t>097.597.0209</t>
  </si>
  <si>
    <t>CLIPS IMPORTADOS848</t>
  </si>
  <si>
    <t>097.597.0210</t>
  </si>
  <si>
    <t>CLIPS IMPORTADOS855</t>
  </si>
  <si>
    <t>097.597.0211</t>
  </si>
  <si>
    <t>CLIPS IMPORTADOS860</t>
  </si>
  <si>
    <t>097.597.0212</t>
  </si>
  <si>
    <t>CLIPS IMPORTADOS865</t>
  </si>
  <si>
    <t>097.597.0213</t>
  </si>
  <si>
    <t>CLIPS IMPORTADOS870</t>
  </si>
  <si>
    <t>097.597.0214</t>
  </si>
  <si>
    <t>CLIPS IMPORTADOS875</t>
  </si>
  <si>
    <t>097.597.0215</t>
  </si>
  <si>
    <t>CLIPS IMPORTADOS876</t>
  </si>
  <si>
    <t>097.597.0216</t>
  </si>
  <si>
    <t>CLIPS IMPORTADOS880</t>
  </si>
  <si>
    <t>097.597.0217</t>
  </si>
  <si>
    <t>CLIPS IMPORTADOS885</t>
  </si>
  <si>
    <t>097.597.0218</t>
  </si>
  <si>
    <t>CLIPS IMPORTADOS886</t>
  </si>
  <si>
    <t>097.597.0219</t>
  </si>
  <si>
    <t>CLIPS IMPORTADOS887</t>
  </si>
  <si>
    <t>097.597.0220</t>
  </si>
  <si>
    <t>CLIPS IMPORTADOS888</t>
  </si>
  <si>
    <t>097.597.0221</t>
  </si>
  <si>
    <t>CLIPS IMPORTADOS889</t>
  </si>
  <si>
    <t>097.597.0222</t>
  </si>
  <si>
    <t>CLIPS IMPORTADOS890</t>
  </si>
  <si>
    <t>097.597.0223</t>
  </si>
  <si>
    <t>CLIPS IMPORTADOS891</t>
  </si>
  <si>
    <t>097.597.0224</t>
  </si>
  <si>
    <t>CLIPS IMPORTADOS892</t>
  </si>
  <si>
    <t>097.597.0225</t>
  </si>
  <si>
    <t>CLIPS IMPORTADOS893</t>
  </si>
  <si>
    <t>097.597.0226</t>
  </si>
  <si>
    <t>CLIPS IMPORTADOS894</t>
  </si>
  <si>
    <t>097.597.0227</t>
  </si>
  <si>
    <t>CLIPS IMPORTADOS895</t>
  </si>
  <si>
    <t>097.597.0228</t>
  </si>
  <si>
    <t>CLIPS IMPORTADOS896</t>
  </si>
  <si>
    <t>097.597.0229</t>
  </si>
  <si>
    <t>CLIPS IMPORTADOS897</t>
  </si>
  <si>
    <t>097.597.0230</t>
  </si>
  <si>
    <t>CLIPS IMPORTADOS898</t>
  </si>
  <si>
    <t>097.597.0231</t>
  </si>
  <si>
    <t>CLIPS IMPORTADOS899</t>
  </si>
  <si>
    <t>097.597.0232</t>
  </si>
  <si>
    <t>CLIPS IMPORTADOS900</t>
  </si>
  <si>
    <t>097.597.0233</t>
  </si>
  <si>
    <t>CLIPS IMPORTADOS901</t>
  </si>
  <si>
    <t>097.597.0234</t>
  </si>
  <si>
    <t>CLIPS IMPORTADOS902</t>
  </si>
  <si>
    <t>097.597.0235</t>
  </si>
  <si>
    <t>CLIPS IMPORTADOS903</t>
  </si>
  <si>
    <t>097.597.0236</t>
  </si>
  <si>
    <t>CLIPS IMPORTADOS904</t>
  </si>
  <si>
    <t>097.597.0237</t>
  </si>
  <si>
    <t>CLIPS IMPORTADOS905</t>
  </si>
  <si>
    <t>097.597.0238</t>
  </si>
  <si>
    <t>CLIPS IMPORTADOS906</t>
  </si>
  <si>
    <t>097.597.0239</t>
  </si>
  <si>
    <t>CLIPS IMPORTADOS907</t>
  </si>
  <si>
    <t>097.597.0240</t>
  </si>
  <si>
    <t>CLIPS IMPORTADOS908</t>
  </si>
  <si>
    <t>097.597.0241</t>
  </si>
  <si>
    <t>CLIPS IMPORTADOS909</t>
  </si>
  <si>
    <t>097.597.0242</t>
  </si>
  <si>
    <t>CLIPS IMPORTADOS910</t>
  </si>
  <si>
    <t>097.597.0243</t>
  </si>
  <si>
    <t>CLIPS IMPORTADOS911</t>
  </si>
  <si>
    <t>097.597.0244</t>
  </si>
  <si>
    <t>CLIPS IMPORTADOS912</t>
  </si>
  <si>
    <t>097.597.0245</t>
  </si>
  <si>
    <t>CLIPS IMPORTADOS913</t>
  </si>
  <si>
    <t>097.597.0246</t>
  </si>
  <si>
    <t>CLIPS IMPORTADOS914</t>
  </si>
  <si>
    <t>097.597.0247</t>
  </si>
  <si>
    <t>CLIPS IMPORTADOS915</t>
  </si>
  <si>
    <t>097.597.0248</t>
  </si>
  <si>
    <t>CLIPS IMPORTADOS916</t>
  </si>
  <si>
    <t>097.597.0249</t>
  </si>
  <si>
    <t>CLIPS IMPORTADOS917</t>
  </si>
  <si>
    <t>097.597.0250</t>
  </si>
  <si>
    <t>CLIPS IMPORTADOS918</t>
  </si>
  <si>
    <t>097.597.0251</t>
  </si>
  <si>
    <t>CLIPS IMPORTADOS919</t>
  </si>
  <si>
    <t>097.597.0252</t>
  </si>
  <si>
    <t>CLIPS IMPORTADOS920</t>
  </si>
  <si>
    <t>097.597.0253</t>
  </si>
  <si>
    <t>CLIPS IMPORTADOS921</t>
  </si>
  <si>
    <t>097.597.0254</t>
  </si>
  <si>
    <t>CLIPS IMPORTADOS922</t>
  </si>
  <si>
    <t>097.597.0255</t>
  </si>
  <si>
    <t>CLIPS IMPORTADOS923</t>
  </si>
  <si>
    <t>097.597.0256</t>
  </si>
  <si>
    <t>CLIPS IMPORTADOS924</t>
  </si>
  <si>
    <t>097.597.0257</t>
  </si>
  <si>
    <t>CLIPS IMPORTADOS925</t>
  </si>
  <si>
    <t>097.597.0258</t>
  </si>
  <si>
    <t>CLIPS IMPORTADOS926</t>
  </si>
  <si>
    <t>097.597.0259</t>
  </si>
  <si>
    <t>CLIPS IMPORTADOS927</t>
  </si>
  <si>
    <t>097.597.0260</t>
  </si>
  <si>
    <t>CLIPS IMPORTADOS928</t>
  </si>
  <si>
    <t>097.597.0261</t>
  </si>
  <si>
    <t>CLIPS IMPORTADOS929</t>
  </si>
  <si>
    <t>097.597.0262</t>
  </si>
  <si>
    <t>CLIPS IMPORTADOS930</t>
  </si>
  <si>
    <t>097.597.0263</t>
  </si>
  <si>
    <t>CLIPS IMPORTADOS931</t>
  </si>
  <si>
    <t>097.597.0264</t>
  </si>
  <si>
    <t>CLIPS IMPORTADOS932</t>
  </si>
  <si>
    <t>097.597.0265</t>
  </si>
  <si>
    <t>CLIPS IMPORTADOS933</t>
  </si>
  <si>
    <t>097.597.0266</t>
  </si>
  <si>
    <t>CLIPS IMPORTADOS934</t>
  </si>
  <si>
    <t>097.597.0267</t>
  </si>
  <si>
    <t>CLIPS IMPORTADOS935</t>
  </si>
  <si>
    <t>097.597.0268</t>
  </si>
  <si>
    <t>CLIPS IMPORTADOS936</t>
  </si>
  <si>
    <t>097.597.0269</t>
  </si>
  <si>
    <t>CLIPS IMPORTADOS937</t>
  </si>
  <si>
    <t>097.597.0270</t>
  </si>
  <si>
    <t>CLIPS IMPORTADOS938</t>
  </si>
  <si>
    <t>097.597.0271</t>
  </si>
  <si>
    <t>CLIPS IMPORTADOS939</t>
  </si>
  <si>
    <t>097.597.0272</t>
  </si>
  <si>
    <t>CLIPS IMPORTADOS940</t>
  </si>
  <si>
    <t>097.597.0273</t>
  </si>
  <si>
    <t>CLIPS IMPORTADOS941</t>
  </si>
  <si>
    <t>097.597.0274</t>
  </si>
  <si>
    <t>CLIPS IMPORTADOS942</t>
  </si>
  <si>
    <t>097.597.0275</t>
  </si>
  <si>
    <t>CLIPS IMPORTADOS943</t>
  </si>
  <si>
    <t>097.597.0276</t>
  </si>
  <si>
    <t>CLIPS IMPORTADOS944</t>
  </si>
  <si>
    <t>097.597.0277</t>
  </si>
  <si>
    <t>CLIPS IMPORTADOS945</t>
  </si>
  <si>
    <t>097.597.0278</t>
  </si>
  <si>
    <t>CLIPS IMPORTADOS946</t>
  </si>
  <si>
    <t>097.597.0279</t>
  </si>
  <si>
    <t>CLIPS IMPORTADOS947</t>
  </si>
  <si>
    <t>097.597.0280</t>
  </si>
  <si>
    <t>CLIPS IMPORTADOS948</t>
  </si>
  <si>
    <t>097.597.0281</t>
  </si>
  <si>
    <t>CLIPS IMPORTADOS949</t>
  </si>
  <si>
    <t>097.597.0282</t>
  </si>
  <si>
    <t>CLIPS IMPORTADOS950</t>
  </si>
  <si>
    <t>097.597.0283</t>
  </si>
  <si>
    <t>CLIPS IMPORTADOS951</t>
  </si>
  <si>
    <t>097.597.0284</t>
  </si>
  <si>
    <t>CLIPS IMPORTADOS952</t>
  </si>
  <si>
    <t>097.597.0285</t>
  </si>
  <si>
    <t>CLIPS IMPORTADOS953</t>
  </si>
  <si>
    <t>097.597.0286</t>
  </si>
  <si>
    <t>CLIPS IMPORTADOS954</t>
  </si>
  <si>
    <t>097.597.0287</t>
  </si>
  <si>
    <t>CLIPS IMPORTADOS955</t>
  </si>
  <si>
    <t>097.597.0288</t>
  </si>
  <si>
    <t>CLIPS IMPORTADOS956</t>
  </si>
  <si>
    <t>097.597.0289</t>
  </si>
  <si>
    <t>CLIPS IMPORTADOS957</t>
  </si>
  <si>
    <t>097.597.0290</t>
  </si>
  <si>
    <t>CLIPS IMPORTADOS958</t>
  </si>
  <si>
    <t>097.597.0291</t>
  </si>
  <si>
    <t>CLIPS IMPORTADOS959</t>
  </si>
  <si>
    <t>097.597.0292</t>
  </si>
  <si>
    <t>CLIPS IMPORTADOS960</t>
  </si>
  <si>
    <t>097.597.0293</t>
  </si>
  <si>
    <t>CLIPS IMPORTADOS961</t>
  </si>
  <si>
    <t>097.597.0294</t>
  </si>
  <si>
    <t>CLIPS IMPORTADOS962</t>
  </si>
  <si>
    <t>097.597.0295</t>
  </si>
  <si>
    <t>CLIPS IMPORTADOS963</t>
  </si>
  <si>
    <t>097.597.0296</t>
  </si>
  <si>
    <t>CLIPS IMPORTADOS964</t>
  </si>
  <si>
    <t>097.597.0297</t>
  </si>
  <si>
    <t>CLIPS IMPORTADOS965</t>
  </si>
  <si>
    <t>097.597.0298</t>
  </si>
  <si>
    <t>CLIPS IMPORTADOS966</t>
  </si>
  <si>
    <t>097.597.0299</t>
  </si>
  <si>
    <t>CLIPS IMPORTADOS967</t>
  </si>
  <si>
    <t>097.597.0300</t>
  </si>
  <si>
    <t>CLIPS IMPORTADOS968</t>
  </si>
  <si>
    <t>097.597.0301</t>
  </si>
  <si>
    <t>CLIPS IMPORTADOS969</t>
  </si>
  <si>
    <t>097.597.0302</t>
  </si>
  <si>
    <t>CLIPS IMPORTADOS970</t>
  </si>
  <si>
    <t>097.597.0303</t>
  </si>
  <si>
    <t>CLIPS IMPORTADOS971</t>
  </si>
  <si>
    <t>097.597.0304</t>
  </si>
  <si>
    <t>CLIPS IMPORTADOS972</t>
  </si>
  <si>
    <t>097.597.0305</t>
  </si>
  <si>
    <t>CLIPS IMPORTADOS973</t>
  </si>
  <si>
    <t>097.597.0306</t>
  </si>
  <si>
    <t>CLIPS IMPORTADOS974</t>
  </si>
  <si>
    <t>097.597.0307</t>
  </si>
  <si>
    <t>CLIPS IMPORTADOS975</t>
  </si>
  <si>
    <t>097.597.0308</t>
  </si>
  <si>
    <t>CLIPS IMPORTADOS976</t>
  </si>
  <si>
    <t>097.597.0309</t>
  </si>
  <si>
    <t>CLIPS IMPORTADOS977</t>
  </si>
  <si>
    <t>097.597.0310</t>
  </si>
  <si>
    <t>CLIPS IMPORTADOS978</t>
  </si>
  <si>
    <t>097.597.0311</t>
  </si>
  <si>
    <t>CLIPS IMPORTADOS979</t>
  </si>
  <si>
    <t>097.597.0312</t>
  </si>
  <si>
    <t>CLIPS IMPORTADOS980</t>
  </si>
  <si>
    <t>097.597.0313</t>
  </si>
  <si>
    <t>CLIPS IMPORTADOS981</t>
  </si>
  <si>
    <t>097.597.0314</t>
  </si>
  <si>
    <t>CLIPS IMPORTADOS982</t>
  </si>
  <si>
    <t>097.597.0315</t>
  </si>
  <si>
    <t>CLIPS IMPORTADOS983</t>
  </si>
  <si>
    <t>097.597.0316</t>
  </si>
  <si>
    <t>CLIPS IMPORTADOS984</t>
  </si>
  <si>
    <t>097.597.0317</t>
  </si>
  <si>
    <t>CLIPS IMPORTADOS985</t>
  </si>
  <si>
    <t>097.597.0318</t>
  </si>
  <si>
    <t>CLIPS IMPORTADOS986</t>
  </si>
  <si>
    <t>097.597.0319</t>
  </si>
  <si>
    <t>CLIPS IMPORTADOS987</t>
  </si>
  <si>
    <t>097.597.0320</t>
  </si>
  <si>
    <t>CLIPS IMPORTADOS988</t>
  </si>
  <si>
    <t>097.597.0321</t>
  </si>
  <si>
    <t>CLIPS IMPORTADOS989</t>
  </si>
  <si>
    <t>097.597.0322</t>
  </si>
  <si>
    <t>CLIPS IMPORTADOS990</t>
  </si>
  <si>
    <t>097.597.0323</t>
  </si>
  <si>
    <t>TORNILLERIA ESPECIAL1</t>
  </si>
  <si>
    <t>096.595.0002</t>
  </si>
  <si>
    <t>TORNILLERIA ESPECIAL3</t>
  </si>
  <si>
    <t>096.595.0003</t>
  </si>
  <si>
    <t>TORNILLERIA ESPECIAL4</t>
  </si>
  <si>
    <t>096.595.0004</t>
  </si>
  <si>
    <t>TORNILLERIA ESPECIAL5</t>
  </si>
  <si>
    <t>096.595.0005</t>
  </si>
  <si>
    <t>TORNILLERIA ESPECIAL6</t>
  </si>
  <si>
    <t>096.595.0006</t>
  </si>
  <si>
    <t>TORNILLERIA ESPECIAL7</t>
  </si>
  <si>
    <t>096.595.0007</t>
  </si>
  <si>
    <t>TORNILLERIA ESPECIAL9</t>
  </si>
  <si>
    <t>096.595.0008</t>
  </si>
  <si>
    <t>TORNILLERIA ESPECIAL13</t>
  </si>
  <si>
    <t>096.595.0009</t>
  </si>
  <si>
    <t>TORNILLERIA ESPECIAL16</t>
  </si>
  <si>
    <t>096.595.0010</t>
  </si>
  <si>
    <t>TORNILLERIA ESPECIAL17</t>
  </si>
  <si>
    <t>096.595.0011</t>
  </si>
  <si>
    <t>TORNILLERIA ESPECIAL18</t>
  </si>
  <si>
    <t>096.595.0012</t>
  </si>
  <si>
    <t>TORNILLERIA ESPECIAL21</t>
  </si>
  <si>
    <t>096.595.0013</t>
  </si>
  <si>
    <t>TORNILLERIA ESPECIAL24</t>
  </si>
  <si>
    <t>096.595.0014</t>
  </si>
  <si>
    <t>TORNILLERIA ESPECIAL25</t>
  </si>
  <si>
    <t>096.595.0015</t>
  </si>
  <si>
    <t>TORNILLERIA ESPECIAL26</t>
  </si>
  <si>
    <t>096.595.0016</t>
  </si>
  <si>
    <t>TORNILLERIA ESPECIAL28</t>
  </si>
  <si>
    <t>096.595.0017</t>
  </si>
  <si>
    <t>TORNILLERIA ESPECIAL29</t>
  </si>
  <si>
    <t>096.595.0018</t>
  </si>
  <si>
    <t>TORNILLERIA ESPECIAL31</t>
  </si>
  <si>
    <t>096.595.0019</t>
  </si>
  <si>
    <t>TORNILLERIA ESPECIAL32</t>
  </si>
  <si>
    <t>096.595.0020</t>
  </si>
  <si>
    <t>TORNILLERIA ESPECIAL34</t>
  </si>
  <si>
    <t>096.595.0021</t>
  </si>
  <si>
    <t>TORNILLERIA ESPECIAL35</t>
  </si>
  <si>
    <t>096.595.0022</t>
  </si>
  <si>
    <t>TORNILLERIA ESPECIAL36</t>
  </si>
  <si>
    <t>096.595.0023</t>
  </si>
  <si>
    <t>TORNILLERIA ESPECIAL42</t>
  </si>
  <si>
    <t>096.595.0024</t>
  </si>
  <si>
    <t>TORNILLERIA ESPECIAL63</t>
  </si>
  <si>
    <t>096.595.0025</t>
  </si>
  <si>
    <t>TORNILLERIA ESPECIAL71</t>
  </si>
  <si>
    <t>096.595.0026</t>
  </si>
  <si>
    <t>TORNILLERIA ESPECIAL74</t>
  </si>
  <si>
    <t>096.595.0027</t>
  </si>
  <si>
    <t>TORNILLERIA ESPECIAL81</t>
  </si>
  <si>
    <t>096.595.0028</t>
  </si>
  <si>
    <t>TORNILLERIA ESPECIAL83</t>
  </si>
  <si>
    <t>096.595.0029</t>
  </si>
  <si>
    <t>TORNILLERIA ESPECIAL87</t>
  </si>
  <si>
    <t>096.595.0030</t>
  </si>
  <si>
    <t>TORNILLERIA ESPECIAL90</t>
  </si>
  <si>
    <t>096.595.0031</t>
  </si>
  <si>
    <t>TORNILLERIA ESPECIAL92</t>
  </si>
  <si>
    <t>096.595.0032</t>
  </si>
  <si>
    <t>TORNILLERIA ESPECIAL96</t>
  </si>
  <si>
    <t>096.595.0033</t>
  </si>
  <si>
    <t>TORNILLERIA ESPECIAL99</t>
  </si>
  <si>
    <t>096.595.0034</t>
  </si>
  <si>
    <t>TORNILLERIA ESPECIAL102</t>
  </si>
  <si>
    <t>096.595.0035</t>
  </si>
  <si>
    <t>TORNILLERIA ESPECIAL104</t>
  </si>
  <si>
    <t>096.595.0036</t>
  </si>
  <si>
    <t>TORNILLERIA ESPECIAL106</t>
  </si>
  <si>
    <t>096.595.0037</t>
  </si>
  <si>
    <t>TORNILLERIA ESPECIAL108</t>
  </si>
  <si>
    <t>096.595.0038</t>
  </si>
  <si>
    <t>TORNILLERIA ESPECIAL109</t>
  </si>
  <si>
    <t>096.595.0039</t>
  </si>
  <si>
    <t>TORNILLERIA ESPECIAL112</t>
  </si>
  <si>
    <t>096.595.0040</t>
  </si>
  <si>
    <t>TORNILLERIA ESPECIAL123</t>
  </si>
  <si>
    <t>096.595.0041</t>
  </si>
  <si>
    <t>TORNILLERIA ESPECIAL130</t>
  </si>
  <si>
    <t>096.595.0042</t>
  </si>
  <si>
    <t>TORNILLERIA ESPECIAL133</t>
  </si>
  <si>
    <t>096.595.0043</t>
  </si>
  <si>
    <t>TORNILLERIA ESPECIAL135</t>
  </si>
  <si>
    <t>096.595.0044</t>
  </si>
  <si>
    <t>TORNILLERIA ESPECIAL136</t>
  </si>
  <si>
    <t>096.595.0045</t>
  </si>
  <si>
    <t>TORNILLERIA ESPECIAL137</t>
  </si>
  <si>
    <t>096.595.0046</t>
  </si>
  <si>
    <t>TORNILLERIA ESPECIAL138</t>
  </si>
  <si>
    <t>096.595.0047</t>
  </si>
  <si>
    <t>TORNILLERIA ESPECIAL142</t>
  </si>
  <si>
    <t>096.595.0048</t>
  </si>
  <si>
    <t>TORNILLERIA ESPECIAL147</t>
  </si>
  <si>
    <t>096.595.0049</t>
  </si>
  <si>
    <t>TORNILLERIA ESPECIAL149</t>
  </si>
  <si>
    <t>096.595.0050</t>
  </si>
  <si>
    <t>TORNILLERIA ESPECIAL150</t>
  </si>
  <si>
    <t>096.595.0051</t>
  </si>
  <si>
    <t>TORNILLERIA ESPECIAL152</t>
  </si>
  <si>
    <t>096.595.0052</t>
  </si>
  <si>
    <t>TORNILLERIA ESPECIAL155</t>
  </si>
  <si>
    <t>096.595.0053</t>
  </si>
  <si>
    <t>TORNILLERIA ESPECIAL161</t>
  </si>
  <si>
    <t>096.595.0054</t>
  </si>
  <si>
    <t>TORNILLERIA ESPECIAL162</t>
  </si>
  <si>
    <t>096.595.0055</t>
  </si>
  <si>
    <t>TORNILLERIA ESPECIAL163</t>
  </si>
  <si>
    <t>096.595.0056</t>
  </si>
  <si>
    <t>TORNILLERIA ESPECIAL165</t>
  </si>
  <si>
    <t>096.595.0057</t>
  </si>
  <si>
    <t>TORNILLERIA ESPECIAL168</t>
  </si>
  <si>
    <t>096.595.0058</t>
  </si>
  <si>
    <t>TORNILLERIA ESPECIAL172</t>
  </si>
  <si>
    <t>096.595.0059</t>
  </si>
  <si>
    <t>TORNILLERIA ESPECIAL173</t>
  </si>
  <si>
    <t>096.595.0060</t>
  </si>
  <si>
    <t>TORNILLERIA ESPECIAL182</t>
  </si>
  <si>
    <t>096.595.0061</t>
  </si>
  <si>
    <t>TORNILLERIA ESPECIAL183</t>
  </si>
  <si>
    <t>096.595.0062</t>
  </si>
  <si>
    <t>TORNILLERIA ESPECIAL184</t>
  </si>
  <si>
    <t>096.595.0063</t>
  </si>
  <si>
    <t>TORNILLERIA ESPECIAL200</t>
  </si>
  <si>
    <t>096.595.0064</t>
  </si>
  <si>
    <t>TORNILLERIA ESPECIAL202</t>
  </si>
  <si>
    <t>096.595.0065</t>
  </si>
  <si>
    <t>TORNILLERIA ESPECIAL203</t>
  </si>
  <si>
    <t>096.595.0066</t>
  </si>
  <si>
    <t>TORNILLERIA ESPECIAL204</t>
  </si>
  <si>
    <t>096.595.0067</t>
  </si>
  <si>
    <t>TUERCAS RAPIDAS NUEVAS75</t>
  </si>
  <si>
    <t>098.598.0002</t>
  </si>
  <si>
    <t>TUERCAS RAPIDAS NUEVAS76</t>
  </si>
  <si>
    <t>098.598.0003</t>
  </si>
  <si>
    <t>TUERCAS RAPIDAS NUEVAS77</t>
  </si>
  <si>
    <t>098.598.0004</t>
  </si>
  <si>
    <t>TUERCAS RAPIDAS NUEVAS78</t>
  </si>
  <si>
    <t>098.598.0005</t>
  </si>
  <si>
    <t>TUERCAS RAPIDAS NUEVAS79</t>
  </si>
  <si>
    <t>098.598.0006</t>
  </si>
  <si>
    <t>TUERCAS RAPIDAS NUEVAS80</t>
  </si>
  <si>
    <t>098.598.0007</t>
  </si>
  <si>
    <t>TUERCAS RAPIDAS NUEVAS81</t>
  </si>
  <si>
    <t>098.598.0008</t>
  </si>
  <si>
    <t>TUERCAS RAPIDAS NUEVAS82</t>
  </si>
  <si>
    <t>098.598.0009</t>
  </si>
  <si>
    <t>TUERCAS RAPIDAS NUEVAS83</t>
  </si>
  <si>
    <t>098.598.0010</t>
  </si>
  <si>
    <t>TUERCAS RAPIDAS NUEVAS84</t>
  </si>
  <si>
    <t>098.598.0011</t>
  </si>
  <si>
    <t>TUERCAS RAPIDAS NUEVAS85</t>
  </si>
  <si>
    <t>098.598.0012</t>
  </si>
  <si>
    <t>TUERCAS RAPIDAS NUEVAS86</t>
  </si>
  <si>
    <t>098.598.0013</t>
  </si>
  <si>
    <t>TUERCAS RAPIDAS NUEVAS87</t>
  </si>
  <si>
    <t>098.598.0014</t>
  </si>
  <si>
    <t>TUERCAS RAPIDAS NUEVAS88</t>
  </si>
  <si>
    <t>098.598.0015</t>
  </si>
  <si>
    <t>TUERCAS RAPIDAS NUEVAS89</t>
  </si>
  <si>
    <t>098.598.0016</t>
  </si>
  <si>
    <t>TUERCAS RAPIDAS NUEVAS90</t>
  </si>
  <si>
    <t>098.598.0017</t>
  </si>
  <si>
    <t>TUERCAS RAPIDAS NUEVAS91</t>
  </si>
  <si>
    <t>098.598.0018</t>
  </si>
  <si>
    <t>TUERCAS RAPIDAS NUEVAS92</t>
  </si>
  <si>
    <t>098.598.0019</t>
  </si>
  <si>
    <t>TUERCAS RAPIDAS NUEVAS93</t>
  </si>
  <si>
    <t>098.598.0020</t>
  </si>
  <si>
    <t>TUERCAS RAPIDAS NUEVAS94</t>
  </si>
  <si>
    <t>098.598.0021</t>
  </si>
  <si>
    <t>TUERCAS RAPIDAS NUEVAS95</t>
  </si>
  <si>
    <t>098.598.0022</t>
  </si>
  <si>
    <t>TUERCAS RAPIDAS NUEVAS96</t>
  </si>
  <si>
    <t>098.598.0023</t>
  </si>
  <si>
    <t>TUERCAS RAPIDAS NUEVAS97</t>
  </si>
  <si>
    <t>098.598.0024</t>
  </si>
  <si>
    <t>TUERCAS RAPIDAS NUEVAS98</t>
  </si>
  <si>
    <t>098.598.0025</t>
  </si>
  <si>
    <t>CLIPS IMPORTADOS</t>
  </si>
  <si>
    <t>Sujetador expansible</t>
  </si>
  <si>
    <t>Panel inferior y aislante del cortafuego</t>
  </si>
  <si>
    <t>Paragolpes delantero y trasero, parte frontal</t>
  </si>
  <si>
    <t>Aire acondicionado</t>
  </si>
  <si>
    <t>Arnés de cables</t>
  </si>
  <si>
    <t>Panel de puerta, pilar</t>
  </si>
  <si>
    <t>Panel de puerta</t>
  </si>
  <si>
    <t>Faldón lateral</t>
  </si>
  <si>
    <t>Moldura lateral, faldón lateral</t>
  </si>
  <si>
    <t>Pasarruedas, guardabarros</t>
  </si>
  <si>
    <t>Panel de puerta, faldón lateral</t>
  </si>
  <si>
    <t>Paragolpes delantero</t>
  </si>
  <si>
    <t>Panel de puerta, baúl trasero</t>
  </si>
  <si>
    <t>Panel soporte de radiador</t>
  </si>
  <si>
    <t>Entrada de aire del radiador y cubierta de paragolpes</t>
  </si>
  <si>
    <t>Sello de capó</t>
  </si>
  <si>
    <t>Panel cortafuego y torpedo, rejilla de ventilación</t>
  </si>
  <si>
    <t>Aislante de capó</t>
  </si>
  <si>
    <t>Moldura lateral</t>
  </si>
  <si>
    <t>Sujetador GM15975244</t>
  </si>
  <si>
    <t>Deflector de radiador y borde de guardabarros</t>
  </si>
  <si>
    <t>Panel de puerta y tapizado</t>
  </si>
  <si>
    <t>Fascia de paragolpes, soporte de rueda de auxilio, protector térmico</t>
  </si>
  <si>
    <t>Capó, paragolpes delantero</t>
  </si>
  <si>
    <t>Baúl</t>
  </si>
  <si>
    <t>Asiento, lámpara</t>
  </si>
  <si>
    <t>Panel</t>
  </si>
  <si>
    <t>Paragolpes, pasarruedas, baúl trasero</t>
  </si>
  <si>
    <t>Techo</t>
  </si>
  <si>
    <t>Sujetador</t>
  </si>
  <si>
    <t>Burlete</t>
  </si>
  <si>
    <t>Faro</t>
  </si>
  <si>
    <t>Casquillo para tornillo</t>
  </si>
  <si>
    <t>Sistema de limpiaparabrisas</t>
  </si>
  <si>
    <t>Rejilla p/botaguas</t>
  </si>
  <si>
    <t>Paragolpes, faldón lateral</t>
  </si>
  <si>
    <t>Cubierta de carrocería</t>
  </si>
  <si>
    <t>Panel lateral trasero, interior</t>
  </si>
  <si>
    <t>Panel trasero</t>
  </si>
  <si>
    <t>Pilar, moldura lateral</t>
  </si>
  <si>
    <t>Espejo exterior, freno</t>
  </si>
  <si>
    <t>Fascia de paragolpes</t>
  </si>
  <si>
    <t>Guardabarros interior, asiento</t>
  </si>
  <si>
    <t>Paragolpes delantero, rejilla, botaguas, spoiler</t>
  </si>
  <si>
    <t>Botaguas, panel de puerta</t>
  </si>
  <si>
    <t>Asiento, paragolpes trasero, tapa motor, pasarruedas</t>
  </si>
  <si>
    <t>Paragolpes</t>
  </si>
  <si>
    <t>Luz trasera</t>
  </si>
  <si>
    <t>Motor</t>
  </si>
  <si>
    <t>Fijación de piso, spoiler</t>
  </si>
  <si>
    <t>Conjunto de levanta-ventanas</t>
  </si>
  <si>
    <t>Protector térmico de soporte motor</t>
  </si>
  <si>
    <t>Fascia frontal</t>
  </si>
  <si>
    <t>Cubierta de paragolpes</t>
  </si>
  <si>
    <t>Guardabarros y moldura lateral</t>
  </si>
  <si>
    <t>Panel de tablero</t>
  </si>
  <si>
    <t>Fascia</t>
  </si>
  <si>
    <t>Puerta</t>
  </si>
  <si>
    <t>Alfombra de baúl y asiento trasero</t>
  </si>
  <si>
    <t>Techo interior</t>
  </si>
  <si>
    <t>Pasarruedas, paragolpes trasero</t>
  </si>
  <si>
    <t>Guardabarros</t>
  </si>
  <si>
    <t>Panel de rejilla de radiador</t>
  </si>
  <si>
    <t>Cubierta motor, forro pasarruedas</t>
  </si>
  <si>
    <t>Paragolpes delantero y trasero, botaguas</t>
  </si>
  <si>
    <t>Paragolpes delantero y trasero</t>
  </si>
  <si>
    <t>Botaguas</t>
  </si>
  <si>
    <t>Limpiaparabrisas trasero</t>
  </si>
  <si>
    <t>Panel de puerta trasera</t>
  </si>
  <si>
    <t>Soporte guardabarros</t>
  </si>
  <si>
    <t>Bandeja trasera</t>
  </si>
  <si>
    <t>Pasarruedas</t>
  </si>
  <si>
    <t>Protector de canto, moldura interior</t>
  </si>
  <si>
    <t>Moldura de techo</t>
  </si>
  <si>
    <t>Spoiler</t>
  </si>
  <si>
    <t>Moldura de puerta</t>
  </si>
  <si>
    <t>Rejilla</t>
  </si>
  <si>
    <t>Extensión de guardabarros</t>
  </si>
  <si>
    <t>Panel portón trasero</t>
  </si>
  <si>
    <t>Fijación de piso, techo, pasarruedas, asiento, bandeja trasera, moldura lateral</t>
  </si>
  <si>
    <t>Fijación de piso, paragolpes delantero</t>
  </si>
  <si>
    <t>Banda moldura panel trasero</t>
  </si>
  <si>
    <t>Capó, fijación de piso</t>
  </si>
  <si>
    <t>Paragolpes trasero</t>
  </si>
  <si>
    <t>Puerta de compartimiento de equipaje</t>
  </si>
  <si>
    <t>Interior del techo</t>
  </si>
  <si>
    <t>Tapa de baúl, piso</t>
  </si>
  <si>
    <t>Capó y guardabarros delantero</t>
  </si>
  <si>
    <t>Paragolpes delantero, panel de puerta</t>
  </si>
  <si>
    <t>Paragolpes trasero, guardabarros</t>
  </si>
  <si>
    <t>Faldón lateral, pasarruedas</t>
  </si>
  <si>
    <t>Forro frontal, protector térmico</t>
  </si>
  <si>
    <t>Rejilla, pasarruedas, paragolpes delantero y trasero, panel de puerta, asiento</t>
  </si>
  <si>
    <t>Rejilla, bandeja trasera, interior, luz</t>
  </si>
  <si>
    <t>Tapa interior de baúl</t>
  </si>
  <si>
    <t>Tapizado interior de puerta</t>
  </si>
  <si>
    <t>Baúl trasero, techo, panel de puerta, freno</t>
  </si>
  <si>
    <t>Parte superior de faro, guardabarros</t>
  </si>
  <si>
    <t>Burlete de puertas delantero y trasero</t>
  </si>
  <si>
    <t>Bajo piso, alfombra</t>
  </si>
  <si>
    <t>Pilar, puerta, faldón lateral</t>
  </si>
  <si>
    <t>Parabrisas, capó, faldón lateral</t>
  </si>
  <si>
    <t>Guardabarros, asiento</t>
  </si>
  <si>
    <t>Faldón lateral, protector contra salpicaduras, pasarruedas</t>
  </si>
  <si>
    <t>Tapa de pilar</t>
  </si>
  <si>
    <t>Protector contra salpicaduras, fijación de piso</t>
  </si>
  <si>
    <t>Cubierta inferior</t>
  </si>
  <si>
    <t>Rejilla, faro</t>
  </si>
  <si>
    <t>Rejilla, panel trasero, luz trasera</t>
  </si>
  <si>
    <t>Capó, rejilla botaguas</t>
  </si>
  <si>
    <t>Moldura lateral, pasarruedas</t>
  </si>
  <si>
    <t>Centro</t>
  </si>
  <si>
    <t>Asiento</t>
  </si>
  <si>
    <t>Capó</t>
  </si>
  <si>
    <t>Faldón lateral, moldura lateral</t>
  </si>
  <si>
    <t>Panel de puerta, piso</t>
  </si>
  <si>
    <t>Moldura canaleta de techo</t>
  </si>
  <si>
    <t>Bandeja trasera, luz trasera, bomba de combustible</t>
  </si>
  <si>
    <t>Burlete de puerta</t>
  </si>
  <si>
    <t>Guardabarros, faldón lateral, faro antiniebla, fijación de piso</t>
  </si>
  <si>
    <t>Paragolpes trasero, faldón lateral</t>
  </si>
  <si>
    <t>Faldón lateral, extensión guardabarros</t>
  </si>
  <si>
    <t>Paragolpes delantero y trasero, guardabarros</t>
  </si>
  <si>
    <t>Faro, parte frontal, paragolpes trasero</t>
  </si>
  <si>
    <t>Panel fascia de paragolpes trasero</t>
  </si>
  <si>
    <t>Rejilla de radiador</t>
  </si>
  <si>
    <t>Montaje de faro, guardabarros</t>
  </si>
  <si>
    <t>Cubierta superior de rejilla radiador</t>
  </si>
  <si>
    <t>Clip guía de tubos y cables</t>
  </si>
  <si>
    <t>Faro delantero</t>
  </si>
  <si>
    <t>Moldura lateral, faldón lateral, extensión guardabarros, panel trasero</t>
  </si>
  <si>
    <t>Panel de revestimiento interior</t>
  </si>
  <si>
    <t>Puerta corrediza y portón trasero</t>
  </si>
  <si>
    <t>Cubierta de pasarruedas</t>
  </si>
  <si>
    <t>Protector de guardabarros y paragolpes</t>
  </si>
  <si>
    <t>Botaguas, pasarruedas, paragolpes delantero</t>
  </si>
  <si>
    <t>Panel de puerta, faldón lateral, baúl trasero</t>
  </si>
  <si>
    <t>Panel de puerta, techo</t>
  </si>
  <si>
    <t>Interruptor, panel de puerta</t>
  </si>
  <si>
    <t>Panel de puerta, moldura de parabrisas</t>
  </si>
  <si>
    <t>Puerta delantera</t>
  </si>
  <si>
    <t>Pasarruedas, bomba de combustible</t>
  </si>
  <si>
    <t>Panel de puerta, portón trasero</t>
  </si>
  <si>
    <t>Protector contra salpicaduras</t>
  </si>
  <si>
    <t>Manija de cierre de puerta</t>
  </si>
  <si>
    <t>Faro, rejilla</t>
  </si>
  <si>
    <t>Tablero, protector contra salpicaduras, rejilla, pasarruedas</t>
  </si>
  <si>
    <t>Moldura de puerta, moldura trasera</t>
  </si>
  <si>
    <t>Alfombra, tapete, pasarruedas</t>
  </si>
  <si>
    <t>Piso, rejilla, panel de puerta</t>
  </si>
  <si>
    <t>Filtro de aire, paragolpes delantero y trasero, panel de puerta</t>
  </si>
  <si>
    <t>Fascia de paragolpes, rejilla</t>
  </si>
  <si>
    <t>Paragolpes delantero y trasero, rejilla, moldura lateral, faldón lateral, pasarruedas, spoiler</t>
  </si>
  <si>
    <t>Paragolpes trasero, pasarruedas, filtro de aire, limpiaparabrisas delantero, protector de capó</t>
  </si>
  <si>
    <t>Separador de marco de puerta/paragolpes</t>
  </si>
  <si>
    <t>Tablero, ventilador</t>
  </si>
  <si>
    <t>Paragolpes trasero, tapa de baúl y parte relacionada</t>
  </si>
  <si>
    <t>Asiento, paragolpes delantero, motor, guardabarros</t>
  </si>
  <si>
    <t>Paragolpes delantero y trasero, tablero, aire acondicionado</t>
  </si>
  <si>
    <t>Asiento, apoyabrazos, protector contra salpicaduras</t>
  </si>
  <si>
    <t>Aislante de botaguas</t>
  </si>
  <si>
    <t>Rejilla, interior</t>
  </si>
  <si>
    <t>Burlete y panel de tablero</t>
  </si>
  <si>
    <t>Bandeja trasera, tapa de baúl</t>
  </si>
  <si>
    <t>Fijación de piso, botaguas</t>
  </si>
  <si>
    <t>Paneles laterales y respaldo de asiento</t>
  </si>
  <si>
    <t>Burlete, asiento</t>
  </si>
  <si>
    <t>Pedal, freno, caja, panel</t>
  </si>
  <si>
    <t>Moldura lateral, paragolpes delantero y trasero</t>
  </si>
  <si>
    <t>Paragolpes delantero, faldón lateral, guardabarros, montaje motor</t>
  </si>
  <si>
    <t>Capó, manija</t>
  </si>
  <si>
    <t>Soporte radiador, paragolpes delantero</t>
  </si>
  <si>
    <t>Tapa de pilar central, alfombra</t>
  </si>
  <si>
    <t>Alfombra, piso delantero</t>
  </si>
  <si>
    <t>Faldón lateral, manillar, panel de puerta, placa</t>
  </si>
  <si>
    <t>Botaguas, capó</t>
  </si>
  <si>
    <t>Spoiler trasero, moldura lateral</t>
  </si>
  <si>
    <t>Protector contra salpicaduras, pasarruedas</t>
  </si>
  <si>
    <t>Paragolpes delantero, pasarruedas, fijación de piso, guardabarros</t>
  </si>
  <si>
    <t>Panel respaldo, asiento trasero, botaguas</t>
  </si>
  <si>
    <t>Faro, pasarruedas, bomba de combustible, guardabarros</t>
  </si>
  <si>
    <t>Tablero, paragolpes delantero, molduras laterales</t>
  </si>
  <si>
    <t>Capó, pasarruedas, protector contra salpicaduras</t>
  </si>
  <si>
    <t>Panel de puerta, capó</t>
  </si>
  <si>
    <t>Moldura lateral de puerta</t>
  </si>
  <si>
    <t>Soporte de varilla de capó, bandeja trasera</t>
  </si>
  <si>
    <t>TORNILLERIA ESPECIAL</t>
  </si>
  <si>
    <t>5 x 12 negro</t>
  </si>
  <si>
    <t>6 x 13 estañado</t>
  </si>
  <si>
    <t>6 x 12 negro</t>
  </si>
  <si>
    <t>6 x 14 negro</t>
  </si>
  <si>
    <t>6 x 16 negro c/arand</t>
  </si>
  <si>
    <t>6 x 16 estañado</t>
  </si>
  <si>
    <t>6 x 18 negro c/arand</t>
  </si>
  <si>
    <t>6 x 25 negro c/arand</t>
  </si>
  <si>
    <t>Park 6x10 neg c/aran</t>
  </si>
  <si>
    <t xml:space="preserve">Park 6x11 neg </t>
  </si>
  <si>
    <t>Park 6x12 neg c/aran</t>
  </si>
  <si>
    <t>Park 6x14 neg c/aran</t>
  </si>
  <si>
    <t>Park 8x15 neg c/aran</t>
  </si>
  <si>
    <t>Park 8x12 neg c/aran</t>
  </si>
  <si>
    <t>Park 8x14 neg c/aran</t>
  </si>
  <si>
    <t xml:space="preserve">Park 8x16 neg </t>
  </si>
  <si>
    <t>Park 8x16 estañado</t>
  </si>
  <si>
    <t xml:space="preserve">Park 8x18 neg </t>
  </si>
  <si>
    <t>Park 8x20 neg c/aran</t>
  </si>
  <si>
    <t xml:space="preserve">Park 8x20 neg </t>
  </si>
  <si>
    <t>Park 8x20 neg G</t>
  </si>
  <si>
    <t xml:space="preserve">Park 10/12x22 neg </t>
  </si>
  <si>
    <t>Park 6 x 18 negro c/arand</t>
  </si>
  <si>
    <t>Park 7 x 12 negro</t>
  </si>
  <si>
    <t>Park 8 x 15 neg hexag c/ar</t>
  </si>
  <si>
    <t>Park 7 x 20 negro c/arand</t>
  </si>
  <si>
    <t>Park 8 x 20 negro c/arand</t>
  </si>
  <si>
    <t>Park 8 x 20 exag estañ c/arand</t>
  </si>
  <si>
    <t>Park 8 x 16 neg</t>
  </si>
  <si>
    <t>Park 10 x 16 neg hexag</t>
  </si>
  <si>
    <t>Park 10 x 18 neg hexag</t>
  </si>
  <si>
    <t xml:space="preserve">Park 10 x 18 neg </t>
  </si>
  <si>
    <t>Park 10 x 20 neg c/ar</t>
  </si>
  <si>
    <t>Park 10/12 x 20 neg c/ar</t>
  </si>
  <si>
    <t>Park 10/12 x 20estañ c/ar</t>
  </si>
  <si>
    <t>Park 10/12 x 20 c/ar</t>
  </si>
  <si>
    <t>Park 10/12 x 25 estañ c/ar</t>
  </si>
  <si>
    <t>5 x 15 neg c/ar</t>
  </si>
  <si>
    <t>6 x 15 neg c/ar</t>
  </si>
  <si>
    <t>6 x 18 neg c/ar</t>
  </si>
  <si>
    <t>6 x 30 neg c/ar y goma</t>
  </si>
  <si>
    <t>6 x 20 neg c/ar</t>
  </si>
  <si>
    <t>6 x 35 negro c/arand</t>
  </si>
  <si>
    <t>8 x 25 negro c/arand</t>
  </si>
  <si>
    <t>8 x 30 negro c/arand</t>
  </si>
  <si>
    <t>Park 6 x 22 negro c/arand</t>
  </si>
  <si>
    <t>Park 6 x 20 negro c/arand</t>
  </si>
  <si>
    <t>Park 6 x 15 negro c/arand</t>
  </si>
  <si>
    <t>Park 8 x 16 negro c/arand</t>
  </si>
  <si>
    <t>1/4 x 22 c/arand</t>
  </si>
  <si>
    <t>Park 12 x 20 negro</t>
  </si>
  <si>
    <t xml:space="preserve">8 x25 neg c/ar </t>
  </si>
  <si>
    <t>5/16 x 30 dor c/ar</t>
  </si>
  <si>
    <t>8 x 35 neg c/ar</t>
  </si>
  <si>
    <t>Park 5 x 16 neg c/ar</t>
  </si>
  <si>
    <t xml:space="preserve">8 x 20 negro </t>
  </si>
  <si>
    <t>Park 8 x 15 Park negro</t>
  </si>
  <si>
    <t>Park 10 x 16 Park negro</t>
  </si>
  <si>
    <t>TUERCAS RAPIDAS NUEVAS</t>
  </si>
  <si>
    <t>M 5 - 3/16- PARK 8/10 (25 x 18)</t>
  </si>
  <si>
    <t>M 5 - 3/16- PARK  8/10 (cuerpo GR)</t>
  </si>
  <si>
    <t>M 6 - 1/4- PARK 12 (20 x 20)</t>
  </si>
  <si>
    <t>M 6 - 1/4- PARK 12  (22 x 16)</t>
  </si>
  <si>
    <t>M 6 - 1/4- PARK 12 (16 x 28)</t>
  </si>
  <si>
    <t>M 6 - 1/4- PARK 12 (cuerpo Grande)</t>
  </si>
  <si>
    <t>M 6 con Tuerca de acero (28 x 19)</t>
  </si>
  <si>
    <t>PARK 6 (11 x 17 mm)</t>
  </si>
  <si>
    <t>PARK 6 (11 x 25 mm)</t>
  </si>
  <si>
    <t>PARK 6 (16 x 19 mm)</t>
  </si>
  <si>
    <t>PARK 6 (11 x 24 mm)</t>
  </si>
  <si>
    <t>PARK 6 (16 x 27 mm)</t>
  </si>
  <si>
    <t>PARK 8  (11 x 18 )</t>
  </si>
  <si>
    <t>PARK 8  (15 x 26 mm)</t>
  </si>
  <si>
    <t>PARK 10/12  (16 x 20 mm)</t>
  </si>
  <si>
    <t>PARK 10/12  (16 x 25 mm)</t>
  </si>
  <si>
    <t>Tuerca U de 4 mm (13 x 23)</t>
  </si>
  <si>
    <t>Tuerca U de 6 mm (13 x 25)</t>
  </si>
  <si>
    <t>Tuerca U de 6 mm (15 x 24)</t>
  </si>
  <si>
    <t>Tuerca U de 6 mm (15 x 30)</t>
  </si>
  <si>
    <t>Tuerca U de 6 mm (16 x 19)</t>
  </si>
  <si>
    <t>Tuerca U de 5/16 (17 x 25)</t>
  </si>
  <si>
    <t>Tuerca U de 5/16 (17 x 33)</t>
  </si>
  <si>
    <t>Chapita U de 15 x 25</t>
  </si>
  <si>
    <t>3,5 X 10 (1/8)</t>
  </si>
  <si>
    <t>4 X 12 (5/32)</t>
  </si>
  <si>
    <t>5 X 14 (3/16)</t>
  </si>
  <si>
    <t>11,5 X 20 X 2,5 (7/16)</t>
  </si>
  <si>
    <t>*</t>
  </si>
  <si>
    <t>ARANI LOCK 6 X 15</t>
  </si>
  <si>
    <t>ARANLOCK 7 X 15</t>
  </si>
  <si>
    <t>ARANI LOCK 8 X 15</t>
  </si>
  <si>
    <t>ARAN LOCK 9 X 18</t>
  </si>
  <si>
    <t>ARANI LOCK 10 X 18 (5/16X 18)</t>
  </si>
  <si>
    <t>ARANI LOCK 11 X 18</t>
  </si>
  <si>
    <t>CONECTORES DE COMBUSTIBLE1</t>
  </si>
  <si>
    <t>CONECTORES DE COMBUSTIBLE2</t>
  </si>
  <si>
    <t>CONECTORES DE COMBUSTIBLE3</t>
  </si>
  <si>
    <t>CONECTORES DE COMBUSTIBLE4</t>
  </si>
  <si>
    <t>CONECTORES DE COMBUSTIBLE5</t>
  </si>
  <si>
    <t>CONECTORES DE COMBUSTIBLE6</t>
  </si>
  <si>
    <t>CONECTORES DE COMBUSTIBLE7</t>
  </si>
  <si>
    <t>CONECTORES DE COMBUSTIBLE8</t>
  </si>
  <si>
    <t>CONECTORES DE COMBUSTIBLE9</t>
  </si>
  <si>
    <t>CONECTORES DE COMBUSTIBLE13</t>
  </si>
  <si>
    <t>CONECTORES DE COMBUSTIBLE14</t>
  </si>
  <si>
    <t>CONECTORES DE COMBUSTIBLE15</t>
  </si>
  <si>
    <t>CONECTORES DE COMBUSTIBLE16</t>
  </si>
  <si>
    <t>CONECTORES DE COMBUSTIBLE17</t>
  </si>
  <si>
    <t>CONECTORES DE COMBUSTIBLE18</t>
  </si>
  <si>
    <t>CONECTORES DE COMBUSTIBLE19</t>
  </si>
  <si>
    <t>CONECTORES DE COMBUSTIBLE20</t>
  </si>
  <si>
    <t>CONECTORES DE COMBUSTIBLE21</t>
  </si>
  <si>
    <t>CONECTORES DE COMBUSTIBLE22</t>
  </si>
  <si>
    <t>CONECTORES DE COMBUSTIBLE23</t>
  </si>
  <si>
    <t>CONECTORES DE COMBUSTIBLE24</t>
  </si>
  <si>
    <t>CONECTORES DE COMBUSTIBLE25</t>
  </si>
  <si>
    <t>CONECTORES DE COMBUSTIBLE26</t>
  </si>
  <si>
    <t>CONECTORES DE COMBUSTIBLE27</t>
  </si>
  <si>
    <t>CONECTORES DE COMBUSTIBLE28</t>
  </si>
  <si>
    <t>CONECTORES DE COMBUSTIBLE29</t>
  </si>
  <si>
    <t>CONECTORES DE COMBUSTIBLE30</t>
  </si>
  <si>
    <t>CONECTORES DE COMBUSTIBLE31</t>
  </si>
  <si>
    <t>CONECTORES DE COMBUSTIBLE32</t>
  </si>
  <si>
    <t>CONECTORES DE COMBUSTIBLE35</t>
  </si>
  <si>
    <t>CONECTORES DE COMBUSTIBLE36</t>
  </si>
  <si>
    <t>CONECTORES DE COMBUSTIBLE37</t>
  </si>
  <si>
    <t>CONECTORES DE COMBUSTIBLE38</t>
  </si>
  <si>
    <t>CONECTORES DE COMBUSTIBLE39</t>
  </si>
  <si>
    <t>CONECTORES DE COMBUSTIBLE40</t>
  </si>
  <si>
    <t>CONECTORES DE COMBUSTIBLE41</t>
  </si>
  <si>
    <t>CONECTORES DE COMBUSTIBLE42</t>
  </si>
  <si>
    <t>CONECTORES DE COMBUSTIBLE43</t>
  </si>
  <si>
    <t>CONECTORES DE COMBUSTIBLE44</t>
  </si>
  <si>
    <t>CONECTORES DE COMBUSTIBLE45</t>
  </si>
  <si>
    <t>CONECTORES DE COMBUSTIBLE46</t>
  </si>
  <si>
    <t>CONECTORES DE COMBUSTIBLE47</t>
  </si>
  <si>
    <t>CONECTORES DE COMBUSTIBLE48</t>
  </si>
  <si>
    <t>CONECTORES DE COMBUSTIBLE49</t>
  </si>
  <si>
    <t>CONECTORES DE COMBUSTIBLE50</t>
  </si>
  <si>
    <t>CONECTORES DE COMBUSTIBLE51</t>
  </si>
  <si>
    <t>CONECTORES DE COMBUSTIBLE52</t>
  </si>
  <si>
    <t>CONECTORES DE COMBUSTIBLE53</t>
  </si>
  <si>
    <t>CONECTORES DE COMBUSTIBLE54</t>
  </si>
  <si>
    <t>CONECTORES DE COMBUSTIBLE55</t>
  </si>
  <si>
    <t>CONECTORES DE COMBUSTIBLE56</t>
  </si>
  <si>
    <t>CONECTORES DE COMBUSTIBLE57</t>
  </si>
  <si>
    <t>CONECTORES DE COMBUSTIBLE58</t>
  </si>
  <si>
    <t>CONECTORES DE COMBUSTIBLE59</t>
  </si>
  <si>
    <t>CONECTORES DE COMBUSTIBLE60</t>
  </si>
  <si>
    <t>CONECTORES DE COMBUSTIBLE</t>
  </si>
  <si>
    <t>SAE 7.89 ID-6 - Acople recto</t>
  </si>
  <si>
    <t>SAE 7.89 ID-6 - Codo 90°</t>
  </si>
  <si>
    <t>SAE 7.89 ID-8 - Acople recto</t>
  </si>
  <si>
    <t>SAE 7.89 ID-8 - Codo 90°</t>
  </si>
  <si>
    <t>SAE 7.89 ID-6 - Codo inclinado</t>
  </si>
  <si>
    <t>SAE 7.89 ID-6 - Tee en ángulo con rosca macho extendida</t>
  </si>
  <si>
    <t>SAE 7.89 ID-4 - Codo 90°</t>
  </si>
  <si>
    <t>SAE 7.89 ID-6 - Espiga recta para manguera</t>
  </si>
  <si>
    <t>SAE 7.89 ID-6 - Espiga codo 90° para manguera</t>
  </si>
  <si>
    <t>SAE 7.89 ID-6-7.89 - Tee 90° con espiga, ramificación</t>
  </si>
  <si>
    <t>SAE 7.89 ID-6-7.89 - Tee reductora en ángulo (variante)</t>
  </si>
  <si>
    <t>SAE 7.89 ID-6 - Tee igual</t>
  </si>
  <si>
    <t>SAE 7.89 ID-6 - Tee estándar</t>
  </si>
  <si>
    <t>SAE 7.89 ID-10 - Acople recto</t>
  </si>
  <si>
    <t>SAE 7.89 ID-10 - Codo 90°</t>
  </si>
  <si>
    <t>SAE 7.89 ID-8 - Espiga recta para manguera</t>
  </si>
  <si>
    <t>SAE 7.89 ID-8 - Espiga codo 90° para manguera</t>
  </si>
  <si>
    <t>SAE 7.89 ID-6 - Espiga codo inclinado para manguera</t>
  </si>
  <si>
    <t>SAE 7.89 ID-8-7.89 - Tee reductora en ángulo 7.89-8-7.89</t>
  </si>
  <si>
    <t>SAE 7.89 ID-8 - Codo inclinado</t>
  </si>
  <si>
    <t>SAE 7.89 ID-6 - Tee en ángulo con O-Ring</t>
  </si>
  <si>
    <t>SAE 7.89 ID-5 - Codo inclinado</t>
  </si>
  <si>
    <t>SAE 7.89 ID-6 - Conector macho</t>
  </si>
  <si>
    <t>SAE 7.89 ID-8 - Conector macho</t>
  </si>
  <si>
    <t>SAE 7.89 ID-8 - Conector macho extendido</t>
  </si>
  <si>
    <t>SAE 7.89 ID-10 - Conector macho</t>
  </si>
  <si>
    <t>SAE 7.89 ID-6 - Conector macho extendido</t>
  </si>
  <si>
    <t>SAE 7.89 ID-6 - Codo 90°
AdBlue</t>
  </si>
  <si>
    <t>SAE 7.89 ID-8 - Acople recto
AdBlue</t>
  </si>
  <si>
    <t>SAE 7.89 ID-8 - Codo 90°
AdBlue</t>
  </si>
  <si>
    <t>SAE 9.49 ID-8 - Acople recto</t>
  </si>
  <si>
    <t>SAE 9.49 ID-8 - Codo 90°</t>
  </si>
  <si>
    <t>SAE 9.49 ID-8 - Codo 45°</t>
  </si>
  <si>
    <t xml:space="preserve">SAE 9.49 ID-6 - Acople recto </t>
  </si>
  <si>
    <t>SAE 9.49 ID-8 - Acople recto
AdBlue</t>
  </si>
  <si>
    <t>SAE 9.49 ID-8 - Codo 90°
AdBlue</t>
  </si>
  <si>
    <t>SAE 9.49 ID-8 - Codo 45°
AdBlue</t>
  </si>
  <si>
    <t>SAE 9.49 ID-6 - Acople recto
AdBlue</t>
  </si>
  <si>
    <t>SAE 9.49 ID-6 - Codo 90°</t>
  </si>
  <si>
    <t>SAE 9.49 ID-10 - Acople recto</t>
  </si>
  <si>
    <t>SAE 9.49 ID-10 - Codo 90°</t>
  </si>
  <si>
    <t>SAE 9.49 ID-6 - Espiga recta</t>
  </si>
  <si>
    <t>SAE 9.49 ID-6 - Codo 90° espiga</t>
  </si>
  <si>
    <t>SAE 9.89 ID-6 - Acople recto</t>
  </si>
  <si>
    <t>SAE 9.89 ID-6 - Codo 90°</t>
  </si>
  <si>
    <t>SAE 9.89 ID-8 - Espiga recta</t>
  </si>
  <si>
    <t>SAE 9.89 ID-8 - Codo 90°</t>
  </si>
  <si>
    <t>SAE 9.89 ID-10 - Tee en ángulo recto</t>
  </si>
  <si>
    <t xml:space="preserve">SAE 9.89 ID-10 - Tee tipo T </t>
  </si>
  <si>
    <t>SAE 9.89 ID-8 - Conector macho</t>
  </si>
  <si>
    <t>SAE 9.89 ID-6 - Conector macho</t>
  </si>
  <si>
    <t>SAE 9.89 ID-10 - Conector macho</t>
  </si>
  <si>
    <t>100.600.0002</t>
  </si>
  <si>
    <t>100.600.0003</t>
  </si>
  <si>
    <t>100.600.0004</t>
  </si>
  <si>
    <t>100.600.0005</t>
  </si>
  <si>
    <t>100.600.0006</t>
  </si>
  <si>
    <t>100.600.0007</t>
  </si>
  <si>
    <t>100.600.0008</t>
  </si>
  <si>
    <t>100.600.0009</t>
  </si>
  <si>
    <t>100.600.0010</t>
  </si>
  <si>
    <t>100.600.0011</t>
  </si>
  <si>
    <t>100.600.0012</t>
  </si>
  <si>
    <t>100.600.0013</t>
  </si>
  <si>
    <t>100.600.0014</t>
  </si>
  <si>
    <t>100.600.0015</t>
  </si>
  <si>
    <t>100.600.0016</t>
  </si>
  <si>
    <t>100.600.0017</t>
  </si>
  <si>
    <t>100.600.0018</t>
  </si>
  <si>
    <t>100.600.0019</t>
  </si>
  <si>
    <t>100.600.0020</t>
  </si>
  <si>
    <t>100.600.0021</t>
  </si>
  <si>
    <t>100.600.0022</t>
  </si>
  <si>
    <t>100.600.0023</t>
  </si>
  <si>
    <t>100.600.0024</t>
  </si>
  <si>
    <t>100.600.0025</t>
  </si>
  <si>
    <t>100.600.0026</t>
  </si>
  <si>
    <t>100.600.0027</t>
  </si>
  <si>
    <t>100.600.0028</t>
  </si>
  <si>
    <t>100.600.0029</t>
  </si>
  <si>
    <t>100.600.0030</t>
  </si>
  <si>
    <t>100.600.0031</t>
  </si>
  <si>
    <t>100.600.0032</t>
  </si>
  <si>
    <t>100.600.0033</t>
  </si>
  <si>
    <t>100.600.0034</t>
  </si>
  <si>
    <t>100.600.0035</t>
  </si>
  <si>
    <t>100.600.0036</t>
  </si>
  <si>
    <t>100.600.0037</t>
  </si>
  <si>
    <t>100.600.0038</t>
  </si>
  <si>
    <t>100.600.0039</t>
  </si>
  <si>
    <t>100.600.0040</t>
  </si>
  <si>
    <t>100.600.0041</t>
  </si>
  <si>
    <t>100.600.0042</t>
  </si>
  <si>
    <t>100.600.0043</t>
  </si>
  <si>
    <t>100.600.0044</t>
  </si>
  <si>
    <t>100.600.0045</t>
  </si>
  <si>
    <t>100.600.0046</t>
  </si>
  <si>
    <t>100.600.0047</t>
  </si>
  <si>
    <t>100.600.0048</t>
  </si>
  <si>
    <t>100.600.0049</t>
  </si>
  <si>
    <t>100.600.0050</t>
  </si>
  <si>
    <t>100.600.0051</t>
  </si>
  <si>
    <t>100.600.0052</t>
  </si>
  <si>
    <t>100.600.0053</t>
  </si>
  <si>
    <t>100.600.0054</t>
  </si>
  <si>
    <t>100.600.0055</t>
  </si>
  <si>
    <t>100.600.0056</t>
  </si>
  <si>
    <t>Descuento Adicional</t>
  </si>
  <si>
    <t>6 x 60 negro c/arand</t>
  </si>
  <si>
    <t>Park 6x25 neg c/aran</t>
  </si>
  <si>
    <t>Park 6x35 neg c/aran</t>
  </si>
  <si>
    <t>Park 6x40 neg c/aran</t>
  </si>
  <si>
    <t>Park 8/10x25 neg G</t>
  </si>
  <si>
    <t>Park 10/12x28 neg G</t>
  </si>
  <si>
    <t>Park 8 x 20 estañado  hexag c/ar</t>
  </si>
  <si>
    <t>Park 12 x 18 dorado</t>
  </si>
  <si>
    <t>M6</t>
  </si>
  <si>
    <t>Perno 7 mm cubre motor VMW, MAZDA, TOYOTA</t>
  </si>
  <si>
    <t>TORNILLERIA ESPECIAL14</t>
  </si>
  <si>
    <t>TORNILLERIA ESPECIAL19</t>
  </si>
  <si>
    <t>TORNILLERIA ESPECIAL22</t>
  </si>
  <si>
    <t>TORNILLERIA ESPECIAL23</t>
  </si>
  <si>
    <t>TORNILLERIA ESPECIAL37</t>
  </si>
  <si>
    <t>TORNILLERIA ESPECIAL38</t>
  </si>
  <si>
    <t>TORNILLERIA ESPECIAL75</t>
  </si>
  <si>
    <t>TORNILLERIA ESPECIAL93</t>
  </si>
  <si>
    <t>TORNILLERIA ESPECIAL128</t>
  </si>
  <si>
    <t>TORNILLERIA ESPECIAL132</t>
  </si>
  <si>
    <t>TORNILLERIA ESPECIAL139</t>
  </si>
  <si>
    <t>TORNILLERIA ESPECIAL210</t>
  </si>
  <si>
    <t>Tuerca y tornilo PL de 8 mm</t>
  </si>
  <si>
    <t>T-R acero de 8 x 10 mm Parker 4</t>
  </si>
  <si>
    <t>T-R acero de 15 x 16 mm Parker 8 estañada</t>
  </si>
  <si>
    <t>T-R acero de 16 x 18 mm Parker 6 estañada</t>
  </si>
  <si>
    <t>T-R acero de 13 x 18 mm Parker10 negra</t>
  </si>
  <si>
    <t>Clip metalico VMW/TOXOTA con su perno 7 mm</t>
  </si>
  <si>
    <t>TUERCA CON TORNILLO HEX DE Park 8</t>
  </si>
  <si>
    <t>Turca para bulon de 6 mm</t>
  </si>
  <si>
    <t>CLIP Metalico  5mm MAZDA, TOYOTA, HONDA</t>
  </si>
  <si>
    <t>CLIP Metalico  4mm FORD, TOYOTA, GM</t>
  </si>
  <si>
    <t>CLIP Metalico  6mm  TOYOTA, GM</t>
  </si>
  <si>
    <t>TUERCAS RAPIDAS NUEVAS99</t>
  </si>
  <si>
    <t>TUERCAS RAPIDAS NUEVAS100</t>
  </si>
  <si>
    <t>TUERCAS RAPIDAS NUEVAS104</t>
  </si>
  <si>
    <t>TUERCAS RAPIDAS NUEVAS105</t>
  </si>
  <si>
    <t>TUERCAS RAPIDAS NUEVAS108</t>
  </si>
  <si>
    <t>TUERCAS RAPIDAS NUEVAS112</t>
  </si>
  <si>
    <t>TUERCAS RAPIDAS NUEVAS115</t>
  </si>
  <si>
    <t>TUERCAS RAPIDAS NUEVAS120</t>
  </si>
  <si>
    <t>TUERCAS RAPIDAS NUEVAS123</t>
  </si>
  <si>
    <t>TUERCAS RAPIDAS NUEVAS126</t>
  </si>
  <si>
    <t>TUERCAS RAPIDAS NUEVAS127</t>
  </si>
  <si>
    <t>Union 4 mm corta</t>
  </si>
  <si>
    <t>Union 4 mm larga</t>
  </si>
  <si>
    <t xml:space="preserve">Union 5 mm </t>
  </si>
  <si>
    <t>T de 3.5 mm</t>
  </si>
  <si>
    <t>T de 4 mm</t>
  </si>
  <si>
    <t>T de 5 mm limpiaparabrisas</t>
  </si>
  <si>
    <t>T de 5 mm limpiaparabrisas c/tope</t>
  </si>
  <si>
    <t>T de goma 7 mm para aire</t>
  </si>
  <si>
    <t>T de 8 mm</t>
  </si>
  <si>
    <t>T de 8 / 9 mm</t>
  </si>
  <si>
    <t>T de 9 mm</t>
  </si>
  <si>
    <t>T de 10 mm</t>
  </si>
  <si>
    <t>T de 10 mm larga</t>
  </si>
  <si>
    <t>T reforzada de 10 mm</t>
  </si>
  <si>
    <t>T Nylon blanca de 4 mm</t>
  </si>
  <si>
    <t>T Nylon blanca de 5 mm</t>
  </si>
  <si>
    <t>T Nylon blanca red de 3,5 a 6  mm</t>
  </si>
  <si>
    <t>Control de crucero / Control de emisiones / Red de 4 a 5  mm</t>
  </si>
  <si>
    <t>Tubo de caja de cambios / Red de 5 a 6  mm</t>
  </si>
  <si>
    <t>T Nylon blanca red de 5 a 7  mm</t>
  </si>
  <si>
    <t>Codo de 3,5 a 4,5 mm</t>
  </si>
  <si>
    <t>Codo de 6 mm</t>
  </si>
  <si>
    <t>Cruz de 5 mm</t>
  </si>
  <si>
    <t>Codo Nylon de 5 a 6 mm</t>
  </si>
  <si>
    <t>Codo Nylon de  6 mm</t>
  </si>
  <si>
    <t>bifurcacion 3 bocas 5 mm</t>
  </si>
  <si>
    <t>Sistema de control de emisiones / bifurcacion 4 bocas 6 mm</t>
  </si>
  <si>
    <t>bifurcacion 5 bocas 6 mm</t>
  </si>
  <si>
    <t>Sistema de limpiaparabrisas y lavaparabrisas / bifurcacion 3 bocas en Y de 5 mm</t>
  </si>
  <si>
    <t>Eje delantero y centro del eje / Bifurcacion 3 bocas en Y de 6 mm</t>
  </si>
  <si>
    <t>CONECTORES PLASTICOS MANGUERAS100</t>
  </si>
  <si>
    <t>CONECTORES PLASTICOS MANGUERAS101</t>
  </si>
  <si>
    <t>CONECTORES PLASTICOS MANGUERAS102</t>
  </si>
  <si>
    <t>CONECTORES PLASTICOS MANGUERAS103</t>
  </si>
  <si>
    <t>CONECTORES PLASTICOS MANGUERAS104</t>
  </si>
  <si>
    <t>CONECTORES PLASTICOS MANGUERAS105</t>
  </si>
  <si>
    <t>CONECTORES PLASTICOS MANGUERAS106</t>
  </si>
  <si>
    <t>CONECTORES PLASTICOS MANGUERAS107</t>
  </si>
  <si>
    <t>CONECTORES PLASTICOS MANGUERAS108</t>
  </si>
  <si>
    <t>CONECTORES PLASTICOS MANGUERAS109</t>
  </si>
  <si>
    <t>CONECTORES PLASTICOS MANGUERAS110</t>
  </si>
  <si>
    <t>CONECTORES PLASTICOS MANGUERAS111</t>
  </si>
  <si>
    <t>CONECTORES PLASTICOS MANGUERAS112</t>
  </si>
  <si>
    <t>CONECTORES PLASTICOS MANGUERAS113</t>
  </si>
  <si>
    <t>CONECTORES PLASTICOS MANGUERAS114</t>
  </si>
  <si>
    <t>CONECTORES PLASTICOS MANGUERAS115</t>
  </si>
  <si>
    <t>CONECTORES PLASTICOS MANGUERAS116</t>
  </si>
  <si>
    <t>CONECTORES PLASTICOS MANGUERAS117</t>
  </si>
  <si>
    <t>CONECTORES PLASTICOS MANGUERAS118</t>
  </si>
  <si>
    <t>CONECTORES PLASTICOS MANGUERAS119</t>
  </si>
  <si>
    <t>CONECTORES PLASTICOS MANGUERAS120</t>
  </si>
  <si>
    <t>CONECTORES PLASTICOS MANGUERAS121</t>
  </si>
  <si>
    <t>CONECTORES PLASTICOS MANGUERAS122</t>
  </si>
  <si>
    <t>CONECTORES PLASTICOS MANGUERAS123</t>
  </si>
  <si>
    <t>CONECTORES PLASTICOS MANGUERAS124</t>
  </si>
  <si>
    <t>CONECTORES PLASTICOS MANGUERAS125</t>
  </si>
  <si>
    <t>CONECTORES PLASTICOS MANGUERAS126</t>
  </si>
  <si>
    <t>CONECTORES PLASTICOS MANGUERAS127</t>
  </si>
  <si>
    <t>CONECTORES PLASTICOS MANGUERAS128</t>
  </si>
  <si>
    <t>CONECTORES PLASTICOS MANGUERAS129</t>
  </si>
  <si>
    <t>Plasticos Chico</t>
  </si>
  <si>
    <t>Plasticos Int.1</t>
  </si>
  <si>
    <t>Plasticos Int.2</t>
  </si>
  <si>
    <t>Plasticos Completo</t>
  </si>
  <si>
    <t>Clips Importados 1</t>
  </si>
  <si>
    <t>Clips Importados 2</t>
  </si>
  <si>
    <t>Clips Importados Completo</t>
  </si>
  <si>
    <t>Resortes Lf</t>
  </si>
  <si>
    <t>Resortes La</t>
  </si>
  <si>
    <t>Resortes Lc</t>
  </si>
  <si>
    <t>Resortes Lp</t>
  </si>
  <si>
    <t>Resortes Lb</t>
  </si>
  <si>
    <t>Ganchos - Chavetas / Completo</t>
  </si>
  <si>
    <t>Ganchos - Chavetas</t>
  </si>
  <si>
    <t>Chavetas</t>
  </si>
  <si>
    <t>Chavetas Partidas</t>
  </si>
  <si>
    <t>Resortes Completo</t>
  </si>
  <si>
    <t>Oring Inicial</t>
  </si>
  <si>
    <t>Oring Grande</t>
  </si>
  <si>
    <t>Oring Completo</t>
  </si>
  <si>
    <t>Tuercas Rapidas</t>
  </si>
  <si>
    <t>Tapones De Carter</t>
  </si>
  <si>
    <t>Arandelas De Goma</t>
  </si>
  <si>
    <t>Arandelas De Goma Linea Pesada</t>
  </si>
  <si>
    <t>Arandelas De Goma / Completa</t>
  </si>
  <si>
    <t>Topes Y Tapones De Goma</t>
  </si>
  <si>
    <t>Conectores Plasticos Mangueras</t>
  </si>
  <si>
    <t>Insertos</t>
  </si>
  <si>
    <t>Racord Chico</t>
  </si>
  <si>
    <t>Terminales Completo</t>
  </si>
  <si>
    <t>Terminales Nuevo</t>
  </si>
  <si>
    <t>Terminales Chico</t>
  </si>
  <si>
    <t>Seeger Din 471 - 472</t>
  </si>
  <si>
    <t>Espinas Elasticas</t>
  </si>
  <si>
    <t>Retenes De Seguridad - Aranlock</t>
  </si>
  <si>
    <t>Carbones N°1</t>
  </si>
  <si>
    <t>Carbones Completo</t>
  </si>
  <si>
    <t>Esparragos De Acero</t>
  </si>
  <si>
    <t>Tarugos Estriados</t>
  </si>
  <si>
    <t>Alemites</t>
  </si>
  <si>
    <t>Arandelas Co-Fi-Alum</t>
  </si>
  <si>
    <t>Picos Para Gas</t>
  </si>
  <si>
    <t>Conectores Neumaticos / Completo</t>
  </si>
  <si>
    <t>Conectores Neumaticos</t>
  </si>
  <si>
    <t>Conectores Neumaticos Mas Rotación</t>
  </si>
  <si>
    <t>Conectores Nueva Incorporacion</t>
  </si>
  <si>
    <t>Conectores Neumaticos - Racord</t>
  </si>
  <si>
    <t>Racord Completo</t>
  </si>
  <si>
    <t>Regatones</t>
  </si>
  <si>
    <t>Abrazaderas C/ Goma</t>
  </si>
  <si>
    <t>Tuercas Remaches</t>
  </si>
  <si>
    <t>Tuercas Rapidas Y Tuercas Remaches</t>
  </si>
  <si>
    <t>Perillas De Cocina Surtido 1</t>
  </si>
  <si>
    <t>Perillas De Cocina Surtido 2</t>
  </si>
  <si>
    <t>Perillas De Cocina Completo</t>
  </si>
  <si>
    <t>Conexiones De Aluminio N°1 - Nuevo</t>
  </si>
  <si>
    <t>Conexiones De Aluminio N°2 - Nuevo</t>
  </si>
  <si>
    <t>Arandelas De Inyeccion</t>
  </si>
  <si>
    <t>Uniones Orientables</t>
  </si>
  <si>
    <t>Accesorios De Bronce Union Poliamida</t>
  </si>
  <si>
    <t>Interruptores Y Pulsadores</t>
  </si>
  <si>
    <t>Tornilleria Especial</t>
  </si>
  <si>
    <t>Tuercas Rapidas Importadas</t>
  </si>
  <si>
    <t>Tornilleria Especial Y Tr Importadas</t>
  </si>
  <si>
    <t>Conectores De Combustible</t>
  </si>
  <si>
    <t>Conectores De Combustible Reducido</t>
  </si>
  <si>
    <t>Conexión De Aluminio 27 Med. Mayor Rot.</t>
  </si>
  <si>
    <t>Tuercas Rapidas Completo</t>
  </si>
  <si>
    <t>Tornillos Especiales + Tr Completo</t>
  </si>
  <si>
    <t>4 - 6 - 10 - 3</t>
  </si>
  <si>
    <t>3 - 4 - 1</t>
  </si>
  <si>
    <t>11 - 21</t>
  </si>
  <si>
    <t>4 - 10</t>
  </si>
  <si>
    <t>3 - 2 - 0</t>
  </si>
  <si>
    <t>CL. IMP 1</t>
  </si>
  <si>
    <t>CL. IMP 2</t>
  </si>
  <si>
    <t>CL. IMP COM</t>
  </si>
  <si>
    <t>GAN. + CHA.</t>
  </si>
  <si>
    <t>TERM. NU.</t>
  </si>
  <si>
    <t>CONEX. ALUM. 1 Ult.</t>
  </si>
  <si>
    <t>CONEX. ALUM. 2 Ult.</t>
  </si>
  <si>
    <t>Torn. Esp.</t>
  </si>
  <si>
    <t>TR IMPO.</t>
  </si>
  <si>
    <t>Torn. Esp. TR. IMP.</t>
  </si>
  <si>
    <t>Conec. Comb.</t>
  </si>
  <si>
    <t>Conec. Comb. Red.</t>
  </si>
  <si>
    <t>Conex. Alum. Mayor Rot.</t>
  </si>
  <si>
    <t>TR L. Compl.</t>
  </si>
  <si>
    <t>TR Espec. + Torn.</t>
  </si>
  <si>
    <t>Surtido Reducido</t>
  </si>
  <si>
    <t>Cant.
Reducido</t>
  </si>
  <si>
    <t>15</t>
  </si>
  <si>
    <t>3 - 4 - 1 - 2</t>
  </si>
  <si>
    <t>6 - 2</t>
  </si>
  <si>
    <t>10 - 3</t>
  </si>
  <si>
    <t>25</t>
  </si>
  <si>
    <t>1,5</t>
  </si>
  <si>
    <t>50</t>
  </si>
  <si>
    <t>2 - 5</t>
  </si>
  <si>
    <t>2 - 5 - 3</t>
  </si>
  <si>
    <t>6 - 1</t>
  </si>
  <si>
    <t>1</t>
  </si>
  <si>
    <t>4 - 6</t>
  </si>
  <si>
    <t>OPCION REDUCIDA</t>
  </si>
  <si>
    <t>Total
Piezas</t>
  </si>
  <si>
    <t>* Los precios no incluyen IVA
** 1 pieza va en el exhibidor</t>
  </si>
  <si>
    <t>ENLACE WEB</t>
  </si>
  <si>
    <t>PERSONALIZÁ TU COMBO</t>
  </si>
  <si>
    <t>https://www.fabricamaxifer.com/plasticos-chico.html</t>
  </si>
  <si>
    <t>https://www.fabricamaxifer.com/plasticos-int-1.html</t>
  </si>
  <si>
    <t>https://www.fabricamaxifer.com/plasticos-int-2.html</t>
  </si>
  <si>
    <t>https://www.fabricamaxifer.com/plasticos-completo.html</t>
  </si>
  <si>
    <t>https://www.fabricamaxifer.com/clips-importados-1.html</t>
  </si>
  <si>
    <t>https://www.fabricamaxifer.com/clips-importados-2.html</t>
  </si>
  <si>
    <t>https://www.fabricamaxifer.com/clips-importados-completo.html</t>
  </si>
  <si>
    <t>https://www.fabricamaxifer.com/resortes-lf.html</t>
  </si>
  <si>
    <t>https://www.fabricamaxifer.com/resortes-la.html</t>
  </si>
  <si>
    <t>https://www.fabricamaxifer.com/resortes-lc.html</t>
  </si>
  <si>
    <t>https://www.fabricamaxifer.com/resortes-lp.html</t>
  </si>
  <si>
    <t>https://www.fabricamaxifer.com/resortes-lb.html</t>
  </si>
  <si>
    <t>https://www.fabricamaxifer.com/ganchos-chavetas-completo.html</t>
  </si>
  <si>
    <t>https://www.fabricamaxifer.com/ganchos-chavetas.html</t>
  </si>
  <si>
    <t>https://www.fabricamaxifer.com/chavetas.html</t>
  </si>
  <si>
    <t>https://www.fabricamaxifer.com/chavetas-partidas.html</t>
  </si>
  <si>
    <t>https://www.fabricamaxifer.com/resortes-completo.html</t>
  </si>
  <si>
    <t>https://www.fabricamaxifer.com/oring-inicial.html</t>
  </si>
  <si>
    <t>https://www.fabricamaxifer.com/oring-grande.html</t>
  </si>
  <si>
    <t>https://www.fabricamaxifer.com/oring-completo.html</t>
  </si>
  <si>
    <t>https://www.fabricamaxifer.com/tuercas-rapidas.html</t>
  </si>
  <si>
    <t>https://www.fabricamaxifer.com/tapones-de-carter.html</t>
  </si>
  <si>
    <t>https://www.fabricamaxifer.com/arandelas-de-goma.html</t>
  </si>
  <si>
    <t>https://www.fabricamaxifer.com/arandelas-de-goma-linea-pesada.html</t>
  </si>
  <si>
    <t>https://www.fabricamaxifer.com/arandelas-de-goma-completa.html</t>
  </si>
  <si>
    <t>https://www.fabricamaxifer.com/topes-y-tapones-de-goma.html</t>
  </si>
  <si>
    <t>https://www.fabricamaxifer.com/conectores-plasticos-mangueras.html</t>
  </si>
  <si>
    <t>https://www.fabricamaxifer.com/insertos.html</t>
  </si>
  <si>
    <t>https://www.fabricamaxifer.com/racord-chico.html</t>
  </si>
  <si>
    <t>https://www.fabricamaxifer.com/terminales-completo.html</t>
  </si>
  <si>
    <t>https://www.fabricamaxifer.com/terminales-linea-industrial.html</t>
  </si>
  <si>
    <t>https://www.fabricamaxifer.com/terminales-chico.html</t>
  </si>
  <si>
    <t>https://www.fabricamaxifer.com/seeger-din-471-472.html</t>
  </si>
  <si>
    <t>https://www.fabricamaxifer.com/espinas-elasticas.html</t>
  </si>
  <si>
    <t>https://www.fabricamaxifer.com/retenes-de-seguridad-aranlock.html</t>
  </si>
  <si>
    <t>https://www.fabricamaxifer.com/carbones-n1.html</t>
  </si>
  <si>
    <t>https://www.fabricamaxifer.com/carbones-completo.html</t>
  </si>
  <si>
    <t>https://www.fabricamaxifer.com/esparragos-de-acero.html</t>
  </si>
  <si>
    <t>https://www.fabricamaxifer.com/tarugos-estriados.html</t>
  </si>
  <si>
    <t>https://www.fabricamaxifer.com/alemites.html</t>
  </si>
  <si>
    <t>https://www.fabricamaxifer.com/arandelas-co-fi-alum.html</t>
  </si>
  <si>
    <t>https://www.fabricamaxifer.com/picos-para-gas.html</t>
  </si>
  <si>
    <t>https://www.fabricamaxifer.com/conectores-neumaticos-completo.html</t>
  </si>
  <si>
    <t>https://www.fabricamaxifer.com/conectores-neumaticos.html</t>
  </si>
  <si>
    <t>https://www.fabricamaxifer.com/conectores-neumaticos-mas-rotacion.html</t>
  </si>
  <si>
    <t>https://www.fabricamaxifer.com/conectores-nueva-incorporacion.html</t>
  </si>
  <si>
    <t>https://www.fabricamaxifer.com/conectores-neumaticos-racord.html</t>
  </si>
  <si>
    <t>https://www.fabricamaxifer.com/racord-completo.html</t>
  </si>
  <si>
    <t>https://www.fabricamaxifer.com/regatones.html</t>
  </si>
  <si>
    <t>https://www.fabricamaxifer.com/abrazaderas-c-goma.html</t>
  </si>
  <si>
    <t>https://www.fabricamaxifer.com/tuercas-remaches.html</t>
  </si>
  <si>
    <t>https://www.fabricamaxifer.com/tuercas-rapidas-y-tuercas-remaches.html</t>
  </si>
  <si>
    <t>https://www.fabricamaxifer.com/perillas-de-cocina-surtido-1.html</t>
  </si>
  <si>
    <t>https://www.fabricamaxifer.com/perillas-de-cocina-surtido-2.html</t>
  </si>
  <si>
    <t>https://www.fabricamaxifer.com/perillas-de-cocina-completo.html</t>
  </si>
  <si>
    <t>https://www.fabricamaxifer.com/conexiones-de-aluminio-n-1.html</t>
  </si>
  <si>
    <t>https://www.fabricamaxifer.com/conexiones-de-aluminio-n-2.html</t>
  </si>
  <si>
    <t>https://www.fabricamaxifer.com/arandelas-de-inyeccion.html</t>
  </si>
  <si>
    <t>https://www.fabricamaxifer.com/uniones-orientables.html</t>
  </si>
  <si>
    <t>https://www.fabricamaxifer.com/accesorios-de-bronce-union-poliamida.html</t>
  </si>
  <si>
    <t>https://www.fabricamaxifer.com/interruptores-y-pulsadores.html</t>
  </si>
  <si>
    <t>https://www.fabricamaxifer.com/tornilleria-especial.html</t>
  </si>
  <si>
    <t>https://www.fabricamaxifer.com/tuercas-rapidas-importadas.html</t>
  </si>
  <si>
    <t>https://www.fabricamaxifer.com/tornilleria-especial-y-tuercas-rapidas-importadas.html</t>
  </si>
  <si>
    <t>https://www.fabricamaxifer.com/conectores-de-combustible.html</t>
  </si>
  <si>
    <t>https://www.fabricamaxifer.com/conectores-de-combustible-reducido.html</t>
  </si>
  <si>
    <t>https://www.fabricamaxifer.com/conexion-de-aluminio-27-medidas-mayor-rotacion.html</t>
  </si>
  <si>
    <t>https://www.fabricamaxifer.com/tuercas-rapidas-completo.html</t>
  </si>
  <si>
    <t>https://www.fabricamaxifer.com/tornillos-especiales-y-tuercas-rapidas-completo.html</t>
  </si>
  <si>
    <t>neu</t>
  </si>
  <si>
    <t>VariosVarios Ch</t>
  </si>
  <si>
    <t>VariosVarios Gr</t>
  </si>
  <si>
    <t>Gavetach</t>
  </si>
  <si>
    <t>Gavetame</t>
  </si>
  <si>
    <t>Gavetagr</t>
  </si>
  <si>
    <t>CONEXIÓN DE ALUMINIO8</t>
  </si>
  <si>
    <t>074.574.0068</t>
  </si>
  <si>
    <t>CONEXIONES T EN ALUMINIO188</t>
  </si>
  <si>
    <t>075.575.0096</t>
  </si>
  <si>
    <t>CONEXIONES T EN ALUMINIO189</t>
  </si>
  <si>
    <t>075.575.0097</t>
  </si>
  <si>
    <t>CONEXIONES T EN ALUMINIO191</t>
  </si>
  <si>
    <t>075.575.0089</t>
  </si>
  <si>
    <t>CONEXIONES T EN ALUMINIO192</t>
  </si>
  <si>
    <t>075.575.0090</t>
  </si>
  <si>
    <t>075.575.0091</t>
  </si>
  <si>
    <t>CONEXIONES T EN ALUMINIO194</t>
  </si>
  <si>
    <t>075.575.0092</t>
  </si>
  <si>
    <t>CONEXIONES T EN ALUMINIO195</t>
  </si>
  <si>
    <t>075.575.0093</t>
  </si>
  <si>
    <t>CONEXIONES T EN ALUMINIO197</t>
  </si>
  <si>
    <t>075.575.0094</t>
  </si>
  <si>
    <t>CONEXIONES T EN ALUMINIO199</t>
  </si>
  <si>
    <t>075.575.0095</t>
  </si>
  <si>
    <t>CONEXIONES T EN ALUMINIO205</t>
  </si>
  <si>
    <t>075.575.0085</t>
  </si>
  <si>
    <t>CONEXIONES T EN ALUMINIO206</t>
  </si>
  <si>
    <t>075.575.0086</t>
  </si>
  <si>
    <t>CONEXIONES T EN ALUMINIO207</t>
  </si>
  <si>
    <t>075.575.0087</t>
  </si>
  <si>
    <t>CONEXIONES T EN ALUMINIO208</t>
  </si>
  <si>
    <t>075.575.0088</t>
  </si>
  <si>
    <t>096.596.0002</t>
  </si>
  <si>
    <t>096.596.0003</t>
  </si>
  <si>
    <t>096.596.0004</t>
  </si>
  <si>
    <t>096.596.0005</t>
  </si>
  <si>
    <t>096.596.0006</t>
  </si>
  <si>
    <t>096.596.0007</t>
  </si>
  <si>
    <t>096.596.0008</t>
  </si>
  <si>
    <t>096.596.0009</t>
  </si>
  <si>
    <t>096.596.0010</t>
  </si>
  <si>
    <t>096.596.0011</t>
  </si>
  <si>
    <t>096.596.0012</t>
  </si>
  <si>
    <t>096.596.0013</t>
  </si>
  <si>
    <t>096.596.0014</t>
  </si>
  <si>
    <t>096.596.0015</t>
  </si>
  <si>
    <t>096.596.0016</t>
  </si>
  <si>
    <t>096.596.0017</t>
  </si>
  <si>
    <t>096.596.0018</t>
  </si>
  <si>
    <t>096.596.0019</t>
  </si>
  <si>
    <t>096.596.0020</t>
  </si>
  <si>
    <t>096.596.0021</t>
  </si>
  <si>
    <t>096.596.0022</t>
  </si>
  <si>
    <t>096.596.0023</t>
  </si>
  <si>
    <t>096.596.0024</t>
  </si>
  <si>
    <t>096.596.0025</t>
  </si>
  <si>
    <t>096.596.0026</t>
  </si>
  <si>
    <t>096.596.0027</t>
  </si>
  <si>
    <t>096.596.0028</t>
  </si>
  <si>
    <t>096.596.0029</t>
  </si>
  <si>
    <t>096.596.0030</t>
  </si>
  <si>
    <t>096.596.0031</t>
  </si>
  <si>
    <t>096.596.0032</t>
  </si>
  <si>
    <t>096.596.0033</t>
  </si>
  <si>
    <t>096.596.0034</t>
  </si>
  <si>
    <t>096.596.0035</t>
  </si>
  <si>
    <t>096.596.0036</t>
  </si>
  <si>
    <t>096.596.0037</t>
  </si>
  <si>
    <t>096.596.0038</t>
  </si>
  <si>
    <t>096.596.0039</t>
  </si>
  <si>
    <t>096.596.0040</t>
  </si>
  <si>
    <t>096.596.0041</t>
  </si>
  <si>
    <t>096.596.0042</t>
  </si>
  <si>
    <t>096.596.0043</t>
  </si>
  <si>
    <t>096.596.0044</t>
  </si>
  <si>
    <t>096.596.0045</t>
  </si>
  <si>
    <t>096.596.0046</t>
  </si>
  <si>
    <t>096.596.0047</t>
  </si>
  <si>
    <t>096.596.0048</t>
  </si>
  <si>
    <t>096.596.0049</t>
  </si>
  <si>
    <t>096.596.0050</t>
  </si>
  <si>
    <t>096.596.0051</t>
  </si>
  <si>
    <t>096.596.0052</t>
  </si>
  <si>
    <t>096.596.0053</t>
  </si>
  <si>
    <t>096.596.0054</t>
  </si>
  <si>
    <t>096.596.0055</t>
  </si>
  <si>
    <t>096.596.0056</t>
  </si>
  <si>
    <t>096.596.0057</t>
  </si>
  <si>
    <t>096.596.0058</t>
  </si>
  <si>
    <t>096.596.0059</t>
  </si>
  <si>
    <t>096.596.0060</t>
  </si>
  <si>
    <t>096.596.0061</t>
  </si>
  <si>
    <t>096.596.0062</t>
  </si>
  <si>
    <t>096.596.0063</t>
  </si>
  <si>
    <t>096.596.0064</t>
  </si>
  <si>
    <t>096.596.0065</t>
  </si>
  <si>
    <t>096.596.0066</t>
  </si>
  <si>
    <t>096.596.0067</t>
  </si>
  <si>
    <t>096.596.0068</t>
  </si>
  <si>
    <t>096.596.0069</t>
  </si>
  <si>
    <t>096.596.0070</t>
  </si>
  <si>
    <t>096.596.0071</t>
  </si>
  <si>
    <t>096.596.0072</t>
  </si>
  <si>
    <t>096.596.0073</t>
  </si>
  <si>
    <t>096.596.0074</t>
  </si>
  <si>
    <t>096.596.0075</t>
  </si>
  <si>
    <t>096.596.0076</t>
  </si>
  <si>
    <t>096.596.0077</t>
  </si>
  <si>
    <t>096.596.0078</t>
  </si>
  <si>
    <t>096.596.0079</t>
  </si>
  <si>
    <t>098.598.0026</t>
  </si>
  <si>
    <t>098.598.0027</t>
  </si>
  <si>
    <t>098.598.0028</t>
  </si>
  <si>
    <t>098.598.0029</t>
  </si>
  <si>
    <t>098.598.0030</t>
  </si>
  <si>
    <t>098.598.0031</t>
  </si>
  <si>
    <t>098.598.0032</t>
  </si>
  <si>
    <t>098.598.0033</t>
  </si>
  <si>
    <t>098.598.0034</t>
  </si>
  <si>
    <t>098.598.0035</t>
  </si>
  <si>
    <t>098.598.0036</t>
  </si>
  <si>
    <t>025.025.0057</t>
  </si>
  <si>
    <t>025.025.0058</t>
  </si>
  <si>
    <t>025.025.0059</t>
  </si>
  <si>
    <t>025.025.0060</t>
  </si>
  <si>
    <t>025.025.0061</t>
  </si>
  <si>
    <t>025.025.0062</t>
  </si>
  <si>
    <t>025.025.0063</t>
  </si>
  <si>
    <t>025.025.0064</t>
  </si>
  <si>
    <t>025.025.0065</t>
  </si>
  <si>
    <t>025.025.0066</t>
  </si>
  <si>
    <t>025.025.0067</t>
  </si>
  <si>
    <t>025.025.0068</t>
  </si>
  <si>
    <t>025.025.0069</t>
  </si>
  <si>
    <t>025.025.0070</t>
  </si>
  <si>
    <t>025.025.0071</t>
  </si>
  <si>
    <t>025.025.0072</t>
  </si>
  <si>
    <t>025.025.0073</t>
  </si>
  <si>
    <t>025.025.0074</t>
  </si>
  <si>
    <t>025.025.0075</t>
  </si>
  <si>
    <t>025.025.0076</t>
  </si>
  <si>
    <t>025.025.0077</t>
  </si>
  <si>
    <t>025.025.0078</t>
  </si>
  <si>
    <t>025.025.0079</t>
  </si>
  <si>
    <t>025.025.0080</t>
  </si>
  <si>
    <t>025.025.0081</t>
  </si>
  <si>
    <t>025.025.0082</t>
  </si>
  <si>
    <t>025.025.0083</t>
  </si>
  <si>
    <t>025.025.0084</t>
  </si>
  <si>
    <t>025.025.0085</t>
  </si>
  <si>
    <t>025.025.0086</t>
  </si>
  <si>
    <t>Productos Afectados:</t>
  </si>
  <si>
    <t>Actualización, algunos precios DE LISTA</t>
  </si>
  <si>
    <t>030.030.0003</t>
  </si>
  <si>
    <t>030.030.0007</t>
  </si>
  <si>
    <t>030.030.0008</t>
  </si>
  <si>
    <t>CONEXIONES T EN ALUMINIO210</t>
  </si>
  <si>
    <t>075.575.0098</t>
  </si>
  <si>
    <t>CONEXIONES T EN ALUMINIO211</t>
  </si>
  <si>
    <t>075.575.0099</t>
  </si>
  <si>
    <t>CONEXIONES T EN ALUMINIO212</t>
  </si>
  <si>
    <t>075.575.0100</t>
  </si>
  <si>
    <t>CONEXIONES T EN ALUMINIO213</t>
  </si>
  <si>
    <t>075.575.0101</t>
  </si>
  <si>
    <t>CONEXIONES T EN ALUMINIO214</t>
  </si>
  <si>
    <t>075.575.0102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</si>
</sst>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"/>
    <numFmt numFmtId="165" formatCode="_-&quot;$&quot;\ * #,##0.00_-;\-&quot;$&quot;\ * #,##0.00_-;_-&quot;$&quot;\ * &quot;-&quot;??_-;_-@"/>
    <numFmt numFmtId="166" formatCode="dd/mm/yyyy"/>
    <numFmt numFmtId="167" formatCode="_(&quot;$&quot;* #,##0.00_);_(&quot;$&quot;* \(#,##0.00\);_(&quot;$&quot;* &quot;-&quot;??_);_(@_)"/>
    <numFmt numFmtId="168" formatCode=";;;"/>
    <numFmt numFmtId="169" formatCode="_-[$$-2C0A]\ * #,##0.00_-;\-[$$-2C0A]\ * #,##0.00_-;_-[$$-2C0A]\ * &quot;-&quot;??_-;_-@"/>
    <numFmt numFmtId="170" formatCode="_-[$$-2C0A]\ * #,##0_-;\-[$$-2C0A]\ * #,##0_-;_-[$$-2C0A]\ * &quot;-&quot;??_-;_-@"/>
    <numFmt numFmtId="171" formatCode="_ &quot;$&quot;\ * #,##0.00_ ;_ &quot;$&quot;\ * \-#,##0.00_ ;_ &quot;$&quot;\ * &quot;-&quot;??_ ;_ @_ "/>
    <numFmt numFmtId="172" formatCode="_ * #,##0.00_ ;_ * \-#,##0.00_ ;_ * &quot;-&quot;??_ ;_ @_ "/>
    <numFmt numFmtId="173" formatCode="_-&quot;$&quot;* #,##0.00_-;\-&quot;$&quot;* #,##0.00_-;_-&quot;$&quot;* &quot;-&quot;??_-;_-@_-"/>
  </numFmts>
  <fonts count="6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2"/>
      <color theme="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20"/>
      <color theme="5"/>
      <name val="Arial"/>
      <family val="2"/>
    </font>
    <font>
      <sz val="11"/>
      <color theme="1"/>
      <name val="Calibri"/>
      <family val="2"/>
    </font>
    <font>
      <i/>
      <sz val="11"/>
      <color theme="1"/>
      <name val="Arial"/>
      <family val="2"/>
    </font>
    <font>
      <b/>
      <i/>
      <sz val="9"/>
      <color rgb="FFC55A11"/>
      <name val="Arial"/>
      <family val="2"/>
    </font>
    <font>
      <b/>
      <u/>
      <sz val="12"/>
      <color theme="1"/>
      <name val="Arial"/>
      <family val="2"/>
    </font>
    <font>
      <b/>
      <i/>
      <u/>
      <sz val="14"/>
      <color rgb="FF002060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i/>
      <sz val="13"/>
      <color theme="1"/>
      <name val="Arial"/>
      <family val="2"/>
    </font>
    <font>
      <sz val="13"/>
      <color theme="1"/>
      <name val="Calibri"/>
      <family val="2"/>
    </font>
    <font>
      <b/>
      <sz val="12"/>
      <color theme="1"/>
      <name val="Arial"/>
      <family val="2"/>
    </font>
    <font>
      <b/>
      <i/>
      <sz val="8"/>
      <color theme="1"/>
      <name val="Arial"/>
      <family val="2"/>
    </font>
    <font>
      <b/>
      <i/>
      <sz val="12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rgb="FF969696"/>
      <name val="Calibri"/>
      <family val="2"/>
    </font>
    <font>
      <b/>
      <i/>
      <sz val="10"/>
      <color theme="1"/>
      <name val="Arial"/>
      <family val="2"/>
    </font>
    <font>
      <sz val="14"/>
      <color theme="1"/>
      <name val="Arial"/>
      <family val="2"/>
    </font>
    <font>
      <b/>
      <i/>
      <sz val="11"/>
      <color theme="1"/>
      <name val="Arial"/>
      <family val="2"/>
    </font>
    <font>
      <u/>
      <sz val="10"/>
      <color rgb="FF000000"/>
      <name val="Calibri"/>
      <family val="2"/>
    </font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b/>
      <sz val="14"/>
      <color rgb="FFFF0000"/>
      <name val="Arial"/>
      <family val="2"/>
    </font>
    <font>
      <b/>
      <sz val="8"/>
      <color theme="1"/>
      <name val="Calibri"/>
      <family val="2"/>
    </font>
    <font>
      <b/>
      <sz val="20"/>
      <color theme="1"/>
      <name val="Arial"/>
      <family val="2"/>
    </font>
    <font>
      <u/>
      <sz val="5"/>
      <color rgb="FF969696"/>
      <name val="Calibri"/>
      <family val="2"/>
    </font>
    <font>
      <sz val="5"/>
      <color rgb="FF969696"/>
      <name val="Calibri"/>
      <family val="2"/>
    </font>
    <font>
      <b/>
      <sz val="28"/>
      <color theme="0"/>
      <name val="Arial"/>
      <family val="2"/>
    </font>
    <font>
      <b/>
      <i/>
      <sz val="11"/>
      <color theme="1"/>
      <name val="Calibri"/>
      <family val="2"/>
    </font>
    <font>
      <b/>
      <sz val="14"/>
      <color theme="0"/>
      <name val="Arail"/>
    </font>
    <font>
      <b/>
      <sz val="14"/>
      <color theme="1"/>
      <name val="Arail"/>
    </font>
    <font>
      <sz val="14"/>
      <color theme="1"/>
      <name val="Arail"/>
    </font>
    <font>
      <sz val="16"/>
      <color theme="1"/>
      <name val="Arail"/>
    </font>
    <font>
      <b/>
      <sz val="16"/>
      <color theme="1"/>
      <name val="Arail"/>
    </font>
    <font>
      <b/>
      <sz val="11"/>
      <color rgb="FFFF0000"/>
      <name val="Calibri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2"/>
      <name val="Calibri"/>
      <family val="2"/>
    </font>
    <font>
      <b/>
      <sz val="16"/>
      <color theme="1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b/>
      <sz val="24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EEAF6"/>
        <bgColor rgb="FFDEEAF6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DECDF"/>
        <bgColor rgb="FFEDECDF"/>
      </patternFill>
    </fill>
    <fill>
      <patternFill patternType="solid">
        <fgColor theme="5" tint="0.39997558519241921"/>
        <bgColor rgb="FFEDECDF"/>
      </patternFill>
    </fill>
    <fill>
      <patternFill patternType="solid">
        <fgColor theme="5" tint="0.79998168889431442"/>
        <bgColor indexed="64"/>
      </patternFill>
    </fill>
  </fills>
  <borders count="6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8EAADB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7">
    <xf numFmtId="0" fontId="0" fillId="0" borderId="0"/>
    <xf numFmtId="0" fontId="48" fillId="0" borderId="0" applyNumberFormat="0" applyFill="0" applyBorder="0" applyAlignment="0" applyProtection="0"/>
    <xf numFmtId="0" fontId="3" fillId="0" borderId="13"/>
    <xf numFmtId="43" fontId="3" fillId="0" borderId="13" applyFont="0" applyFill="0" applyBorder="0" applyAlignment="0" applyProtection="0"/>
    <xf numFmtId="44" fontId="3" fillId="0" borderId="13" applyFont="0" applyFill="0" applyBorder="0" applyAlignment="0" applyProtection="0"/>
    <xf numFmtId="9" fontId="3" fillId="0" borderId="13" applyFont="0" applyFill="0" applyBorder="0" applyAlignment="0" applyProtection="0"/>
    <xf numFmtId="0" fontId="3" fillId="0" borderId="13"/>
    <xf numFmtId="0" fontId="6" fillId="0" borderId="13"/>
    <xf numFmtId="44" fontId="3" fillId="0" borderId="13" applyFont="0" applyFill="0" applyBorder="0" applyAlignment="0" applyProtection="0"/>
    <xf numFmtId="44" fontId="6" fillId="0" borderId="13" applyFont="0" applyFill="0" applyBorder="0" applyAlignment="0" applyProtection="0"/>
    <xf numFmtId="171" fontId="3" fillId="0" borderId="13" applyFont="0" applyFill="0" applyBorder="0" applyAlignment="0" applyProtection="0"/>
    <xf numFmtId="0" fontId="53" fillId="0" borderId="13"/>
    <xf numFmtId="171" fontId="53" fillId="0" borderId="13" applyFont="0" applyFill="0" applyBorder="0" applyAlignment="0" applyProtection="0"/>
    <xf numFmtId="0" fontId="6" fillId="0" borderId="13"/>
    <xf numFmtId="0" fontId="53" fillId="0" borderId="13"/>
    <xf numFmtId="0" fontId="53" fillId="0" borderId="13"/>
    <xf numFmtId="0" fontId="53" fillId="0" borderId="13"/>
    <xf numFmtId="171" fontId="53" fillId="0" borderId="13" applyFont="0" applyFill="0" applyBorder="0" applyAlignment="0" applyProtection="0"/>
    <xf numFmtId="0" fontId="48" fillId="0" borderId="13" applyNumberFormat="0" applyFill="0" applyBorder="0" applyAlignment="0" applyProtection="0"/>
    <xf numFmtId="44" fontId="6" fillId="0" borderId="13" applyFont="0" applyFill="0" applyBorder="0" applyAlignment="0" applyProtection="0"/>
    <xf numFmtId="9" fontId="6" fillId="0" borderId="13" applyFont="0" applyFill="0" applyBorder="0" applyAlignment="0" applyProtection="0"/>
    <xf numFmtId="0" fontId="2" fillId="0" borderId="13"/>
    <xf numFmtId="9" fontId="2" fillId="0" borderId="13" applyFont="0" applyFill="0" applyBorder="0" applyAlignment="0" applyProtection="0"/>
    <xf numFmtId="171" fontId="2" fillId="0" borderId="13" applyFont="0" applyFill="0" applyBorder="0" applyAlignment="0" applyProtection="0"/>
    <xf numFmtId="0" fontId="53" fillId="0" borderId="13"/>
    <xf numFmtId="44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0" fontId="6" fillId="0" borderId="13"/>
    <xf numFmtId="44" fontId="6" fillId="0" borderId="13" applyFont="0" applyFill="0" applyBorder="0" applyAlignment="0" applyProtection="0"/>
    <xf numFmtId="9" fontId="6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0" fontId="53" fillId="0" borderId="13" applyNumberFormat="0" applyFill="0" applyBorder="0" applyAlignment="0" applyProtection="0"/>
    <xf numFmtId="0" fontId="54" fillId="0" borderId="13">
      <alignment vertical="top"/>
    </xf>
    <xf numFmtId="44" fontId="54" fillId="0" borderId="13" applyFont="0" applyFill="0" applyBorder="0" applyAlignment="0" applyProtection="0"/>
    <xf numFmtId="44" fontId="6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6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0" fontId="53" fillId="0" borderId="13"/>
    <xf numFmtId="44" fontId="6" fillId="0" borderId="13" applyFont="0" applyFill="0" applyBorder="0" applyAlignment="0" applyProtection="0"/>
    <xf numFmtId="0" fontId="2" fillId="0" borderId="13"/>
    <xf numFmtId="9" fontId="2" fillId="0" borderId="13" applyFont="0" applyFill="0" applyBorder="0" applyAlignment="0" applyProtection="0"/>
    <xf numFmtId="171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6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54" fillId="0" borderId="13" applyFont="0" applyFill="0" applyBorder="0" applyAlignment="0" applyProtection="0"/>
    <xf numFmtId="172" fontId="2" fillId="0" borderId="13" applyFont="0" applyFill="0" applyBorder="0" applyAlignment="0" applyProtection="0"/>
    <xf numFmtId="44" fontId="6" fillId="0" borderId="13" applyFont="0" applyFill="0" applyBorder="0" applyAlignment="0" applyProtection="0"/>
    <xf numFmtId="43" fontId="6" fillId="0" borderId="13" applyFont="0" applyFill="0" applyBorder="0" applyAlignment="0" applyProtection="0"/>
    <xf numFmtId="0" fontId="2" fillId="0" borderId="13"/>
    <xf numFmtId="44" fontId="2" fillId="0" borderId="13" applyFont="0" applyFill="0" applyBorder="0" applyAlignment="0" applyProtection="0"/>
    <xf numFmtId="44" fontId="6" fillId="0" borderId="13" applyFont="0" applyFill="0" applyBorder="0" applyAlignment="0" applyProtection="0"/>
    <xf numFmtId="0" fontId="2" fillId="0" borderId="13"/>
    <xf numFmtId="9" fontId="2" fillId="0" borderId="13" applyFont="0" applyFill="0" applyBorder="0" applyAlignment="0" applyProtection="0"/>
    <xf numFmtId="171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6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54" fillId="0" borderId="13" applyFont="0" applyFill="0" applyBorder="0" applyAlignment="0" applyProtection="0"/>
    <xf numFmtId="172" fontId="2" fillId="0" borderId="13" applyFont="0" applyFill="0" applyBorder="0" applyAlignment="0" applyProtection="0"/>
    <xf numFmtId="44" fontId="6" fillId="0" borderId="13" applyFont="0" applyFill="0" applyBorder="0" applyAlignment="0" applyProtection="0"/>
    <xf numFmtId="43" fontId="6" fillId="0" borderId="13" applyFont="0" applyFill="0" applyBorder="0" applyAlignment="0" applyProtection="0"/>
    <xf numFmtId="0" fontId="2" fillId="0" borderId="13"/>
    <xf numFmtId="173" fontId="2" fillId="0" borderId="13" applyFont="0" applyFill="0" applyBorder="0" applyAlignment="0" applyProtection="0"/>
    <xf numFmtId="9" fontId="53" fillId="0" borderId="13" applyFont="0" applyFill="0" applyBorder="0" applyAlignment="0" applyProtection="0"/>
    <xf numFmtId="43" fontId="2" fillId="0" borderId="13" applyFont="0" applyFill="0" applyBorder="0" applyAlignment="0" applyProtection="0"/>
    <xf numFmtId="171" fontId="2" fillId="0" borderId="13" applyFont="0" applyFill="0" applyBorder="0" applyAlignment="0" applyProtection="0"/>
    <xf numFmtId="44" fontId="6" fillId="0" borderId="13" applyFont="0" applyFill="0" applyBorder="0" applyAlignment="0" applyProtection="0"/>
    <xf numFmtId="44" fontId="2" fillId="0" borderId="13" applyFont="0" applyFill="0" applyBorder="0" applyAlignment="0" applyProtection="0"/>
    <xf numFmtId="44" fontId="55" fillId="0" borderId="0" applyFont="0" applyFill="0" applyBorder="0" applyAlignment="0" applyProtection="0"/>
    <xf numFmtId="9" fontId="57" fillId="0" borderId="0" applyFont="0" applyFill="0" applyBorder="0" applyAlignment="0" applyProtection="0"/>
  </cellStyleXfs>
  <cellXfs count="196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4" fillId="7" borderId="11" xfId="0" applyFont="1" applyFill="1" applyBorder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16" fillId="0" borderId="4" xfId="0" applyFont="1" applyBorder="1"/>
    <xf numFmtId="0" fontId="16" fillId="0" borderId="5" xfId="0" applyFont="1" applyBorder="1"/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6" fontId="19" fillId="7" borderId="1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0" fillId="11" borderId="11" xfId="0" applyFont="1" applyFill="1" applyBorder="1" applyAlignment="1">
      <alignment horizontal="center" vertical="center" wrapText="1"/>
    </xf>
    <xf numFmtId="0" fontId="40" fillId="11" borderId="29" xfId="0" applyFont="1" applyFill="1" applyBorder="1" applyAlignment="1">
      <alignment horizontal="center" vertical="center" wrapText="1"/>
    </xf>
    <xf numFmtId="170" fontId="43" fillId="0" borderId="21" xfId="0" applyNumberFormat="1" applyFont="1" applyBorder="1" applyAlignment="1">
      <alignment vertical="center"/>
    </xf>
    <xf numFmtId="170" fontId="43" fillId="0" borderId="26" xfId="0" applyNumberFormat="1" applyFont="1" applyBorder="1" applyAlignment="1">
      <alignment vertical="center"/>
    </xf>
    <xf numFmtId="9" fontId="13" fillId="8" borderId="8" xfId="0" applyNumberFormat="1" applyFont="1" applyFill="1" applyBorder="1" applyAlignment="1">
      <alignment horizontal="center" vertical="center"/>
    </xf>
    <xf numFmtId="170" fontId="43" fillId="12" borderId="37" xfId="0" applyNumberFormat="1" applyFont="1" applyFill="1" applyBorder="1" applyAlignment="1">
      <alignment vertical="center"/>
    </xf>
    <xf numFmtId="165" fontId="8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28" fillId="0" borderId="0" xfId="0" applyFont="1"/>
    <xf numFmtId="165" fontId="8" fillId="0" borderId="0" xfId="0" applyNumberFormat="1" applyFont="1"/>
    <xf numFmtId="165" fontId="28" fillId="0" borderId="0" xfId="0" applyNumberFormat="1" applyFont="1"/>
    <xf numFmtId="168" fontId="6" fillId="13" borderId="13" xfId="0" applyNumberFormat="1" applyFont="1" applyFill="1" applyBorder="1" applyAlignment="1">
      <alignment vertical="center"/>
    </xf>
    <xf numFmtId="168" fontId="6" fillId="14" borderId="13" xfId="0" applyNumberFormat="1" applyFont="1" applyFill="1" applyBorder="1" applyAlignment="1">
      <alignment vertical="center"/>
    </xf>
    <xf numFmtId="168" fontId="6" fillId="12" borderId="13" xfId="0" applyNumberFormat="1" applyFont="1" applyFill="1" applyBorder="1" applyAlignment="1">
      <alignment vertical="center"/>
    </xf>
    <xf numFmtId="168" fontId="28" fillId="12" borderId="13" xfId="0" applyNumberFormat="1" applyFont="1" applyFill="1" applyBorder="1"/>
    <xf numFmtId="168" fontId="28" fillId="14" borderId="13" xfId="0" applyNumberFormat="1" applyFont="1" applyFill="1" applyBorder="1"/>
    <xf numFmtId="0" fontId="46" fillId="0" borderId="0" xfId="0" applyFont="1" applyAlignment="1">
      <alignment horizontal="center" vertical="center" wrapText="1"/>
    </xf>
    <xf numFmtId="165" fontId="46" fillId="0" borderId="0" xfId="0" applyNumberFormat="1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 wrapText="1"/>
    </xf>
    <xf numFmtId="0" fontId="49" fillId="0" borderId="0" xfId="0" applyFont="1" applyAlignment="1">
      <alignment horizontal="center"/>
    </xf>
    <xf numFmtId="0" fontId="20" fillId="0" borderId="0" xfId="0" applyFont="1" applyAlignment="1">
      <alignment horizontal="left" vertical="center"/>
    </xf>
    <xf numFmtId="0" fontId="9" fillId="0" borderId="38" xfId="0" applyFont="1" applyBorder="1" applyAlignment="1">
      <alignment horizontal="left" vertical="center" shrinkToFit="1"/>
    </xf>
    <xf numFmtId="0" fontId="6" fillId="5" borderId="8" xfId="0" applyFont="1" applyFill="1" applyBorder="1" applyAlignment="1" applyProtection="1">
      <alignment horizontal="center" vertical="center"/>
      <protection locked="0"/>
    </xf>
    <xf numFmtId="0" fontId="6" fillId="5" borderId="10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20" fillId="0" borderId="0" xfId="0" applyFont="1" applyAlignment="1" applyProtection="1">
      <alignment horizontal="right" vertical="center"/>
      <protection locked="0"/>
    </xf>
    <xf numFmtId="0" fontId="8" fillId="0" borderId="0" xfId="0" applyFont="1" applyProtection="1">
      <protection locked="0"/>
    </xf>
    <xf numFmtId="168" fontId="23" fillId="0" borderId="0" xfId="0" applyNumberFormat="1" applyFont="1" applyProtection="1">
      <protection locked="0"/>
    </xf>
    <xf numFmtId="168" fontId="20" fillId="0" borderId="0" xfId="0" applyNumberFormat="1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center" wrapText="1"/>
      <protection locked="0"/>
    </xf>
    <xf numFmtId="168" fontId="8" fillId="0" borderId="0" xfId="0" applyNumberFormat="1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locked="0"/>
    </xf>
    <xf numFmtId="0" fontId="36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22" fillId="0" borderId="22" xfId="0" applyFont="1" applyBorder="1" applyAlignment="1" applyProtection="1">
      <alignment vertical="center"/>
      <protection locked="0"/>
    </xf>
    <xf numFmtId="0" fontId="22" fillId="0" borderId="24" xfId="0" applyFont="1" applyBorder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27" fillId="0" borderId="0" xfId="0" applyFont="1" applyAlignment="1" applyProtection="1">
      <alignment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vertical="center"/>
      <protection locked="0"/>
    </xf>
    <xf numFmtId="9" fontId="13" fillId="0" borderId="8" xfId="0" applyNumberFormat="1" applyFont="1" applyBorder="1" applyAlignment="1" applyProtection="1">
      <alignment horizontal="center" vertical="center"/>
      <protection locked="0"/>
    </xf>
    <xf numFmtId="9" fontId="33" fillId="0" borderId="8" xfId="0" applyNumberFormat="1" applyFont="1" applyBorder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center" vertical="center" wrapText="1"/>
    </xf>
    <xf numFmtId="167" fontId="6" fillId="0" borderId="0" xfId="0" applyNumberFormat="1" applyFont="1" applyAlignment="1">
      <alignment vertical="center"/>
    </xf>
    <xf numFmtId="0" fontId="18" fillId="0" borderId="0" xfId="0" applyFont="1" applyAlignment="1">
      <alignment horizontal="right" vertical="center" wrapText="1"/>
    </xf>
    <xf numFmtId="166" fontId="24" fillId="7" borderId="13" xfId="0" applyNumberFormat="1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5" xfId="0" applyFont="1" applyBorder="1" applyAlignment="1">
      <alignment vertical="center" wrapText="1"/>
    </xf>
    <xf numFmtId="167" fontId="6" fillId="0" borderId="22" xfId="0" applyNumberFormat="1" applyFont="1" applyBorder="1" applyAlignment="1">
      <alignment vertical="center"/>
    </xf>
    <xf numFmtId="0" fontId="6" fillId="0" borderId="26" xfId="0" applyFont="1" applyBorder="1" applyAlignment="1">
      <alignment horizontal="center" vertical="center" wrapText="1"/>
    </xf>
    <xf numFmtId="167" fontId="6" fillId="0" borderId="27" xfId="0" applyNumberFormat="1" applyFont="1" applyBorder="1" applyAlignment="1">
      <alignment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8" xfId="0" applyFont="1" applyBorder="1" applyAlignment="1">
      <alignment vertical="center" wrapText="1"/>
    </xf>
    <xf numFmtId="167" fontId="6" fillId="0" borderId="24" xfId="0" applyNumberFormat="1" applyFont="1" applyBorder="1" applyAlignment="1">
      <alignment vertical="center"/>
    </xf>
    <xf numFmtId="0" fontId="32" fillId="2" borderId="11" xfId="0" applyFont="1" applyFill="1" applyBorder="1" applyAlignment="1">
      <alignment horizontal="center" vertical="center" wrapText="1"/>
    </xf>
    <xf numFmtId="0" fontId="32" fillId="2" borderId="29" xfId="0" applyFont="1" applyFill="1" applyBorder="1" applyAlignment="1">
      <alignment horizontal="center" vertical="center" wrapText="1"/>
    </xf>
    <xf numFmtId="167" fontId="32" fillId="2" borderId="30" xfId="0" applyNumberFormat="1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1" xfId="0" applyFont="1" applyBorder="1" applyAlignment="1">
      <alignment vertical="center" wrapText="1"/>
    </xf>
    <xf numFmtId="167" fontId="6" fillId="0" borderId="31" xfId="0" applyNumberFormat="1" applyFont="1" applyBorder="1" applyAlignment="1">
      <alignment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2" xfId="0" applyFont="1" applyBorder="1" applyAlignment="1">
      <alignment vertical="center" wrapText="1"/>
    </xf>
    <xf numFmtId="167" fontId="6" fillId="0" borderId="32" xfId="0" applyNumberFormat="1" applyFont="1" applyBorder="1" applyAlignment="1">
      <alignment vertical="center" wrapText="1"/>
    </xf>
    <xf numFmtId="167" fontId="0" fillId="0" borderId="32" xfId="0" applyNumberFormat="1" applyBorder="1" applyAlignment="1">
      <alignment vertical="center" wrapText="1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167" fontId="25" fillId="0" borderId="9" xfId="0" applyNumberFormat="1" applyFont="1" applyBorder="1" applyAlignment="1">
      <alignment vertical="center"/>
    </xf>
    <xf numFmtId="167" fontId="25" fillId="0" borderId="33" xfId="0" applyNumberFormat="1" applyFont="1" applyBorder="1" applyAlignment="1">
      <alignment vertical="center"/>
    </xf>
    <xf numFmtId="167" fontId="25" fillId="0" borderId="34" xfId="0" applyNumberFormat="1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6" fillId="5" borderId="9" xfId="0" applyFont="1" applyFill="1" applyBorder="1" applyAlignment="1" applyProtection="1">
      <alignment horizontal="center" vertical="center" shrinkToFit="1"/>
      <protection locked="0"/>
    </xf>
    <xf numFmtId="0" fontId="52" fillId="0" borderId="5" xfId="0" applyFont="1" applyBorder="1" applyAlignment="1">
      <alignment horizontal="center" vertical="center" shrinkToFit="1"/>
    </xf>
    <xf numFmtId="0" fontId="9" fillId="0" borderId="43" xfId="0" applyFont="1" applyBorder="1" applyAlignment="1">
      <alignment horizontal="left" vertical="center" shrinkToFit="1"/>
    </xf>
    <xf numFmtId="0" fontId="2" fillId="0" borderId="13" xfId="47" applyAlignment="1">
      <alignment vertical="center"/>
    </xf>
    <xf numFmtId="44" fontId="0" fillId="0" borderId="0" xfId="85" applyFont="1"/>
    <xf numFmtId="0" fontId="0" fillId="0" borderId="13" xfId="0" applyBorder="1" applyAlignment="1" applyProtection="1">
      <alignment vertical="center"/>
      <protection locked="0"/>
    </xf>
    <xf numFmtId="0" fontId="49" fillId="0" borderId="0" xfId="0" applyFont="1" applyAlignment="1" applyProtection="1">
      <alignment vertical="center"/>
      <protection locked="0"/>
    </xf>
    <xf numFmtId="9" fontId="56" fillId="0" borderId="44" xfId="0" applyNumberFormat="1" applyFont="1" applyBorder="1" applyAlignment="1" applyProtection="1">
      <alignment horizontal="center" vertical="center"/>
      <protection locked="0"/>
    </xf>
    <xf numFmtId="44" fontId="0" fillId="0" borderId="0" xfId="85" applyFont="1" applyAlignment="1" applyProtection="1">
      <alignment vertical="center"/>
      <protection locked="0"/>
    </xf>
    <xf numFmtId="165" fontId="0" fillId="0" borderId="0" xfId="0" applyNumberFormat="1"/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167" fontId="6" fillId="0" borderId="13" xfId="0" applyNumberFormat="1" applyFont="1" applyBorder="1" applyAlignment="1">
      <alignment vertical="center" wrapText="1"/>
    </xf>
    <xf numFmtId="167" fontId="25" fillId="0" borderId="13" xfId="0" applyNumberFormat="1" applyFont="1" applyBorder="1" applyAlignment="1">
      <alignment vertical="center"/>
    </xf>
    <xf numFmtId="9" fontId="20" fillId="0" borderId="0" xfId="86" applyFont="1" applyAlignment="1">
      <alignment horizontal="center" vertical="center"/>
    </xf>
    <xf numFmtId="0" fontId="9" fillId="0" borderId="45" xfId="0" applyFont="1" applyBorder="1" applyAlignment="1">
      <alignment horizontal="left" vertical="center" wrapText="1"/>
    </xf>
    <xf numFmtId="165" fontId="59" fillId="16" borderId="51" xfId="0" applyNumberFormat="1" applyFont="1" applyFill="1" applyBorder="1" applyAlignment="1">
      <alignment horizontal="center" vertical="center"/>
    </xf>
    <xf numFmtId="1" fontId="59" fillId="16" borderId="52" xfId="0" applyNumberFormat="1" applyFont="1" applyFill="1" applyBorder="1" applyAlignment="1">
      <alignment horizontal="center" vertical="center"/>
    </xf>
    <xf numFmtId="1" fontId="59" fillId="16" borderId="53" xfId="0" applyNumberFormat="1" applyFont="1" applyFill="1" applyBorder="1" applyAlignment="1">
      <alignment horizontal="center" vertical="center"/>
    </xf>
    <xf numFmtId="164" fontId="59" fillId="16" borderId="51" xfId="0" applyNumberFormat="1" applyFont="1" applyFill="1" applyBorder="1" applyAlignment="1">
      <alignment horizontal="center" vertical="center"/>
    </xf>
    <xf numFmtId="164" fontId="59" fillId="16" borderId="54" xfId="0" applyNumberFormat="1" applyFont="1" applyFill="1" applyBorder="1" applyAlignment="1">
      <alignment horizontal="center" vertical="center"/>
    </xf>
    <xf numFmtId="165" fontId="59" fillId="16" borderId="54" xfId="0" applyNumberFormat="1" applyFont="1" applyFill="1" applyBorder="1" applyAlignment="1">
      <alignment horizontal="center" vertical="center"/>
    </xf>
    <xf numFmtId="1" fontId="59" fillId="16" borderId="55" xfId="0" applyNumberFormat="1" applyFont="1" applyFill="1" applyBorder="1" applyAlignment="1">
      <alignment horizontal="center" vertical="center"/>
    </xf>
    <xf numFmtId="164" fontId="58" fillId="16" borderId="57" xfId="0" applyNumberFormat="1" applyFont="1" applyFill="1" applyBorder="1" applyAlignment="1">
      <alignment vertical="center"/>
    </xf>
    <xf numFmtId="164" fontId="58" fillId="16" borderId="58" xfId="0" applyNumberFormat="1" applyFont="1" applyFill="1" applyBorder="1" applyAlignment="1">
      <alignment vertical="center"/>
    </xf>
    <xf numFmtId="0" fontId="42" fillId="0" borderId="25" xfId="0" applyFont="1" applyBorder="1" applyAlignment="1">
      <alignment vertical="center" shrinkToFit="1"/>
    </xf>
    <xf numFmtId="0" fontId="42" fillId="0" borderId="0" xfId="0" applyFont="1" applyAlignment="1">
      <alignment vertical="center" shrinkToFit="1"/>
    </xf>
    <xf numFmtId="0" fontId="43" fillId="12" borderId="13" xfId="0" applyFont="1" applyFill="1" applyBorder="1" applyAlignment="1">
      <alignment vertical="center" shrinkToFit="1"/>
    </xf>
    <xf numFmtId="0" fontId="42" fillId="0" borderId="0" xfId="0" applyFont="1" applyAlignment="1">
      <alignment horizontal="left" vertical="center" shrinkToFit="1"/>
    </xf>
    <xf numFmtId="0" fontId="41" fillId="0" borderId="21" xfId="0" applyFont="1" applyBorder="1" applyAlignment="1">
      <alignment horizontal="left" vertical="center" shrinkToFit="1"/>
    </xf>
    <xf numFmtId="0" fontId="41" fillId="0" borderId="26" xfId="0" applyFont="1" applyBorder="1" applyAlignment="1">
      <alignment horizontal="left" vertical="center" shrinkToFit="1"/>
    </xf>
    <xf numFmtId="0" fontId="44" fillId="12" borderId="36" xfId="0" applyFont="1" applyFill="1" applyBorder="1" applyAlignment="1">
      <alignment horizontal="left" vertical="center" shrinkToFit="1"/>
    </xf>
    <xf numFmtId="0" fontId="41" fillId="0" borderId="13" xfId="0" applyFont="1" applyBorder="1" applyAlignment="1">
      <alignment horizontal="left" vertical="center" shrinkToFit="1"/>
    </xf>
    <xf numFmtId="169" fontId="40" fillId="11" borderId="8" xfId="0" applyNumberFormat="1" applyFont="1" applyFill="1" applyBorder="1" applyAlignment="1">
      <alignment horizontal="center" vertical="center" wrapText="1"/>
    </xf>
    <xf numFmtId="169" fontId="41" fillId="8" borderId="8" xfId="0" applyNumberFormat="1" applyFont="1" applyFill="1" applyBorder="1" applyAlignment="1">
      <alignment horizontal="center" vertical="center" wrapText="1"/>
    </xf>
    <xf numFmtId="164" fontId="13" fillId="16" borderId="56" xfId="0" applyNumberFormat="1" applyFont="1" applyFill="1" applyBorder="1" applyAlignment="1">
      <alignment horizontal="center" vertical="center" wrapText="1"/>
    </xf>
    <xf numFmtId="165" fontId="13" fillId="16" borderId="49" xfId="0" applyNumberFormat="1" applyFont="1" applyFill="1" applyBorder="1" applyAlignment="1">
      <alignment horizontal="center" vertical="center" wrapText="1"/>
    </xf>
    <xf numFmtId="1" fontId="13" fillId="16" borderId="50" xfId="0" applyNumberFormat="1" applyFont="1" applyFill="1" applyBorder="1" applyAlignment="1">
      <alignment horizontal="center" vertical="center" wrapText="1"/>
    </xf>
    <xf numFmtId="168" fontId="0" fillId="0" borderId="0" xfId="0" applyNumberFormat="1"/>
    <xf numFmtId="1" fontId="48" fillId="16" borderId="60" xfId="1" applyNumberFormat="1" applyFill="1" applyBorder="1" applyAlignment="1">
      <alignment horizontal="left" vertical="center"/>
    </xf>
    <xf numFmtId="1" fontId="48" fillId="16" borderId="61" xfId="1" applyNumberFormat="1" applyFill="1" applyBorder="1" applyAlignment="1">
      <alignment horizontal="left" vertical="center"/>
    </xf>
    <xf numFmtId="1" fontId="13" fillId="17" borderId="60" xfId="0" applyNumberFormat="1" applyFont="1" applyFill="1" applyBorder="1" applyAlignment="1">
      <alignment horizontal="center" vertical="center" wrapText="1"/>
    </xf>
    <xf numFmtId="0" fontId="31" fillId="18" borderId="59" xfId="0" applyFont="1" applyFill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 shrinkToFit="1"/>
    </xf>
    <xf numFmtId="0" fontId="43" fillId="0" borderId="37" xfId="0" applyFont="1" applyBorder="1" applyAlignment="1">
      <alignment horizontal="center" vertical="center" shrinkToFit="1"/>
    </xf>
    <xf numFmtId="0" fontId="43" fillId="12" borderId="37" xfId="0" applyFont="1" applyFill="1" applyBorder="1" applyAlignment="1">
      <alignment horizontal="center" vertical="center" shrinkToFit="1"/>
    </xf>
    <xf numFmtId="0" fontId="1" fillId="0" borderId="0" xfId="0" applyFont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7" fillId="3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50" fillId="4" borderId="6" xfId="1" applyFont="1" applyFill="1" applyBorder="1" applyAlignment="1">
      <alignment horizontal="center" vertical="center"/>
    </xf>
    <xf numFmtId="0" fontId="50" fillId="0" borderId="4" xfId="1" applyFont="1" applyBorder="1"/>
    <xf numFmtId="0" fontId="50" fillId="0" borderId="7" xfId="1" applyFont="1" applyBorder="1"/>
    <xf numFmtId="0" fontId="48" fillId="6" borderId="3" xfId="1" applyFill="1" applyBorder="1" applyAlignment="1">
      <alignment horizontal="center" vertical="center"/>
    </xf>
    <xf numFmtId="0" fontId="51" fillId="0" borderId="4" xfId="0" applyFont="1" applyBorder="1"/>
    <xf numFmtId="0" fontId="51" fillId="0" borderId="5" xfId="0" applyFont="1" applyBorder="1"/>
    <xf numFmtId="0" fontId="6" fillId="0" borderId="15" xfId="0" applyFont="1" applyBorder="1" applyAlignment="1">
      <alignment horizontal="center" vertical="center" wrapText="1"/>
    </xf>
    <xf numFmtId="0" fontId="5" fillId="0" borderId="18" xfId="0" applyFont="1" applyBorder="1"/>
    <xf numFmtId="0" fontId="6" fillId="0" borderId="16" xfId="0" applyFont="1" applyBorder="1" applyAlignment="1">
      <alignment horizontal="center" vertical="center" wrapText="1"/>
    </xf>
    <xf numFmtId="0" fontId="5" fillId="0" borderId="19" xfId="0" applyFont="1" applyBorder="1"/>
    <xf numFmtId="164" fontId="6" fillId="0" borderId="16" xfId="0" applyNumberFormat="1" applyFont="1" applyBorder="1" applyAlignment="1">
      <alignment horizontal="center" vertical="center"/>
    </xf>
    <xf numFmtId="165" fontId="6" fillId="0" borderId="17" xfId="0" applyNumberFormat="1" applyFont="1" applyBorder="1" applyAlignment="1">
      <alignment horizontal="center" vertical="center"/>
    </xf>
    <xf numFmtId="0" fontId="5" fillId="0" borderId="20" xfId="0" applyFont="1" applyBorder="1"/>
    <xf numFmtId="165" fontId="17" fillId="7" borderId="17" xfId="0" applyNumberFormat="1" applyFont="1" applyFill="1" applyBorder="1" applyAlignment="1">
      <alignment horizontal="center" vertical="center"/>
    </xf>
    <xf numFmtId="0" fontId="35" fillId="10" borderId="3" xfId="0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1" fillId="10" borderId="3" xfId="0" applyFont="1" applyFill="1" applyBorder="1" applyAlignment="1">
      <alignment horizontal="center" vertical="center"/>
    </xf>
    <xf numFmtId="0" fontId="8" fillId="0" borderId="13" xfId="0" applyFont="1" applyBorder="1" applyAlignment="1" applyProtection="1">
      <alignment horizontal="center"/>
      <protection locked="0"/>
    </xf>
    <xf numFmtId="0" fontId="14" fillId="0" borderId="3" xfId="0" applyFont="1" applyBorder="1" applyAlignment="1">
      <alignment horizontal="center" vertical="center"/>
    </xf>
    <xf numFmtId="0" fontId="35" fillId="10" borderId="11" xfId="0" applyFont="1" applyFill="1" applyBorder="1" applyAlignment="1">
      <alignment horizontal="center" vertical="center"/>
    </xf>
    <xf numFmtId="0" fontId="35" fillId="10" borderId="29" xfId="0" applyFont="1" applyFill="1" applyBorder="1" applyAlignment="1">
      <alignment horizontal="center" vertical="center"/>
    </xf>
    <xf numFmtId="0" fontId="35" fillId="10" borderId="30" xfId="0" applyFont="1" applyFill="1" applyBorder="1" applyAlignment="1">
      <alignment horizontal="center" vertical="center"/>
    </xf>
    <xf numFmtId="0" fontId="0" fillId="0" borderId="13" xfId="0" applyBorder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1" fillId="9" borderId="3" xfId="0" applyFont="1" applyFill="1" applyBorder="1" applyAlignment="1">
      <alignment horizontal="center" vertical="center"/>
    </xf>
    <xf numFmtId="0" fontId="35" fillId="10" borderId="40" xfId="0" applyFont="1" applyFill="1" applyBorder="1" applyAlignment="1">
      <alignment horizontal="center" vertical="center"/>
    </xf>
    <xf numFmtId="0" fontId="35" fillId="10" borderId="41" xfId="0" applyFont="1" applyFill="1" applyBorder="1" applyAlignment="1">
      <alignment horizontal="center" vertical="center"/>
    </xf>
    <xf numFmtId="0" fontId="35" fillId="10" borderId="42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5" fillId="0" borderId="35" xfId="0" applyFont="1" applyBorder="1"/>
    <xf numFmtId="0" fontId="39" fillId="0" borderId="0" xfId="0" applyFont="1" applyAlignment="1">
      <alignment horizontal="center" vertical="center" wrapText="1"/>
    </xf>
    <xf numFmtId="0" fontId="0" fillId="0" borderId="0" xfId="0"/>
    <xf numFmtId="0" fontId="60" fillId="15" borderId="46" xfId="0" applyFont="1" applyFill="1" applyBorder="1" applyAlignment="1">
      <alignment horizontal="center" vertical="center"/>
    </xf>
    <xf numFmtId="0" fontId="60" fillId="15" borderId="47" xfId="0" applyFont="1" applyFill="1" applyBorder="1" applyAlignment="1">
      <alignment horizontal="center" vertical="center"/>
    </xf>
    <xf numFmtId="0" fontId="60" fillId="15" borderId="48" xfId="0" applyFont="1" applyFill="1" applyBorder="1" applyAlignment="1">
      <alignment horizontal="center" vertical="center"/>
    </xf>
    <xf numFmtId="0" fontId="45" fillId="0" borderId="0" xfId="0" applyFont="1" applyAlignment="1">
      <alignment horizontal="left" vertical="center" wrapText="1"/>
    </xf>
  </cellXfs>
  <cellStyles count="87">
    <cellStyle name="Hipervínculo" xfId="1" builtinId="8"/>
    <cellStyle name="Hipervínculo 2" xfId="18" xr:uid="{D6265535-707F-45C7-9335-D963414A2A52}"/>
    <cellStyle name="Millares 2" xfId="3" xr:uid="{A6E3C249-F7C2-47F2-B9E9-0C9EB5065477}"/>
    <cellStyle name="Millares 2 2" xfId="75" xr:uid="{38A4BD19-2D07-42E8-9926-C8862270C3E8}"/>
    <cellStyle name="Millares 2 3" xfId="58" xr:uid="{DB2D6346-366B-4B86-98AC-05074037AFFC}"/>
    <cellStyle name="Millares 3" xfId="60" xr:uid="{124B122B-EC7D-4C59-9787-780848D06301}"/>
    <cellStyle name="Millares 4" xfId="77" xr:uid="{BF79D144-4F5F-4A1C-95CB-A7560380E7E5}"/>
    <cellStyle name="Millares 5" xfId="81" xr:uid="{395BAA3E-A00B-400B-B9B8-F0B460DD2F53}"/>
    <cellStyle name="Moneda" xfId="85" builtinId="4"/>
    <cellStyle name="Moneda 10" xfId="62" xr:uid="{51E0B330-1733-4CAF-A960-86AAB19FD31B}"/>
    <cellStyle name="Moneda 11" xfId="63" xr:uid="{7F3527B6-8D15-49E2-8DF5-7A2BA1E93B00}"/>
    <cellStyle name="Moneda 12" xfId="19" xr:uid="{9B4EB70F-7DD8-499E-9694-2CD87CC3F503}"/>
    <cellStyle name="Moneda 2" xfId="9" xr:uid="{EBD510A1-60A3-487F-A2D0-71FDFAEA6BE7}"/>
    <cellStyle name="Moneda 2 2" xfId="10" xr:uid="{A128B37D-B067-4E81-B217-90797365819E}"/>
    <cellStyle name="Moneda 2 2 2" xfId="32" xr:uid="{6FECBB96-1161-425D-98F2-347835A98CC6}"/>
    <cellStyle name="Moneda 2 2 2 2" xfId="43" xr:uid="{CB22BBA8-27FC-41E2-8FA9-4AE2D5C44436}"/>
    <cellStyle name="Moneda 2 2 2 3" xfId="55" xr:uid="{C26C8868-7023-46F7-AF72-8108ACEB3258}"/>
    <cellStyle name="Moneda 2 2 2 4" xfId="72" xr:uid="{26B987AC-9FE4-467A-ACEC-5E99F4E1F521}"/>
    <cellStyle name="Moneda 2 2 3" xfId="39" xr:uid="{B4A7A78D-A39F-496C-AF47-631133057DC2}"/>
    <cellStyle name="Moneda 2 2 4" xfId="51" xr:uid="{504111BC-4D04-458F-B7E6-751F5361CE69}"/>
    <cellStyle name="Moneda 2 2 5" xfId="68" xr:uid="{C9C760D5-6679-4FA1-ABB6-DD16F10B3AB3}"/>
    <cellStyle name="Moneda 2 2 6" xfId="26" xr:uid="{968DD46A-3D34-4DDC-98B8-6C8EB0F1F9A4}"/>
    <cellStyle name="Moneda 2 2 7" xfId="82" xr:uid="{45514D58-BE0D-4CF6-8FE3-9A9A8043937D}"/>
    <cellStyle name="Moneda 2 3" xfId="12" xr:uid="{60E32032-07AD-434F-BFE6-AC6EC6E7120C}"/>
    <cellStyle name="Moneda 2 3 2" xfId="49" xr:uid="{134E6B64-8739-4BB7-ACBD-380B859A70B5}"/>
    <cellStyle name="Moneda 2 4" xfId="66" xr:uid="{89DD8537-9947-479E-994A-D331559E2C69}"/>
    <cellStyle name="Moneda 2 5" xfId="23" xr:uid="{29EBFB0A-8CE0-4A0D-9298-0FB704234FD8}"/>
    <cellStyle name="Moneda 2 6" xfId="83" xr:uid="{30E458BF-5076-47A7-B900-2DFD281225EA}"/>
    <cellStyle name="Moneda 3" xfId="8" xr:uid="{B6A67406-1CA6-480B-B3A3-B7A82552A967}"/>
    <cellStyle name="Moneda 3 2" xfId="17" xr:uid="{690E42AD-9951-44EF-9C9E-5DECC446BD94}"/>
    <cellStyle name="Moneda 3 3" xfId="84" xr:uid="{1639D7A6-01E4-4A31-97AD-54C02F337446}"/>
    <cellStyle name="Moneda 4" xfId="4" xr:uid="{9EFE9045-C319-4276-A4BE-AD4C25360E2F}"/>
    <cellStyle name="Moneda 4 2" xfId="31" xr:uid="{A138516D-9DEF-4B74-AA31-63018964B9FC}"/>
    <cellStyle name="Moneda 4 2 2" xfId="42" xr:uid="{A5302592-BBCC-4E29-B118-9DF4B42540CF}"/>
    <cellStyle name="Moneda 4 2 3" xfId="54" xr:uid="{3CC16741-E7C5-496C-BBCD-9188901B7173}"/>
    <cellStyle name="Moneda 4 2 4" xfId="71" xr:uid="{EBB31EC8-148E-4995-AE41-DF4754EEAE3D}"/>
    <cellStyle name="Moneda 4 3" xfId="38" xr:uid="{D74331BC-BF43-40EE-A39E-0F4703BE03B3}"/>
    <cellStyle name="Moneda 4 4" xfId="50" xr:uid="{C99A6B68-DDB3-4B55-8DE5-321DA2803BD3}"/>
    <cellStyle name="Moneda 4 5" xfId="67" xr:uid="{5CF272B7-DC10-4C7A-B25D-CA45D3762D6E}"/>
    <cellStyle name="Moneda 4 6" xfId="25" xr:uid="{D9DB99DF-6A9B-49D0-8AAA-C18762759603}"/>
    <cellStyle name="Moneda 5" xfId="27" xr:uid="{71E24BD9-6A5C-44ED-8116-029D32A2B734}"/>
    <cellStyle name="Moneda 5 2" xfId="33" xr:uid="{0C78B46A-25D6-4696-AA8F-F1C5DE7449BF}"/>
    <cellStyle name="Moneda 5 2 2" xfId="44" xr:uid="{66DF1F3E-CB5A-49AC-8C73-F77F279D5487}"/>
    <cellStyle name="Moneda 5 2 3" xfId="56" xr:uid="{F9A776F4-084C-46E7-ADD6-78592E3B2B3E}"/>
    <cellStyle name="Moneda 5 2 4" xfId="73" xr:uid="{9B52F33C-7CAF-4D33-81C2-814673C73E03}"/>
    <cellStyle name="Moneda 5 3" xfId="40" xr:uid="{66A3BFDF-0817-45E9-A1B5-59FDACB10404}"/>
    <cellStyle name="Moneda 5 4" xfId="52" xr:uid="{DC5DB704-285C-428D-BAAA-ABE582C5FC73}"/>
    <cellStyle name="Moneda 5 5" xfId="69" xr:uid="{2CA27EDE-C3F6-46DC-A640-1ECBC66B1FC9}"/>
    <cellStyle name="Moneda 6" xfId="29" xr:uid="{B6568392-111F-45C4-A95F-3DC3742BE4E3}"/>
    <cellStyle name="Moneda 6 2" xfId="41" xr:uid="{14333C8C-D347-4338-8A17-8EED0D97AE35}"/>
    <cellStyle name="Moneda 6 3" xfId="53" xr:uid="{5CD182D8-CE71-493F-B95D-41F0F17A015F}"/>
    <cellStyle name="Moneda 6 4" xfId="70" xr:uid="{B69C5794-1F75-47EE-BBDE-7478E8569F0F}"/>
    <cellStyle name="Moneda 7" xfId="36" xr:uid="{83485383-D06A-4C99-8ACB-E6E7C1D69884}"/>
    <cellStyle name="Moneda 7 2" xfId="57" xr:uid="{807CB456-3F11-455B-893C-2F777CE15499}"/>
    <cellStyle name="Moneda 7 3" xfId="74" xr:uid="{606B7BC0-1B07-4098-9D53-2200D461C324}"/>
    <cellStyle name="Moneda 8" xfId="37" xr:uid="{C9DE3194-A136-4E85-8F3C-A1A0109E5421}"/>
    <cellStyle name="Moneda 8 2" xfId="59" xr:uid="{5FC6CAED-F682-4695-996C-EDDEC01D040A}"/>
    <cellStyle name="Moneda 8 3" xfId="76" xr:uid="{23822E00-C2A8-4270-B582-E5F1A0A7AEB7}"/>
    <cellStyle name="Moneda 9" xfId="46" xr:uid="{93B89081-DD02-494E-8ABF-1F74FAC85613}"/>
    <cellStyle name="Moneda 9 2" xfId="79" xr:uid="{0CF4DD20-D303-4D68-AAE9-6C3F77FBFDAB}"/>
    <cellStyle name="Normal" xfId="0" builtinId="0"/>
    <cellStyle name="Normal 2" xfId="6" xr:uid="{35E48BFB-0813-4AE6-9071-C137BC3EA731}"/>
    <cellStyle name="Normal 2 2" xfId="13" xr:uid="{B5CC8FE7-6C73-465B-BCE4-1AC0C057623F}"/>
    <cellStyle name="Normal 2 2 2" xfId="24" xr:uid="{FAF69F34-3F22-4B2A-B755-DA1C567F0B98}"/>
    <cellStyle name="Normal 2 3" xfId="34" xr:uid="{701BCEC9-2ED0-4A56-A432-6951E83E5F73}"/>
    <cellStyle name="Normal 2 4" xfId="47" xr:uid="{356D21A5-0E15-4567-9C66-3952FC4C467F}"/>
    <cellStyle name="Normal 2 5" xfId="64" xr:uid="{3F31724A-48AD-4B3B-A46F-9D71C6D73CB7}"/>
    <cellStyle name="Normal 2 6" xfId="21" xr:uid="{748DB3FE-6227-4729-958E-D4EFF5C3A3C1}"/>
    <cellStyle name="Normal 3" xfId="7" xr:uid="{7AEF93BE-0E64-4F62-BD36-12D59889C2C7}"/>
    <cellStyle name="Normal 3 2" xfId="15" xr:uid="{73FAE5A1-9201-4E20-B606-5759CB0C9AE9}"/>
    <cellStyle name="Normal 3 3" xfId="16" xr:uid="{D758D63F-25E2-4775-9966-9467740CF2F9}"/>
    <cellStyle name="Normal 4" xfId="11" xr:uid="{5BC4BF7E-22F9-4502-ADB5-F8C242BDCF29}"/>
    <cellStyle name="Normal 4 2" xfId="28" xr:uid="{BAA13916-905B-48B6-9AF9-58DE257A41B5}"/>
    <cellStyle name="Normal 5" xfId="14" xr:uid="{903536CF-E8E7-4C20-8359-7F60EF0230C1}"/>
    <cellStyle name="Normal 5 2" xfId="45" xr:uid="{7844E751-8FE8-4F73-9461-95C189E9A3C0}"/>
    <cellStyle name="Normal 6" xfId="2" xr:uid="{22511948-DCF4-4B29-81BD-43F4F1792FB3}"/>
    <cellStyle name="Normal 6 2" xfId="35" xr:uid="{8D2783B9-9395-41E2-8A2E-D3931CC55765}"/>
    <cellStyle name="Normal 7" xfId="61" xr:uid="{CD00300D-85E8-4D54-845E-227A1342B7E5}"/>
    <cellStyle name="Normal 7 2" xfId="78" xr:uid="{F157C8F5-7389-4C2F-97C4-FDAE91911021}"/>
    <cellStyle name="Porcentaje" xfId="86" builtinId="5"/>
    <cellStyle name="Porcentaje 2" xfId="5" xr:uid="{C5FB9338-D4C3-4B54-B5D8-AAC73C9C1844}"/>
    <cellStyle name="Porcentaje 2 2" xfId="48" xr:uid="{CB31D7C4-37CF-494B-B5EB-3B63E702295B}"/>
    <cellStyle name="Porcentaje 2 3" xfId="65" xr:uid="{5BF0EA58-D084-49E0-964C-B06C070C7F77}"/>
    <cellStyle name="Porcentaje 2 4" xfId="22" xr:uid="{0E9A9170-050A-4693-AB25-E0440F5B5C1A}"/>
    <cellStyle name="Porcentaje 3" xfId="30" xr:uid="{213D3B9B-CFAB-4419-93B4-510081A901B8}"/>
    <cellStyle name="Porcentaje 4" xfId="80" xr:uid="{DF4BC2D9-4B53-438E-ADB2-BEC7095F5683}"/>
    <cellStyle name="Porcentaje 5" xfId="20" xr:uid="{B84E744A-ED33-4072-8554-255E766471E6}"/>
  </cellStyles>
  <dxfs count="17">
    <dxf>
      <font>
        <b/>
      </font>
      <fill>
        <patternFill patternType="solid">
          <fgColor rgb="FFFF0000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numFmt numFmtId="165" formatCode="_-&quot;$&quot;\ * #,##0.00_-;\-&quot;$&quot;\ * #,##0.00_-;_-&quot;$&quot;\ * &quot;-&quot;??_-;_-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&quot;$&quot;\ * #,##0_-;\-&quot;$&quot;\ * #,##0_-;_-&quot;$&quot;\ * &quot;-&quot;??_-;_-@"/>
      <fill>
        <patternFill patternType="solid">
          <fgColor rgb="FFEDECDF"/>
          <bgColor rgb="FFEDECDF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ail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>
        <left style="medium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ail"/>
        <scheme val="none"/>
      </font>
      <numFmt numFmtId="170" formatCode="_-[$$-2C0A]\ * #,##0_-;\-[$$-2C0A]\ * #,##0_-;_-[$$-2C0A]\ * &quot;-&quot;??_-;_-@"/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alignment vertical="center" textRotation="0" wrapText="0" justifyLastLine="0" shrinkToFit="1" readingOrder="0"/>
    </dxf>
    <dxf>
      <alignment horizontal="lef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4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NUESTROS COMBOS-style" pivot="0" count="3" xr9:uid="{00000000-0011-0000-FFFF-FFFF00000000}">
      <tableStyleElement type="headerRow" dxfId="16"/>
      <tableStyleElement type="firstRowStripe" dxfId="15"/>
      <tableStyleElement type="secondRowStripe" dxfId="14"/>
    </tableStyle>
    <tableStyle name="BD-style" pivot="0" count="3" xr9:uid="{00000000-0011-0000-FFFF-FFFF01000000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hyperlink" Target="http://www.distribuidoramaxifer.com" TargetMode="External"/><Relationship Id="rId1" Type="http://schemas.openxmlformats.org/officeDocument/2006/relationships/hyperlink" Target="mailto:administracion@distribuidoramaxifer.com" TargetMode="Externa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2684807</xdr:colOff>
      <xdr:row>0</xdr:row>
      <xdr:rowOff>76200</xdr:rowOff>
    </xdr:from>
    <xdr:to>
      <xdr:col>5</xdr:col>
      <xdr:colOff>17394</xdr:colOff>
      <xdr:row>2</xdr:row>
      <xdr:rowOff>17808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spect="1"/>
        </xdr:cNvSpPr>
      </xdr:nvSpPr>
      <xdr:spPr>
        <a:xfrm>
          <a:off x="3929683" y="76200"/>
          <a:ext cx="2442542" cy="30355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lnSpc>
              <a:spcPct val="2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1" i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MAXIMILIANO GORDILLO</a:t>
          </a:r>
          <a:r>
            <a:rPr lang="en-US" sz="8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- </a:t>
          </a: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11 5040-8378</a:t>
          </a:r>
          <a:endParaRPr sz="1100"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lnSpc>
              <a:spcPct val="20000"/>
            </a:lnSpc>
            <a:spcBef>
              <a:spcPts val="80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1" i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VICTOR GORDILLO</a:t>
          </a:r>
          <a:r>
            <a:rPr lang="en-US" sz="8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        - </a:t>
          </a: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11 4936-7336</a:t>
          </a:r>
          <a:endParaRPr sz="1100"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lnSpc>
              <a:spcPct val="107000"/>
            </a:lnSpc>
            <a:spcBef>
              <a:spcPts val="800"/>
            </a:spcBef>
            <a:spcAft>
              <a:spcPts val="0"/>
            </a:spcAft>
            <a:buSzPts val="1000"/>
            <a:buFont typeface="Arial"/>
            <a:buNone/>
          </a:pPr>
          <a:r>
            <a:rPr lang="en-US" sz="1000">
              <a:latin typeface="Arial"/>
              <a:ea typeface="Arial"/>
              <a:cs typeface="Arial"/>
              <a:sym typeface="Arial"/>
            </a:rPr>
            <a:t> 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 editAs="absolute">
    <xdr:from>
      <xdr:col>2</xdr:col>
      <xdr:colOff>87382</xdr:colOff>
      <xdr:row>6</xdr:row>
      <xdr:rowOff>49695</xdr:rowOff>
    </xdr:from>
    <xdr:to>
      <xdr:col>4</xdr:col>
      <xdr:colOff>1028700</xdr:colOff>
      <xdr:row>8</xdr:row>
      <xdr:rowOff>8283</xdr:rowOff>
    </xdr:to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 noChangeAspect="1"/>
        </xdr:cNvGrpSpPr>
      </xdr:nvGrpSpPr>
      <xdr:grpSpPr>
        <a:xfrm>
          <a:off x="204613" y="936253"/>
          <a:ext cx="5696491" cy="456818"/>
          <a:chOff x="2034702" y="3456150"/>
          <a:chExt cx="6622596" cy="6477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/>
        </xdr:nvGrpSpPr>
        <xdr:grpSpPr>
          <a:xfrm>
            <a:off x="2034702" y="3456150"/>
            <a:ext cx="6622596" cy="647700"/>
            <a:chOff x="2293238" y="3454588"/>
            <a:chExt cx="6622596" cy="650825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2293238" y="3454588"/>
              <a:ext cx="6622575" cy="6508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pSpPr/>
          </xdr:nvGrpSpPr>
          <xdr:grpSpPr>
            <a:xfrm>
              <a:off x="2293238" y="3454588"/>
              <a:ext cx="6622596" cy="650825"/>
              <a:chOff x="2293238" y="3433977"/>
              <a:chExt cx="6622596" cy="650825"/>
            </a:xfrm>
          </xdr:grpSpPr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/>
            </xdr:nvSpPr>
            <xdr:spPr>
              <a:xfrm>
                <a:off x="2293238" y="3433977"/>
                <a:ext cx="6105525" cy="6508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GrpSpPr/>
            </xdr:nvGrpSpPr>
            <xdr:grpSpPr>
              <a:xfrm>
                <a:off x="2293238" y="3433977"/>
                <a:ext cx="6622596" cy="650825"/>
                <a:chOff x="706132" y="864913"/>
                <a:chExt cx="6096519" cy="616128"/>
              </a:xfrm>
            </xdr:grpSpPr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100-000009000000}"/>
                    </a:ext>
                  </a:extLst>
                </xdr:cNvPr>
                <xdr:cNvSpPr/>
              </xdr:nvSpPr>
              <xdr:spPr>
                <a:xfrm>
                  <a:off x="706132" y="903941"/>
                  <a:ext cx="5620500" cy="577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100-00000A000000}"/>
                    </a:ext>
                  </a:extLst>
                </xdr:cNvPr>
                <xdr:cNvSpPr txBox="1"/>
              </xdr:nvSpPr>
              <xdr:spPr>
                <a:xfrm>
                  <a:off x="4973852" y="903941"/>
                  <a:ext cx="1800225" cy="1809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marR="0" lvl="0" indent="0" algn="l" defTabSz="914400" rtl="0" eaLnBrk="1" fontAlgn="auto" latinLnBrk="0" hangingPunct="1">
                    <a:lnSpc>
                      <a:spcPct val="107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100"/>
                    <a:buFont typeface="Arial"/>
                    <a:buNone/>
                    <a:tabLst/>
                    <a:defRPr/>
                  </a:pPr>
                  <a:r>
                    <a:rPr lang="en-US" sz="11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@</a:t>
                  </a:r>
                  <a:r>
                    <a:rPr lang="en-US" sz="1100">
                      <a:effectLst/>
                      <a:latin typeface="+mn-lt"/>
                      <a:ea typeface="+mn-ea"/>
                      <a:cs typeface="+mn-cs"/>
                    </a:rPr>
                    <a:t>fabrica.maxifer</a:t>
                  </a:r>
                  <a:endParaRPr lang="es-AR">
                    <a:effectLst/>
                  </a:endParaRPr>
                </a:p>
              </xdr:txBody>
            </xdr:sp>
            <xdr:sp macro="" textlink="">
              <xdr:nvSpPr>
                <xdr:cNvPr id="11" name="Shape 11">
                  <a:hlinkClick xmlns:r="http://schemas.openxmlformats.org/officeDocument/2006/relationships" r:id="rId1"/>
                  <a:extLst>
                    <a:ext uri="{FF2B5EF4-FFF2-40B4-BE49-F238E27FC236}">
                      <a16:creationId xmlns:a16="http://schemas.microsoft.com/office/drawing/2014/main" id="{00000000-0008-0000-0100-00000B000000}"/>
                    </a:ext>
                  </a:extLst>
                </xdr:cNvPr>
                <xdr:cNvSpPr txBox="1"/>
              </xdr:nvSpPr>
              <xdr:spPr>
                <a:xfrm>
                  <a:off x="933077" y="864913"/>
                  <a:ext cx="3076575" cy="1619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Calibri"/>
                    <a:buNone/>
                  </a:pPr>
                  <a:r>
                    <a:rPr lang="en-US" sz="1100" b="0" i="0">
                      <a:latin typeface="Calibri"/>
                      <a:ea typeface="Calibri"/>
                      <a:cs typeface="Calibri"/>
                      <a:sym typeface="Calibri"/>
                    </a:rPr>
                    <a:t>info@fabricamaxifer.com</a:t>
                  </a:r>
                  <a:endParaRPr sz="1100"/>
                </a:p>
              </xdr:txBody>
            </xdr:sp>
            <xdr:sp macro="" textlink="">
              <xdr:nvSpPr>
                <xdr:cNvPr id="12" name="Shape 12">
                  <a:hlinkClick xmlns:r="http://schemas.openxmlformats.org/officeDocument/2006/relationships" r:id="rId2"/>
                  <a:extLst>
                    <a:ext uri="{FF2B5EF4-FFF2-40B4-BE49-F238E27FC236}">
                      <a16:creationId xmlns:a16="http://schemas.microsoft.com/office/drawing/2014/main" id="{00000000-0008-0000-0100-00000C000000}"/>
                    </a:ext>
                  </a:extLst>
                </xdr:cNvPr>
                <xdr:cNvSpPr txBox="1"/>
              </xdr:nvSpPr>
              <xdr:spPr>
                <a:xfrm>
                  <a:off x="947455" y="1162427"/>
                  <a:ext cx="2428875" cy="209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lnSpc>
                      <a:spcPct val="107000"/>
                    </a:lnSpc>
                    <a:spcBef>
                      <a:spcPts val="0"/>
                    </a:spcBef>
                    <a:spcAft>
                      <a:spcPts val="0"/>
                    </a:spcAft>
                    <a:buSzPts val="1000"/>
                    <a:buFont typeface="Arial"/>
                    <a:buNone/>
                  </a:pPr>
                  <a:r>
                    <a:rPr lang="en-US" sz="1000">
                      <a:latin typeface="Arial"/>
                      <a:ea typeface="Arial"/>
                      <a:cs typeface="Arial"/>
                      <a:sym typeface="Arial"/>
                    </a:rPr>
                    <a:t>www.fabricamaxifer.com</a:t>
                  </a:r>
                  <a:endParaRPr sz="11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13" name="Shape 13">
                  <a:extLst>
                    <a:ext uri="{FF2B5EF4-FFF2-40B4-BE49-F238E27FC236}">
                      <a16:creationId xmlns:a16="http://schemas.microsoft.com/office/drawing/2014/main" id="{00000000-0008-0000-0100-00000D000000}"/>
                    </a:ext>
                  </a:extLst>
                </xdr:cNvPr>
                <xdr:cNvSpPr txBox="1"/>
              </xdr:nvSpPr>
              <xdr:spPr>
                <a:xfrm>
                  <a:off x="4992901" y="1152747"/>
                  <a:ext cx="1809750" cy="2000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lnSpc>
                      <a:spcPct val="107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100"/>
                    <a:buFont typeface="Arial"/>
                    <a:buNone/>
                  </a:pPr>
                  <a:r>
                    <a:rPr lang="en-US" sz="11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fabrica.maxifer</a:t>
                  </a:r>
                  <a:endParaRPr sz="1100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  <xdr:pic>
              <xdr:nvPicPr>
                <xdr:cNvPr id="14" name="Shape 14" descr="Imagen que contiene dibujo&#10;&#10;Descripción generada automáticamente">
                  <a:extLst>
                    <a:ext uri="{FF2B5EF4-FFF2-40B4-BE49-F238E27FC236}">
                      <a16:creationId xmlns:a16="http://schemas.microsoft.com/office/drawing/2014/main" id="{00000000-0008-0000-0100-00000E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3">
                  <a:alphaModFix/>
                </a:blip>
                <a:srcRect/>
                <a:stretch/>
              </xdr:blipFill>
              <xdr:spPr>
                <a:xfrm>
                  <a:off x="4726202" y="951566"/>
                  <a:ext cx="209550" cy="209550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15" name="Shape 15" descr="Imagen que contiene ventana, dibujo&#10;&#10;Descripción generada automáticamente">
                  <a:extLst>
                    <a:ext uri="{FF2B5EF4-FFF2-40B4-BE49-F238E27FC236}">
                      <a16:creationId xmlns:a16="http://schemas.microsoft.com/office/drawing/2014/main" id="{00000000-0008-0000-0100-00000F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4">
                  <a:alphaModFix/>
                </a:blip>
                <a:srcRect/>
                <a:stretch/>
              </xdr:blipFill>
              <xdr:spPr>
                <a:xfrm>
                  <a:off x="724836" y="1166534"/>
                  <a:ext cx="219075" cy="219075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16" name="Shape 16" descr="Imagen que contiene dibujo&#10;&#10;Descripción generada automáticamente">
                  <a:extLst>
                    <a:ext uri="{FF2B5EF4-FFF2-40B4-BE49-F238E27FC236}">
                      <a16:creationId xmlns:a16="http://schemas.microsoft.com/office/drawing/2014/main" id="{00000000-0008-0000-0100-000010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5">
                  <a:alphaModFix/>
                </a:blip>
                <a:srcRect/>
                <a:stretch/>
              </xdr:blipFill>
              <xdr:spPr>
                <a:xfrm>
                  <a:off x="4745252" y="1181321"/>
                  <a:ext cx="209550" cy="209550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17" name="Shape 17">
                  <a:extLst>
                    <a:ext uri="{FF2B5EF4-FFF2-40B4-BE49-F238E27FC236}">
                      <a16:creationId xmlns:a16="http://schemas.microsoft.com/office/drawing/2014/main" id="{00000000-0008-0000-0100-000011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6">
                  <a:alphaModFix/>
                </a:blip>
                <a:srcRect/>
                <a:stretch/>
              </xdr:blipFill>
              <xdr:spPr>
                <a:xfrm>
                  <a:off x="706132" y="910605"/>
                  <a:ext cx="248479" cy="220869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/>
  </xdr:twoCellAnchor>
  <xdr:oneCellAnchor>
    <xdr:from>
      <xdr:col>21</xdr:col>
      <xdr:colOff>866775</xdr:colOff>
      <xdr:row>0</xdr:row>
      <xdr:rowOff>47625</xdr:rowOff>
    </xdr:from>
    <xdr:ext cx="1495425" cy="1114425"/>
    <xdr:pic>
      <xdr:nvPicPr>
        <xdr:cNvPr id="18" name="image3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0</xdr:row>
      <xdr:rowOff>0</xdr:rowOff>
    </xdr:from>
    <xdr:ext cx="704850" cy="314325"/>
    <xdr:pic>
      <xdr:nvPicPr>
        <xdr:cNvPr id="19" name="image4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0</xdr:rowOff>
    </xdr:from>
    <xdr:ext cx="885825" cy="619125"/>
    <xdr:pic>
      <xdr:nvPicPr>
        <xdr:cNvPr id="20" name="image2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2520461</xdr:colOff>
      <xdr:row>0</xdr:row>
      <xdr:rowOff>104775</xdr:rowOff>
    </xdr:from>
    <xdr:ext cx="180975" cy="180975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768236" y="104775"/>
          <a:ext cx="180975" cy="1809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78441</xdr:colOff>
      <xdr:row>0</xdr:row>
      <xdr:rowOff>314885</xdr:rowOff>
    </xdr:from>
    <xdr:ext cx="704850" cy="3143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606617" y="314885"/>
          <a:ext cx="704850" cy="314325"/>
        </a:xfrm>
        <a:prstGeom prst="rect">
          <a:avLst/>
        </a:prstGeom>
        <a:noFill/>
      </xdr:spPr>
    </xdr:pic>
    <xdr:clientData fLocksWithSheet="0"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49EE1CB5-6906-4212-B852-B895F263C0FF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Codigo BS GESTION" tableColumnId="2"/>
      <queryTableField id="3" name="Precio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G71" headerRowDxfId="10">
  <tableColumns count="6">
    <tableColumn id="1" xr3:uid="{00000000-0010-0000-0000-000001000000}" name="Codigo" dataDxfId="9"/>
    <tableColumn id="2" xr3:uid="{00000000-0010-0000-0000-000002000000}" name="SURTIDO" dataDxfId="8"/>
    <tableColumn id="3" xr3:uid="{00000000-0010-0000-0000-000003000000}" name="Importe P. Lista_x000a_Cant. Estándar"/>
    <tableColumn id="4" xr3:uid="{00000000-0010-0000-0000-000004000000}" name="Importe Final c/descuento" dataDxfId="7">
      <calculatedColumnFormula>+'NUESTROS COMBOS'!$D3-('NUESTROS COMBOS'!$D3*$M$4)</calculatedColumnFormula>
    </tableColumn>
    <tableColumn id="5" xr3:uid="{00000000-0010-0000-0000-000005000000}" name="Cantidades_x000a_Estándar" dataDxfId="6"/>
    <tableColumn id="6" xr3:uid="{E9C6271C-8B1A-4DEF-B6C0-9B9666F82DD0}" name="Surtido Reducido" dataDxfId="5"/>
  </tableColumns>
  <tableStyleInfo name="NUESTROS COMB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F3588" headerRowDxfId="4">
  <autoFilter ref="A1:F3588" xr:uid="{00000000-000C-0000-FFFF-FFFF01000000}"/>
  <tableColumns count="6">
    <tableColumn id="6" xr3:uid="{F05EDB10-AE10-48E0-A5D3-10E06E5D43D4}" name="ID" dataDxfId="3">
      <calculatedColumnFormula>+Table_2[[#This Row],[Producto]]&amp;Table_2[[#This Row],[Numero]]</calculatedColumnFormula>
    </tableColumn>
    <tableColumn id="2" xr3:uid="{00000000-0010-0000-0100-000002000000}" name="Producto"/>
    <tableColumn id="3" xr3:uid="{00000000-0010-0000-0100-000003000000}" name="Numero"/>
    <tableColumn id="4" xr3:uid="{00000000-0010-0000-0100-000004000000}" name="Descripción"/>
    <tableColumn id="5" xr3:uid="{00000000-0010-0000-0100-000005000000}" name="Precio" dataDxfId="2">
      <calculatedColumnFormula>+VLOOKUP(Table_2[[#This Row],[ID]],LISTAS[],3,0)</calculatedColumnFormula>
    </tableColumn>
    <tableColumn id="7" xr3:uid="{992B8751-694F-4AFF-B6D3-52417D1A5A87}" name="Codigo" dataDxfId="1"/>
  </tableColumns>
  <tableStyleInfo name="BD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121058-1005-48F3-A9AE-B50D536D1F7D}" name="LISTAS" displayName="LISTAS" ref="A1:C3822" tableType="queryTable" totalsRowShown="0">
  <autoFilter ref="A1:C3822" xr:uid="{02121058-1005-48F3-A9AE-B50D536D1F7D}"/>
  <tableColumns count="3">
    <tableColumn id="1" xr3:uid="{5E5E1436-CC08-4360-8E1F-BE2B33DDFA8C}" uniqueName="1" name="ID" queryTableFieldId="1"/>
    <tableColumn id="2" xr3:uid="{E924397E-79A9-4EB3-B17D-291FAD64722B}" uniqueName="2" name="Codigo BS GESTION" queryTableFieldId="2"/>
    <tableColumn id="3" xr3:uid="{E45E794F-97E3-406F-A9A6-87818DFA531A}" uniqueName="3" name="Precio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BF76"/>
  <sheetViews>
    <sheetView showGridLines="0" tabSelected="1" zoomScaleNormal="100" workbookViewId="0">
      <pane ySplit="3" topLeftCell="A4" activePane="bottomLeft" state="frozen"/>
      <selection pane="bottomLeft" activeCell="I15" sqref="I15"/>
    </sheetView>
  </sheetViews>
  <sheetFormatPr baseColWidth="10" defaultColWidth="14.42578125" defaultRowHeight="15" customHeight="1"/>
  <cols>
    <col min="1" max="1" width="40.85546875" customWidth="1"/>
    <col min="2" max="2" width="43.5703125" customWidth="1"/>
    <col min="3" max="3" width="11.42578125" hidden="1" customWidth="1"/>
    <col min="4" max="4" width="36.42578125" hidden="1" customWidth="1"/>
    <col min="5" max="5" width="11.42578125" hidden="1" customWidth="1"/>
    <col min="6" max="6" width="16.5703125" hidden="1" customWidth="1"/>
    <col min="7" max="7" width="13.7109375" customWidth="1"/>
    <col min="8" max="8" width="17.5703125" customWidth="1"/>
    <col min="9" max="9" width="27" customWidth="1"/>
    <col min="10" max="10" width="10.5703125" customWidth="1"/>
    <col min="11" max="12" width="14.5703125" customWidth="1"/>
    <col min="13" max="20" width="10.5703125" hidden="1" customWidth="1"/>
    <col min="21" max="48" width="10.7109375" hidden="1" customWidth="1"/>
  </cols>
  <sheetData>
    <row r="1" spans="1:58" ht="36" customHeight="1" thickBot="1">
      <c r="A1" s="154" t="s">
        <v>0</v>
      </c>
      <c r="B1" s="155"/>
      <c r="C1" s="1"/>
      <c r="D1" s="1"/>
      <c r="E1" s="1"/>
      <c r="F1" s="1"/>
      <c r="G1" s="55"/>
      <c r="H1" s="156" t="s">
        <v>1</v>
      </c>
      <c r="I1" s="157"/>
      <c r="J1" s="157"/>
      <c r="K1" s="157"/>
      <c r="L1" s="158"/>
      <c r="M1" s="3"/>
      <c r="N1" s="3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3" t="str">
        <f ca="1">IFERROR(VLOOKUP("*"&amp;$H$3&amp;"*",$A$2:$A$23,1,0),VLOOKUP("*"&amp;$H$3&amp;"*",$B$2:$B$26,1,0))</f>
        <v>CONECTORES NEUMÁTICOS</v>
      </c>
      <c r="AW1" s="51"/>
      <c r="AX1" s="51"/>
      <c r="AY1" s="51"/>
      <c r="AZ1" s="51"/>
      <c r="BA1" s="51"/>
      <c r="BB1" s="51"/>
    </row>
    <row r="2" spans="1:58" ht="25.5" customHeight="1" thickBot="1">
      <c r="A2" s="43" t="str">
        <f t="array" aca="1" ref="A2" ca="1">+HYPERLINK("#"&amp;CELL("direccion",INDIRECT("'LISTA SABANA'!B"&amp;C2)),INDEX('LISTA SABANA'!C:C,C2,1))</f>
        <v>PLASTICOS</v>
      </c>
      <c r="B2" s="43" t="str">
        <f t="array" aca="1" ref="B2" ca="1">+HYPERLINK("#"&amp;CELL("direccion",INDIRECT("'LISTA SABANA'!B"&amp;E2)),INDEX('LISTA SABANA'!C:C,E2,1))</f>
        <v>ARANDELAS DE COBRE</v>
      </c>
      <c r="C2" s="5">
        <f>+MATCH(D2,'LISTA SABANA'!C:C,0)</f>
        <v>14</v>
      </c>
      <c r="D2" s="6" t="s">
        <v>2</v>
      </c>
      <c r="E2" s="5">
        <f>+MATCH(F2,'LISTA SABANA'!C:C,0)</f>
        <v>1979</v>
      </c>
      <c r="F2" s="6" t="s">
        <v>46</v>
      </c>
      <c r="G2" s="50"/>
      <c r="H2" s="7" t="s">
        <v>4</v>
      </c>
      <c r="I2" s="51"/>
      <c r="J2" s="51"/>
      <c r="K2" s="51"/>
      <c r="L2" s="51"/>
      <c r="M2" s="3"/>
      <c r="N2" s="3"/>
      <c r="O2" s="3"/>
      <c r="P2" s="3"/>
      <c r="Q2" s="3"/>
      <c r="R2" s="3"/>
      <c r="S2" s="3"/>
      <c r="T2" s="3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159" t="s">
        <v>5</v>
      </c>
      <c r="AX2" s="160"/>
      <c r="AY2" s="161"/>
      <c r="AZ2" s="51"/>
      <c r="BA2" s="51"/>
      <c r="BB2" s="51"/>
    </row>
    <row r="3" spans="1:58" ht="25.5" customHeight="1" thickBot="1">
      <c r="A3" s="42" t="str">
        <f t="array" aca="1" ref="A3" ca="1">+HYPERLINK("#"&amp;CELL("direccion",INDIRECT("'LISTA SABANA'!B"&amp;C3)),INDEX('LISTA SABANA'!C:C,C3,1))</f>
        <v>RESORTES LINEA FERRETERIA</v>
      </c>
      <c r="B3" s="43" t="str">
        <f t="array" aca="1" ref="B3" ca="1">+HYPERLINK("#"&amp;CELL("direccion",INDIRECT("'LISTA SABANA'!B"&amp;E3)),INDEX('LISTA SABANA'!C:C,E3,1))</f>
        <v>ARANDELAS DE ALUMINIO</v>
      </c>
      <c r="C3" s="5">
        <f>+MATCH(D3,'LISTA SABANA'!C:C,0)</f>
        <v>413</v>
      </c>
      <c r="D3" s="6" t="s">
        <v>6</v>
      </c>
      <c r="E3" s="5">
        <f>+MATCH(F3,'LISTA SABANA'!C:C,0)</f>
        <v>2009</v>
      </c>
      <c r="F3" s="6" t="s">
        <v>49</v>
      </c>
      <c r="G3" s="8" t="s">
        <v>8</v>
      </c>
      <c r="H3" s="48" t="s">
        <v>12468</v>
      </c>
      <c r="I3" s="162" t="str" cm="1">
        <f t="array" aca="1" ref="I3" ca="1">+HYPERLINK("#"&amp;CELL("direccion",INDIRECT("'LISTA SABANA'!B"&amp;IFERROR(VLOOKUP(IFERROR(VLOOKUP("*"&amp;H3&amp;"*",$A$2:$A$27,1,0),VLOOKUP("*"&amp;H3&amp;"*",$B$2:$B$27,1,0)),$B$2:$E$27,4,0),VLOOKUP(IFERROR(VLOOKUP("*"&amp;H3&amp;"*",$A$2:$A$27,1,0),VLOOKUP("*"&amp;H3&amp;"*",$B$2:$B$27,1,0)),$A$2:$C$27,3,0)))),IFERROR(VLOOKUP("*"&amp;H3&amp;"*",$A$2:$A$27,1,0),VLOOKUP("*"&amp;H3&amp;"*",$B$2:$B$27,1,0))&amp;" - IR")</f>
        <v>CONECTORES NEUMÁTICOS - IR</v>
      </c>
      <c r="J3" s="163"/>
      <c r="K3" s="163"/>
      <c r="L3" s="164"/>
      <c r="M3" s="3"/>
      <c r="N3" s="3"/>
      <c r="O3" s="3"/>
      <c r="P3" s="3"/>
      <c r="Q3" s="3"/>
      <c r="R3" s="3"/>
      <c r="S3" s="3"/>
      <c r="T3" s="3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51"/>
      <c r="AX3" s="51"/>
      <c r="AY3" s="51"/>
      <c r="AZ3" s="51"/>
      <c r="BA3" s="51"/>
      <c r="BB3" s="51"/>
      <c r="BC3" s="51"/>
      <c r="BD3" s="51"/>
      <c r="BE3" s="45" t="s">
        <v>22</v>
      </c>
      <c r="BF3" s="45" t="s">
        <v>10884</v>
      </c>
    </row>
    <row r="4" spans="1:58" ht="25.5" customHeight="1" thickBot="1">
      <c r="A4" s="42" t="str">
        <f t="array" aca="1" ref="A4" ca="1">+HYPERLINK("#"&amp;CELL("direccion",INDIRECT("'LISTA SABANA'!B"&amp;C4)),INDEX('LISTA SABANA'!C:C,C4,1))</f>
        <v>RESORTES LINEA COMPLEMENTARIA</v>
      </c>
      <c r="B4" s="43" t="str">
        <f t="array" aca="1" ref="B4" ca="1">+HYPERLINK("#"&amp;CELL("direccion",INDIRECT("'LISTA SABANA'!B"&amp;E4)),INDEX('LISTA SABANA'!C:C,E4,1))</f>
        <v>ARANDELAS DE FIBRA</v>
      </c>
      <c r="C4" s="5">
        <f>+MATCH(D4,'LISTA SABANA'!C:C,0)</f>
        <v>508</v>
      </c>
      <c r="D4" s="6" t="s">
        <v>9</v>
      </c>
      <c r="E4" s="5">
        <f>+MATCH(F4,'LISTA SABANA'!C:C,0)</f>
        <v>2037</v>
      </c>
      <c r="F4" s="6" t="s">
        <v>50</v>
      </c>
      <c r="G4" s="50"/>
      <c r="H4" s="9" t="s">
        <v>11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51"/>
      <c r="AX4" s="51"/>
      <c r="AY4" s="51"/>
      <c r="AZ4" s="51"/>
      <c r="BA4" s="51"/>
      <c r="BB4" s="51"/>
      <c r="BC4" s="51"/>
      <c r="BD4" s="51"/>
      <c r="BE4" cm="1">
        <f t="array" aca="1" ref="BE4:BE76" ca="1">+_xlfn._xlws.FILTER(Table_2[Numero],Table_2[Producto]=ÍNDICE!I7,)</f>
        <v>4</v>
      </c>
      <c r="BF4" t="str" cm="1">
        <f t="array" ref="BF4:BF58">+_xlfn.UNIQUE(Table_2[Producto])</f>
        <v>PLASTICOS</v>
      </c>
    </row>
    <row r="5" spans="1:58" ht="25.5" customHeight="1">
      <c r="A5" s="42" t="str">
        <f t="array" aca="1" ref="A5" ca="1">+HYPERLINK("#"&amp;CELL("direccion",INDIRECT("'LISTA SABANA'!B"&amp;C5)),INDEX('LISTA SABANA'!C:C,C5,1))</f>
        <v>RESORTES LINEA PESADA</v>
      </c>
      <c r="B5" s="43" t="str">
        <f t="array" aca="1" ref="B5" ca="1">+HYPERLINK("#"&amp;CELL("direccion",INDIRECT("'LISTA SABANA'!B"&amp;E5)),INDEX('LISTA SABANA'!C:C,E5,1))</f>
        <v>ARANDELAS DE POLIPROPILENO</v>
      </c>
      <c r="C5" s="5">
        <f>+MATCH(D5,'LISTA SABANA'!C:C,0)</f>
        <v>622</v>
      </c>
      <c r="D5" s="6" t="s">
        <v>12</v>
      </c>
      <c r="E5" s="5">
        <f>+MATCH(F5,'LISTA SABANA'!C:C,0)</f>
        <v>2069</v>
      </c>
      <c r="F5" s="6" t="s">
        <v>51</v>
      </c>
      <c r="G5" s="50"/>
      <c r="H5" s="10" t="s">
        <v>14</v>
      </c>
      <c r="I5" s="106" t="s">
        <v>45</v>
      </c>
      <c r="J5" s="7" t="s">
        <v>4</v>
      </c>
      <c r="K5" s="3"/>
      <c r="L5" s="3"/>
      <c r="M5" s="3"/>
      <c r="N5" s="3"/>
      <c r="O5" s="3"/>
      <c r="P5" s="3"/>
      <c r="Q5" s="3"/>
      <c r="R5" s="3"/>
      <c r="S5" s="3"/>
      <c r="T5" s="3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51"/>
      <c r="AX5" s="51"/>
      <c r="AY5" s="51"/>
      <c r="AZ5" s="51"/>
      <c r="BA5" s="51"/>
      <c r="BB5" s="51"/>
      <c r="BC5" s="51"/>
      <c r="BD5" s="51"/>
      <c r="BE5">
        <f ca="1"/>
        <v>5</v>
      </c>
      <c r="BF5" t="str">
        <v>RESORTES LINEA FERRETERIA</v>
      </c>
    </row>
    <row r="6" spans="1:58" ht="25.5" customHeight="1" thickBot="1">
      <c r="A6" s="42" t="str">
        <f t="array" aca="1" ref="A6" ca="1">+HYPERLINK("#"&amp;CELL("direccion",INDIRECT("'LISTA SABANA'!B"&amp;C6)),INDEX('LISTA SABANA'!C:C,C6,1))</f>
        <v>RESORTES LINEA BULONERA</v>
      </c>
      <c r="B6" s="43" t="str">
        <f t="array" aca="1" ref="B6" ca="1">+HYPERLINK("#"&amp;CELL("direccion",INDIRECT("'LISTA SABANA'!B"&amp;E6)),INDEX('LISTA SABANA'!C:C,E6,1))</f>
        <v>PICOS PARA GAS</v>
      </c>
      <c r="C6" s="5">
        <f>+MATCH(D6,'LISTA SABANA'!C:C,0)</f>
        <v>665</v>
      </c>
      <c r="D6" s="6" t="s">
        <v>20</v>
      </c>
      <c r="E6" s="5">
        <f>+MATCH(F6,'LISTA SABANA'!C:C,0)</f>
        <v>2363</v>
      </c>
      <c r="F6" s="6" t="s">
        <v>58</v>
      </c>
      <c r="G6" s="50"/>
      <c r="H6" s="10" t="s">
        <v>17</v>
      </c>
      <c r="I6" s="49">
        <v>98</v>
      </c>
      <c r="J6" s="7" t="s">
        <v>4</v>
      </c>
      <c r="K6" s="2"/>
      <c r="L6" s="3"/>
      <c r="M6" s="3"/>
      <c r="N6" s="3"/>
      <c r="O6" s="3"/>
      <c r="P6" s="3"/>
      <c r="Q6" s="3"/>
      <c r="R6" s="3"/>
      <c r="S6" s="3"/>
      <c r="T6" s="3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51"/>
      <c r="AX6" s="51"/>
      <c r="AY6" s="51"/>
      <c r="AZ6" s="51"/>
      <c r="BA6" s="51"/>
      <c r="BB6" s="51"/>
      <c r="BC6" s="51"/>
      <c r="BD6" s="51"/>
      <c r="BE6">
        <f ca="1"/>
        <v>6</v>
      </c>
      <c r="BF6" t="str">
        <v>RESORTES LINEA COMPLEMENTARIA</v>
      </c>
    </row>
    <row r="7" spans="1:58" ht="25.5" customHeight="1" thickBot="1">
      <c r="A7" s="42" t="str">
        <f t="array" aca="1" ref="A7" ca="1">+HYPERLINK("#"&amp;CELL("direccion",INDIRECT("'LISTA SABANA'!B"&amp;C7)),INDEX('LISTA SABANA'!C:C,C7,1))</f>
        <v>RESORTES LINEA AUTOMOTOR</v>
      </c>
      <c r="B7" s="43" t="str">
        <f t="array" aca="1" ref="B7" ca="1">+HYPERLINK("#"&amp;CELL("direccion",INDIRECT("'LISTA SABANA'!B"&amp;E7)),INDEX('LISTA SABANA'!C:C,E7,1))</f>
        <v>RETENES SEGURIDAD</v>
      </c>
      <c r="C7" s="5">
        <f>+MATCH(D7,'LISTA SABANA'!C:C,0)</f>
        <v>702</v>
      </c>
      <c r="D7" s="6" t="s">
        <v>15</v>
      </c>
      <c r="E7" s="5">
        <f>+MATCH(F7,'LISTA SABANA'!C:C,0)</f>
        <v>2419</v>
      </c>
      <c r="F7" s="6" t="s">
        <v>36</v>
      </c>
      <c r="G7" s="50">
        <v>0</v>
      </c>
      <c r="H7" s="11" t="s">
        <v>14</v>
      </c>
      <c r="I7" s="12" t="str">
        <f ca="1">+IFERROR(VLOOKUP("*"&amp;I5&amp;"*",$A$2:$A$27,1,0),VLOOKUP("*"&amp;I5&amp;"*",$B$2:$F$27,1,0))</f>
        <v>CONECTORES NEUMÁTICOS</v>
      </c>
      <c r="J7" s="13"/>
      <c r="K7" s="14"/>
      <c r="L7" s="107">
        <f>+I6</f>
        <v>98</v>
      </c>
      <c r="M7" s="3"/>
      <c r="N7" s="3"/>
      <c r="O7" s="3"/>
      <c r="P7" s="3"/>
      <c r="Q7" s="3"/>
      <c r="R7" s="3"/>
      <c r="S7" s="3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51"/>
      <c r="AX7" s="51"/>
      <c r="AY7" s="51"/>
      <c r="AZ7" s="51"/>
      <c r="BA7" s="51"/>
      <c r="BB7" s="51"/>
      <c r="BC7" s="51"/>
      <c r="BD7" s="51"/>
      <c r="BE7">
        <f ca="1"/>
        <v>8</v>
      </c>
      <c r="BF7" t="str">
        <v>RESORTES LINEA PESADA</v>
      </c>
    </row>
    <row r="8" spans="1:58" ht="25.5" customHeight="1" thickBot="1">
      <c r="A8" s="42" t="str">
        <f t="array" aca="1" ref="A8" ca="1">+HYPERLINK("#"&amp;CELL("direccion",INDIRECT("'LISTA SABANA'!B"&amp;C8)),INDEX('LISTA SABANA'!C:C,C8,1))</f>
        <v>RESORTES LINEA HORNO</v>
      </c>
      <c r="B8" s="43" t="str">
        <f t="array" aca="1" ref="B8" ca="1">+HYPERLINK("#"&amp;CELL("direccion",INDIRECT("'LISTA SABANA'!B"&amp;E8)),INDEX('LISTA SABANA'!C:C,E8,1))</f>
        <v>ARANLOCK</v>
      </c>
      <c r="C8" s="5">
        <f>+MATCH(D8,'LISTA SABANA'!C:C,0)</f>
        <v>800</v>
      </c>
      <c r="D8" s="6" t="s">
        <v>18</v>
      </c>
      <c r="E8" s="5">
        <f>+MATCH(F8,'LISTA SABANA'!C:C,0)</f>
        <v>2435</v>
      </c>
      <c r="F8" s="6" t="s">
        <v>39</v>
      </c>
      <c r="G8" s="50"/>
      <c r="H8" s="15" t="s">
        <v>22</v>
      </c>
      <c r="I8" s="16" t="s">
        <v>23</v>
      </c>
      <c r="J8" s="16" t="s">
        <v>24</v>
      </c>
      <c r="K8" s="17" t="s">
        <v>25</v>
      </c>
      <c r="L8" s="17" t="s">
        <v>26</v>
      </c>
      <c r="M8" s="3"/>
      <c r="N8" s="3"/>
      <c r="O8" s="3"/>
      <c r="P8" s="3"/>
      <c r="Q8" s="3"/>
      <c r="R8" s="3"/>
      <c r="S8" s="3"/>
      <c r="T8" s="3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51"/>
      <c r="AX8" s="51"/>
      <c r="AY8" s="51"/>
      <c r="AZ8" s="51"/>
      <c r="BA8" s="51"/>
      <c r="BB8" s="51"/>
      <c r="BC8" s="51"/>
      <c r="BD8" s="51"/>
      <c r="BE8">
        <f ca="1"/>
        <v>9</v>
      </c>
      <c r="BF8" t="str">
        <v>RESORTES LINEA AUTOMOTOR</v>
      </c>
    </row>
    <row r="9" spans="1:58" ht="25.5" customHeight="1">
      <c r="A9" s="42" t="str">
        <f t="array" aca="1" ref="A9" ca="1">+HYPERLINK("#"&amp;CELL("direccion",INDIRECT("'LISTA SABANA'!B"&amp;C9)),INDEX('LISTA SABANA'!C:C,C9,1))</f>
        <v>ORING</v>
      </c>
      <c r="B9" s="43" t="str">
        <f t="array" aca="1" ref="B9" ca="1">+HYPERLINK("#"&amp;CELL("direccion",INDIRECT("'LISTA SABANA'!B"&amp;E9)),INDEX('LISTA SABANA'!C:C,E9,1))</f>
        <v>ESPARRAGOS DE ACERO</v>
      </c>
      <c r="C9" s="5">
        <f>+MATCH(D9,'LISTA SABANA'!C:C,0)</f>
        <v>828</v>
      </c>
      <c r="D9" s="6" t="s">
        <v>31</v>
      </c>
      <c r="E9" s="5">
        <f>+MATCH(F9,'LISTA SABANA'!C:C,0)</f>
        <v>2449</v>
      </c>
      <c r="F9" s="6" t="s">
        <v>42</v>
      </c>
      <c r="G9" s="50"/>
      <c r="H9" s="165">
        <f ca="1">+VLOOKUP(IFERROR(VLOOKUP("*"&amp;I5&amp;"*",$A$2:$A$27,1,0),VLOOKUP("*"&amp;I5&amp;"*",$B$2:$F$27,1,0))&amp;I6&amp;"*",BD!$A$2:$E$5000,3,0)</f>
        <v>98</v>
      </c>
      <c r="I9" s="167" t="str">
        <f ca="1">+VLOOKUP(IFERROR(VLOOKUP("*"&amp;I5&amp;"*",$A$2:$A$27,1,0),VLOOKUP("*"&amp;I5&amp;"*",$B$2:$F$27,1,0))&amp;I6&amp;"*",BD!$A$2:$E$5000,4,0)</f>
        <v xml:space="preserve">Unión doble plástica 8 mm </v>
      </c>
      <c r="J9" s="169">
        <f ca="1">+VLOOKUP(IFERROR(VLOOKUP("*"&amp;I5&amp;"*",$A$2:$A$27,1,0),VLOOKUP("*"&amp;I5&amp;"*",$B$2:$B$27,1,0))&amp;I6&amp;"*",BD!$A$2:$E$5000,5,0)</f>
        <v>999.51</v>
      </c>
      <c r="K9" s="170">
        <f ca="1">+J9-(J9*DES.1)</f>
        <v>539.73540000000003</v>
      </c>
      <c r="L9" s="172">
        <f ca="1">+VLOOKUP(I7&amp;H9,'LISTA SABANA'!A:I,9,0)</f>
        <v>971.53</v>
      </c>
      <c r="M9" s="3"/>
      <c r="N9" s="3"/>
      <c r="O9" s="3"/>
      <c r="P9" s="3"/>
      <c r="Q9" s="3"/>
      <c r="R9" s="3"/>
      <c r="S9" s="3"/>
      <c r="T9" s="3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51"/>
      <c r="AX9" s="51"/>
      <c r="AY9" s="51"/>
      <c r="AZ9" s="51"/>
      <c r="BA9" s="51"/>
      <c r="BB9" s="51"/>
      <c r="BC9" s="51"/>
      <c r="BD9" s="51"/>
      <c r="BE9">
        <f ca="1"/>
        <v>10</v>
      </c>
      <c r="BF9" t="str">
        <v>RESORTES LINEA HORNO</v>
      </c>
    </row>
    <row r="10" spans="1:58" ht="25.5" customHeight="1" thickBot="1">
      <c r="A10" s="42" t="str">
        <f t="array" aca="1" ref="A10" ca="1">+HYPERLINK("#"&amp;CELL("direccion",INDIRECT("'LISTA SABANA'!B"&amp;C10)),INDEX('LISTA SABANA'!C:C,C10,1))</f>
        <v>CARBONES</v>
      </c>
      <c r="B10" s="43" t="str">
        <f t="array" aca="1" ref="B10" ca="1">+HYPERLINK("#"&amp;CELL("direccion",INDIRECT("'LISTA SABANA'!B"&amp;E10)),INDEX('LISTA SABANA'!C:C,E10,1))</f>
        <v>PASACABLES DE GOMA</v>
      </c>
      <c r="C10" s="5">
        <f>+MATCH(D10,'LISTA SABANA'!C:C,0)</f>
        <v>978</v>
      </c>
      <c r="D10" s="6" t="s">
        <v>21</v>
      </c>
      <c r="E10" s="5">
        <f>+MATCH(F10,'LISTA SABANA'!C:C,0)</f>
        <v>2507</v>
      </c>
      <c r="F10" s="6" t="s">
        <v>44</v>
      </c>
      <c r="G10" s="50"/>
      <c r="H10" s="166"/>
      <c r="I10" s="168"/>
      <c r="J10" s="168"/>
      <c r="K10" s="171"/>
      <c r="L10" s="171"/>
      <c r="M10" s="3"/>
      <c r="N10" s="3"/>
      <c r="O10" s="3"/>
      <c r="P10" s="3"/>
      <c r="Q10" s="3"/>
      <c r="R10" s="3"/>
      <c r="S10" s="3"/>
      <c r="T10" s="3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51"/>
      <c r="AX10" s="51"/>
      <c r="AY10" s="51"/>
      <c r="AZ10" s="51"/>
      <c r="BA10" s="51"/>
      <c r="BB10" s="51"/>
      <c r="BC10" s="51"/>
      <c r="BD10" s="51"/>
      <c r="BE10">
        <f ca="1"/>
        <v>11</v>
      </c>
      <c r="BF10" t="str">
        <v>RESORTES LINEA BULONERA</v>
      </c>
    </row>
    <row r="11" spans="1:58" ht="25.5" customHeight="1">
      <c r="A11" s="42" t="str" cm="1">
        <f t="array" aca="1" ref="A11" ca="1">+HYPERLINK("#"&amp;CELL("direccion",INDIRECT("'LISTA SABANA'!B"&amp;C11)),INDEX('LISTA SABANA'!C:C,C11,1))</f>
        <v>TERMINALES</v>
      </c>
      <c r="B11" s="43" t="str">
        <f t="array" aca="1" ref="B11" ca="1">+HYPERLINK("#"&amp;CELL("direccion",INDIRECT("'LISTA SABANA'!B"&amp;E11)),INDEX('LISTA SABANA'!C:C,E11,1))</f>
        <v>ALEMITES</v>
      </c>
      <c r="C11" s="5">
        <f>+MATCH(D11,'LISTA SABANA'!C:C,0)</f>
        <v>1037</v>
      </c>
      <c r="D11" s="6" t="s">
        <v>7</v>
      </c>
      <c r="E11" s="5">
        <f>+MATCH(F11,'LISTA SABANA'!C:C,0)</f>
        <v>2535</v>
      </c>
      <c r="F11" s="6" t="s">
        <v>47</v>
      </c>
      <c r="G11" s="50"/>
      <c r="H11" s="50"/>
      <c r="I11" s="50"/>
      <c r="J11" s="50"/>
      <c r="K11" s="50"/>
      <c r="L11" s="50"/>
      <c r="M11" s="3"/>
      <c r="N11" s="3"/>
      <c r="O11" s="3"/>
      <c r="P11" s="3"/>
      <c r="Q11" s="3"/>
      <c r="R11" s="3"/>
      <c r="S11" s="3"/>
      <c r="T11" s="3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51"/>
      <c r="AX11" s="51"/>
      <c r="AY11" s="51"/>
      <c r="AZ11" s="51"/>
      <c r="BA11" s="51"/>
      <c r="BB11" s="51"/>
      <c r="BC11" s="51"/>
      <c r="BD11" s="51"/>
      <c r="BE11">
        <f ca="1"/>
        <v>44</v>
      </c>
      <c r="BF11" t="str">
        <v>SEEGER DIN 471</v>
      </c>
    </row>
    <row r="12" spans="1:58" ht="25.5" customHeight="1">
      <c r="A12" s="42" t="str">
        <f t="array" aca="1" ref="A12" ca="1">+HYPERLINK("#"&amp;CELL("direccion",INDIRECT("'LISTA SABANA'!B"&amp;C12)),INDEX('LISTA SABANA'!C:C,C12,1))</f>
        <v>REGATONES</v>
      </c>
      <c r="B12" s="43" t="str">
        <f t="array" aca="1" ref="B12" ca="1">+HYPERLINK("#"&amp;CELL("direccion",INDIRECT("'LISTA SABANA'!B"&amp;E12)),INDEX('LISTA SABANA'!C:C,E12,1))</f>
        <v>CONECTORES NEUMÁTICOS</v>
      </c>
      <c r="C12" s="5">
        <f>+MATCH(D12,'LISTA SABANA'!C:C,0)</f>
        <v>1121</v>
      </c>
      <c r="D12" s="6" t="s">
        <v>40</v>
      </c>
      <c r="E12" s="5">
        <f>+MATCH(F12,'LISTA SABANA'!C:C,0)</f>
        <v>2559</v>
      </c>
      <c r="F12" s="6" t="s">
        <v>45</v>
      </c>
      <c r="G12" s="50"/>
      <c r="H12" s="50"/>
      <c r="I12" s="50"/>
      <c r="J12" s="50"/>
      <c r="K12" s="50"/>
      <c r="L12" s="50"/>
      <c r="M12" s="3"/>
      <c r="N12" s="3"/>
      <c r="O12" s="3"/>
      <c r="P12" s="3"/>
      <c r="Q12" s="3"/>
      <c r="R12" s="3"/>
      <c r="S12" s="3"/>
      <c r="T12" s="3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51"/>
      <c r="AX12" s="51"/>
      <c r="AY12" s="51"/>
      <c r="AZ12" s="51"/>
      <c r="BA12" s="51"/>
      <c r="BB12" s="51"/>
      <c r="BC12" s="51"/>
      <c r="BD12" s="51"/>
      <c r="BE12">
        <f ca="1"/>
        <v>45</v>
      </c>
      <c r="BF12" t="str">
        <v>SEEGER DIN 472</v>
      </c>
    </row>
    <row r="13" spans="1:58" ht="25.5" customHeight="1">
      <c r="A13" s="42" t="str">
        <f t="array" aca="1" ref="A13" ca="1">+HYPERLINK("#"&amp;CELL("direccion",INDIRECT("'LISTA SABANA'!B"&amp;C13)),INDEX('LISTA SABANA'!C:C,C13,1))</f>
        <v>ARANDELAS DE GOMA</v>
      </c>
      <c r="B13" s="43" t="str">
        <f t="array" aca="1" ref="B13" ca="1">+HYPERLINK("#"&amp;CELL("direccion",INDIRECT("'LISTA SABANA'!B"&amp;E13)),INDEX('LISTA SABANA'!C:C,E13,1))</f>
        <v>CONECTORES NUEVA INCORPORACION</v>
      </c>
      <c r="C13" s="5">
        <f>+MATCH(D13,'LISTA SABANA'!C:C,0)</f>
        <v>1210</v>
      </c>
      <c r="D13" s="6" t="s">
        <v>10</v>
      </c>
      <c r="E13" s="5">
        <f>+MATCH(F13,'LISTA SABANA'!C:C,0)</f>
        <v>2632</v>
      </c>
      <c r="F13" s="6" t="s">
        <v>48</v>
      </c>
      <c r="G13" s="50"/>
      <c r="H13" s="18" t="s">
        <v>37</v>
      </c>
      <c r="I13" s="19">
        <v>46140</v>
      </c>
      <c r="J13" s="46" t="s">
        <v>12621</v>
      </c>
      <c r="K13" s="3"/>
      <c r="L13" s="120"/>
      <c r="M13" s="3"/>
      <c r="N13" s="3"/>
      <c r="O13" s="3"/>
      <c r="P13" s="3"/>
      <c r="Q13" s="3"/>
      <c r="R13" s="3"/>
      <c r="S13" s="3"/>
      <c r="T13" s="3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51"/>
      <c r="AX13" s="51"/>
      <c r="AY13" s="51"/>
      <c r="AZ13" s="51"/>
      <c r="BA13" s="51"/>
      <c r="BB13" s="51"/>
      <c r="BC13" s="51"/>
      <c r="BD13" s="51"/>
      <c r="BE13">
        <f ca="1"/>
        <v>46</v>
      </c>
      <c r="BF13" t="str">
        <v>ORING</v>
      </c>
    </row>
    <row r="14" spans="1:58" ht="25.5" customHeight="1">
      <c r="A14" s="42" t="str">
        <f t="array" aca="1" ref="A14" ca="1">+HYPERLINK("#"&amp;CELL("direccion",INDIRECT("'LISTA SABANA'!B"&amp;C14)),INDEX('LISTA SABANA'!C:C,C14,1))</f>
        <v>ARANDELAS DE GOMA LINEA PESADA</v>
      </c>
      <c r="B14" s="43" t="str">
        <f t="array" aca="1" ref="B14" ca="1">+HYPERLINK("#"&amp;CELL("direccion",INDIRECT("'LISTA SABANA'!B"&amp;E14)),INDEX('LISTA SABANA'!C:C,E14,1))</f>
        <v>RACORD - ACOPLES - REDUCCIONES - ENTREROSCAS</v>
      </c>
      <c r="C14" s="5">
        <f>+MATCH(D14,'LISTA SABANA'!C:C,0)</f>
        <v>1264</v>
      </c>
      <c r="D14" s="6" t="s">
        <v>2892</v>
      </c>
      <c r="E14" s="5">
        <f>+MATCH(F14,'LISTA SABANA'!C:C,0)</f>
        <v>2682</v>
      </c>
      <c r="F14" s="6" t="s">
        <v>3</v>
      </c>
      <c r="G14" s="50"/>
      <c r="H14" s="50"/>
      <c r="I14" s="56" t="s">
        <v>12620</v>
      </c>
      <c r="J14" s="6" t="s">
        <v>10205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51"/>
      <c r="AX14" s="51"/>
      <c r="AY14" s="52"/>
      <c r="AZ14" s="51"/>
      <c r="BA14" s="51"/>
      <c r="BB14" s="51"/>
      <c r="BC14" s="51"/>
      <c r="BD14" s="51"/>
      <c r="BE14">
        <f ca="1"/>
        <v>47</v>
      </c>
      <c r="BF14" t="str">
        <v>INSERTOS</v>
      </c>
    </row>
    <row r="15" spans="1:58" ht="25.5" customHeight="1">
      <c r="A15" s="42" t="str">
        <f t="array" aca="1" ref="A15" ca="1">+HYPERLINK("#"&amp;CELL("direccion",INDIRECT("'LISTA SABANA'!B"&amp;C15)),INDEX('LISTA SABANA'!C:C,C15,1))</f>
        <v>SEEGER DIN 471</v>
      </c>
      <c r="B15" s="43" t="str">
        <f t="array" aca="1" ref="B15" ca="1">+HYPERLINK("#"&amp;CELL("direccion",INDIRECT("'LISTA SABANA'!B"&amp;E15)),INDEX('LISTA SABANA'!C:C,E15,1))</f>
        <v>TAPONES DE CARTER</v>
      </c>
      <c r="C15" s="5">
        <f>+MATCH(D15,'LISTA SABANA'!C:C,0)</f>
        <v>1293</v>
      </c>
      <c r="D15" s="6" t="s">
        <v>27</v>
      </c>
      <c r="E15" s="5">
        <f>+MATCH(F15,'LISTA SABANA'!C:C,0)</f>
        <v>2744</v>
      </c>
      <c r="F15" s="6" t="s">
        <v>53</v>
      </c>
      <c r="G15" s="50"/>
      <c r="H15" s="50"/>
      <c r="I15" s="53"/>
      <c r="J15" s="109" t="s">
        <v>45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51"/>
      <c r="AX15" s="51"/>
      <c r="AY15" s="51"/>
      <c r="AZ15" s="51"/>
      <c r="BA15" s="51"/>
      <c r="BB15" s="51"/>
      <c r="BC15" s="51"/>
      <c r="BD15" s="51"/>
      <c r="BE15">
        <f ca="1"/>
        <v>62</v>
      </c>
      <c r="BF15" t="str">
        <v>CONEXIÓN DE CHAPA</v>
      </c>
    </row>
    <row r="16" spans="1:58" ht="25.5" customHeight="1">
      <c r="A16" s="42" t="str">
        <f t="array" aca="1" ref="A16" ca="1">+HYPERLINK("#"&amp;CELL("direccion",INDIRECT("'LISTA SABANA'!B"&amp;C16)),INDEX('LISTA SABANA'!C:C,C16,1))</f>
        <v>SEEGER DIN 472</v>
      </c>
      <c r="B16" s="43" t="str">
        <f t="array" aca="1" ref="B16" ca="1">+HYPERLINK("#"&amp;CELL("direccion",INDIRECT("'LISTA SABANA'!B"&amp;E16)),INDEX('LISTA SABANA'!C:C,E16,1))</f>
        <v>ABRAZADERAS C/ GOMA - AC INOXIDABLE</v>
      </c>
      <c r="C16" s="5">
        <f>+MATCH(D16,'LISTA SABANA'!C:C,0)</f>
        <v>1355</v>
      </c>
      <c r="D16" s="6" t="s">
        <v>29</v>
      </c>
      <c r="E16" s="5">
        <f>+MATCH(F16,'LISTA SABANA'!C:C,0)</f>
        <v>2771</v>
      </c>
      <c r="F16" s="6" t="s">
        <v>55</v>
      </c>
      <c r="G16" s="50"/>
      <c r="H16" s="50"/>
      <c r="I16" s="53"/>
      <c r="J16" s="15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51"/>
      <c r="AX16" s="51"/>
      <c r="AY16" s="51"/>
      <c r="AZ16" s="51"/>
      <c r="BA16" s="51"/>
      <c r="BB16" s="51"/>
      <c r="BC16" s="51"/>
      <c r="BD16" s="51"/>
      <c r="BE16">
        <f ca="1"/>
        <v>63</v>
      </c>
      <c r="BF16" t="str">
        <v>TOPES Y TAPONES DE GOMA</v>
      </c>
    </row>
    <row r="17" spans="1:58" ht="25.5" customHeight="1">
      <c r="A17" s="42" t="str">
        <f t="array" aca="1" ref="A17" ca="1">+HYPERLINK("#"&amp;CELL("direccion",INDIRECT("'LISTA SABANA'!B"&amp;C17)),INDEX('LISTA SABANA'!C:C,C17,1))</f>
        <v>INSERTOS</v>
      </c>
      <c r="B17" s="43" t="str">
        <f t="array" aca="1" ref="B17" ca="1">+HYPERLINK("#"&amp;CELL("direccion",INDIRECT("'LISTA SABANA'!B"&amp;E17)),INDEX('LISTA SABANA'!C:C,E17,1))</f>
        <v>ABRAZADERAS C/ GOMA - ALUMINIO</v>
      </c>
      <c r="C17" s="5">
        <f>+MATCH(D17,'LISTA SABANA'!C:C,0)</f>
        <v>1422</v>
      </c>
      <c r="D17" s="6" t="s">
        <v>33</v>
      </c>
      <c r="E17" s="5">
        <f>+MATCH(F17,'LISTA SABANA'!C:C,0)</f>
        <v>2790</v>
      </c>
      <c r="F17" s="6" t="s">
        <v>57</v>
      </c>
      <c r="G17" s="50"/>
      <c r="H17" s="51"/>
      <c r="I17" s="53"/>
      <c r="J17" s="109" t="s">
        <v>40</v>
      </c>
      <c r="K17" s="3"/>
      <c r="L17" s="4"/>
      <c r="AW17" s="51"/>
      <c r="AX17" s="51"/>
      <c r="AY17" s="51"/>
      <c r="AZ17" s="51"/>
      <c r="BA17" s="51"/>
      <c r="BB17" s="51"/>
      <c r="BC17" s="51"/>
      <c r="BD17" s="51"/>
      <c r="BE17">
        <f ca="1"/>
        <v>65</v>
      </c>
      <c r="BF17" t="str">
        <v>CONECTORES PLASTICOS MANGUERAS</v>
      </c>
    </row>
    <row r="18" spans="1:58" ht="25.5" customHeight="1">
      <c r="A18" s="42" t="str">
        <f t="array" aca="1" ref="A18" ca="1">+HYPERLINK("#"&amp;CELL("direccion",INDIRECT("'LISTA SABANA'!B"&amp;C18)),INDEX('LISTA SABANA'!C:C,C18,1))</f>
        <v>TOPES Y TAPONES DE GOMA</v>
      </c>
      <c r="B18" s="43" t="str">
        <f t="array" aca="1" ref="B18" ca="1">+HYPERLINK("#"&amp;CELL("direccion",INDIRECT("'LISTA SABANA'!B"&amp;E18)),INDEX('LISTA SABANA'!C:C,E18,1))</f>
        <v>PERILLAS DE COCINA</v>
      </c>
      <c r="C18" s="5">
        <f>+MATCH(D18,'LISTA SABANA'!C:C,0)</f>
        <v>1449</v>
      </c>
      <c r="D18" s="6" t="s">
        <v>38</v>
      </c>
      <c r="E18" s="5">
        <f>+MATCH(F18,'LISTA SABANA'!C:C,0)</f>
        <v>2809</v>
      </c>
      <c r="F18" s="6" t="s">
        <v>56</v>
      </c>
      <c r="G18" s="50"/>
      <c r="H18" s="51"/>
      <c r="I18" s="53"/>
      <c r="J18" s="109" t="s">
        <v>7</v>
      </c>
      <c r="K18" s="3"/>
      <c r="L18" s="4"/>
      <c r="AW18" s="51"/>
      <c r="AX18" s="51"/>
      <c r="AY18" s="51"/>
      <c r="AZ18" s="51"/>
      <c r="BA18" s="51"/>
      <c r="BB18" s="51"/>
      <c r="BC18" s="51"/>
      <c r="BD18" s="51"/>
      <c r="BE18">
        <f ca="1"/>
        <v>66</v>
      </c>
      <c r="BF18" t="str">
        <v>TUERCAS RAPIDAS</v>
      </c>
    </row>
    <row r="19" spans="1:58" ht="25.5" customHeight="1">
      <c r="A19" s="42" t="str">
        <f t="array" aca="1" ref="A19" ca="1">+HYPERLINK("#"&amp;CELL("direccion",INDIRECT("'LISTA SABANA'!B"&amp;C19)),INDEX('LISTA SABANA'!C:C,C19,1))</f>
        <v>CHAVETAS</v>
      </c>
      <c r="B19" s="43" t="str">
        <f t="array" aca="1" ref="B19" ca="1">+HYPERLINK("#"&amp;CELL("direccion",INDIRECT("'LISTA SABANA'!B"&amp;E19)),INDEX('LISTA SABANA'!C:C,E19,1))</f>
        <v>UNIONES ORIENTABLES</v>
      </c>
      <c r="C19" s="5">
        <f>+MATCH(D19,'LISTA SABANA'!C:C,0)</f>
        <v>1516</v>
      </c>
      <c r="D19" s="6" t="s">
        <v>13</v>
      </c>
      <c r="E19" s="5">
        <f>+MATCH(F19,'LISTA SABANA'!C:C,0)</f>
        <v>2870</v>
      </c>
      <c r="F19" s="6" t="s">
        <v>9888</v>
      </c>
      <c r="G19" s="50"/>
      <c r="H19" s="51"/>
      <c r="I19" s="53"/>
      <c r="J19" s="109" t="s">
        <v>6</v>
      </c>
      <c r="K19" s="3"/>
      <c r="L19" s="4"/>
      <c r="AW19" s="51"/>
      <c r="AX19" s="51"/>
      <c r="AY19" s="51"/>
      <c r="AZ19" s="51"/>
      <c r="BA19" s="51"/>
      <c r="BB19" s="51"/>
      <c r="BC19" s="51"/>
      <c r="BD19" s="51"/>
      <c r="BE19">
        <f ca="1"/>
        <v>67</v>
      </c>
      <c r="BF19" t="str">
        <v>ARANDELAS DE COBRE</v>
      </c>
    </row>
    <row r="20" spans="1:58" ht="25.5" customHeight="1">
      <c r="A20" s="42" t="str">
        <f t="array" aca="1" ref="A20" ca="1">+HYPERLINK("#"&amp;CELL("direccion",INDIRECT("'LISTA SABANA'!B"&amp;C20)),INDEX('LISTA SABANA'!C:C,C20,1))</f>
        <v>GANCHOS - CHAVETAS</v>
      </c>
      <c r="B20" s="44" t="str">
        <f t="array" aca="1" ref="B20" ca="1">+HYPERLINK("#"&amp;CELL("direccion",INDIRECT("'LISTA SABANA'!B"&amp;E20)),INDEX('LISTA SABANA'!C:C,E20,1))</f>
        <v>ARANDELAS DE INYECCION</v>
      </c>
      <c r="C20" s="5">
        <f>+MATCH(D20,'LISTA SABANA'!C:C,0)</f>
        <v>1546</v>
      </c>
      <c r="D20" s="6" t="s">
        <v>16</v>
      </c>
      <c r="E20" s="5">
        <f>+MATCH(F20,'LISTA SABANA'!C:C,0)</f>
        <v>2910</v>
      </c>
      <c r="F20" s="6" t="s">
        <v>10205</v>
      </c>
      <c r="G20" s="50"/>
      <c r="H20" s="51"/>
      <c r="I20" s="53"/>
      <c r="J20" s="54" t="s">
        <v>48</v>
      </c>
      <c r="K20" s="50"/>
      <c r="L20" s="50"/>
      <c r="AW20" s="51"/>
      <c r="AX20" s="51"/>
      <c r="AY20" s="51"/>
      <c r="AZ20" s="51"/>
      <c r="BA20" s="51"/>
      <c r="BB20" s="51"/>
      <c r="BC20" s="51"/>
      <c r="BD20" s="51"/>
      <c r="BE20">
        <f ca="1"/>
        <v>68</v>
      </c>
      <c r="BF20" t="str">
        <v>ARANDELAS DE ALUMINIO</v>
      </c>
    </row>
    <row r="21" spans="1:58" ht="25.5" customHeight="1">
      <c r="A21" s="42" t="str">
        <f t="array" aca="1" ref="A21" ca="1">+HYPERLINK("#"&amp;CELL("direccion",INDIRECT("'LISTA SABANA'!B"&amp;C21)),INDEX('LISTA SABANA'!C:C,C21,1))</f>
        <v>CHAVETAS PARTIDAS</v>
      </c>
      <c r="B21" s="44" t="str">
        <f t="array" aca="1" ref="B21" ca="1">+HYPERLINK("#"&amp;CELL("direccion",INDIRECT("'LISTA SABANA'!B"&amp;E21)),INDEX('LISTA SABANA'!C:C,E21,1))</f>
        <v>ACCESORIOS DE BRONCE UNION POLIAMIDA</v>
      </c>
      <c r="C21" s="5">
        <f>+MATCH(D21,'LISTA SABANA'!C:C,0)</f>
        <v>1571</v>
      </c>
      <c r="D21" s="6" t="s">
        <v>19</v>
      </c>
      <c r="E21" s="5">
        <f>+MATCH(F21,'LISTA SABANA'!C:C,0)</f>
        <v>2951</v>
      </c>
      <c r="F21" s="6" t="s">
        <v>10064</v>
      </c>
      <c r="G21" s="55"/>
      <c r="H21" s="55"/>
      <c r="I21" s="53"/>
      <c r="J21" s="54" t="s">
        <v>9888</v>
      </c>
      <c r="K21" s="50"/>
      <c r="L21" s="55"/>
      <c r="AW21" s="51"/>
      <c r="AX21" s="51"/>
      <c r="AY21" s="51"/>
      <c r="AZ21" s="51"/>
      <c r="BA21" s="51"/>
      <c r="BB21" s="51"/>
      <c r="BC21" s="51"/>
      <c r="BD21" s="51"/>
      <c r="BE21">
        <f ca="1"/>
        <v>77</v>
      </c>
      <c r="BF21" t="str">
        <v>ARANDELAS DE FIBRA</v>
      </c>
    </row>
    <row r="22" spans="1:58" ht="25.5" customHeight="1">
      <c r="A22" s="42" t="str">
        <f t="array" aca="1" ref="A22" ca="1">+HYPERLINK("#"&amp;CELL("direccion",INDIRECT("'LISTA SABANA'!B"&amp;C22)),INDEX('LISTA SABANA'!C:C,C22,1))</f>
        <v>ESPINAS ELASTICAS</v>
      </c>
      <c r="B22" s="44" t="str">
        <f t="array" aca="1" ref="B22" ca="1">+HYPERLINK("#"&amp;CELL("direccion",INDIRECT("'LISTA SABANA'!B"&amp;E22)),INDEX('LISTA SABANA'!C:C,E22,1))</f>
        <v>INTERRUPTORES Y PULSADORES</v>
      </c>
      <c r="C22" s="5">
        <f>+MATCH(D22,'LISTA SABANA'!C:C,0)</f>
        <v>1608</v>
      </c>
      <c r="D22" s="6" t="s">
        <v>28</v>
      </c>
      <c r="E22" s="5">
        <f>+MATCH(F22,'LISTA SABANA'!C:C,0)</f>
        <v>2985</v>
      </c>
      <c r="F22" s="6" t="s">
        <v>10845</v>
      </c>
      <c r="G22" s="55"/>
      <c r="H22" s="55"/>
      <c r="I22" s="55"/>
      <c r="J22" s="54" t="s">
        <v>9</v>
      </c>
      <c r="K22" s="50"/>
      <c r="L22" s="55"/>
      <c r="AW22" s="51"/>
      <c r="AX22" s="51"/>
      <c r="AY22" s="51"/>
      <c r="AZ22" s="51"/>
      <c r="BA22" s="51"/>
      <c r="BB22" s="51"/>
      <c r="BC22" s="51"/>
      <c r="BD22" s="51"/>
      <c r="BE22">
        <f ca="1"/>
        <v>78</v>
      </c>
      <c r="BF22" t="str">
        <v>ARANDELAS DE POLIPROPILENO</v>
      </c>
    </row>
    <row r="23" spans="1:58" ht="25.5" customHeight="1">
      <c r="A23" s="42" t="str">
        <f t="array" aca="1" ref="A23" ca="1">+HYPERLINK("#"&amp;CELL("direccion",INDIRECT("'LISTA SABANA'!B"&amp;C23)),INDEX('LISTA SABANA'!C:C,C23,1))</f>
        <v>CONEXIÓN DE ALUMINIO</v>
      </c>
      <c r="B23" s="44" t="str">
        <f t="array" aca="1" ref="B23" ca="1">+HYPERLINK("#"&amp;CELL("direccion",INDIRECT("'LISTA SABANA'!B"&amp;E23)),INDEX('LISTA SABANA'!C:C,E23,1))</f>
        <v>CLIPS IMPORTADOS</v>
      </c>
      <c r="C23" s="5">
        <f>+MATCH(D23,'LISTA SABANA'!C:C,0)</f>
        <v>1664</v>
      </c>
      <c r="D23" s="6" t="s">
        <v>32</v>
      </c>
      <c r="E23" s="5">
        <f>+MATCH(F23,'LISTA SABANA'!C:C,0)</f>
        <v>3031</v>
      </c>
      <c r="F23" s="1" t="s">
        <v>11741</v>
      </c>
      <c r="G23" s="55"/>
      <c r="H23" s="55"/>
      <c r="I23" s="55"/>
      <c r="J23" s="54" t="s">
        <v>36</v>
      </c>
      <c r="K23" s="50"/>
      <c r="L23" s="55"/>
      <c r="AW23" s="51"/>
      <c r="AX23" s="51"/>
      <c r="AY23" s="51"/>
      <c r="AZ23" s="51"/>
      <c r="BA23" s="51"/>
      <c r="BB23" s="51"/>
      <c r="BC23" s="51"/>
      <c r="BD23" s="51"/>
      <c r="BE23">
        <f ca="1"/>
        <v>79</v>
      </c>
      <c r="BF23" t="str">
        <v>SUPLEMENTO 0,2</v>
      </c>
    </row>
    <row r="24" spans="1:58" ht="25.5" customHeight="1">
      <c r="A24" s="47" t="str">
        <f t="array" aca="1" ref="A24" ca="1">+HYPERLINK("#"&amp;CELL("direccion",INDIRECT("'LISTA SABANA'!B"&amp;C24)),INDEX('LISTA SABANA'!C:C,C24,1))</f>
        <v>CONEXIONES T EN ALUMINIO</v>
      </c>
      <c r="B24" s="44" t="str">
        <f t="array" aca="1" ref="B24" ca="1">+HYPERLINK("#"&amp;CELL("direccion",INDIRECT("'LISTA SABANA'!B"&amp;E24)),INDEX('LISTA SABANA'!C:C,E24,1))</f>
        <v>TORNILLERIA ESPECIAL</v>
      </c>
      <c r="C24" s="5">
        <f>+MATCH(D24,'LISTA SABANA'!C:C,0)</f>
        <v>1726</v>
      </c>
      <c r="D24" s="1" t="s">
        <v>34</v>
      </c>
      <c r="E24" s="5">
        <f>+MATCH(F24,'LISTA SABANA'!C:C,0)</f>
        <v>3354</v>
      </c>
      <c r="F24" s="1" t="s">
        <v>11928</v>
      </c>
      <c r="G24" s="55"/>
      <c r="H24" s="55"/>
      <c r="I24" s="56"/>
      <c r="J24" s="54" t="s">
        <v>49</v>
      </c>
      <c r="K24" s="55"/>
      <c r="L24" s="55"/>
      <c r="AW24" s="51"/>
      <c r="AX24" s="51"/>
      <c r="AY24" s="51"/>
      <c r="AZ24" s="51"/>
      <c r="BA24" s="51"/>
      <c r="BB24" s="51"/>
      <c r="BC24" s="51"/>
      <c r="BD24" s="51"/>
      <c r="BE24">
        <f ca="1"/>
        <v>80</v>
      </c>
      <c r="BF24" t="str">
        <v>SUPLEMENTO 0,8</v>
      </c>
    </row>
    <row r="25" spans="1:58" ht="24.4" customHeight="1">
      <c r="A25" s="47" t="str">
        <f t="array" aca="1" ref="A25" ca="1">+HYPERLINK("#"&amp;CELL("direccion",INDIRECT("'LISTA SABANA'!B"&amp;C25)),INDEX('LISTA SABANA'!C:C,C25,1))</f>
        <v>CONECTORES PLASTICOS MANGUERAS</v>
      </c>
      <c r="B25" s="44" t="str">
        <f t="array" aca="1" ref="B25" ca="1">+HYPERLINK("#"&amp;CELL("direccion",INDIRECT("'LISTA SABANA'!B"&amp;E25)),INDEX('LISTA SABANA'!C:C,E25,1))</f>
        <v>TUERCAS RAPIDAS NUEVAS</v>
      </c>
      <c r="C25" s="5">
        <f>+MATCH(D25,'LISTA SABANA'!C:C,0)</f>
        <v>1810</v>
      </c>
      <c r="D25" s="6" t="s">
        <v>41</v>
      </c>
      <c r="E25" s="5">
        <f>+MATCH(F25,'LISTA SABANA'!C:C,0)</f>
        <v>3433</v>
      </c>
      <c r="F25" s="1" t="s">
        <v>11987</v>
      </c>
      <c r="G25" s="55"/>
      <c r="H25" s="55"/>
      <c r="I25" s="56"/>
      <c r="J25" s="54" t="s">
        <v>53</v>
      </c>
      <c r="K25" s="55"/>
      <c r="L25" s="55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>
        <f ca="1"/>
        <v>81</v>
      </c>
      <c r="BF25" t="str">
        <v>RACORD - ACOPLES - REDUCCIONES - ENTREROSCAS</v>
      </c>
    </row>
    <row r="26" spans="1:58" ht="24.75" customHeight="1">
      <c r="A26" s="47" t="str" cm="1">
        <f t="array" aca="1" ref="A26" ca="1">+HYPERLINK("#"&amp;CELL("direccion",INDIRECT("'LISTA SABANA'!B"&amp;C26)),INDEX('LISTA SABANA'!C:C,C26,1))</f>
        <v>TUERCAS RAPIDAS</v>
      </c>
      <c r="B26" s="44" t="str" cm="1">
        <f t="array" aca="1" ref="B26" ca="1">+HYPERLINK("#"&amp;CELL("direccion",INDIRECT("'LISTA SABANA'!B"&amp;E26)),INDEX('LISTA SABANA'!C:C,E26,1))</f>
        <v>CONECTORES DE COMBUSTIBLE</v>
      </c>
      <c r="C26" s="5">
        <f>+MATCH(D26,'LISTA SABANA'!C:C,0)</f>
        <v>1887</v>
      </c>
      <c r="D26" s="6" t="s">
        <v>43</v>
      </c>
      <c r="E26" s="5">
        <f>+MATCH(F26,'LISTA SABANA'!C:C,0)</f>
        <v>3470</v>
      </c>
      <c r="F26" s="1" t="s">
        <v>12078</v>
      </c>
      <c r="G26" s="55"/>
      <c r="H26" s="55"/>
      <c r="I26" s="51"/>
      <c r="J26" s="105" t="s">
        <v>47</v>
      </c>
      <c r="K26" s="55"/>
      <c r="L26" s="55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>
        <f ca="1"/>
        <v>86</v>
      </c>
      <c r="BF26" t="str">
        <v>TERMINALES</v>
      </c>
    </row>
    <row r="27" spans="1:58" ht="24.75" customHeight="1">
      <c r="A27" s="47" t="str" cm="1">
        <f t="array" aca="1" ref="A27" ca="1">+HYPERLINK("#"&amp;CELL("direccion",INDIRECT("'LISTA SABANA'!B"&amp;C27)),INDEX('LISTA SABANA'!C:C,C27,1))</f>
        <v>TUERCAS REMACHES</v>
      </c>
      <c r="B27" s="44" t="str" cm="1">
        <f t="array" aca="1" ref="B27" ca="1">+HYPERLINK("#"&amp;CELL("direccion",INDIRECT("'LISTA SABANA'!B"&amp;E27)),INDEX('LISTA SABANA'!C:C,E27,1))</f>
        <v>SUPLEMENTO 0,2</v>
      </c>
      <c r="C27" s="5">
        <f>+MATCH(D27,'LISTA SABANA'!C:C,0)</f>
        <v>1924</v>
      </c>
      <c r="D27" t="s">
        <v>59</v>
      </c>
      <c r="E27" s="5">
        <f>+MATCH(F27,'LISTA SABANA'!C:C,0)</f>
        <v>2076</v>
      </c>
      <c r="F27" s="1" t="s">
        <v>52</v>
      </c>
      <c r="G27" s="51"/>
      <c r="H27" s="51"/>
      <c r="I27" s="51"/>
      <c r="J27" s="105" t="s">
        <v>58</v>
      </c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>
        <f ca="1"/>
        <v>87</v>
      </c>
      <c r="BF27" t="str">
        <v>ARANDELAS DE GOMA</v>
      </c>
    </row>
    <row r="28" spans="1:58" ht="24" customHeight="1" thickBot="1">
      <c r="A28" s="108" t="str" cm="1">
        <f t="array" aca="1" ref="A28" ca="1">+HYPERLINK("#"&amp;CELL("direccion",INDIRECT("'LISTA SABANA'!B"&amp;C28)),INDEX('LISTA SABANA'!C:C,C28,1))</f>
        <v>TARUGOS ESTRIADOS</v>
      </c>
      <c r="B28" s="121" t="str" cm="1">
        <f t="array" aca="1" ref="B28" ca="1">+HYPERLINK("#"&amp;CELL("direccion",INDIRECT("'LISTA SABANA'!B"&amp;E28)),INDEX('LISTA SABANA'!C:C,E28,1))</f>
        <v>SUPLEMENTO 0,8</v>
      </c>
      <c r="C28" s="5">
        <f>+MATCH(D28,'LISTA SABANA'!C:C,0)</f>
        <v>1945</v>
      </c>
      <c r="D28" s="6" t="s">
        <v>30</v>
      </c>
      <c r="E28" s="5">
        <f>+MATCH(F28,'LISTA SABANA'!C:C,0)</f>
        <v>2256</v>
      </c>
      <c r="F28" s="152" t="s">
        <v>54</v>
      </c>
      <c r="G28" s="51"/>
      <c r="H28" s="51"/>
      <c r="I28" s="51"/>
      <c r="J28" s="105" t="s">
        <v>21</v>
      </c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>
        <f ca="1"/>
        <v>89</v>
      </c>
      <c r="BF28" t="str">
        <v>ARANDELAS DE GOMA LINEA PESADA</v>
      </c>
    </row>
    <row r="29" spans="1:58" ht="24" customHeight="1">
      <c r="A29" s="51"/>
      <c r="E29" s="5"/>
      <c r="G29" s="51"/>
      <c r="H29" s="51"/>
      <c r="I29" s="51"/>
      <c r="J29" s="105" t="s">
        <v>33</v>
      </c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>
        <f ca="1"/>
        <v>90</v>
      </c>
      <c r="BF29" t="str">
        <v>CHAVETAS</v>
      </c>
    </row>
    <row r="30" spans="1:58" ht="15" customHeight="1">
      <c r="A30" s="51"/>
      <c r="B30" s="51"/>
      <c r="G30" s="51"/>
      <c r="H30" s="51"/>
      <c r="I30" s="51"/>
      <c r="J30" s="105" t="s">
        <v>2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>
        <f ca="1"/>
        <v>91</v>
      </c>
      <c r="BF30" t="str">
        <v>GANCHOS - CHAVETAS</v>
      </c>
    </row>
    <row r="31" spans="1:58" ht="15" customHeight="1">
      <c r="A31" s="51"/>
      <c r="B31" s="51"/>
      <c r="G31" s="51"/>
      <c r="H31" s="51"/>
      <c r="I31" s="51"/>
      <c r="J31" s="105" t="s">
        <v>52</v>
      </c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>
        <f ca="1"/>
        <v>92</v>
      </c>
      <c r="BF31" t="str">
        <v>CARBONES</v>
      </c>
    </row>
    <row r="32" spans="1:58" ht="15" customHeight="1">
      <c r="A32" s="51"/>
      <c r="B32" s="51"/>
      <c r="G32" s="51"/>
      <c r="H32" s="51"/>
      <c r="I32" s="51"/>
      <c r="J32" s="105" t="s">
        <v>54</v>
      </c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>
        <f ca="1"/>
        <v>97</v>
      </c>
      <c r="BF32" t="str">
        <v>ESPINAS ELASTICAS</v>
      </c>
    </row>
    <row r="33" spans="1:58" ht="15" customHeight="1">
      <c r="A33" s="51"/>
      <c r="B33" s="51"/>
      <c r="G33" s="51"/>
      <c r="H33" s="51"/>
      <c r="I33" s="51"/>
      <c r="J33" s="105" t="s">
        <v>29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>
        <f ca="1"/>
        <v>98</v>
      </c>
      <c r="BF33" t="str">
        <v>TARUGOS ESTRIADOS</v>
      </c>
    </row>
    <row r="34" spans="1:58" ht="15" customHeight="1">
      <c r="A34" s="51"/>
      <c r="B34" s="51"/>
      <c r="G34" s="51"/>
      <c r="H34" s="51"/>
      <c r="I34" s="51"/>
      <c r="J34" s="105" t="s">
        <v>42</v>
      </c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>
        <f ca="1"/>
        <v>99</v>
      </c>
      <c r="BF34" t="str">
        <v>RETENES SEGURIDAD</v>
      </c>
    </row>
    <row r="35" spans="1:58" ht="15" customHeight="1">
      <c r="A35" s="51"/>
      <c r="B35" s="51"/>
      <c r="G35" s="51"/>
      <c r="H35" s="51"/>
      <c r="I35" s="51"/>
      <c r="J35" s="105" t="s">
        <v>3</v>
      </c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>
        <f ca="1"/>
        <v>100</v>
      </c>
      <c r="BF35" t="str">
        <v>ARANLOCK</v>
      </c>
    </row>
    <row r="36" spans="1:58" ht="15" customHeight="1">
      <c r="A36" s="51"/>
      <c r="B36" s="51"/>
      <c r="G36" s="51"/>
      <c r="H36" s="51"/>
      <c r="I36" s="51"/>
      <c r="J36" s="105" t="s">
        <v>20</v>
      </c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>
        <f ca="1"/>
        <v>101</v>
      </c>
      <c r="BF36" t="str">
        <v>ESPARRAGOS DE ACERO</v>
      </c>
    </row>
    <row r="37" spans="1:58" ht="15" customHeight="1">
      <c r="A37" s="51"/>
      <c r="B37" s="51"/>
      <c r="G37" s="51"/>
      <c r="H37" s="51"/>
      <c r="I37" s="51"/>
      <c r="J37" s="105" t="s">
        <v>56</v>
      </c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>
        <f ca="1"/>
        <v>108</v>
      </c>
      <c r="BF37" t="str">
        <v>PASACABLES DE GOMA</v>
      </c>
    </row>
    <row r="38" spans="1:58" ht="15" customHeight="1">
      <c r="A38" s="51"/>
      <c r="B38" s="51"/>
      <c r="G38" s="51"/>
      <c r="H38" s="51"/>
      <c r="I38" s="51"/>
      <c r="J38" s="105" t="s">
        <v>10845</v>
      </c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>
        <f ca="1"/>
        <v>109</v>
      </c>
      <c r="BF38" t="str">
        <v>CHAVETAS PARTIDAS</v>
      </c>
    </row>
    <row r="39" spans="1:58" ht="15" customHeight="1">
      <c r="A39" s="51"/>
      <c r="B39" s="51"/>
      <c r="G39" s="51"/>
      <c r="H39" s="51"/>
      <c r="I39" s="51"/>
      <c r="J39" s="153" t="s">
        <v>41</v>
      </c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>
        <f ca="1"/>
        <v>110</v>
      </c>
      <c r="BF39" t="str">
        <v>ALEMITES</v>
      </c>
    </row>
    <row r="40" spans="1:58" ht="15" customHeight="1">
      <c r="A40" s="51"/>
      <c r="B40" s="51"/>
      <c r="G40" s="51"/>
      <c r="H40" s="51"/>
      <c r="I40" s="51"/>
      <c r="J40" s="153" t="s">
        <v>12078</v>
      </c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>
        <f ca="1"/>
        <v>111</v>
      </c>
      <c r="BF40" t="str">
        <v>CONECTORES NEUMÁTICOS</v>
      </c>
    </row>
    <row r="41" spans="1:58" ht="15" customHeight="1">
      <c r="BE41">
        <f ca="1"/>
        <v>140</v>
      </c>
      <c r="BF41" t="str">
        <v>CONECTORES NUEVA INCORPORACION</v>
      </c>
    </row>
    <row r="42" spans="1:58" ht="15" customHeight="1">
      <c r="BE42">
        <f ca="1"/>
        <v>141</v>
      </c>
      <c r="BF42" t="str">
        <v>PICOS PARA GAS</v>
      </c>
    </row>
    <row r="43" spans="1:58" ht="15" customHeight="1">
      <c r="BE43">
        <f ca="1"/>
        <v>142</v>
      </c>
      <c r="BF43" t="str">
        <v>REGATONES</v>
      </c>
    </row>
    <row r="44" spans="1:58" ht="15" customHeight="1">
      <c r="BE44">
        <f ca="1"/>
        <v>143</v>
      </c>
      <c r="BF44" t="str">
        <v>TAPONES DE CARTER</v>
      </c>
    </row>
    <row r="45" spans="1:58" ht="15" customHeight="1">
      <c r="BE45">
        <f ca="1"/>
        <v>153</v>
      </c>
      <c r="BF45" t="str">
        <v>ABRAZADERAS C/ GOMA - AC INOXIDABLE</v>
      </c>
    </row>
    <row r="46" spans="1:58" ht="15" customHeight="1">
      <c r="BE46">
        <f ca="1"/>
        <v>154</v>
      </c>
      <c r="BF46" t="str">
        <v>ABRAZADERAS C/ GOMA - ALUMINIO</v>
      </c>
    </row>
    <row r="47" spans="1:58" ht="15" customHeight="1">
      <c r="BE47">
        <f ca="1"/>
        <v>155</v>
      </c>
      <c r="BF47" t="str">
        <v>TUERCAS REMACHES</v>
      </c>
    </row>
    <row r="48" spans="1:58" ht="15" customHeight="1">
      <c r="BE48">
        <f ca="1"/>
        <v>157</v>
      </c>
      <c r="BF48" t="str">
        <v>PERILLAS DE COCINA</v>
      </c>
    </row>
    <row r="49" spans="57:58" ht="15" customHeight="1">
      <c r="BE49">
        <f ca="1"/>
        <v>158</v>
      </c>
      <c r="BF49" t="str">
        <v>CONEXIÓN DE ALUMINIO</v>
      </c>
    </row>
    <row r="50" spans="57:58" ht="15" customHeight="1">
      <c r="BE50">
        <f ca="1"/>
        <v>159</v>
      </c>
      <c r="BF50" t="str">
        <v>CONEXIONES T EN ALUMINIO</v>
      </c>
    </row>
    <row r="51" spans="57:58" ht="15" customHeight="1">
      <c r="BE51">
        <f ca="1"/>
        <v>160</v>
      </c>
      <c r="BF51" t="str">
        <v>UNIONES ORIENTABLES</v>
      </c>
    </row>
    <row r="52" spans="57:58" ht="15" customHeight="1">
      <c r="BE52">
        <f ca="1"/>
        <v>197</v>
      </c>
      <c r="BF52" t="str">
        <v>ARANDELAS DE INYECCION</v>
      </c>
    </row>
    <row r="53" spans="57:58" ht="15" customHeight="1">
      <c r="BE53">
        <f ca="1"/>
        <v>198</v>
      </c>
      <c r="BF53" t="str">
        <v>ACCESORIOS DE BRONCE UNION POLIAMIDA</v>
      </c>
    </row>
    <row r="54" spans="57:58" ht="15" customHeight="1">
      <c r="BE54">
        <f ca="1"/>
        <v>199</v>
      </c>
      <c r="BF54" t="str">
        <v>INTERRUPTORES Y PULSADORES</v>
      </c>
    </row>
    <row r="55" spans="57:58" ht="15" customHeight="1">
      <c r="BE55">
        <f ca="1"/>
        <v>200</v>
      </c>
      <c r="BF55" t="str">
        <v>CLIPS IMPORTADOS</v>
      </c>
    </row>
    <row r="56" spans="57:58" ht="15" customHeight="1">
      <c r="BE56">
        <f ca="1"/>
        <v>205</v>
      </c>
      <c r="BF56" t="str">
        <v>TORNILLERIA ESPECIAL</v>
      </c>
    </row>
    <row r="57" spans="57:58" ht="15" customHeight="1">
      <c r="BE57">
        <f ca="1"/>
        <v>206</v>
      </c>
      <c r="BF57" t="str">
        <v>TUERCAS RAPIDAS NUEVAS</v>
      </c>
    </row>
    <row r="58" spans="57:58" ht="15" customHeight="1">
      <c r="BE58">
        <f ca="1"/>
        <v>207</v>
      </c>
      <c r="BF58" t="str">
        <v>CONECTORES DE COMBUSTIBLE</v>
      </c>
    </row>
    <row r="59" spans="57:58" ht="15" customHeight="1">
      <c r="BE59">
        <f ca="1"/>
        <v>211</v>
      </c>
    </row>
    <row r="60" spans="57:58" ht="15" customHeight="1">
      <c r="BE60">
        <f ca="1"/>
        <v>212</v>
      </c>
    </row>
    <row r="61" spans="57:58" ht="15" customHeight="1">
      <c r="BE61">
        <f ca="1"/>
        <v>213</v>
      </c>
    </row>
    <row r="62" spans="57:58" ht="15" customHeight="1">
      <c r="BE62">
        <f ca="1"/>
        <v>219</v>
      </c>
    </row>
    <row r="63" spans="57:58" ht="15" customHeight="1">
      <c r="BE63">
        <f ca="1"/>
        <v>220</v>
      </c>
    </row>
    <row r="64" spans="57:58" ht="15" customHeight="1">
      <c r="BE64">
        <f ca="1"/>
        <v>221</v>
      </c>
    </row>
    <row r="65" spans="57:57" ht="15" customHeight="1">
      <c r="BE65">
        <f ca="1"/>
        <v>222</v>
      </c>
    </row>
    <row r="66" spans="57:57" ht="15" customHeight="1">
      <c r="BE66">
        <f ca="1"/>
        <v>124</v>
      </c>
    </row>
    <row r="67" spans="57:57" ht="15" customHeight="1">
      <c r="BE67">
        <f ca="1"/>
        <v>125</v>
      </c>
    </row>
    <row r="68" spans="57:57" ht="15" customHeight="1">
      <c r="BE68">
        <f ca="1"/>
        <v>126</v>
      </c>
    </row>
    <row r="69" spans="57:57" ht="15" customHeight="1">
      <c r="BE69">
        <f ca="1"/>
        <v>127</v>
      </c>
    </row>
    <row r="70" spans="57:57" ht="15" customHeight="1">
      <c r="BE70">
        <f ca="1"/>
        <v>228</v>
      </c>
    </row>
    <row r="71" spans="57:57" ht="15" customHeight="1">
      <c r="BE71">
        <f ca="1"/>
        <v>229</v>
      </c>
    </row>
    <row r="72" spans="57:57" ht="15" customHeight="1">
      <c r="BE72">
        <f ca="1"/>
        <v>230</v>
      </c>
    </row>
    <row r="73" spans="57:57" ht="15" customHeight="1">
      <c r="BE73">
        <f ca="1"/>
        <v>231</v>
      </c>
    </row>
    <row r="74" spans="57:57" ht="15" customHeight="1">
      <c r="BE74">
        <f ca="1"/>
        <v>49</v>
      </c>
    </row>
    <row r="75" spans="57:57" ht="15" customHeight="1">
      <c r="BE75">
        <f ca="1"/>
        <v>51</v>
      </c>
    </row>
    <row r="76" spans="57:57" ht="15" customHeight="1">
      <c r="BE76" t="str">
        <f ca="1"/>
        <v>Gaveta</v>
      </c>
    </row>
  </sheetData>
  <mergeCells count="9">
    <mergeCell ref="A1:B1"/>
    <mergeCell ref="H1:L1"/>
    <mergeCell ref="AW2:AY2"/>
    <mergeCell ref="I3:L3"/>
    <mergeCell ref="H9:H10"/>
    <mergeCell ref="I9:I10"/>
    <mergeCell ref="J9:J10"/>
    <mergeCell ref="K9:K10"/>
    <mergeCell ref="L9:L10"/>
  </mergeCells>
  <conditionalFormatting sqref="A1:B28 A29 A30:B1000">
    <cfRule type="expression" dxfId="0" priority="1">
      <formula>IF(A1=IFERROR(VLOOKUP("*"&amp;$AV$1&amp;"*",$A$2:$A$26,1,0),VLOOKUP("*"&amp;$AV$1&amp;"*",$B$2:$B$26,1,0)),TRUE,FALSE)</formula>
    </cfRule>
  </conditionalFormatting>
  <dataValidations disablePrompts="1" count="2">
    <dataValidation type="list" allowBlank="1" showInputMessage="1" showErrorMessage="1" sqref="I6" xr:uid="{7932E1A8-9D75-4D52-8D71-46FA125BA7C4}">
      <formula1>$BE$3:$BE$312</formula1>
    </dataValidation>
    <dataValidation type="list" allowBlank="1" showInputMessage="1" showErrorMessage="1" sqref="I5" xr:uid="{C6A071B8-D3E4-4E03-8B93-ADCC322EFBEA}">
      <formula1>$BF$4:$BF$58</formula1>
    </dataValidation>
  </dataValidations>
  <hyperlinks>
    <hyperlink ref="AW2:AY2" location="'NUESTROS COMBOS'!A1" display="VER NUESTROS COMBOS" xr:uid="{D0E0CD74-54E9-4381-9AF6-08ABE036896A}"/>
  </hyperlinks>
  <pageMargins left="0.7" right="0.7" top="0.75" bottom="0.75" header="0" footer="0"/>
  <pageSetup paperSize="9" scale="5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34"/>
  <sheetViews>
    <sheetView showGridLines="0" view="pageBreakPreview" topLeftCell="B1" zoomScale="130" zoomScaleNormal="100" zoomScaleSheetLayoutView="130" workbookViewId="0">
      <pane ySplit="12" topLeftCell="A13" activePane="bottomLeft" state="frozen"/>
      <selection pane="bottomLeft" activeCell="D20" sqref="D20"/>
    </sheetView>
  </sheetViews>
  <sheetFormatPr baseColWidth="10" defaultColWidth="14.42578125" defaultRowHeight="15" customHeight="1"/>
  <cols>
    <col min="1" max="1" width="41.140625" style="51" hidden="1" customWidth="1"/>
    <col min="2" max="2" width="1.7109375" style="51" customWidth="1"/>
    <col min="3" max="3" width="17" customWidth="1"/>
    <col min="4" max="4" width="54.28515625" customWidth="1"/>
    <col min="5" max="5" width="22.28515625" customWidth="1"/>
    <col min="6" max="6" width="1.7109375" style="51" customWidth="1"/>
    <col min="7" max="7" width="18.85546875" customWidth="1"/>
    <col min="8" max="8" width="2" style="51" customWidth="1"/>
    <col min="9" max="9" width="16.28515625" customWidth="1"/>
    <col min="10" max="10" width="9.7109375" style="51" customWidth="1"/>
    <col min="11" max="11" width="19.28515625" style="51" customWidth="1"/>
    <col min="12" max="12" width="10.85546875" style="51" hidden="1" customWidth="1"/>
    <col min="13" max="13" width="12.5703125" style="51" customWidth="1"/>
    <col min="14" max="14" width="10.7109375" style="51" customWidth="1"/>
    <col min="15" max="15" width="10.7109375" style="51" hidden="1" customWidth="1"/>
    <col min="16" max="16384" width="14.42578125" style="51"/>
  </cols>
  <sheetData>
    <row r="1" spans="1:15" ht="14.25" customHeight="1">
      <c r="A1" s="66"/>
      <c r="B1" s="54"/>
      <c r="C1" s="76"/>
      <c r="D1" s="20"/>
      <c r="E1" s="77"/>
      <c r="F1" s="54"/>
      <c r="G1" s="54"/>
      <c r="H1" s="54"/>
      <c r="I1" s="103"/>
      <c r="J1" s="67" t="s">
        <v>60</v>
      </c>
      <c r="K1" s="57"/>
      <c r="L1" s="57"/>
      <c r="M1" s="57"/>
      <c r="N1" s="57"/>
      <c r="O1" s="58"/>
    </row>
    <row r="2" spans="1:15" ht="14.25" customHeight="1" thickBot="1">
      <c r="A2" s="66"/>
      <c r="B2" s="54"/>
      <c r="C2" s="76"/>
      <c r="D2" s="20"/>
      <c r="E2" s="77"/>
      <c r="F2" s="54"/>
      <c r="G2" s="54"/>
      <c r="H2" s="54"/>
      <c r="I2" s="104"/>
      <c r="J2" s="68" t="s">
        <v>61</v>
      </c>
      <c r="K2" s="57"/>
      <c r="L2" s="57"/>
      <c r="M2" s="57"/>
      <c r="N2" s="57"/>
      <c r="O2" s="58"/>
    </row>
    <row r="3" spans="1:15" ht="14.25" customHeight="1">
      <c r="A3" s="66"/>
      <c r="B3" s="54"/>
      <c r="C3" s="76"/>
      <c r="D3" s="78" t="s">
        <v>62</v>
      </c>
      <c r="E3" s="79">
        <f>+ÍNDICE!I13</f>
        <v>46140</v>
      </c>
      <c r="F3" s="54"/>
      <c r="G3" s="54"/>
      <c r="H3" s="54"/>
      <c r="I3" s="54"/>
      <c r="J3" s="54"/>
      <c r="K3" s="57"/>
      <c r="L3" s="57"/>
      <c r="M3" s="57"/>
      <c r="N3" s="59"/>
      <c r="O3" s="58"/>
    </row>
    <row r="4" spans="1:15" ht="3" customHeight="1" thickBot="1">
      <c r="A4" s="66"/>
      <c r="B4" s="54"/>
      <c r="C4" s="76"/>
      <c r="D4" s="20"/>
      <c r="E4" s="77"/>
      <c r="F4" s="54"/>
      <c r="G4" s="98"/>
      <c r="H4" s="54"/>
      <c r="I4" s="69"/>
      <c r="J4" s="54"/>
      <c r="K4" s="57"/>
      <c r="L4" s="57"/>
      <c r="M4" s="57"/>
      <c r="N4" s="57"/>
      <c r="O4" s="58"/>
    </row>
    <row r="5" spans="1:15" ht="21" customHeight="1" thickBot="1">
      <c r="A5" s="66"/>
      <c r="B5" s="54"/>
      <c r="C5" s="178" t="s">
        <v>63</v>
      </c>
      <c r="D5" s="157"/>
      <c r="E5" s="158"/>
      <c r="F5" s="54"/>
      <c r="G5" s="99" t="s">
        <v>64</v>
      </c>
      <c r="H5" s="54"/>
      <c r="I5" s="70"/>
      <c r="J5" s="54"/>
      <c r="K5" s="57"/>
      <c r="L5" s="60" t="s">
        <v>65</v>
      </c>
      <c r="M5" s="57"/>
      <c r="N5" s="57"/>
      <c r="O5" s="58"/>
    </row>
    <row r="6" spans="1:15" ht="3" customHeight="1" thickBot="1">
      <c r="A6" s="66"/>
      <c r="B6" s="54"/>
      <c r="C6" s="76"/>
      <c r="D6" s="20"/>
      <c r="E6" s="77"/>
      <c r="F6" s="54"/>
      <c r="G6" s="4"/>
      <c r="H6" s="69"/>
      <c r="I6" s="54"/>
      <c r="J6" s="54"/>
      <c r="K6" s="57"/>
      <c r="L6" s="57"/>
      <c r="M6" s="57"/>
      <c r="N6" s="57"/>
      <c r="O6" s="58"/>
    </row>
    <row r="7" spans="1:15" ht="14.25" customHeight="1" thickBot="1">
      <c r="A7" s="66"/>
      <c r="B7" s="54"/>
      <c r="C7" s="80"/>
      <c r="D7" s="81"/>
      <c r="E7" s="82"/>
      <c r="F7" s="54"/>
      <c r="G7" s="71" t="s">
        <v>66</v>
      </c>
      <c r="H7" s="69"/>
      <c r="I7" s="72"/>
      <c r="J7" s="54"/>
      <c r="K7" s="61"/>
      <c r="L7" s="57"/>
      <c r="M7" s="57"/>
      <c r="N7" s="57"/>
      <c r="O7" s="58"/>
    </row>
    <row r="8" spans="1:15" ht="24.75" customHeight="1">
      <c r="A8" s="66"/>
      <c r="B8" s="54"/>
      <c r="C8" s="83"/>
      <c r="D8" s="20"/>
      <c r="E8" s="84"/>
      <c r="F8" s="54"/>
      <c r="G8" s="183"/>
      <c r="H8" s="69"/>
      <c r="I8" s="54"/>
      <c r="J8" s="54"/>
      <c r="K8" s="57"/>
      <c r="L8" s="60" t="s">
        <v>65</v>
      </c>
      <c r="M8" s="57"/>
      <c r="N8" s="57"/>
      <c r="O8" s="58"/>
    </row>
    <row r="9" spans="1:15" ht="6" customHeight="1" thickBot="1">
      <c r="A9" s="66"/>
      <c r="B9" s="54"/>
      <c r="C9" s="85"/>
      <c r="D9" s="86"/>
      <c r="E9" s="87"/>
      <c r="F9" s="54"/>
      <c r="G9" s="175"/>
      <c r="H9" s="54"/>
      <c r="I9" s="54"/>
      <c r="J9" s="54"/>
      <c r="K9" s="57"/>
      <c r="L9" s="57"/>
      <c r="M9" s="57"/>
      <c r="N9" s="57"/>
      <c r="O9" s="58"/>
    </row>
    <row r="10" spans="1:15" ht="3" customHeight="1" thickBot="1">
      <c r="A10" s="66"/>
      <c r="B10" s="54"/>
      <c r="C10" s="76"/>
      <c r="D10" s="20"/>
      <c r="E10" s="77"/>
      <c r="F10" s="54"/>
      <c r="G10" s="175"/>
      <c r="H10" s="54"/>
      <c r="I10" s="54"/>
      <c r="J10" s="54"/>
      <c r="K10" s="57"/>
      <c r="L10" s="57"/>
      <c r="M10" s="57"/>
      <c r="N10" s="57"/>
      <c r="O10" s="58"/>
    </row>
    <row r="11" spans="1:15" ht="21" customHeight="1" thickBot="1">
      <c r="A11" s="66"/>
      <c r="B11" s="54"/>
      <c r="C11" s="184" t="s">
        <v>67</v>
      </c>
      <c r="D11" s="157"/>
      <c r="E11" s="158"/>
      <c r="F11" s="54"/>
      <c r="G11" s="21" t="s">
        <v>68</v>
      </c>
      <c r="H11" s="54"/>
      <c r="I11" s="21" t="s">
        <v>26</v>
      </c>
      <c r="J11" s="54"/>
      <c r="K11" s="57"/>
      <c r="L11" s="60" t="s">
        <v>65</v>
      </c>
      <c r="M11" s="57"/>
      <c r="N11" s="57"/>
      <c r="O11" s="58"/>
    </row>
    <row r="12" spans="1:15" ht="23.25" customHeight="1" thickBot="1">
      <c r="A12" s="66"/>
      <c r="B12" s="54"/>
      <c r="C12" s="88" t="s">
        <v>69</v>
      </c>
      <c r="D12" s="89" t="s">
        <v>70</v>
      </c>
      <c r="E12" s="90" t="s">
        <v>71</v>
      </c>
      <c r="F12" s="54"/>
      <c r="G12" s="73">
        <v>0.46</v>
      </c>
      <c r="H12" s="69"/>
      <c r="I12" s="74">
        <v>0.8</v>
      </c>
      <c r="J12" s="54"/>
      <c r="K12" s="57"/>
      <c r="L12" s="57"/>
      <c r="M12" s="57"/>
      <c r="N12" s="57"/>
      <c r="O12" s="58"/>
    </row>
    <row r="13" spans="1:15" ht="4.5" customHeight="1" thickBot="1">
      <c r="A13" s="66"/>
      <c r="B13" s="54"/>
      <c r="C13" s="76"/>
      <c r="D13" s="20"/>
      <c r="E13" s="77"/>
      <c r="F13" s="54"/>
      <c r="G13" s="1"/>
      <c r="H13" s="54"/>
      <c r="I13" s="1"/>
      <c r="J13" s="54"/>
      <c r="K13" s="57"/>
      <c r="L13" s="57"/>
      <c r="M13" s="57"/>
      <c r="N13" s="57"/>
      <c r="O13" s="58"/>
    </row>
    <row r="14" spans="1:15" ht="27" thickBot="1">
      <c r="A14" s="75">
        <v>1</v>
      </c>
      <c r="B14" s="174"/>
      <c r="C14" s="173" t="str">
        <f>+VLOOKUP(A14,BD!$G:$H,2,0)</f>
        <v>PLASTICOS</v>
      </c>
      <c r="D14" s="157"/>
      <c r="E14" s="158"/>
      <c r="F14" s="57"/>
      <c r="G14" s="57"/>
      <c r="H14" s="57"/>
      <c r="I14" s="57"/>
      <c r="J14" s="57"/>
      <c r="K14" s="62"/>
      <c r="L14" s="57"/>
      <c r="M14" s="57"/>
      <c r="N14" s="57"/>
      <c r="O14" s="63"/>
    </row>
    <row r="15" spans="1:15" ht="18">
      <c r="A15" s="75" t="s">
        <v>72</v>
      </c>
      <c r="B15" s="175"/>
      <c r="C15" s="91">
        <f>+VLOOKUP(A15,BD!$A$2:$E$3988,3,0)</f>
        <v>1</v>
      </c>
      <c r="D15" s="92" t="str">
        <f>+VLOOKUP(A15,BD!$A$2:$E$3988,4,0)</f>
        <v>Grampa tapizado R11- R18</v>
      </c>
      <c r="E15" s="93">
        <f>+VLOOKUP(A15,BD!$A$2:$E$3988,5,0)</f>
        <v>1159.02</v>
      </c>
      <c r="G15" s="100">
        <f t="shared" ref="G15:G78" si="0">IF($G$7="SI",ROUND(E15-(E15*DES.1),2)*1.21,ROUND(E15-(E15*DES.1),2))</f>
        <v>625.87</v>
      </c>
      <c r="H15" s="69"/>
      <c r="I15" s="100">
        <f t="array" ref="I15">+ROUND(G15+(G15*DES.2),2)</f>
        <v>1126.57</v>
      </c>
      <c r="J15" s="57"/>
      <c r="K15" s="57"/>
      <c r="L15" s="57"/>
      <c r="M15" s="57"/>
      <c r="N15" s="57"/>
      <c r="O15" s="64" t="str">
        <f>+IFERROR(VLOOKUP(A15,Imagen!A:B,2,0),"")</f>
        <v>http://http2.mlstatic.com/D_708492-MLA72045130481_102023-F.jpg</v>
      </c>
    </row>
    <row r="16" spans="1:15" ht="18">
      <c r="A16" s="75" t="s">
        <v>73</v>
      </c>
      <c r="B16" s="175"/>
      <c r="C16" s="94">
        <f>+VLOOKUP(A16,BD!$A$2:$E$3988,3,0)</f>
        <v>2</v>
      </c>
      <c r="D16" s="95" t="str">
        <f>+VLOOKUP(A16,BD!$A$2:$E$3988,4,0)</f>
        <v>Grampa tapizadoDuna-128-147</v>
      </c>
      <c r="E16" s="96">
        <f>+VLOOKUP(A16,BD!$A$2:$E$3988,5,0)</f>
        <v>578.92999999999995</v>
      </c>
      <c r="G16" s="101">
        <f t="shared" si="0"/>
        <v>312.62</v>
      </c>
      <c r="H16" s="69"/>
      <c r="I16" s="101">
        <f t="array" ref="I16">+ROUND(G16+(G16*DES.2),2)</f>
        <v>562.72</v>
      </c>
      <c r="J16" s="57"/>
      <c r="K16" s="57"/>
      <c r="L16" s="57"/>
      <c r="M16" s="57"/>
      <c r="N16" s="57"/>
      <c r="O16" s="64" t="str">
        <f>+IFERROR(VLOOKUP(A16,Imagen!A:B,2,0),"")</f>
        <v>http://http2.mlstatic.com/D_785905-MLA71988387406_102023-F.jpg</v>
      </c>
    </row>
    <row r="17" spans="1:15" ht="18">
      <c r="A17" s="75" t="s">
        <v>74</v>
      </c>
      <c r="B17" s="175"/>
      <c r="C17" s="94">
        <f>+VLOOKUP(A17,BD!$A$2:$E$3988,3,0)</f>
        <v>3</v>
      </c>
      <c r="D17" s="95" t="str">
        <f>+VLOOKUP(A17,BD!$A$2:$E$3988,4,0)</f>
        <v>Tuerca autorros. FIAT-RENAULT</v>
      </c>
      <c r="E17" s="96">
        <f>+VLOOKUP(A17,BD!$A$2:$E$3988,5,0)</f>
        <v>629.53</v>
      </c>
      <c r="G17" s="101">
        <f t="shared" si="0"/>
        <v>339.95</v>
      </c>
      <c r="H17" s="69"/>
      <c r="I17" s="101">
        <f t="array" ref="I17">+ROUND(G17+(G17*DES.2),2)</f>
        <v>611.91</v>
      </c>
      <c r="J17" s="57"/>
      <c r="K17" s="57"/>
      <c r="L17" s="57"/>
      <c r="M17" s="57"/>
      <c r="N17" s="57"/>
      <c r="O17" s="64" t="str">
        <f>+IFERROR(VLOOKUP(A17,Imagen!A:B,2,0),"")</f>
        <v>http://http2.mlstatic.com/D_878027-MLA72239756252_102023-F.jpg</v>
      </c>
    </row>
    <row r="18" spans="1:15" ht="18">
      <c r="A18" s="75" t="s">
        <v>75</v>
      </c>
      <c r="B18" s="175"/>
      <c r="C18" s="94">
        <f>+VLOOKUP(A18,BD!$A$2:$E$3988,3,0)</f>
        <v>4</v>
      </c>
      <c r="D18" s="95" t="str">
        <f>+VLOOKUP(A18,BD!$A$2:$E$3988,4,0)</f>
        <v>Fijacion consola GACELL</v>
      </c>
      <c r="E18" s="96">
        <f>+VLOOKUP(A18,BD!$A$2:$E$3988,5,0)</f>
        <v>654.85</v>
      </c>
      <c r="G18" s="101">
        <f t="shared" si="0"/>
        <v>353.62</v>
      </c>
      <c r="H18" s="69"/>
      <c r="I18" s="101">
        <f t="array" ref="I18">+ROUND(G18+(G18*DES.2),2)</f>
        <v>636.52</v>
      </c>
      <c r="J18" s="57"/>
      <c r="K18" s="57"/>
      <c r="L18" s="57"/>
      <c r="M18" s="57"/>
      <c r="N18" s="57"/>
      <c r="O18" s="64" t="str">
        <f>+IFERROR(VLOOKUP(A18,Imagen!A:B,2,0),"")</f>
        <v>http://http2.mlstatic.com/D_741302-MLA71988387408_102023-F.jpg</v>
      </c>
    </row>
    <row r="19" spans="1:15" ht="18">
      <c r="A19" s="75" t="s">
        <v>76</v>
      </c>
      <c r="B19" s="175"/>
      <c r="C19" s="94">
        <f>+VLOOKUP(A19,BD!$A$2:$E$3988,3,0)</f>
        <v>5</v>
      </c>
      <c r="D19" s="95" t="str">
        <f>+VLOOKUP(A19,BD!$A$2:$E$3988,4,0)</f>
        <v>Fijacion OPTICA 128</v>
      </c>
      <c r="E19" s="96">
        <f>+VLOOKUP(A19,BD!$A$2:$E$3988,5,0)</f>
        <v>727.61</v>
      </c>
      <c r="G19" s="101">
        <f t="shared" si="0"/>
        <v>392.91</v>
      </c>
      <c r="H19" s="69"/>
      <c r="I19" s="101">
        <f t="array" ref="I19">+ROUND(G19+(G19*DES.2),2)</f>
        <v>707.24</v>
      </c>
      <c r="J19" s="57"/>
      <c r="K19" s="57"/>
      <c r="L19" s="57"/>
      <c r="M19" s="57"/>
      <c r="N19" s="57"/>
      <c r="O19" s="64" t="str">
        <f>+IFERROR(VLOOKUP(A19,Imagen!A:B,2,0),"")</f>
        <v>http://http2.mlstatic.com/D_986792-MLA72240891774_102023-F.jpg</v>
      </c>
    </row>
    <row r="20" spans="1:15" ht="18">
      <c r="A20" s="75" t="s">
        <v>77</v>
      </c>
      <c r="B20" s="175"/>
      <c r="C20" s="94">
        <f>+VLOOKUP(A20,BD!$A$2:$E$3988,3,0)</f>
        <v>6</v>
      </c>
      <c r="D20" s="95" t="str">
        <f>+VLOOKUP(A20,BD!$A$2:$E$3988,4,0)</f>
        <v>Tuerca autorros. GACELL</v>
      </c>
      <c r="E20" s="96">
        <f>+VLOOKUP(A20,BD!$A$2:$E$3988,5,0)</f>
        <v>914.71</v>
      </c>
      <c r="G20" s="101">
        <f t="shared" si="0"/>
        <v>493.94</v>
      </c>
      <c r="H20" s="69"/>
      <c r="I20" s="101">
        <f t="array" ref="I20">+ROUND(G20+(G20*DES.2),2)</f>
        <v>889.09</v>
      </c>
      <c r="J20" s="57"/>
      <c r="K20" s="57"/>
      <c r="L20" s="57"/>
      <c r="M20" s="57"/>
      <c r="N20" s="57"/>
      <c r="O20" s="64" t="str">
        <f>+IFERROR(VLOOKUP(A20,Imagen!A:B,2,0),"")</f>
        <v>http://http2.mlstatic.com/D_953256-MLA71988435968_102023-F.jpg</v>
      </c>
    </row>
    <row r="21" spans="1:15" ht="18">
      <c r="A21" s="75" t="s">
        <v>78</v>
      </c>
      <c r="B21" s="175"/>
      <c r="C21" s="94">
        <f>+VLOOKUP(A21,BD!$A$2:$E$3988,3,0)</f>
        <v>7</v>
      </c>
      <c r="D21" s="95" t="str">
        <f>+VLOOKUP(A21,BD!$A$2:$E$3988,4,0)</f>
        <v>Fijacion patente FIAT</v>
      </c>
      <c r="E21" s="96">
        <f>+VLOOKUP(A21,BD!$A$2:$E$3988,5,0)</f>
        <v>578.92999999999995</v>
      </c>
      <c r="G21" s="101">
        <f t="shared" si="0"/>
        <v>312.62</v>
      </c>
      <c r="H21" s="69"/>
      <c r="I21" s="101">
        <f t="array" ref="I21">+ROUND(G21+(G21*DES.2),2)</f>
        <v>562.72</v>
      </c>
      <c r="J21" s="57"/>
      <c r="K21" s="57"/>
      <c r="L21" s="57"/>
      <c r="M21" s="57"/>
      <c r="N21" s="57"/>
      <c r="O21" s="64" t="str">
        <f>+IFERROR(VLOOKUP(A21,Imagen!A:B,2,0),"")</f>
        <v>http://http2.mlstatic.com/D_778884-MLA71988387412_102023-F.jpg</v>
      </c>
    </row>
    <row r="22" spans="1:15" ht="18">
      <c r="A22" s="75" t="s">
        <v>79</v>
      </c>
      <c r="B22" s="175"/>
      <c r="C22" s="94">
        <f>+VLOOKUP(A22,BD!$A$2:$E$3988,3,0)</f>
        <v>8</v>
      </c>
      <c r="D22" s="95" t="str">
        <f>+VLOOKUP(A22,BD!$A$2:$E$3988,4,0)</f>
        <v>Registro faro 125</v>
      </c>
      <c r="E22" s="96">
        <f>+VLOOKUP(A22,BD!$A$2:$E$3988,5,0)</f>
        <v>654.85</v>
      </c>
      <c r="G22" s="101">
        <f t="shared" si="0"/>
        <v>353.62</v>
      </c>
      <c r="H22" s="69"/>
      <c r="I22" s="101">
        <f t="array" ref="I22">+ROUND(G22+(G22*DES.2),2)</f>
        <v>636.52</v>
      </c>
      <c r="J22" s="57"/>
      <c r="K22" s="57"/>
      <c r="L22" s="57"/>
      <c r="M22" s="57"/>
      <c r="N22" s="57"/>
      <c r="O22" s="64" t="str">
        <f>+IFERROR(VLOOKUP(A22,Imagen!A:B,2,0),"")</f>
        <v>http://http2.mlstatic.com/D_881846-MLA71988387472_102023-F.jpg</v>
      </c>
    </row>
    <row r="23" spans="1:15" ht="18">
      <c r="A23" s="75" t="s">
        <v>80</v>
      </c>
      <c r="B23" s="175"/>
      <c r="C23" s="94">
        <f>+VLOOKUP(A23,BD!$A$2:$E$3988,3,0)</f>
        <v>9</v>
      </c>
      <c r="D23" s="95" t="str">
        <f>+VLOOKUP(A23,BD!$A$2:$E$3988,4,0)</f>
        <v>Tuerca autorroscante FIAT</v>
      </c>
      <c r="E23" s="96">
        <f>+VLOOKUP(A23,BD!$A$2:$E$3988,5,0)</f>
        <v>680.9</v>
      </c>
      <c r="G23" s="101">
        <f t="shared" si="0"/>
        <v>367.69</v>
      </c>
      <c r="H23" s="69"/>
      <c r="I23" s="101">
        <f t="array" ref="I23">+ROUND(G23+(G23*DES.2),2)</f>
        <v>661.84</v>
      </c>
      <c r="J23" s="57"/>
      <c r="K23" s="57"/>
      <c r="L23" s="57"/>
      <c r="M23" s="57"/>
      <c r="N23" s="57"/>
      <c r="O23" s="64" t="str">
        <f>+IFERROR(VLOOKUP(A23,Imagen!A:B,2,0),"")</f>
        <v>http://http2.mlstatic.com/D_647342-MLA72293218763_102023-F.jpg</v>
      </c>
    </row>
    <row r="24" spans="1:15" ht="18">
      <c r="A24" s="75" t="s">
        <v>81</v>
      </c>
      <c r="C24" s="94">
        <f>+VLOOKUP(A24,BD!$A$2:$E$3988,3,0)</f>
        <v>10</v>
      </c>
      <c r="D24" s="95" t="str">
        <f>+VLOOKUP(A24,BD!$A$2:$E$3988,4,0)</f>
        <v>Fijacion capot 125</v>
      </c>
      <c r="E24" s="96">
        <f>+VLOOKUP(A24,BD!$A$2:$E$3988,5,0)</f>
        <v>771.26</v>
      </c>
      <c r="G24" s="101">
        <f t="shared" si="0"/>
        <v>416.48</v>
      </c>
      <c r="H24" s="69"/>
      <c r="I24" s="101">
        <f t="array" ref="I24">+ROUND(G24+(G24*DES.2),2)</f>
        <v>749.66</v>
      </c>
      <c r="J24" s="57"/>
      <c r="K24" s="57"/>
      <c r="L24" s="57"/>
      <c r="M24" s="57"/>
      <c r="N24" s="57"/>
      <c r="O24" s="64" t="str">
        <f>+IFERROR(VLOOKUP(A24,Imagen!A:B,2,0),"")</f>
        <v>http://http2.mlstatic.com/D_724144-MLA72292952705_102023-F.jpg</v>
      </c>
    </row>
    <row r="25" spans="1:15" ht="18">
      <c r="A25" s="75" t="s">
        <v>82</v>
      </c>
      <c r="C25" s="94">
        <f>+VLOOKUP(A25,BD!$A$2:$E$3988,3,0)</f>
        <v>11</v>
      </c>
      <c r="D25" s="95" t="str">
        <f>+VLOOKUP(A25,BD!$A$2:$E$3988,4,0)</f>
        <v>Tuerca parrilla DUNA- UNO</v>
      </c>
      <c r="E25" s="96">
        <f>+VLOOKUP(A25,BD!$A$2:$E$3988,5,0)</f>
        <v>917.77</v>
      </c>
      <c r="G25" s="101">
        <f t="shared" si="0"/>
        <v>495.6</v>
      </c>
      <c r="H25" s="69"/>
      <c r="I25" s="101">
        <f t="array" ref="I25">+ROUND(G25+(G25*DES.2),2)</f>
        <v>892.08</v>
      </c>
      <c r="J25" s="57"/>
      <c r="K25" s="57"/>
      <c r="L25" s="57"/>
      <c r="M25" s="57"/>
      <c r="N25" s="57"/>
      <c r="O25" s="64" t="str">
        <f>+IFERROR(VLOOKUP(A25,Imagen!A:B,2,0),"")</f>
        <v>http://http2.mlstatic.com/D_790405-MLA72292952961_102023-F.jpg</v>
      </c>
    </row>
    <row r="26" spans="1:15" ht="18">
      <c r="A26" s="75" t="s">
        <v>83</v>
      </c>
      <c r="C26" s="94">
        <f>+VLOOKUP(A26,BD!$A$2:$E$3988,3,0)</f>
        <v>12</v>
      </c>
      <c r="D26" s="95" t="str">
        <f>+VLOOKUP(A26,BD!$A$2:$E$3988,4,0)</f>
        <v>Tuerca autorroc. PEUGEOT</v>
      </c>
      <c r="E26" s="96">
        <f>+VLOOKUP(A26,BD!$A$2:$E$3988,5,0)</f>
        <v>933.24</v>
      </c>
      <c r="G26" s="101">
        <f t="shared" si="0"/>
        <v>503.95</v>
      </c>
      <c r="H26" s="69"/>
      <c r="I26" s="101">
        <f t="array" ref="I26">+ROUND(G26+(G26*DES.2),2)</f>
        <v>907.11</v>
      </c>
      <c r="J26" s="57"/>
      <c r="K26" s="57"/>
      <c r="L26" s="57"/>
      <c r="M26" s="57"/>
      <c r="N26" s="57"/>
      <c r="O26" s="64" t="str">
        <f>+IFERROR(VLOOKUP(A26,Imagen!A:B,2,0),"")</f>
        <v>http://http2.mlstatic.com/D_780043-MLA72292972855_102023-F.jpg</v>
      </c>
    </row>
    <row r="27" spans="1:15" ht="18">
      <c r="A27" s="75" t="s">
        <v>84</v>
      </c>
      <c r="C27" s="94">
        <f>+VLOOKUP(A27,BD!$A$2:$E$3988,3,0)</f>
        <v>13</v>
      </c>
      <c r="D27" s="95" t="str">
        <f>+VLOOKUP(A27,BD!$A$2:$E$3988,4,0)</f>
        <v>Tuerca autorros. FIAT-PEUGEOT</v>
      </c>
      <c r="E27" s="96">
        <f>+VLOOKUP(A27,BD!$A$2:$E$3988,5,0)</f>
        <v>1202.08</v>
      </c>
      <c r="G27" s="101">
        <f t="shared" si="0"/>
        <v>649.12</v>
      </c>
      <c r="H27" s="69"/>
      <c r="I27" s="101">
        <f t="array" ref="I27">+ROUND(G27+(G27*DES.2),2)</f>
        <v>1168.42</v>
      </c>
      <c r="J27" s="57"/>
      <c r="K27" s="57"/>
      <c r="L27" s="57"/>
      <c r="M27" s="57"/>
      <c r="N27" s="57"/>
      <c r="O27" s="64" t="str">
        <f>+IFERROR(VLOOKUP(A27,Imagen!A:B,2,0),"")</f>
        <v>http://http2.mlstatic.com/D_868791-MLA71988436048_102023-F.jpg</v>
      </c>
    </row>
    <row r="28" spans="1:15" ht="18">
      <c r="A28" s="75" t="s">
        <v>85</v>
      </c>
      <c r="C28" s="94">
        <f>+VLOOKUP(A28,BD!$A$2:$E$3988,3,0)</f>
        <v>14</v>
      </c>
      <c r="D28" s="95" t="str">
        <f>+VLOOKUP(A28,BD!$A$2:$E$3988,4,0)</f>
        <v>Tuerca autorros. FIAT</v>
      </c>
      <c r="E28" s="96">
        <f>+VLOOKUP(A28,BD!$A$2:$E$3988,5,0)</f>
        <v>622.52</v>
      </c>
      <c r="G28" s="101">
        <f t="shared" si="0"/>
        <v>336.16</v>
      </c>
      <c r="H28" s="69"/>
      <c r="I28" s="101">
        <f t="array" ref="I28">+ROUND(G28+(G28*DES.2),2)</f>
        <v>605.09</v>
      </c>
      <c r="J28" s="57"/>
      <c r="K28" s="57"/>
      <c r="L28" s="57"/>
      <c r="M28" s="57"/>
      <c r="N28" s="57"/>
      <c r="O28" s="65" t="str">
        <f>+IFERROR(VLOOKUP(A28,Imagen!A:B,2,0),"")</f>
        <v/>
      </c>
    </row>
    <row r="29" spans="1:15" ht="18">
      <c r="A29" s="75" t="s">
        <v>86</v>
      </c>
      <c r="C29" s="94">
        <f>+VLOOKUP(A29,BD!$A$2:$E$3988,3,0)</f>
        <v>15</v>
      </c>
      <c r="D29" s="95" t="str">
        <f>+VLOOKUP(A29,BD!$A$2:$E$3988,4,0)</f>
        <v>Grampa tapizadoPEUGEOT 405</v>
      </c>
      <c r="E29" s="96">
        <f>+VLOOKUP(A29,BD!$A$2:$E$3988,5,0)</f>
        <v>800.37</v>
      </c>
      <c r="G29" s="101">
        <f t="shared" si="0"/>
        <v>432.2</v>
      </c>
      <c r="H29" s="69"/>
      <c r="I29" s="101">
        <f t="array" ref="I29">+ROUND(G29+(G29*DES.2),2)</f>
        <v>777.96</v>
      </c>
      <c r="J29" s="57"/>
      <c r="K29" s="57"/>
      <c r="L29" s="57"/>
      <c r="M29" s="57"/>
      <c r="N29" s="57"/>
      <c r="O29" s="64" t="str">
        <f>+IFERROR(VLOOKUP(A29,Imagen!A:B,2,0),"")</f>
        <v>http://http2.mlstatic.com/D_849599-MLA72045130573_102023-F.jpg</v>
      </c>
    </row>
    <row r="30" spans="1:15" ht="18">
      <c r="A30" s="75" t="s">
        <v>87</v>
      </c>
      <c r="C30" s="94">
        <f>+VLOOKUP(A30,BD!$A$2:$E$3988,3,0)</f>
        <v>16</v>
      </c>
      <c r="D30" s="95" t="str">
        <f>+VLOOKUP(A30,BD!$A$2:$E$3988,4,0)</f>
        <v>Grampa tapizadoR11-R18-R9</v>
      </c>
      <c r="E30" s="96">
        <f>+VLOOKUP(A30,BD!$A$2:$E$3988,5,0)</f>
        <v>858.58</v>
      </c>
      <c r="G30" s="101">
        <f t="shared" si="0"/>
        <v>463.63</v>
      </c>
      <c r="H30" s="69"/>
      <c r="I30" s="101">
        <f t="array" ref="I30">+ROUND(G30+(G30*DES.2),2)</f>
        <v>834.53</v>
      </c>
      <c r="J30" s="57"/>
      <c r="K30" s="57"/>
      <c r="L30" s="57"/>
      <c r="M30" s="57"/>
      <c r="N30" s="57"/>
      <c r="O30" s="64" t="str">
        <f>+IFERROR(VLOOKUP(A30,Imagen!A:B,2,0),"")</f>
        <v>http://http2.mlstatic.com/D_759357-MLA71988436056_102023-F.jpg</v>
      </c>
    </row>
    <row r="31" spans="1:15" ht="18">
      <c r="A31" s="75" t="s">
        <v>88</v>
      </c>
      <c r="C31" s="94">
        <f>+VLOOKUP(A31,BD!$A$2:$E$3988,3,0)</f>
        <v>17</v>
      </c>
      <c r="D31" s="95" t="str">
        <f>+VLOOKUP(A31,BD!$A$2:$E$3988,4,0)</f>
        <v>Grampa tapizado techo 405</v>
      </c>
      <c r="E31" s="96">
        <f>+VLOOKUP(A31,BD!$A$2:$E$3988,5,0)</f>
        <v>771.26</v>
      </c>
      <c r="G31" s="101">
        <f t="shared" si="0"/>
        <v>416.48</v>
      </c>
      <c r="H31" s="69"/>
      <c r="I31" s="101">
        <f t="array" ref="I31">+ROUND(G31+(G31*DES.2),2)</f>
        <v>749.66</v>
      </c>
      <c r="J31" s="57"/>
      <c r="K31" s="57"/>
      <c r="L31" s="57"/>
      <c r="M31" s="57"/>
      <c r="N31" s="57"/>
      <c r="O31" s="64" t="str">
        <f>+IFERROR(VLOOKUP(A31,Imagen!A:B,2,0),"")</f>
        <v>http://http2.mlstatic.com/D_784053-MLA71988436060_102023-F.jpg</v>
      </c>
    </row>
    <row r="32" spans="1:15" ht="18">
      <c r="A32" s="75" t="s">
        <v>89</v>
      </c>
      <c r="C32" s="94">
        <f>+VLOOKUP(A32,BD!$A$2:$E$3988,3,0)</f>
        <v>18</v>
      </c>
      <c r="D32" s="95" t="str">
        <f>+VLOOKUP(A32,BD!$A$2:$E$3988,4,0)</f>
        <v>Grampa tapizado FIAT UNO-TIPO</v>
      </c>
      <c r="E32" s="96">
        <f>+VLOOKUP(A32,BD!$A$2:$E$3988,5,0)</f>
        <v>873.13</v>
      </c>
      <c r="G32" s="101">
        <f t="shared" si="0"/>
        <v>471.49</v>
      </c>
      <c r="H32" s="69"/>
      <c r="I32" s="101">
        <f t="array" ref="I32">+ROUND(G32+(G32*DES.2),2)</f>
        <v>848.68</v>
      </c>
      <c r="J32" s="57"/>
      <c r="K32" s="57"/>
      <c r="L32" s="57"/>
      <c r="M32" s="57"/>
      <c r="N32" s="57"/>
      <c r="O32" s="64" t="str">
        <f>+IFERROR(VLOOKUP(A32,Imagen!A:B,2,0),"")</f>
        <v>http://http2.mlstatic.com/D_767299-MLA71988387492_102023-F.jpg</v>
      </c>
    </row>
    <row r="33" spans="1:15" ht="18">
      <c r="A33" s="75" t="s">
        <v>90</v>
      </c>
      <c r="C33" s="94">
        <f>+VLOOKUP(A33,BD!$A$2:$E$3988,3,0)</f>
        <v>19</v>
      </c>
      <c r="D33" s="95" t="str">
        <f>+VLOOKUP(A33,BD!$A$2:$E$3988,4,0)</f>
        <v>Grampa tapizado GOL</v>
      </c>
      <c r="E33" s="96">
        <f>+VLOOKUP(A33,BD!$A$2:$E$3988,5,0)</f>
        <v>671.31</v>
      </c>
      <c r="G33" s="101">
        <f t="shared" si="0"/>
        <v>362.51</v>
      </c>
      <c r="H33" s="69"/>
      <c r="I33" s="101">
        <f t="array" ref="I33">+ROUND(G33+(G33*DES.2),2)</f>
        <v>652.52</v>
      </c>
      <c r="J33" s="57"/>
      <c r="K33" s="57"/>
      <c r="L33" s="57"/>
      <c r="M33" s="57"/>
      <c r="N33" s="57"/>
      <c r="O33" s="64" t="str">
        <f>+IFERROR(VLOOKUP(A33,Imagen!A:B,2,0),"")</f>
        <v>http://http2.mlstatic.com/D_633062-MLA72045130585_102023-F.jpg</v>
      </c>
    </row>
    <row r="34" spans="1:15" ht="18">
      <c r="A34" s="75" t="s">
        <v>91</v>
      </c>
      <c r="C34" s="94">
        <f>+VLOOKUP(A34,BD!$A$2:$E$3988,3,0)</f>
        <v>20</v>
      </c>
      <c r="D34" s="95" t="str">
        <f>+VLOOKUP(A34,BD!$A$2:$E$3988,4,0)</f>
        <v>Grampa tapizado FIAT UNO-DUNA</v>
      </c>
      <c r="E34" s="96">
        <f>+VLOOKUP(A34,BD!$A$2:$E$3988,5,0)</f>
        <v>683.95</v>
      </c>
      <c r="G34" s="101">
        <f t="shared" si="0"/>
        <v>369.33</v>
      </c>
      <c r="H34" s="69"/>
      <c r="I34" s="101">
        <f t="array" ref="I34">+ROUND(G34+(G34*DES.2),2)</f>
        <v>664.79</v>
      </c>
      <c r="J34" s="57"/>
      <c r="K34" s="57"/>
      <c r="L34" s="57"/>
      <c r="M34" s="57"/>
      <c r="N34" s="57"/>
      <c r="O34" s="64" t="str">
        <f>+IFERROR(VLOOKUP(A34,Imagen!A:B,2,0),"")</f>
        <v>http://http2.mlstatic.com/D_651074-MLA71988387494_102023-F.jpg</v>
      </c>
    </row>
    <row r="35" spans="1:15" ht="18">
      <c r="A35" s="75" t="s">
        <v>92</v>
      </c>
      <c r="C35" s="94">
        <f>+VLOOKUP(A35,BD!$A$2:$E$3988,3,0)</f>
        <v>21</v>
      </c>
      <c r="D35" s="95" t="str">
        <f>+VLOOKUP(A35,BD!$A$2:$E$3988,4,0)</f>
        <v>Grampa tapizado FIAT128-147</v>
      </c>
      <c r="E35" s="96">
        <f>+VLOOKUP(A35,BD!$A$2:$E$3988,5,0)</f>
        <v>669.4</v>
      </c>
      <c r="G35" s="101">
        <f t="shared" si="0"/>
        <v>361.48</v>
      </c>
      <c r="H35" s="69"/>
      <c r="I35" s="101">
        <f t="array" ref="I35">+ROUND(G35+(G35*DES.2),2)</f>
        <v>650.66</v>
      </c>
      <c r="J35" s="57"/>
      <c r="K35" s="57"/>
      <c r="L35" s="57"/>
      <c r="M35" s="57"/>
      <c r="N35" s="57"/>
      <c r="O35" s="64" t="str">
        <f>+IFERROR(VLOOKUP(A35,Imagen!A:B,2,0),"")</f>
        <v>http://http2.mlstatic.com/D_915039-MLA72045130587_102023-F.jpg</v>
      </c>
    </row>
    <row r="36" spans="1:15" ht="18">
      <c r="A36" s="75" t="s">
        <v>93</v>
      </c>
      <c r="C36" s="94">
        <f>+VLOOKUP(A36,BD!$A$2:$E$3988,3,0)</f>
        <v>22</v>
      </c>
      <c r="D36" s="95" t="str">
        <f>+VLOOKUP(A36,BD!$A$2:$E$3988,4,0)</f>
        <v>Fijacion bagueta SPAZZIO</v>
      </c>
      <c r="E36" s="96">
        <f>+VLOOKUP(A36,BD!$A$2:$E$3988,5,0)</f>
        <v>1057.97</v>
      </c>
      <c r="G36" s="101">
        <f t="shared" si="0"/>
        <v>571.29999999999995</v>
      </c>
      <c r="H36" s="69"/>
      <c r="I36" s="101">
        <f t="array" ref="I36">+ROUND(G36+(G36*DES.2),2)</f>
        <v>1028.3399999999999</v>
      </c>
      <c r="J36" s="57"/>
      <c r="K36" s="57"/>
      <c r="L36" s="57"/>
      <c r="M36" s="57"/>
      <c r="N36" s="57"/>
      <c r="O36" s="64" t="str">
        <f>+IFERROR(VLOOKUP(A36,Imagen!A:B,2,0),"")</f>
        <v>http://http2.mlstatic.com/D_808914-MLA71988436066_102023-F.jpg</v>
      </c>
    </row>
    <row r="37" spans="1:15" ht="18">
      <c r="A37" s="75" t="s">
        <v>94</v>
      </c>
      <c r="C37" s="94">
        <f>+VLOOKUP(A37,BD!$A$2:$E$3988,3,0)</f>
        <v>23</v>
      </c>
      <c r="D37" s="95" t="str">
        <f>+VLOOKUP(A37,BD!$A$2:$E$3988,4,0)</f>
        <v>Grampa tapizado PEUGEOT 504</v>
      </c>
      <c r="E37" s="96">
        <f>+VLOOKUP(A37,BD!$A$2:$E$3988,5,0)</f>
        <v>659.1</v>
      </c>
      <c r="G37" s="101">
        <f t="shared" si="0"/>
        <v>355.91</v>
      </c>
      <c r="H37" s="69"/>
      <c r="I37" s="101">
        <f t="array" ref="I37">+ROUND(G37+(G37*DES.2),2)</f>
        <v>640.64</v>
      </c>
      <c r="J37" s="57"/>
      <c r="K37" s="57"/>
      <c r="L37" s="57"/>
      <c r="M37" s="57"/>
      <c r="N37" s="57"/>
      <c r="O37" s="64" t="str">
        <f>+IFERROR(VLOOKUP(A37,Imagen!A:B,2,0),"")</f>
        <v>http://http2.mlstatic.com/D_795009-MLA72045130593_102023-F.jpg</v>
      </c>
    </row>
    <row r="38" spans="1:15" ht="18">
      <c r="A38" s="75" t="s">
        <v>95</v>
      </c>
      <c r="C38" s="94">
        <f>+VLOOKUP(A38,BD!$A$2:$E$3988,3,0)</f>
        <v>24</v>
      </c>
      <c r="D38" s="95" t="str">
        <f>+VLOOKUP(A38,BD!$A$2:$E$3988,4,0)</f>
        <v>Arandelas varias</v>
      </c>
      <c r="E38" s="96">
        <f>+VLOOKUP(A38,BD!$A$2:$E$3988,5,0)</f>
        <v>517.86</v>
      </c>
      <c r="G38" s="101">
        <f t="shared" si="0"/>
        <v>279.64</v>
      </c>
      <c r="H38" s="69"/>
      <c r="I38" s="101">
        <f t="array" ref="I38">+ROUND(G38+(G38*DES.2),2)</f>
        <v>503.35</v>
      </c>
      <c r="J38" s="57"/>
      <c r="K38" s="57"/>
      <c r="L38" s="57"/>
      <c r="M38" s="57"/>
      <c r="N38" s="57"/>
      <c r="O38" s="64" t="str">
        <f>+IFERROR(VLOOKUP(A38,Imagen!A:B,2,0),"")</f>
        <v>http://http2.mlstatic.com/D_839604-MLA72304258543_102023-F.jpg</v>
      </c>
    </row>
    <row r="39" spans="1:15" ht="18">
      <c r="A39" s="75" t="s">
        <v>96</v>
      </c>
      <c r="C39" s="94">
        <f>+VLOOKUP(A39,BD!$A$2:$E$3988,3,0)</f>
        <v>25</v>
      </c>
      <c r="D39" s="95" t="str">
        <f>+VLOOKUP(A39,BD!$A$2:$E$3988,4,0)</f>
        <v>Regulador parrilla FALCON</v>
      </c>
      <c r="E39" s="96">
        <f>+VLOOKUP(A39,BD!$A$2:$E$3988,5,0)</f>
        <v>669.45</v>
      </c>
      <c r="G39" s="101">
        <f t="shared" si="0"/>
        <v>361.5</v>
      </c>
      <c r="H39" s="69"/>
      <c r="I39" s="101">
        <f t="array" ref="I39">+ROUND(G39+(G39*DES.2),2)</f>
        <v>650.70000000000005</v>
      </c>
      <c r="J39" s="57"/>
      <c r="K39" s="57"/>
      <c r="L39" s="57"/>
      <c r="M39" s="57"/>
      <c r="N39" s="57"/>
      <c r="O39" s="64" t="str">
        <f>+IFERROR(VLOOKUP(A39,Imagen!A:B,2,0),"")</f>
        <v>http://http2.mlstatic.com/D_982789-MLA71988387498_102023-F.jpg</v>
      </c>
    </row>
    <row r="40" spans="1:15" ht="18">
      <c r="A40" s="75" t="s">
        <v>97</v>
      </c>
      <c r="C40" s="94">
        <f>+VLOOKUP(A40,BD!$A$2:$E$3988,3,0)</f>
        <v>26</v>
      </c>
      <c r="D40" s="95" t="str">
        <f>+VLOOKUP(A40,BD!$A$2:$E$3988,4,0)</f>
        <v>Apoya brazo PEUGEOT 504/505</v>
      </c>
      <c r="E40" s="96">
        <f>+VLOOKUP(A40,BD!$A$2:$E$3988,5,0)</f>
        <v>785.82</v>
      </c>
      <c r="G40" s="101">
        <f t="shared" si="0"/>
        <v>424.34</v>
      </c>
      <c r="H40" s="69"/>
      <c r="I40" s="101">
        <f t="array" ref="I40">+ROUND(G40+(G40*DES.2),2)</f>
        <v>763.81</v>
      </c>
      <c r="J40" s="57"/>
      <c r="K40" s="57"/>
      <c r="L40" s="57"/>
      <c r="M40" s="57"/>
      <c r="N40" s="57"/>
      <c r="O40" s="64" t="str">
        <f>+IFERROR(VLOOKUP(A40,Imagen!A:B,2,0),"")</f>
        <v>http://http2.mlstatic.com/D_939078-MLA72045130601_102023-F.jpg</v>
      </c>
    </row>
    <row r="41" spans="1:15" ht="18">
      <c r="A41" s="75" t="s">
        <v>98</v>
      </c>
      <c r="C41" s="94">
        <f>+VLOOKUP(A41,BD!$A$2:$E$3988,3,0)</f>
        <v>27</v>
      </c>
      <c r="D41" s="95" t="str">
        <f>+VLOOKUP(A41,BD!$A$2:$E$3988,4,0)</f>
        <v>Tapizado puertas PIK-UP FORD</v>
      </c>
      <c r="E41" s="96">
        <f>+VLOOKUP(A41,BD!$A$2:$E$3988,5,0)</f>
        <v>776.79</v>
      </c>
      <c r="G41" s="101">
        <f t="shared" si="0"/>
        <v>419.47</v>
      </c>
      <c r="H41" s="69"/>
      <c r="I41" s="101">
        <f t="array" ref="I41">+ROUND(G41+(G41*DES.2),2)</f>
        <v>755.05</v>
      </c>
      <c r="J41" s="57"/>
      <c r="K41" s="57"/>
      <c r="L41" s="57"/>
      <c r="M41" s="57"/>
      <c r="N41" s="57"/>
      <c r="O41" s="64" t="str">
        <f>+IFERROR(VLOOKUP(A41,Imagen!A:B,2,0),"")</f>
        <v>http://http2.mlstatic.com/D_646955-MLA72045130609_102023-F.jpg</v>
      </c>
    </row>
    <row r="42" spans="1:15" ht="18">
      <c r="A42" s="75" t="s">
        <v>99</v>
      </c>
      <c r="C42" s="94">
        <f>+VLOOKUP(A42,BD!$A$2:$E$3988,3,0)</f>
        <v>28</v>
      </c>
      <c r="D42" s="95" t="str">
        <f>+VLOOKUP(A42,BD!$A$2:$E$3988,4,0)</f>
        <v>Tapizado puertas PIK-UP CHEVR.</v>
      </c>
      <c r="E42" s="96">
        <f>+VLOOKUP(A42,BD!$A$2:$E$3988,5,0)</f>
        <v>776.79</v>
      </c>
      <c r="G42" s="101">
        <f t="shared" si="0"/>
        <v>419.47</v>
      </c>
      <c r="H42" s="69"/>
      <c r="I42" s="101">
        <f t="array" ref="I42">+ROUND(G42+(G42*DES.2),2)</f>
        <v>755.05</v>
      </c>
      <c r="J42" s="57"/>
      <c r="K42" s="57"/>
      <c r="L42" s="57"/>
      <c r="M42" s="57"/>
      <c r="N42" s="57"/>
      <c r="O42" s="64" t="str">
        <f>+IFERROR(VLOOKUP(A42,Imagen!A:B,2,0),"")</f>
        <v>http://http2.mlstatic.com/D_649675-MLA72045130603_102023-F.jpg</v>
      </c>
    </row>
    <row r="43" spans="1:15" ht="18">
      <c r="A43" s="75" t="s">
        <v>100</v>
      </c>
      <c r="C43" s="94">
        <f>+VLOOKUP(A43,BD!$A$2:$E$3988,3,0)</f>
        <v>29</v>
      </c>
      <c r="D43" s="95" t="str">
        <f>+VLOOKUP(A43,BD!$A$2:$E$3988,4,0)</f>
        <v>Grampa Tapizado Universal</v>
      </c>
      <c r="E43" s="96">
        <f>+VLOOKUP(A43,BD!$A$2:$E$3988,5,0)</f>
        <v>785.82</v>
      </c>
      <c r="G43" s="101">
        <f t="shared" si="0"/>
        <v>424.34</v>
      </c>
      <c r="H43" s="69"/>
      <c r="I43" s="101">
        <f t="array" ref="I43">+ROUND(G43+(G43*DES.2),2)</f>
        <v>763.81</v>
      </c>
      <c r="J43" s="57"/>
      <c r="K43" s="57"/>
      <c r="L43" s="57"/>
      <c r="M43" s="57"/>
      <c r="N43" s="57"/>
      <c r="O43" s="64" t="str">
        <f>+IFERROR(VLOOKUP(A43,Imagen!A:B,2,0),"")</f>
        <v>http://http2.mlstatic.com/D_634773-MLA72045130605_102023-F.jpg</v>
      </c>
    </row>
    <row r="44" spans="1:15" ht="18">
      <c r="A44" s="75" t="s">
        <v>101</v>
      </c>
      <c r="C44" s="94">
        <f>+VLOOKUP(A44,BD!$A$2:$E$3988,3,0)</f>
        <v>30</v>
      </c>
      <c r="D44" s="95" t="str">
        <f>+VLOOKUP(A44,BD!$A$2:$E$3988,4,0)</f>
        <v>Broche tapizado ESCORD-PEUGEOT</v>
      </c>
      <c r="E44" s="96">
        <f>+VLOOKUP(A44,BD!$A$2:$E$3988,5,0)</f>
        <v>700.47</v>
      </c>
      <c r="G44" s="101">
        <f t="shared" si="0"/>
        <v>378.25</v>
      </c>
      <c r="H44" s="69"/>
      <c r="I44" s="101">
        <f t="array" ref="I44">+ROUND(G44+(G44*DES.2),2)</f>
        <v>680.85</v>
      </c>
      <c r="J44" s="57"/>
      <c r="K44" s="57"/>
      <c r="L44" s="57"/>
      <c r="M44" s="57"/>
      <c r="N44" s="57"/>
      <c r="O44" s="64" t="str">
        <f>+IFERROR(VLOOKUP(A44,Imagen!A:B,2,0),"")</f>
        <v>http://http2.mlstatic.com/D_806466-MLA72045130611_102023-F.jpg</v>
      </c>
    </row>
    <row r="45" spans="1:15" ht="18">
      <c r="A45" s="75" t="s">
        <v>102</v>
      </c>
      <c r="C45" s="94">
        <f>+VLOOKUP(A45,BD!$A$2:$E$3988,3,0)</f>
        <v>31</v>
      </c>
      <c r="D45" s="95" t="str">
        <f>+VLOOKUP(A45,BD!$A$2:$E$3988,4,0)</f>
        <v>Clip tapizado SIENA Y GACELL</v>
      </c>
      <c r="E45" s="96">
        <f>+VLOOKUP(A45,BD!$A$2:$E$3988,5,0)</f>
        <v>637.98</v>
      </c>
      <c r="G45" s="101">
        <f t="shared" si="0"/>
        <v>344.51</v>
      </c>
      <c r="H45" s="69"/>
      <c r="I45" s="101">
        <f t="array" ref="I45">+ROUND(G45+(G45*DES.2),2)</f>
        <v>620.12</v>
      </c>
      <c r="J45" s="57"/>
      <c r="K45" s="57"/>
      <c r="L45" s="57"/>
      <c r="M45" s="57"/>
      <c r="N45" s="57"/>
      <c r="O45" s="64" t="str">
        <f>+IFERROR(VLOOKUP(A45,Imagen!A:B,2,0),"")</f>
        <v>http://http2.mlstatic.com/D_940847-MLA71988387512_102023-F.jpg</v>
      </c>
    </row>
    <row r="46" spans="1:15" ht="18">
      <c r="A46" s="75" t="s">
        <v>103</v>
      </c>
      <c r="C46" s="94">
        <f>+VLOOKUP(A46,BD!$A$2:$E$3988,3,0)</f>
        <v>32</v>
      </c>
      <c r="D46" s="95" t="str">
        <f>+VLOOKUP(A46,BD!$A$2:$E$3988,4,0)</f>
        <v>Clip panel puerta R6/-R9-R12</v>
      </c>
      <c r="E46" s="96">
        <f>+VLOOKUP(A46,BD!$A$2:$E$3988,5,0)</f>
        <v>785.82</v>
      </c>
      <c r="G46" s="101">
        <f t="shared" si="0"/>
        <v>424.34</v>
      </c>
      <c r="H46" s="69"/>
      <c r="I46" s="101">
        <f t="array" ref="I46">+ROUND(G46+(G46*DES.2),2)</f>
        <v>763.81</v>
      </c>
      <c r="J46" s="57"/>
      <c r="K46" s="57"/>
      <c r="L46" s="57"/>
      <c r="M46" s="57"/>
      <c r="N46" s="57"/>
      <c r="O46" s="64" t="str">
        <f>+IFERROR(VLOOKUP(A46,Imagen!A:B,2,0),"")</f>
        <v>http://http2.mlstatic.com/D_773420-MLA71988436082_102023-F.jpg</v>
      </c>
    </row>
    <row r="47" spans="1:15" ht="18">
      <c r="A47" s="75" t="s">
        <v>104</v>
      </c>
      <c r="C47" s="94">
        <f>+VLOOKUP(A47,BD!$A$2:$E$3988,3,0)</f>
        <v>33</v>
      </c>
      <c r="D47" s="95" t="str">
        <f>+VLOOKUP(A47,BD!$A$2:$E$3988,4,0)</f>
        <v>Fijacion tapizado FIAT 128</v>
      </c>
      <c r="E47" s="96">
        <f>+VLOOKUP(A47,BD!$A$2:$E$3988,5,0)</f>
        <v>591.04999999999995</v>
      </c>
      <c r="G47" s="101">
        <f t="shared" si="0"/>
        <v>319.17</v>
      </c>
      <c r="H47" s="69"/>
      <c r="I47" s="101">
        <f t="array" ref="I47">+ROUND(G47+(G47*DES.2),2)</f>
        <v>574.51</v>
      </c>
      <c r="J47" s="57"/>
      <c r="K47" s="57"/>
      <c r="L47" s="57"/>
      <c r="M47" s="57"/>
      <c r="N47" s="57"/>
      <c r="O47" s="64" t="str">
        <f>+IFERROR(VLOOKUP(A47,Imagen!A:B,2,0),"")</f>
        <v>http://http2.mlstatic.com/D_954382-MLA71988387518_102023-F.jpg</v>
      </c>
    </row>
    <row r="48" spans="1:15" ht="18">
      <c r="A48" s="75" t="s">
        <v>105</v>
      </c>
      <c r="C48" s="94">
        <f>+VLOOKUP(A48,BD!$A$2:$E$3988,3,0)</f>
        <v>34</v>
      </c>
      <c r="D48" s="95" t="str">
        <f>+VLOOKUP(A48,BD!$A$2:$E$3988,4,0)</f>
        <v>Tapizado DODGE 1500/1800</v>
      </c>
      <c r="E48" s="96">
        <f>+VLOOKUP(A48,BD!$A$2:$E$3988,5,0)</f>
        <v>659.1</v>
      </c>
      <c r="G48" s="101">
        <f t="shared" si="0"/>
        <v>355.91</v>
      </c>
      <c r="H48" s="69"/>
      <c r="I48" s="101">
        <f t="array" ref="I48">+ROUND(G48+(G48*DES.2),2)</f>
        <v>640.64</v>
      </c>
      <c r="J48" s="57"/>
      <c r="K48" s="57"/>
      <c r="L48" s="57"/>
      <c r="M48" s="57"/>
      <c r="N48" s="57"/>
      <c r="O48" s="64" t="str">
        <f>+IFERROR(VLOOKUP(A48,Imagen!A:B,2,0),"")</f>
        <v>http://http2.mlstatic.com/D_695717-MLA72045130615_102023-F.jpg</v>
      </c>
    </row>
    <row r="49" spans="1:15" ht="18">
      <c r="A49" s="75" t="s">
        <v>106</v>
      </c>
      <c r="C49" s="94">
        <f>+VLOOKUP(A49,BD!$A$2:$E$3988,3,0)</f>
        <v>35</v>
      </c>
      <c r="D49" s="95" t="str">
        <f>+VLOOKUP(A49,BD!$A$2:$E$3988,4,0)</f>
        <v>Grampa lateral puerta TAUNUS-SIERRA</v>
      </c>
      <c r="E49" s="96">
        <f>+VLOOKUP(A49,BD!$A$2:$E$3988,5,0)</f>
        <v>771.26</v>
      </c>
      <c r="G49" s="101">
        <f t="shared" si="0"/>
        <v>416.48</v>
      </c>
      <c r="H49" s="69"/>
      <c r="I49" s="101">
        <f t="array" ref="I49">+ROUND(G49+(G49*DES.2),2)</f>
        <v>749.66</v>
      </c>
      <c r="J49" s="57"/>
      <c r="K49" s="57"/>
      <c r="L49" s="57"/>
      <c r="M49" s="57"/>
      <c r="N49" s="57"/>
      <c r="O49" s="64" t="str">
        <f>+IFERROR(VLOOKUP(A49,Imagen!A:B,2,0),"")</f>
        <v>http://http2.mlstatic.com/D_843702-MLA71988436092_102023-F.jpg</v>
      </c>
    </row>
    <row r="50" spans="1:15" ht="18">
      <c r="A50" s="75" t="s">
        <v>107</v>
      </c>
      <c r="C50" s="94">
        <f>+VLOOKUP(A50,BD!$A$2:$E$3988,3,0)</f>
        <v>36</v>
      </c>
      <c r="D50" s="95" t="str">
        <f>+VLOOKUP(A50,BD!$A$2:$E$3988,4,0)</f>
        <v>Broche tapizado y baul GACELL</v>
      </c>
      <c r="E50" s="96">
        <f>+VLOOKUP(A50,BD!$A$2:$E$3988,5,0)</f>
        <v>727.61</v>
      </c>
      <c r="G50" s="101">
        <f t="shared" si="0"/>
        <v>392.91</v>
      </c>
      <c r="H50" s="69"/>
      <c r="I50" s="101">
        <f t="array" ref="I50">+ROUND(G50+(G50*DES.2),2)</f>
        <v>707.24</v>
      </c>
      <c r="J50" s="57"/>
      <c r="K50" s="57"/>
      <c r="L50" s="57"/>
      <c r="M50" s="57"/>
      <c r="N50" s="57"/>
      <c r="O50" s="64" t="str">
        <f>+IFERROR(VLOOKUP(A50,Imagen!A:B,2,0),"")</f>
        <v>http://http2.mlstatic.com/D_897336-MLA72045130625_102023-F.jpg</v>
      </c>
    </row>
    <row r="51" spans="1:15" ht="18">
      <c r="A51" s="75" t="s">
        <v>108</v>
      </c>
      <c r="C51" s="94">
        <f>+VLOOKUP(A51,BD!$A$2:$E$3988,3,0)</f>
        <v>37</v>
      </c>
      <c r="D51" s="95" t="str">
        <f>+VLOOKUP(A51,BD!$A$2:$E$3988,4,0)</f>
        <v>Clip tapizado PEUGEOT 504/505</v>
      </c>
      <c r="E51" s="96">
        <f>+VLOOKUP(A51,BD!$A$2:$E$3988,5,0)</f>
        <v>669.4</v>
      </c>
      <c r="G51" s="101">
        <f t="shared" si="0"/>
        <v>361.48</v>
      </c>
      <c r="H51" s="69"/>
      <c r="I51" s="101">
        <f t="array" ref="I51">+ROUND(G51+(G51*DES.2),2)</f>
        <v>650.66</v>
      </c>
      <c r="J51" s="57"/>
      <c r="K51" s="57"/>
      <c r="L51" s="57"/>
      <c r="M51" s="57"/>
      <c r="N51" s="57"/>
      <c r="O51" s="64" t="str">
        <f>+IFERROR(VLOOKUP(A51,Imagen!A:B,2,0),"")</f>
        <v>http://http2.mlstatic.com/D_916598-MLA71988387522_102023-F.jpg</v>
      </c>
    </row>
    <row r="52" spans="1:15" ht="18">
      <c r="A52" s="75" t="s">
        <v>109</v>
      </c>
      <c r="C52" s="94">
        <f>+VLOOKUP(A52,BD!$A$2:$E$3988,3,0)</f>
        <v>38</v>
      </c>
      <c r="D52" s="95" t="str">
        <f>+VLOOKUP(A52,BD!$A$2:$E$3988,4,0)</f>
        <v>Grampa media coliza puerta renault 18</v>
      </c>
      <c r="E52" s="96">
        <f>+VLOOKUP(A52,BD!$A$2:$E$3988,5,0)</f>
        <v>964.7</v>
      </c>
      <c r="G52" s="101">
        <f t="shared" si="0"/>
        <v>520.94000000000005</v>
      </c>
      <c r="H52" s="69"/>
      <c r="I52" s="101">
        <f t="array" ref="I52">+ROUND(G52+(G52*DES.2),2)</f>
        <v>937.69</v>
      </c>
      <c r="J52" s="57"/>
      <c r="K52" s="57"/>
      <c r="L52" s="57"/>
      <c r="M52" s="57"/>
      <c r="N52" s="57"/>
      <c r="O52" s="64" t="str">
        <f>+IFERROR(VLOOKUP(A52,Imagen!A:B,2,0),"")</f>
        <v>http://http2.mlstatic.com/D_623666-MLA72292953075_102023-F.jpg</v>
      </c>
    </row>
    <row r="53" spans="1:15" ht="18">
      <c r="A53" s="75" t="s">
        <v>110</v>
      </c>
      <c r="C53" s="94">
        <f>+VLOOKUP(A53,BD!$A$2:$E$3988,3,0)</f>
        <v>39</v>
      </c>
      <c r="D53" s="95" t="str">
        <f>+VLOOKUP(A53,BD!$A$2:$E$3988,4,0)</f>
        <v>Fijacion tapizado techo FIAT 125</v>
      </c>
      <c r="E53" s="96">
        <f>+VLOOKUP(A53,BD!$A$2:$E$3988,5,0)</f>
        <v>654.85</v>
      </c>
      <c r="G53" s="101">
        <f t="shared" si="0"/>
        <v>353.62</v>
      </c>
      <c r="H53" s="69"/>
      <c r="I53" s="101">
        <f t="array" ref="I53">+ROUND(G53+(G53*DES.2),2)</f>
        <v>636.52</v>
      </c>
      <c r="J53" s="57"/>
      <c r="K53" s="57"/>
      <c r="L53" s="57"/>
      <c r="M53" s="57"/>
      <c r="N53" s="57"/>
      <c r="O53" s="64" t="str">
        <f>+IFERROR(VLOOKUP(A53,Imagen!A:B,2,0),"")</f>
        <v>http://http2.mlstatic.com/D_795023-MLA71988436102_102023-F.jpg</v>
      </c>
    </row>
    <row r="54" spans="1:15" ht="18">
      <c r="A54" s="75" t="s">
        <v>111</v>
      </c>
      <c r="C54" s="94">
        <f>+VLOOKUP(A54,BD!$A$2:$E$3988,3,0)</f>
        <v>40</v>
      </c>
      <c r="D54" s="95" t="str">
        <f>+VLOOKUP(A54,BD!$A$2:$E$3988,4,0)</f>
        <v>Modura baul FALCON 78/82</v>
      </c>
      <c r="E54" s="96">
        <f>+VLOOKUP(A54,BD!$A$2:$E$3988,5,0)</f>
        <v>668.91</v>
      </c>
      <c r="G54" s="101">
        <f t="shared" si="0"/>
        <v>361.21</v>
      </c>
      <c r="H54" s="69"/>
      <c r="I54" s="101">
        <f t="array" ref="I54">+ROUND(G54+(G54*DES.2),2)</f>
        <v>650.17999999999995</v>
      </c>
      <c r="J54" s="57"/>
      <c r="K54" s="57"/>
      <c r="L54" s="57"/>
      <c r="M54" s="57"/>
      <c r="N54" s="57"/>
      <c r="O54" s="64" t="str">
        <f>+IFERROR(VLOOKUP(A54,Imagen!A:B,2,0),"")</f>
        <v>http://http2.mlstatic.com/D_781708-MLA71988387534_102023-F.jpg</v>
      </c>
    </row>
    <row r="55" spans="1:15" ht="18">
      <c r="A55" s="75" t="s">
        <v>112</v>
      </c>
      <c r="C55" s="94">
        <f>+VLOOKUP(A55,BD!$A$2:$E$3988,3,0)</f>
        <v>41</v>
      </c>
      <c r="D55" s="95" t="str">
        <f>+VLOOKUP(A55,BD!$A$2:$E$3988,4,0)</f>
        <v>Tapizado techo PEUGEOT 504/505</v>
      </c>
      <c r="E55" s="96">
        <f>+VLOOKUP(A55,BD!$A$2:$E$3988,5,0)</f>
        <v>625.74</v>
      </c>
      <c r="G55" s="101">
        <f t="shared" si="0"/>
        <v>337.9</v>
      </c>
      <c r="H55" s="69"/>
      <c r="I55" s="101">
        <f t="array" ref="I55">+ROUND(G55+(G55*DES.2),2)</f>
        <v>608.22</v>
      </c>
      <c r="J55" s="57"/>
      <c r="K55" s="57"/>
      <c r="L55" s="57"/>
      <c r="M55" s="57"/>
      <c r="N55" s="57"/>
      <c r="O55" s="64" t="str">
        <f>+IFERROR(VLOOKUP(A55,Imagen!A:B,2,0),"")</f>
        <v>http://http2.mlstatic.com/D_863947-MLA71988436106_102023-F.jpg</v>
      </c>
    </row>
    <row r="56" spans="1:15" ht="18">
      <c r="A56" s="75" t="s">
        <v>113</v>
      </c>
      <c r="C56" s="94">
        <f>+VLOOKUP(A56,BD!$A$2:$E$3988,3,0)</f>
        <v>42</v>
      </c>
      <c r="D56" s="95" t="str">
        <f>+VLOOKUP(A56,BD!$A$2:$E$3988,4,0)</f>
        <v>Chupete guardabarro R11-9-19</v>
      </c>
      <c r="E56" s="96">
        <f>+VLOOKUP(A56,BD!$A$2:$E$3988,5,0)</f>
        <v>684.31</v>
      </c>
      <c r="G56" s="101">
        <f t="shared" si="0"/>
        <v>369.53</v>
      </c>
      <c r="H56" s="69"/>
      <c r="I56" s="101">
        <f t="array" ref="I56">+ROUND(G56+(G56*DES.2),2)</f>
        <v>665.15</v>
      </c>
      <c r="J56" s="57"/>
      <c r="K56" s="57"/>
      <c r="L56" s="57"/>
      <c r="M56" s="57"/>
      <c r="N56" s="57"/>
      <c r="O56" s="64" t="str">
        <f>+IFERROR(VLOOKUP(A56,Imagen!A:B,2,0),"")</f>
        <v>http://http2.mlstatic.com/D_818712-MLA71988436112_102023-F.jpg</v>
      </c>
    </row>
    <row r="57" spans="1:15" ht="18">
      <c r="A57" s="75" t="s">
        <v>114</v>
      </c>
      <c r="C57" s="94">
        <f>+VLOOKUP(A57,BD!$A$2:$E$3988,3,0)</f>
        <v>43</v>
      </c>
      <c r="D57" s="95" t="str">
        <f>+VLOOKUP(A57,BD!$A$2:$E$3988,4,0)</f>
        <v>Fijacion parrilla PEUGEOT 504/505</v>
      </c>
      <c r="E57" s="96">
        <f>+VLOOKUP(A57,BD!$A$2:$E$3988,5,0)</f>
        <v>578.92999999999995</v>
      </c>
      <c r="G57" s="101">
        <f t="shared" si="0"/>
        <v>312.62</v>
      </c>
      <c r="H57" s="69"/>
      <c r="I57" s="101">
        <f t="array" ref="I57">+ROUND(G57+(G57*DES.2),2)</f>
        <v>562.72</v>
      </c>
      <c r="J57" s="57"/>
      <c r="K57" s="57"/>
      <c r="L57" s="57"/>
      <c r="M57" s="57"/>
      <c r="N57" s="57"/>
      <c r="O57" s="64" t="str">
        <f>+IFERROR(VLOOKUP(A57,Imagen!A:B,2,0),"")</f>
        <v>http://http2.mlstatic.com/D_840938-MLA72293218927_102023-F.jpg</v>
      </c>
    </row>
    <row r="58" spans="1:15" ht="18">
      <c r="A58" s="75" t="s">
        <v>115</v>
      </c>
      <c r="C58" s="94">
        <f>+VLOOKUP(A58,BD!$A$2:$E$3988,3,0)</f>
        <v>44</v>
      </c>
      <c r="D58" s="95" t="str">
        <f>+VLOOKUP(A58,BD!$A$2:$E$3988,4,0)</f>
        <v>Tapizado REGATTA-TEMPRA</v>
      </c>
      <c r="E58" s="96">
        <f>+VLOOKUP(A58,BD!$A$2:$E$3988,5,0)</f>
        <v>683.95</v>
      </c>
      <c r="G58" s="101">
        <f t="shared" si="0"/>
        <v>369.33</v>
      </c>
      <c r="H58" s="69"/>
      <c r="I58" s="101">
        <f t="array" ref="I58">+ROUND(G58+(G58*DES.2),2)</f>
        <v>664.79</v>
      </c>
      <c r="J58" s="57"/>
      <c r="K58" s="57"/>
      <c r="L58" s="57"/>
      <c r="M58" s="57"/>
      <c r="N58" s="57"/>
      <c r="O58" s="64" t="str">
        <f>+IFERROR(VLOOKUP(A58,Imagen!A:B,2,0),"")</f>
        <v>http://http2.mlstatic.com/D_831515-MLA72045130639_102023-F.jpg</v>
      </c>
    </row>
    <row r="59" spans="1:15" ht="18">
      <c r="A59" s="75" t="s">
        <v>116</v>
      </c>
      <c r="C59" s="94">
        <f>+VLOOKUP(A59,BD!$A$2:$E$3988,3,0)</f>
        <v>45</v>
      </c>
      <c r="D59" s="95" t="str">
        <f>+VLOOKUP(A59,BD!$A$2:$E$3988,4,0)</f>
        <v>Tapizado FIAT UNO-DUNA</v>
      </c>
      <c r="E59" s="96">
        <f>+VLOOKUP(A59,BD!$A$2:$E$3988,5,0)</f>
        <v>700.47</v>
      </c>
      <c r="G59" s="101">
        <f t="shared" si="0"/>
        <v>378.25</v>
      </c>
      <c r="H59" s="69"/>
      <c r="I59" s="101">
        <f t="array" ref="I59">+ROUND(G59+(G59*DES.2),2)</f>
        <v>680.85</v>
      </c>
      <c r="J59" s="57"/>
      <c r="K59" s="57"/>
      <c r="L59" s="57"/>
      <c r="M59" s="57"/>
      <c r="N59" s="57"/>
      <c r="O59" s="64" t="str">
        <f>+IFERROR(VLOOKUP(A59,Imagen!A:B,2,0),"")</f>
        <v>http://http2.mlstatic.com/D_604329-MLA71988387544_102023-F.jpg</v>
      </c>
    </row>
    <row r="60" spans="1:15" ht="18">
      <c r="A60" s="75" t="s">
        <v>117</v>
      </c>
      <c r="C60" s="94">
        <f>+VLOOKUP(A60,BD!$A$2:$E$3988,3,0)</f>
        <v>46</v>
      </c>
      <c r="D60" s="95" t="str">
        <f>+VLOOKUP(A60,BD!$A$2:$E$3988,4,0)</f>
        <v>Tapizado PEUGEOT 504</v>
      </c>
      <c r="E60" s="96">
        <f>+VLOOKUP(A60,BD!$A$2:$E$3988,5,0)</f>
        <v>700.47</v>
      </c>
      <c r="G60" s="101">
        <f t="shared" si="0"/>
        <v>378.25</v>
      </c>
      <c r="H60" s="69"/>
      <c r="I60" s="101">
        <f t="array" ref="I60">+ROUND(G60+(G60*DES.2),2)</f>
        <v>680.85</v>
      </c>
      <c r="J60" s="57"/>
      <c r="K60" s="57"/>
      <c r="L60" s="57"/>
      <c r="M60" s="57"/>
      <c r="N60" s="57"/>
      <c r="O60" s="64" t="str">
        <f>+IFERROR(VLOOKUP(A60,Imagen!A:B,2,0),"")</f>
        <v>http://http2.mlstatic.com/D_894701-MLA72045130643_102023-F.jpg</v>
      </c>
    </row>
    <row r="61" spans="1:15" ht="18">
      <c r="A61" s="75" t="s">
        <v>118</v>
      </c>
      <c r="C61" s="94">
        <f>+VLOOKUP(A61,BD!$A$2:$E$3988,3,0)</f>
        <v>47</v>
      </c>
      <c r="D61" s="95" t="str">
        <f>+VLOOKUP(A61,BD!$A$2:$E$3988,4,0)</f>
        <v>Tapizado puerta FIAT PALIO SIENA</v>
      </c>
      <c r="E61" s="96">
        <f>+VLOOKUP(A61,BD!$A$2:$E$3988,5,0)</f>
        <v>887.5</v>
      </c>
      <c r="G61" s="101">
        <f t="shared" si="0"/>
        <v>479.25</v>
      </c>
      <c r="H61" s="69"/>
      <c r="I61" s="101">
        <f t="array" ref="I61">+ROUND(G61+(G61*DES.2),2)</f>
        <v>862.65</v>
      </c>
      <c r="J61" s="57"/>
      <c r="K61" s="57"/>
      <c r="L61" s="57"/>
      <c r="M61" s="57"/>
      <c r="N61" s="57"/>
      <c r="O61" s="64" t="str">
        <f>+IFERROR(VLOOKUP(A61,Imagen!A:B,2,0),"")</f>
        <v>http://http2.mlstatic.com/D_729510-MLA71988387546_102023-F.jpg</v>
      </c>
    </row>
    <row r="62" spans="1:15" ht="18">
      <c r="A62" s="75" t="s">
        <v>119</v>
      </c>
      <c r="C62" s="94">
        <f>+VLOOKUP(A62,BD!$A$2:$E$3988,3,0)</f>
        <v>48</v>
      </c>
      <c r="D62" s="95" t="str">
        <f>+VLOOKUP(A62,BD!$A$2:$E$3988,4,0)</f>
        <v>Paneles de baul y puertas ESCORD</v>
      </c>
      <c r="E62" s="96">
        <f>+VLOOKUP(A62,BD!$A$2:$E$3988,5,0)</f>
        <v>758.1</v>
      </c>
      <c r="G62" s="101">
        <f t="shared" si="0"/>
        <v>409.37</v>
      </c>
      <c r="H62" s="69"/>
      <c r="I62" s="101">
        <f t="array" ref="I62">+ROUND(G62+(G62*DES.2),2)</f>
        <v>736.87</v>
      </c>
      <c r="J62" s="57"/>
      <c r="K62" s="57"/>
      <c r="L62" s="57"/>
      <c r="M62" s="57"/>
      <c r="N62" s="57"/>
      <c r="O62" s="64" t="str">
        <f>+IFERROR(VLOOKUP(A62,Imagen!A:B,2,0),"")</f>
        <v>http://http2.mlstatic.com/D_910527-MLA71988436122_102023-F.jpg</v>
      </c>
    </row>
    <row r="63" spans="1:15" ht="18">
      <c r="A63" s="75" t="s">
        <v>120</v>
      </c>
      <c r="C63" s="94">
        <f>+VLOOKUP(A63,BD!$A$2:$E$3988,3,0)</f>
        <v>49</v>
      </c>
      <c r="D63" s="95" t="str">
        <f>+VLOOKUP(A63,BD!$A$2:$E$3988,4,0)</f>
        <v>Burleterias de puertas REGATTA</v>
      </c>
      <c r="E63" s="96">
        <f>+VLOOKUP(A63,BD!$A$2:$E$3988,5,0)</f>
        <v>709.33</v>
      </c>
      <c r="G63" s="101">
        <f t="shared" si="0"/>
        <v>383.04</v>
      </c>
      <c r="H63" s="69"/>
      <c r="I63" s="101">
        <f t="array" ref="I63">+ROUND(G63+(G63*DES.2),2)</f>
        <v>689.47</v>
      </c>
      <c r="J63" s="57"/>
      <c r="K63" s="57"/>
      <c r="L63" s="57"/>
      <c r="M63" s="57"/>
      <c r="N63" s="57"/>
      <c r="O63" s="65" t="str">
        <f>+IFERROR(VLOOKUP(A63,Imagen!A:B,2,0),"")</f>
        <v/>
      </c>
    </row>
    <row r="64" spans="1:15" ht="18">
      <c r="A64" s="75" t="s">
        <v>121</v>
      </c>
      <c r="C64" s="94">
        <f>+VLOOKUP(A64,BD!$A$2:$E$3988,3,0)</f>
        <v>50</v>
      </c>
      <c r="D64" s="95" t="str">
        <f>+VLOOKUP(A64,BD!$A$2:$E$3988,4,0)</f>
        <v>Varilla capot R9-pasacables y cañerias</v>
      </c>
      <c r="E64" s="96">
        <f>+VLOOKUP(A64,BD!$A$2:$E$3988,5,0)</f>
        <v>964.7</v>
      </c>
      <c r="G64" s="101">
        <f t="shared" si="0"/>
        <v>520.94000000000005</v>
      </c>
      <c r="H64" s="69"/>
      <c r="I64" s="101">
        <f t="array" ref="I64">+ROUND(G64+(G64*DES.2),2)</f>
        <v>937.69</v>
      </c>
      <c r="J64" s="57"/>
      <c r="K64" s="57"/>
      <c r="L64" s="57"/>
      <c r="M64" s="57"/>
      <c r="N64" s="57"/>
      <c r="O64" s="64" t="str">
        <f>+IFERROR(VLOOKUP(A64,Imagen!A:B,2,0),"")</f>
        <v>http://http2.mlstatic.com/D_874828-MLA71988436130_102023-F.jpg</v>
      </c>
    </row>
    <row r="65" spans="1:15" ht="18">
      <c r="A65" s="75" t="s">
        <v>122</v>
      </c>
      <c r="C65" s="94">
        <f>+VLOOKUP(A65,BD!$A$2:$E$3988,3,0)</f>
        <v>51</v>
      </c>
      <c r="D65" s="95" t="str">
        <f>+VLOOKUP(A65,BD!$A$2:$E$3988,4,0)</f>
        <v>Varilla capotFIAT DUNA-UNO</v>
      </c>
      <c r="E65" s="96">
        <f>+VLOOKUP(A65,BD!$A$2:$E$3988,5,0)</f>
        <v>964.7</v>
      </c>
      <c r="G65" s="101">
        <f t="shared" si="0"/>
        <v>520.94000000000005</v>
      </c>
      <c r="H65" s="69"/>
      <c r="I65" s="101">
        <f t="array" ref="I65">+ROUND(G65+(G65*DES.2),2)</f>
        <v>937.69</v>
      </c>
      <c r="J65" s="57"/>
      <c r="K65" s="57"/>
      <c r="L65" s="57"/>
      <c r="M65" s="57"/>
      <c r="N65" s="57"/>
      <c r="O65" s="64" t="str">
        <f>+IFERROR(VLOOKUP(A65,Imagen!A:B,2,0),"")</f>
        <v>http://http2.mlstatic.com/D_949801-MLA72045130647_102023-F.jpg</v>
      </c>
    </row>
    <row r="66" spans="1:15" ht="18">
      <c r="A66" s="75" t="s">
        <v>123</v>
      </c>
      <c r="C66" s="94">
        <f>+VLOOKUP(A66,BD!$A$2:$E$3988,3,0)</f>
        <v>52</v>
      </c>
      <c r="D66" s="95" t="str">
        <f>+VLOOKUP(A66,BD!$A$2:$E$3988,4,0)</f>
        <v>Paneles omega mediano</v>
      </c>
      <c r="E66" s="96">
        <f>+VLOOKUP(A66,BD!$A$2:$E$3988,5,0)</f>
        <v>669.45</v>
      </c>
      <c r="G66" s="101">
        <f t="shared" si="0"/>
        <v>361.5</v>
      </c>
      <c r="H66" s="69"/>
      <c r="I66" s="101">
        <f t="array" ref="I66">+ROUND(G66+(G66*DES.2),2)</f>
        <v>650.70000000000005</v>
      </c>
      <c r="J66" s="57"/>
      <c r="K66" s="57"/>
      <c r="L66" s="57"/>
      <c r="M66" s="57"/>
      <c r="N66" s="57"/>
      <c r="O66" s="64" t="str">
        <f>+IFERROR(VLOOKUP(A66,Imagen!A:B,2,0),"")</f>
        <v>http://http2.mlstatic.com/D_704935-MLA72045130649_102023-F.jpg</v>
      </c>
    </row>
    <row r="67" spans="1:15" ht="18">
      <c r="A67" s="75" t="s">
        <v>124</v>
      </c>
      <c r="C67" s="94">
        <f>+VLOOKUP(A67,BD!$A$2:$E$3988,3,0)</f>
        <v>53</v>
      </c>
      <c r="D67" s="95" t="str">
        <f>+VLOOKUP(A67,BD!$A$2:$E$3988,4,0)</f>
        <v>Varilla capot ESCORD-FIESTA-KA-SIERRA</v>
      </c>
      <c r="E67" s="96">
        <f>+VLOOKUP(A67,BD!$A$2:$E$3988,5,0)</f>
        <v>1018.65</v>
      </c>
      <c r="G67" s="101">
        <f t="shared" si="0"/>
        <v>550.07000000000005</v>
      </c>
      <c r="H67" s="69"/>
      <c r="I67" s="101">
        <f t="array" ref="I67">+ROUND(G67+(G67*DES.2),2)</f>
        <v>990.13</v>
      </c>
      <c r="J67" s="57"/>
      <c r="K67" s="57"/>
      <c r="L67" s="57"/>
      <c r="M67" s="57"/>
      <c r="N67" s="57"/>
      <c r="O67" s="64" t="str">
        <f>+IFERROR(VLOOKUP(A67,Imagen!A:B,2,0),"")</f>
        <v>http://http2.mlstatic.com/D_618901-MLA72292972649_102023-F.jpg</v>
      </c>
    </row>
    <row r="68" spans="1:15" ht="18">
      <c r="A68" s="75" t="s">
        <v>125</v>
      </c>
      <c r="C68" s="94">
        <f>+VLOOKUP(A68,BD!$A$2:$E$3988,3,0)</f>
        <v>54</v>
      </c>
      <c r="D68" s="95" t="str">
        <f>+VLOOKUP(A68,BD!$A$2:$E$3988,4,0)</f>
        <v>Varilla cerradura FIAT-PEUGEOT-405</v>
      </c>
      <c r="E68" s="96">
        <f>+VLOOKUP(A68,BD!$A$2:$E$3988,5,0)</f>
        <v>669.45</v>
      </c>
      <c r="G68" s="101">
        <f t="shared" si="0"/>
        <v>361.5</v>
      </c>
      <c r="H68" s="69"/>
      <c r="I68" s="101">
        <f t="array" ref="I68">+ROUND(G68+(G68*DES.2),2)</f>
        <v>650.70000000000005</v>
      </c>
      <c r="J68" s="57"/>
      <c r="K68" s="57"/>
      <c r="L68" s="57"/>
      <c r="M68" s="57"/>
      <c r="N68" s="57"/>
      <c r="O68" s="64" t="str">
        <f>+IFERROR(VLOOKUP(A68,Imagen!A:B,2,0),"")</f>
        <v>http://http2.mlstatic.com/D_723830-MLA71988436146_102023-F.jpg</v>
      </c>
    </row>
    <row r="69" spans="1:15" ht="18">
      <c r="A69" s="75" t="s">
        <v>126</v>
      </c>
      <c r="C69" s="94">
        <f>+VLOOKUP(A69,BD!$A$2:$E$3988,3,0)</f>
        <v>55</v>
      </c>
      <c r="D69" s="95" t="str">
        <f>+VLOOKUP(A69,BD!$A$2:$E$3988,4,0)</f>
        <v>Grampa varilla cerradura FIAT DUNA UNO</v>
      </c>
      <c r="E69" s="96">
        <f>+VLOOKUP(A69,BD!$A$2:$E$3988,5,0)</f>
        <v>778.17</v>
      </c>
      <c r="G69" s="101">
        <f t="shared" si="0"/>
        <v>420.21</v>
      </c>
      <c r="H69" s="69"/>
      <c r="I69" s="101">
        <f t="array" ref="I69">+ROUND(G69+(G69*DES.2),2)</f>
        <v>756.38</v>
      </c>
      <c r="J69" s="57"/>
      <c r="K69" s="57"/>
      <c r="L69" s="57"/>
      <c r="M69" s="57"/>
      <c r="N69" s="57"/>
      <c r="O69" s="64" t="str">
        <f>+IFERROR(VLOOKUP(A69,Imagen!A:B,2,0),"")</f>
        <v>http://http2.mlstatic.com/D_915339-MLA71988436142_102023-F.jpg</v>
      </c>
    </row>
    <row r="70" spans="1:15" ht="18">
      <c r="A70" s="75" t="s">
        <v>127</v>
      </c>
      <c r="C70" s="94">
        <f>+VLOOKUP(A70,BD!$A$2:$E$3988,3,0)</f>
        <v>56</v>
      </c>
      <c r="D70" s="95" t="str">
        <f>+VLOOKUP(A70,BD!$A$2:$E$3988,4,0)</f>
        <v>Buje insignia FIAT UNO-DUNA</v>
      </c>
      <c r="E70" s="96">
        <f>+VLOOKUP(A70,BD!$A$2:$E$3988,5,0)</f>
        <v>578.92999999999995</v>
      </c>
      <c r="G70" s="101">
        <f t="shared" si="0"/>
        <v>312.62</v>
      </c>
      <c r="H70" s="69"/>
      <c r="I70" s="101">
        <f t="array" ref="I70">+ROUND(G70+(G70*DES.2),2)</f>
        <v>562.72</v>
      </c>
      <c r="J70" s="57"/>
      <c r="K70" s="57"/>
      <c r="L70" s="57"/>
      <c r="M70" s="57"/>
      <c r="N70" s="57"/>
      <c r="O70" s="64" t="str">
        <f>+IFERROR(VLOOKUP(A70,Imagen!A:B,2,0),"")</f>
        <v>http://http2.mlstatic.com/D_681688-MLA72292952709_102023-F.jpg</v>
      </c>
    </row>
    <row r="71" spans="1:15" ht="18">
      <c r="A71" s="75" t="s">
        <v>128</v>
      </c>
      <c r="C71" s="94">
        <f>+VLOOKUP(A71,BD!$A$2:$E$3988,3,0)</f>
        <v>57</v>
      </c>
      <c r="D71" s="95" t="str">
        <f>+VLOOKUP(A71,BD!$A$2:$E$3988,4,0)</f>
        <v>Tuerca apoya brazo VOLKSWEGEN GACELL</v>
      </c>
      <c r="E71" s="96">
        <f>+VLOOKUP(A71,BD!$A$2:$E$3988,5,0)</f>
        <v>1845.05</v>
      </c>
      <c r="G71" s="101">
        <f t="shared" si="0"/>
        <v>996.33</v>
      </c>
      <c r="H71" s="69"/>
      <c r="I71" s="101">
        <f t="array" ref="I71">+ROUND(G71+(G71*DES.2),2)</f>
        <v>1793.39</v>
      </c>
      <c r="J71" s="57"/>
      <c r="K71" s="57"/>
      <c r="L71" s="57"/>
      <c r="M71" s="57"/>
      <c r="N71" s="57"/>
      <c r="O71" s="65" t="str">
        <f>+IFERROR(VLOOKUP(A71,Imagen!A:B,2,0),"")</f>
        <v/>
      </c>
    </row>
    <row r="72" spans="1:15" ht="18">
      <c r="A72" s="75" t="s">
        <v>129</v>
      </c>
      <c r="C72" s="94">
        <f>+VLOOKUP(A72,BD!$A$2:$E$3988,3,0)</f>
        <v>58</v>
      </c>
      <c r="D72" s="95" t="str">
        <f>+VLOOKUP(A72,BD!$A$2:$E$3988,4,0)</f>
        <v>Grampa bagueta zocalo R11</v>
      </c>
      <c r="E72" s="96">
        <f>+VLOOKUP(A72,BD!$A$2:$E$3988,5,0)</f>
        <v>1088.8399999999999</v>
      </c>
      <c r="G72" s="101">
        <f t="shared" si="0"/>
        <v>587.97</v>
      </c>
      <c r="H72" s="69"/>
      <c r="I72" s="101">
        <f t="array" ref="I72">+ROUND(G72+(G72*DES.2),2)</f>
        <v>1058.3499999999999</v>
      </c>
      <c r="J72" s="57"/>
      <c r="K72" s="57"/>
      <c r="L72" s="57"/>
      <c r="M72" s="57"/>
      <c r="N72" s="57"/>
      <c r="O72" s="64" t="str">
        <f>+IFERROR(VLOOKUP(A72,Imagen!A:B,2,0),"")</f>
        <v>http://http2.mlstatic.com/D_630670-MLA71988387564_102023-F.jpg</v>
      </c>
    </row>
    <row r="73" spans="1:15" ht="18">
      <c r="A73" s="75" t="s">
        <v>130</v>
      </c>
      <c r="C73" s="94">
        <f>+VLOOKUP(A73,BD!$A$2:$E$3988,3,0)</f>
        <v>59</v>
      </c>
      <c r="D73" s="95" t="str">
        <f>+VLOOKUP(A73,BD!$A$2:$E$3988,4,0)</f>
        <v>Grampa bagueta zocalo R11</v>
      </c>
      <c r="E73" s="96">
        <f>+VLOOKUP(A73,BD!$A$2:$E$3988,5,0)</f>
        <v>964.7</v>
      </c>
      <c r="G73" s="101">
        <f t="shared" si="0"/>
        <v>520.94000000000005</v>
      </c>
      <c r="H73" s="69"/>
      <c r="I73" s="101">
        <f t="array" ref="I73">+ROUND(G73+(G73*DES.2),2)</f>
        <v>937.69</v>
      </c>
      <c r="J73" s="57"/>
      <c r="K73" s="57"/>
      <c r="L73" s="57"/>
      <c r="M73" s="57"/>
      <c r="N73" s="57"/>
      <c r="O73" s="64" t="str">
        <f>+IFERROR(VLOOKUP(A73,Imagen!A:B,2,0),"")</f>
        <v>http://http2.mlstatic.com/D_614810-MLA72409121524_102023-F.jpg</v>
      </c>
    </row>
    <row r="74" spans="1:15" ht="18">
      <c r="A74" s="75" t="s">
        <v>131</v>
      </c>
      <c r="C74" s="94">
        <f>+VLOOKUP(A74,BD!$A$2:$E$3988,3,0)</f>
        <v>60</v>
      </c>
      <c r="D74" s="95" t="str">
        <f>+VLOOKUP(A74,BD!$A$2:$E$3988,4,0)</f>
        <v>Grampa bagueta zocalo R11 roja</v>
      </c>
      <c r="E74" s="96">
        <f>+VLOOKUP(A74,BD!$A$2:$E$3988,5,0)</f>
        <v>964.7</v>
      </c>
      <c r="G74" s="101">
        <f t="shared" si="0"/>
        <v>520.94000000000005</v>
      </c>
      <c r="H74" s="69"/>
      <c r="I74" s="101">
        <f t="array" ref="I74">+ROUND(G74+(G74*DES.2),2)</f>
        <v>937.69</v>
      </c>
      <c r="J74" s="57"/>
      <c r="K74" s="57"/>
      <c r="L74" s="57"/>
      <c r="M74" s="57"/>
      <c r="N74" s="57"/>
      <c r="O74" s="64" t="str">
        <f>+IFERROR(VLOOKUP(A74,Imagen!A:B,2,0),"")</f>
        <v>http://http2.mlstatic.com/D_859108-MLA71988387576_102023-F.jpg</v>
      </c>
    </row>
    <row r="75" spans="1:15" ht="18">
      <c r="A75" s="75" t="s">
        <v>132</v>
      </c>
      <c r="C75" s="94">
        <f>+VLOOKUP(A75,BD!$A$2:$E$3988,3,0)</f>
        <v>61</v>
      </c>
      <c r="D75" s="95" t="str">
        <f>+VLOOKUP(A75,BD!$A$2:$E$3988,4,0)</f>
        <v>grampa varilla cerradura FIAT 600 - PEUGEOT</v>
      </c>
      <c r="E75" s="96">
        <f>+VLOOKUP(A75,BD!$A$2:$E$3988,5,0)</f>
        <v>910.22</v>
      </c>
      <c r="G75" s="101">
        <f t="shared" si="0"/>
        <v>491.52</v>
      </c>
      <c r="H75" s="69"/>
      <c r="I75" s="101">
        <f t="array" ref="I75">+ROUND(G75+(G75*DES.2),2)</f>
        <v>884.74</v>
      </c>
      <c r="J75" s="57"/>
      <c r="K75" s="57"/>
      <c r="L75" s="57"/>
      <c r="M75" s="57"/>
      <c r="N75" s="57"/>
      <c r="O75" s="64" t="str">
        <f>+IFERROR(VLOOKUP(A75,Imagen!A:B,2,0),"")</f>
        <v>http://http2.mlstatic.com/D_702377-MLA71988387574_102023-F.jpg</v>
      </c>
    </row>
    <row r="76" spans="1:15" ht="18">
      <c r="A76" s="75" t="s">
        <v>133</v>
      </c>
      <c r="C76" s="94">
        <f>+VLOOKUP(A76,BD!$A$2:$E$3988,3,0)</f>
        <v>62</v>
      </c>
      <c r="D76" s="95" t="str">
        <f>+VLOOKUP(A76,BD!$A$2:$E$3988,4,0)</f>
        <v>Grampa tapizado Renault 21</v>
      </c>
      <c r="E76" s="96">
        <f>+VLOOKUP(A76,BD!$A$2:$E$3988,5,0)</f>
        <v>1027.04</v>
      </c>
      <c r="G76" s="101">
        <f t="shared" si="0"/>
        <v>554.6</v>
      </c>
      <c r="H76" s="69"/>
      <c r="I76" s="101">
        <f t="array" ref="I76">+ROUND(G76+(G76*DES.2),2)</f>
        <v>998.28</v>
      </c>
      <c r="J76" s="57"/>
      <c r="K76" s="57"/>
      <c r="L76" s="57"/>
      <c r="M76" s="57"/>
      <c r="N76" s="57"/>
      <c r="O76" s="64" t="str">
        <f>+IFERROR(VLOOKUP(A76,Imagen!A:B,2,0),"")</f>
        <v>http://http2.mlstatic.com/D_890606-MLA71988436162_102023-F.jpg</v>
      </c>
    </row>
    <row r="77" spans="1:15" ht="18">
      <c r="A77" s="75" t="s">
        <v>134</v>
      </c>
      <c r="C77" s="94">
        <f>+VLOOKUP(A77,BD!$A$2:$E$3988,3,0)</f>
        <v>63</v>
      </c>
      <c r="D77" s="95" t="str">
        <f>+VLOOKUP(A77,BD!$A$2:$E$3988,4,0)</f>
        <v>Grampa paragolpe Ford Ka</v>
      </c>
      <c r="E77" s="96">
        <f>+VLOOKUP(A77,BD!$A$2:$E$3988,5,0)</f>
        <v>1244.49</v>
      </c>
      <c r="G77" s="101">
        <f t="shared" si="0"/>
        <v>672.02</v>
      </c>
      <c r="H77" s="69"/>
      <c r="I77" s="101">
        <f t="array" ref="I77">+ROUND(G77+(G77*DES.2),2)</f>
        <v>1209.6400000000001</v>
      </c>
      <c r="J77" s="57"/>
      <c r="K77" s="57"/>
      <c r="L77" s="57"/>
      <c r="M77" s="57"/>
      <c r="N77" s="57"/>
      <c r="O77" s="64" t="str">
        <f>+IFERROR(VLOOKUP(A77,Imagen!A:B,2,0),"")</f>
        <v>http://http2.mlstatic.com/D_836705-MLA72292972697_102023-F.jpg</v>
      </c>
    </row>
    <row r="78" spans="1:15" ht="18">
      <c r="A78" s="75" t="s">
        <v>135</v>
      </c>
      <c r="C78" s="94">
        <f>+VLOOKUP(A78,BD!$A$2:$E$3988,3,0)</f>
        <v>64</v>
      </c>
      <c r="D78" s="95" t="str">
        <f>+VLOOKUP(A78,BD!$A$2:$E$3988,4,0)</f>
        <v>Grampa tapizado Renault 19</v>
      </c>
      <c r="E78" s="96">
        <f>+VLOOKUP(A78,BD!$A$2:$E$3988,5,0)</f>
        <v>1186.46</v>
      </c>
      <c r="G78" s="101">
        <f t="shared" si="0"/>
        <v>640.69000000000005</v>
      </c>
      <c r="H78" s="69"/>
      <c r="I78" s="101">
        <f t="array" ref="I78">+ROUND(G78+(G78*DES.2),2)</f>
        <v>1153.24</v>
      </c>
      <c r="J78" s="57"/>
      <c r="K78" s="57"/>
      <c r="L78" s="57"/>
      <c r="M78" s="57"/>
      <c r="N78" s="57"/>
      <c r="O78" s="64" t="str">
        <f>+IFERROR(VLOOKUP(A78,Imagen!A:B,2,0),"")</f>
        <v>http://http2.mlstatic.com/D_711277-MLA71988436164_102023-F.jpg</v>
      </c>
    </row>
    <row r="79" spans="1:15" ht="18">
      <c r="A79" s="75" t="s">
        <v>136</v>
      </c>
      <c r="C79" s="94">
        <f>+VLOOKUP(A79,BD!$A$2:$E$3988,3,0)</f>
        <v>65</v>
      </c>
      <c r="D79" s="95" t="str">
        <f>+VLOOKUP(A79,BD!$A$2:$E$3988,4,0)</f>
        <v>Grampa tapizado Peugeot 405 larga</v>
      </c>
      <c r="E79" s="96">
        <f>+VLOOKUP(A79,BD!$A$2:$E$3988,5,0)</f>
        <v>1027.04</v>
      </c>
      <c r="G79" s="101">
        <f t="shared" ref="G79:G142" si="1">IF($G$7="SI",ROUND(E79-(E79*DES.1),2)*1.21,ROUND(E79-(E79*DES.1),2))</f>
        <v>554.6</v>
      </c>
      <c r="H79" s="69"/>
      <c r="I79" s="101">
        <f t="array" ref="I79">+ROUND(G79+(G79*DES.2),2)</f>
        <v>998.28</v>
      </c>
      <c r="J79" s="57"/>
      <c r="K79" s="57"/>
      <c r="L79" s="57"/>
      <c r="M79" s="57"/>
      <c r="N79" s="57"/>
      <c r="O79" s="64" t="str">
        <f>+IFERROR(VLOOKUP(A79,Imagen!A:B,2,0),"")</f>
        <v>http://http2.mlstatic.com/D_988660-MLA72045130659_102023-F.jpg</v>
      </c>
    </row>
    <row r="80" spans="1:15" ht="18">
      <c r="A80" s="75" t="s">
        <v>137</v>
      </c>
      <c r="C80" s="94">
        <f>+VLOOKUP(A80,BD!$A$2:$E$3988,3,0)</f>
        <v>66</v>
      </c>
      <c r="D80" s="95" t="str">
        <f>+VLOOKUP(A80,BD!$A$2:$E$3988,4,0)</f>
        <v>Grampa tapizado puerta Chevr. Corsa</v>
      </c>
      <c r="E80" s="96">
        <f>+VLOOKUP(A80,BD!$A$2:$E$3988,5,0)</f>
        <v>756.71</v>
      </c>
      <c r="G80" s="101">
        <f t="shared" si="1"/>
        <v>408.62</v>
      </c>
      <c r="H80" s="69"/>
      <c r="I80" s="101">
        <f t="array" ref="I80">+ROUND(G80+(G80*DES.2),2)</f>
        <v>735.52</v>
      </c>
      <c r="J80" s="57"/>
      <c r="K80" s="57"/>
      <c r="L80" s="57"/>
      <c r="M80" s="57"/>
      <c r="N80" s="57"/>
      <c r="O80" s="64" t="str">
        <f>+IFERROR(VLOOKUP(A80,Imagen!A:B,2,0),"")</f>
        <v>http://http2.mlstatic.com/D_921941-MLA71988436168_102023-F.jpg</v>
      </c>
    </row>
    <row r="81" spans="1:15" ht="18">
      <c r="A81" s="75" t="s">
        <v>138</v>
      </c>
      <c r="C81" s="94">
        <f>+VLOOKUP(A81,BD!$A$2:$E$3988,3,0)</f>
        <v>67</v>
      </c>
      <c r="D81" s="95" t="str">
        <f>+VLOOKUP(A81,BD!$A$2:$E$3988,4,0)</f>
        <v>Grampa tapizado Ford Ka</v>
      </c>
      <c r="E81" s="96">
        <f>+VLOOKUP(A81,BD!$A$2:$E$3988,5,0)</f>
        <v>1244.49</v>
      </c>
      <c r="G81" s="101">
        <f t="shared" si="1"/>
        <v>672.02</v>
      </c>
      <c r="H81" s="69"/>
      <c r="I81" s="101">
        <f t="array" ref="I81">+ROUND(G81+(G81*DES.2),2)</f>
        <v>1209.6400000000001</v>
      </c>
      <c r="J81" s="57"/>
      <c r="K81" s="57"/>
      <c r="L81" s="57"/>
      <c r="M81" s="57"/>
      <c r="N81" s="57"/>
      <c r="O81" s="64" t="str">
        <f>+IFERROR(VLOOKUP(A81,Imagen!A:B,2,0),"")</f>
        <v>http://http2.mlstatic.com/D_769469-MLA72045130665_102023-F.jpg</v>
      </c>
    </row>
    <row r="82" spans="1:15" ht="18">
      <c r="A82" s="75" t="s">
        <v>139</v>
      </c>
      <c r="C82" s="94">
        <f>+VLOOKUP(A82,BD!$A$2:$E$3988,3,0)</f>
        <v>69</v>
      </c>
      <c r="D82" s="95" t="str">
        <f>+VLOOKUP(A82,BD!$A$2:$E$3988,4,0)</f>
        <v>Grampa pasacable omega grande</v>
      </c>
      <c r="E82" s="96">
        <f>+VLOOKUP(A82,BD!$A$2:$E$3988,5,0)</f>
        <v>683.78</v>
      </c>
      <c r="G82" s="101">
        <f t="shared" si="1"/>
        <v>369.24</v>
      </c>
      <c r="H82" s="69"/>
      <c r="I82" s="101">
        <f t="array" ref="I82">+ROUND(G82+(G82*DES.2),2)</f>
        <v>664.63</v>
      </c>
      <c r="J82" s="57"/>
      <c r="K82" s="57"/>
      <c r="L82" s="57"/>
      <c r="M82" s="57"/>
      <c r="N82" s="57"/>
      <c r="O82" s="64" t="str">
        <f>+IFERROR(VLOOKUP(A82,Imagen!A:B,2,0),"")</f>
        <v>http://http2.mlstatic.com/D_922989-MLA72045130667_102023-F.jpg</v>
      </c>
    </row>
    <row r="83" spans="1:15" ht="18">
      <c r="A83" s="75" t="s">
        <v>140</v>
      </c>
      <c r="C83" s="94">
        <f>+VLOOKUP(A83,BD!$A$2:$E$3988,3,0)</f>
        <v>70</v>
      </c>
      <c r="D83" s="95" t="str">
        <f>+VLOOKUP(A83,BD!$A$2:$E$3988,4,0)</f>
        <v>Grampa pasacable omega chica</v>
      </c>
      <c r="E83" s="96">
        <f>+VLOOKUP(A83,BD!$A$2:$E$3988,5,0)</f>
        <v>669.45</v>
      </c>
      <c r="G83" s="101">
        <f t="shared" si="1"/>
        <v>361.5</v>
      </c>
      <c r="H83" s="69"/>
      <c r="I83" s="101">
        <f t="array" ref="I83">+ROUND(G83+(G83*DES.2),2)</f>
        <v>650.70000000000005</v>
      </c>
      <c r="J83" s="57"/>
      <c r="K83" s="57"/>
      <c r="L83" s="57"/>
      <c r="M83" s="57"/>
      <c r="N83" s="57"/>
      <c r="O83" s="64" t="str">
        <f>+IFERROR(VLOOKUP(A83,Imagen!A:B,2,0),"")</f>
        <v>http://http2.mlstatic.com/D_859666-MLA71988387592_102023-F.jpg</v>
      </c>
    </row>
    <row r="84" spans="1:15" ht="18">
      <c r="A84" s="75" t="s">
        <v>141</v>
      </c>
      <c r="C84" s="94">
        <f>+VLOOKUP(A84,BD!$A$2:$E$3988,3,0)</f>
        <v>71</v>
      </c>
      <c r="D84" s="95" t="str">
        <f>+VLOOKUP(A84,BD!$A$2:$E$3988,4,0)</f>
        <v>Soporte giratorio de cables de motor</v>
      </c>
      <c r="E84" s="96">
        <f>+VLOOKUP(A84,BD!$A$2:$E$3988,5,0)</f>
        <v>1322.92</v>
      </c>
      <c r="G84" s="101">
        <f t="shared" si="1"/>
        <v>714.38</v>
      </c>
      <c r="H84" s="69"/>
      <c r="I84" s="101">
        <f t="array" ref="I84">+ROUND(G84+(G84*DES.2),2)</f>
        <v>1285.8800000000001</v>
      </c>
      <c r="J84" s="57"/>
      <c r="K84" s="57"/>
      <c r="L84" s="57"/>
      <c r="M84" s="57"/>
      <c r="N84" s="57"/>
      <c r="O84" s="64" t="str">
        <f>+IFERROR(VLOOKUP(A84,Imagen!A:B,2,0),"")</f>
        <v>http://http2.mlstatic.com/D_681255-MLA71988436172_102023-F.jpg</v>
      </c>
    </row>
    <row r="85" spans="1:15" ht="18">
      <c r="A85" s="75" t="s">
        <v>142</v>
      </c>
      <c r="C85" s="94">
        <f>+VLOOKUP(A85,BD!$A$2:$E$3988,3,0)</f>
        <v>72</v>
      </c>
      <c r="D85" s="95" t="str">
        <f>+VLOOKUP(A85,BD!$A$2:$E$3988,4,0)</f>
        <v>Grampa pasacable de cerradura de Escord</v>
      </c>
      <c r="E85" s="96">
        <f>+VLOOKUP(A85,BD!$A$2:$E$3988,5,0)</f>
        <v>1049.1300000000001</v>
      </c>
      <c r="G85" s="101">
        <f t="shared" si="1"/>
        <v>566.53</v>
      </c>
      <c r="H85" s="69"/>
      <c r="I85" s="101">
        <f t="array" ref="I85">+ROUND(G85+(G85*DES.2),2)</f>
        <v>1019.75</v>
      </c>
      <c r="J85" s="57"/>
      <c r="K85" s="57"/>
      <c r="L85" s="57"/>
      <c r="M85" s="57"/>
      <c r="N85" s="57"/>
      <c r="O85" s="64" t="str">
        <f>+IFERROR(VLOOKUP(A85,Imagen!A:B,2,0),"")</f>
        <v>http://http2.mlstatic.com/D_706573-MLA71988436174_102023-F.jpg</v>
      </c>
    </row>
    <row r="86" spans="1:15" ht="18">
      <c r="A86" s="75" t="s">
        <v>143</v>
      </c>
      <c r="C86" s="94">
        <f>+VLOOKUP(A86,BD!$A$2:$E$3988,3,0)</f>
        <v>73</v>
      </c>
      <c r="D86" s="95" t="str">
        <f>+VLOOKUP(A86,BD!$A$2:$E$3988,4,0)</f>
        <v>Grampa varilla capot  SENDA - GOL -SAVERIO</v>
      </c>
      <c r="E86" s="96">
        <f>+VLOOKUP(A86,BD!$A$2:$E$3988,5,0)</f>
        <v>1964.54</v>
      </c>
      <c r="G86" s="101">
        <f t="shared" si="1"/>
        <v>1060.8499999999999</v>
      </c>
      <c r="H86" s="69"/>
      <c r="I86" s="101">
        <f t="array" ref="I86">+ROUND(G86+(G86*DES.2),2)</f>
        <v>1909.53</v>
      </c>
      <c r="J86" s="57"/>
      <c r="K86" s="57"/>
      <c r="L86" s="57"/>
      <c r="M86" s="57"/>
      <c r="N86" s="57"/>
      <c r="O86" s="64" t="str">
        <f>+IFERROR(VLOOKUP(A86,Imagen!A:B,2,0),"")</f>
        <v>http://http2.mlstatic.com/D_761953-MLA71988436176_102023-F.jpg</v>
      </c>
    </row>
    <row r="87" spans="1:15" ht="18">
      <c r="A87" s="75" t="s">
        <v>144</v>
      </c>
      <c r="C87" s="94">
        <f>+VLOOKUP(A87,BD!$A$2:$E$3988,3,0)</f>
        <v>74</v>
      </c>
      <c r="D87" s="95" t="str">
        <f>+VLOOKUP(A87,BD!$A$2:$E$3988,4,0)</f>
        <v>Grampa pasacable de zocalos Renault 12</v>
      </c>
      <c r="E87" s="96">
        <f>+VLOOKUP(A87,BD!$A$2:$E$3988,5,0)</f>
        <v>741.75</v>
      </c>
      <c r="G87" s="101">
        <f t="shared" si="1"/>
        <v>400.55</v>
      </c>
      <c r="H87" s="69"/>
      <c r="I87" s="101">
        <f t="array" ref="I87">+ROUND(G87+(G87*DES.2),2)</f>
        <v>720.99</v>
      </c>
      <c r="J87" s="57"/>
      <c r="K87" s="57"/>
      <c r="L87" s="57"/>
      <c r="M87" s="57"/>
      <c r="N87" s="57"/>
      <c r="O87" s="64" t="str">
        <f>+IFERROR(VLOOKUP(A87,Imagen!A:B,2,0),"")</f>
        <v>http://http2.mlstatic.com/D_639330-MLA71988387606_102023-F.jpg</v>
      </c>
    </row>
    <row r="88" spans="1:15" ht="18">
      <c r="A88" s="75" t="s">
        <v>145</v>
      </c>
      <c r="C88" s="94">
        <f>+VLOOKUP(A88,BD!$A$2:$E$3988,3,0)</f>
        <v>75</v>
      </c>
      <c r="D88" s="95" t="str">
        <f>+VLOOKUP(A88,BD!$A$2:$E$3988,4,0)</f>
        <v>Grampa tapizado de GOL AB9</v>
      </c>
      <c r="E88" s="96">
        <f>+VLOOKUP(A88,BD!$A$2:$E$3988,5,0)</f>
        <v>873.13</v>
      </c>
      <c r="G88" s="101">
        <f t="shared" si="1"/>
        <v>471.49</v>
      </c>
      <c r="H88" s="69"/>
      <c r="I88" s="101">
        <f t="array" ref="I88">+ROUND(G88+(G88*DES.2),2)</f>
        <v>848.68</v>
      </c>
      <c r="J88" s="57"/>
      <c r="K88" s="57"/>
      <c r="L88" s="57"/>
      <c r="M88" s="57"/>
      <c r="N88" s="57"/>
      <c r="O88" s="64" t="str">
        <f>+IFERROR(VLOOKUP(A88,Imagen!A:B,2,0),"")</f>
        <v>http://http2.mlstatic.com/D_966444-MLA72045130679_102023-F.jpg</v>
      </c>
    </row>
    <row r="89" spans="1:15" ht="18">
      <c r="A89" s="75" t="s">
        <v>146</v>
      </c>
      <c r="C89" s="94">
        <f>+VLOOKUP(A89,BD!$A$2:$E$3988,3,0)</f>
        <v>76</v>
      </c>
      <c r="D89" s="95" t="str">
        <f>+VLOOKUP(A89,BD!$A$2:$E$3988,4,0)</f>
        <v xml:space="preserve">Grampa paneles de tapizado DUNA Y UNO </v>
      </c>
      <c r="E89" s="96">
        <f>+VLOOKUP(A89,BD!$A$2:$E$3988,5,0)</f>
        <v>778.17</v>
      </c>
      <c r="G89" s="101">
        <f t="shared" si="1"/>
        <v>420.21</v>
      </c>
      <c r="H89" s="69"/>
      <c r="I89" s="101">
        <f t="array" ref="I89">+ROUND(G89+(G89*DES.2),2)</f>
        <v>756.38</v>
      </c>
      <c r="J89" s="57"/>
      <c r="K89" s="57"/>
      <c r="L89" s="57"/>
      <c r="M89" s="57"/>
      <c r="N89" s="57"/>
      <c r="O89" s="64" t="str">
        <f>+IFERROR(VLOOKUP(A89,Imagen!A:B,2,0),"")</f>
        <v>http://http2.mlstatic.com/D_817432-MLA72045130677_102023-F.jpg</v>
      </c>
    </row>
    <row r="90" spans="1:15" ht="18">
      <c r="A90" s="75" t="s">
        <v>147</v>
      </c>
      <c r="C90" s="94">
        <f>+VLOOKUP(A90,BD!$A$2:$E$3988,3,0)</f>
        <v>77</v>
      </c>
      <c r="D90" s="95" t="str">
        <f>+VLOOKUP(A90,BD!$A$2:$E$3988,4,0)</f>
        <v>Grampa paneles laterales y baul VOLKSWAGEN</v>
      </c>
      <c r="E90" s="96">
        <f>+VLOOKUP(A90,BD!$A$2:$E$3988,5,0)</f>
        <v>1013.24</v>
      </c>
      <c r="G90" s="101">
        <f t="shared" si="1"/>
        <v>547.15</v>
      </c>
      <c r="H90" s="69"/>
      <c r="I90" s="101">
        <f t="array" ref="I90">+ROUND(G90+(G90*DES.2),2)</f>
        <v>984.87</v>
      </c>
      <c r="J90" s="57"/>
      <c r="K90" s="57"/>
      <c r="L90" s="57"/>
      <c r="M90" s="57"/>
      <c r="N90" s="57"/>
      <c r="O90" s="64" t="str">
        <f>+IFERROR(VLOOKUP(A90,Imagen!A:B,2,0),"")</f>
        <v>http://http2.mlstatic.com/D_862240-MLA71988387612_102023-F.jpg</v>
      </c>
    </row>
    <row r="91" spans="1:15" ht="18">
      <c r="A91" s="75" t="s">
        <v>148</v>
      </c>
      <c r="C91" s="94">
        <f>+VLOOKUP(A91,BD!$A$2:$E$3988,3,0)</f>
        <v>78</v>
      </c>
      <c r="D91" s="95" t="str">
        <f>+VLOOKUP(A91,BD!$A$2:$E$3988,4,0)</f>
        <v>Clip tapizado panel GOL - SENDA</v>
      </c>
      <c r="E91" s="96">
        <f>+VLOOKUP(A91,BD!$A$2:$E$3988,5,0)</f>
        <v>829.47</v>
      </c>
      <c r="G91" s="101">
        <f t="shared" si="1"/>
        <v>447.91</v>
      </c>
      <c r="H91" s="69"/>
      <c r="I91" s="101">
        <f t="array" ref="I91">+ROUND(G91+(G91*DES.2),2)</f>
        <v>806.24</v>
      </c>
      <c r="J91" s="57"/>
      <c r="K91" s="57"/>
      <c r="L91" s="57"/>
      <c r="M91" s="57"/>
      <c r="N91" s="57"/>
      <c r="O91" s="64" t="str">
        <f>+IFERROR(VLOOKUP(A91,Imagen!A:B,2,0),"")</f>
        <v>http://http2.mlstatic.com/D_971972-MLA71988387614_102023-F.jpg</v>
      </c>
    </row>
    <row r="92" spans="1:15" ht="18">
      <c r="A92" s="75" t="s">
        <v>149</v>
      </c>
      <c r="C92" s="94">
        <f>+VLOOKUP(A92,BD!$A$2:$E$3988,3,0)</f>
        <v>79</v>
      </c>
      <c r="D92" s="95" t="str">
        <f>+VLOOKUP(A92,BD!$A$2:$E$3988,4,0)</f>
        <v>Grampa tapizado Renault 18 - 11</v>
      </c>
      <c r="E92" s="96">
        <f>+VLOOKUP(A92,BD!$A$2:$E$3988,5,0)</f>
        <v>578.92999999999995</v>
      </c>
      <c r="G92" s="101">
        <f t="shared" si="1"/>
        <v>312.62</v>
      </c>
      <c r="H92" s="69"/>
      <c r="I92" s="101">
        <f t="array" ref="I92">+ROUND(G92+(G92*DES.2),2)</f>
        <v>562.72</v>
      </c>
      <c r="J92" s="57"/>
      <c r="K92" s="57"/>
      <c r="L92" s="57"/>
      <c r="M92" s="57"/>
      <c r="N92" s="57"/>
      <c r="O92" s="64" t="str">
        <f>+IFERROR(VLOOKUP(A92,Imagen!A:B,2,0),"")</f>
        <v>http://http2.mlstatic.com/D_641258-MLA71988387616_102023-F.jpg</v>
      </c>
    </row>
    <row r="93" spans="1:15" ht="18">
      <c r="A93" s="75" t="s">
        <v>150</v>
      </c>
      <c r="C93" s="94">
        <f>+VLOOKUP(A93,BD!$A$2:$E$3988,3,0)</f>
        <v>80</v>
      </c>
      <c r="D93" s="95" t="str">
        <f>+VLOOKUP(A93,BD!$A$2:$E$3988,4,0)</f>
        <v>Grampa manta capot CLIO</v>
      </c>
      <c r="E93" s="96">
        <f>+VLOOKUP(A93,BD!$A$2:$E$3988,5,0)</f>
        <v>691.6</v>
      </c>
      <c r="G93" s="101">
        <f t="shared" si="1"/>
        <v>373.46</v>
      </c>
      <c r="H93" s="69"/>
      <c r="I93" s="101">
        <f t="array" ref="I93">+ROUND(G93+(G93*DES.2),2)</f>
        <v>672.23</v>
      </c>
      <c r="J93" s="57"/>
      <c r="K93" s="57"/>
      <c r="L93" s="57"/>
      <c r="M93" s="57"/>
      <c r="N93" s="57"/>
      <c r="O93" s="64" t="str">
        <f>+IFERROR(VLOOKUP(A93,Imagen!A:B,2,0),"")</f>
        <v>http://http2.mlstatic.com/D_709426-MLA71988387618_102023-F.jpg</v>
      </c>
    </row>
    <row r="94" spans="1:15" ht="18">
      <c r="A94" s="75" t="s">
        <v>151</v>
      </c>
      <c r="C94" s="94">
        <f>+VLOOKUP(A94,BD!$A$2:$E$3988,3,0)</f>
        <v>81</v>
      </c>
      <c r="D94" s="95" t="str">
        <f>+VLOOKUP(A94,BD!$A$2:$E$3988,4,0)</f>
        <v>Grampa fijacion patente FORD-VOLKSWAGEN</v>
      </c>
      <c r="E94" s="96">
        <f>+VLOOKUP(A94,BD!$A$2:$E$3988,5,0)</f>
        <v>933.24</v>
      </c>
      <c r="G94" s="101">
        <f t="shared" si="1"/>
        <v>503.95</v>
      </c>
      <c r="H94" s="69"/>
      <c r="I94" s="101">
        <f t="array" ref="I94">+ROUND(G94+(G94*DES.2),2)</f>
        <v>907.11</v>
      </c>
      <c r="J94" s="57"/>
      <c r="K94" s="57"/>
      <c r="L94" s="57"/>
      <c r="M94" s="57"/>
      <c r="N94" s="57"/>
      <c r="O94" s="64" t="str">
        <f>+IFERROR(VLOOKUP(A94,Imagen!A:B,2,0),"")</f>
        <v>http://http2.mlstatic.com/D_856569-MLA72292952717_102023-F.jpg</v>
      </c>
    </row>
    <row r="95" spans="1:15" ht="18">
      <c r="A95" s="75" t="s">
        <v>152</v>
      </c>
      <c r="C95" s="94">
        <f>+VLOOKUP(A95,BD!$A$2:$E$3988,3,0)</f>
        <v>82</v>
      </c>
      <c r="D95" s="95" t="str">
        <f>+VLOOKUP(A95,BD!$A$2:$E$3988,4,0)</f>
        <v>Tuerca autorroscante optica ESCORD</v>
      </c>
      <c r="E95" s="96">
        <f>+VLOOKUP(A95,BD!$A$2:$E$3988,5,0)</f>
        <v>839.97</v>
      </c>
      <c r="G95" s="101">
        <f t="shared" si="1"/>
        <v>453.58</v>
      </c>
      <c r="H95" s="69"/>
      <c r="I95" s="101">
        <f t="array" ref="I95">+ROUND(G95+(G95*DES.2),2)</f>
        <v>816.44</v>
      </c>
      <c r="J95" s="57"/>
      <c r="K95" s="57"/>
      <c r="L95" s="57"/>
      <c r="M95" s="57"/>
      <c r="N95" s="57"/>
      <c r="O95" s="64" t="str">
        <f>+IFERROR(VLOOKUP(A95,Imagen!A:B,2,0),"")</f>
        <v>http://http2.mlstatic.com/D_831923-MLA72045130695_102023-F.jpg</v>
      </c>
    </row>
    <row r="96" spans="1:15" ht="18">
      <c r="A96" s="75" t="s">
        <v>153</v>
      </c>
      <c r="C96" s="94">
        <f>+VLOOKUP(A96,BD!$A$2:$E$3988,3,0)</f>
        <v>84</v>
      </c>
      <c r="D96" s="95" t="str">
        <f>+VLOOKUP(A96,BD!$A$2:$E$3988,4,0)</f>
        <v>Tuerca autorroscante FIAT - PEUGEOT</v>
      </c>
      <c r="E96" s="96">
        <f>+VLOOKUP(A96,BD!$A$2:$E$3988,5,0)</f>
        <v>902.31</v>
      </c>
      <c r="G96" s="101">
        <f t="shared" si="1"/>
        <v>487.25</v>
      </c>
      <c r="H96" s="69"/>
      <c r="I96" s="101">
        <f t="array" ref="I96">+ROUND(G96+(G96*DES.2),2)</f>
        <v>877.05</v>
      </c>
      <c r="J96" s="57"/>
      <c r="K96" s="57"/>
      <c r="L96" s="57"/>
      <c r="M96" s="57"/>
      <c r="N96" s="57"/>
      <c r="O96" s="64" t="str">
        <f>+IFERROR(VLOOKUP(A96,Imagen!A:B,2,0),"")</f>
        <v>http://http2.mlstatic.com/D_707161-MLA71988436190_102023-F.jpg</v>
      </c>
    </row>
    <row r="97" spans="1:15" ht="18">
      <c r="A97" s="75" t="s">
        <v>154</v>
      </c>
      <c r="C97" s="94">
        <f>+VLOOKUP(A97,BD!$A$2:$E$3988,3,0)</f>
        <v>85</v>
      </c>
      <c r="D97" s="95" t="str">
        <f>+VLOOKUP(A97,BD!$A$2:$E$3988,4,0)</f>
        <v>Boton estriado tapizado FORD ORION</v>
      </c>
      <c r="E97" s="96">
        <f>+VLOOKUP(A97,BD!$A$2:$E$3988,5,0)</f>
        <v>902.31</v>
      </c>
      <c r="G97" s="101">
        <f t="shared" si="1"/>
        <v>487.25</v>
      </c>
      <c r="H97" s="69"/>
      <c r="I97" s="101">
        <f t="array" ref="I97">+ROUND(G97+(G97*DES.2),2)</f>
        <v>877.05</v>
      </c>
      <c r="J97" s="57"/>
      <c r="K97" s="57"/>
      <c r="L97" s="57"/>
      <c r="M97" s="57"/>
      <c r="N97" s="57"/>
      <c r="O97" s="64" t="str">
        <f>+IFERROR(VLOOKUP(A97,Imagen!A:B,2,0),"")</f>
        <v>http://http2.mlstatic.com/D_709492-MLA71988436196_102023-F.jpg</v>
      </c>
    </row>
    <row r="98" spans="1:15" ht="18">
      <c r="A98" s="75" t="s">
        <v>155</v>
      </c>
      <c r="C98" s="94">
        <f>+VLOOKUP(A98,BD!$A$2:$E$3988,3,0)</f>
        <v>86</v>
      </c>
      <c r="D98" s="95" t="str">
        <f>+VLOOKUP(A98,BD!$A$2:$E$3988,4,0)</f>
        <v>Grampa tapizado puerta PALIO- SIENA buje B</v>
      </c>
      <c r="E98" s="96">
        <f>+VLOOKUP(A98,BD!$A$2:$E$3988,5,0)</f>
        <v>642.4</v>
      </c>
      <c r="G98" s="101">
        <f t="shared" si="1"/>
        <v>346.9</v>
      </c>
      <c r="H98" s="69"/>
      <c r="I98" s="101">
        <f t="array" ref="I98">+ROUND(G98+(G98*DES.2),2)</f>
        <v>624.41999999999996</v>
      </c>
      <c r="J98" s="57"/>
      <c r="K98" s="57"/>
      <c r="L98" s="57"/>
      <c r="M98" s="57"/>
      <c r="N98" s="57"/>
      <c r="O98" s="64" t="str">
        <f>+IFERROR(VLOOKUP(A98,Imagen!A:B,2,0),"")</f>
        <v>http://http2.mlstatic.com/D_791630-MLA71988387620_102023-F.jpg</v>
      </c>
    </row>
    <row r="99" spans="1:15" ht="18">
      <c r="A99" s="75" t="s">
        <v>156</v>
      </c>
      <c r="C99" s="94">
        <f>+VLOOKUP(A99,BD!$A$2:$E$3988,3,0)</f>
        <v>87</v>
      </c>
      <c r="D99" s="95" t="str">
        <f>+VLOOKUP(A99,BD!$A$2:$E$3988,4,0)</f>
        <v>Tueca apoya brazo R- 18 -  Fuego - Break</v>
      </c>
      <c r="E99" s="96">
        <f>+VLOOKUP(A99,BD!$A$2:$E$3988,5,0)</f>
        <v>839.97</v>
      </c>
      <c r="G99" s="101">
        <f t="shared" si="1"/>
        <v>453.58</v>
      </c>
      <c r="H99" s="69"/>
      <c r="I99" s="101">
        <f t="array" ref="I99">+ROUND(G99+(G99*DES.2),2)</f>
        <v>816.44</v>
      </c>
      <c r="J99" s="57"/>
      <c r="K99" s="57"/>
      <c r="L99" s="57"/>
      <c r="M99" s="57"/>
      <c r="N99" s="57"/>
      <c r="O99" s="64" t="str">
        <f>+IFERROR(VLOOKUP(A99,Imagen!A:B,2,0),"")</f>
        <v>http://http2.mlstatic.com/D_887238-MLA71988436200_102023-F.jpg</v>
      </c>
    </row>
    <row r="100" spans="1:15" ht="18">
      <c r="A100" s="75" t="s">
        <v>157</v>
      </c>
      <c r="C100" s="94">
        <f>+VLOOKUP(A100,BD!$A$2:$E$3988,3,0)</f>
        <v>88</v>
      </c>
      <c r="D100" s="95" t="str">
        <f>+VLOOKUP(A100,BD!$A$2:$E$3988,4,0)</f>
        <v>Grampa tapizado Pick-up Ford mod. Nuevo</v>
      </c>
      <c r="E100" s="96">
        <f>+VLOOKUP(A100,BD!$A$2:$E$3988,5,0)</f>
        <v>1064</v>
      </c>
      <c r="G100" s="101">
        <f t="shared" si="1"/>
        <v>574.55999999999995</v>
      </c>
      <c r="H100" s="69"/>
      <c r="I100" s="101">
        <f t="array" ref="I100">+ROUND(G100+(G100*DES.2),2)</f>
        <v>1034.21</v>
      </c>
      <c r="J100" s="57"/>
      <c r="K100" s="57"/>
      <c r="L100" s="57"/>
      <c r="M100" s="57"/>
      <c r="N100" s="57"/>
      <c r="O100" s="64" t="str">
        <f>+IFERROR(VLOOKUP(A100,Imagen!A:B,2,0),"")</f>
        <v>http://http2.mlstatic.com/D_614241-MLA72045130701_102023-F.jpg</v>
      </c>
    </row>
    <row r="101" spans="1:15" ht="18">
      <c r="A101" s="75" t="s">
        <v>158</v>
      </c>
      <c r="C101" s="94">
        <f>+VLOOKUP(A101,BD!$A$2:$E$3988,3,0)</f>
        <v>89</v>
      </c>
      <c r="D101" s="95" t="str">
        <f>+VLOOKUP(A101,BD!$A$2:$E$3988,4,0)</f>
        <v>Chupete guardabarro Renault 18</v>
      </c>
      <c r="E101" s="96">
        <f>+VLOOKUP(A101,BD!$A$2:$E$3988,5,0)</f>
        <v>727.61</v>
      </c>
      <c r="G101" s="101">
        <f t="shared" si="1"/>
        <v>392.91</v>
      </c>
      <c r="H101" s="69"/>
      <c r="I101" s="101">
        <f t="array" ref="I101">+ROUND(G101+(G101*DES.2),2)</f>
        <v>707.24</v>
      </c>
      <c r="J101" s="57"/>
      <c r="K101" s="57"/>
      <c r="L101" s="57"/>
      <c r="M101" s="57"/>
      <c r="N101" s="57"/>
      <c r="O101" s="64" t="str">
        <f>+IFERROR(VLOOKUP(A101,Imagen!A:B,2,0),"")</f>
        <v>http://http2.mlstatic.com/D_613617-MLA71988436206_102023-F.jpg</v>
      </c>
    </row>
    <row r="102" spans="1:15" ht="18">
      <c r="A102" s="75" t="s">
        <v>159</v>
      </c>
      <c r="C102" s="94">
        <f>+VLOOKUP(A102,BD!$A$2:$E$3988,3,0)</f>
        <v>91</v>
      </c>
      <c r="D102" s="95" t="str">
        <f>+VLOOKUP(A102,BD!$A$2:$E$3988,4,0)</f>
        <v>Grampa baguet lateral R 19 - RN - RT -Coupe</v>
      </c>
      <c r="E102" s="96">
        <f>+VLOOKUP(A102,BD!$A$2:$E$3988,5,0)</f>
        <v>447.75</v>
      </c>
      <c r="G102" s="101">
        <f t="shared" si="1"/>
        <v>241.79</v>
      </c>
      <c r="H102" s="69"/>
      <c r="I102" s="101">
        <f t="array" ref="I102">+ROUND(G102+(G102*DES.2),2)</f>
        <v>435.22</v>
      </c>
      <c r="J102" s="57"/>
      <c r="K102" s="57"/>
      <c r="L102" s="57"/>
      <c r="M102" s="57"/>
      <c r="N102" s="57"/>
      <c r="O102" s="64" t="str">
        <f>+IFERROR(VLOOKUP(A102,Imagen!A:B,2,0),"")</f>
        <v>http://http2.mlstatic.com/D_925007-MLA72045130703_102023-F.jpg</v>
      </c>
    </row>
    <row r="103" spans="1:15" ht="18">
      <c r="A103" s="75" t="s">
        <v>160</v>
      </c>
      <c r="C103" s="94">
        <f>+VLOOKUP(A103,BD!$A$2:$E$3988,3,0)</f>
        <v>92</v>
      </c>
      <c r="D103" s="95" t="str">
        <f>+VLOOKUP(A103,BD!$A$2:$E$3988,4,0)</f>
        <v>Grampa varilla cerradura Renault  todos</v>
      </c>
      <c r="E103" s="96">
        <f>+VLOOKUP(A103,BD!$A$2:$E$3988,5,0)</f>
        <v>864.5</v>
      </c>
      <c r="G103" s="101">
        <f t="shared" si="1"/>
        <v>466.83</v>
      </c>
      <c r="H103" s="69"/>
      <c r="I103" s="101">
        <f t="array" ref="I103">+ROUND(G103+(G103*DES.2),2)</f>
        <v>840.29</v>
      </c>
      <c r="J103" s="57"/>
      <c r="K103" s="57"/>
      <c r="L103" s="57"/>
      <c r="M103" s="57"/>
      <c r="N103" s="57"/>
      <c r="O103" s="64" t="str">
        <f>+IFERROR(VLOOKUP(A103,Imagen!A:B,2,0),"")</f>
        <v>http://http2.mlstatic.com/D_972617-MLA72045130707_102023-F.jpg</v>
      </c>
    </row>
    <row r="104" spans="1:15" ht="18">
      <c r="A104" s="75" t="s">
        <v>161</v>
      </c>
      <c r="C104" s="94">
        <f>+VLOOKUP(A104,BD!$A$2:$E$3988,3,0)</f>
        <v>93</v>
      </c>
      <c r="D104" s="95" t="str">
        <f>+VLOOKUP(A104,BD!$A$2:$E$3988,4,0)</f>
        <v>Grampa moldura techo DUNA - UNO - TIPO</v>
      </c>
      <c r="E104" s="96">
        <f>+VLOOKUP(A104,BD!$A$2:$E$3988,5,0)</f>
        <v>706.18</v>
      </c>
      <c r="G104" s="101">
        <f t="shared" si="1"/>
        <v>381.34</v>
      </c>
      <c r="H104" s="69"/>
      <c r="I104" s="101">
        <f t="array" ref="I104">+ROUND(G104+(G104*DES.2),2)</f>
        <v>686.41</v>
      </c>
      <c r="J104" s="57"/>
      <c r="K104" s="57"/>
      <c r="L104" s="57"/>
      <c r="M104" s="57"/>
      <c r="N104" s="57"/>
      <c r="O104" s="64" t="str">
        <f>+IFERROR(VLOOKUP(A104,Imagen!A:B,2,0),"")</f>
        <v>http://http2.mlstatic.com/D_970144-MLA71988436218_102023-F.jpg</v>
      </c>
    </row>
    <row r="105" spans="1:15" ht="18">
      <c r="A105" s="75" t="s">
        <v>162</v>
      </c>
      <c r="C105" s="94">
        <f>+VLOOKUP(A105,BD!$A$2:$E$3988,3,0)</f>
        <v>94</v>
      </c>
      <c r="D105" s="95" t="str">
        <f>+VLOOKUP(A105,BD!$A$2:$E$3988,4,0)</f>
        <v>Grampa varilla capot Peugeot 504</v>
      </c>
      <c r="E105" s="96">
        <f>+VLOOKUP(A105,BD!$A$2:$E$3988,5,0)</f>
        <v>668.91</v>
      </c>
      <c r="G105" s="101">
        <f t="shared" si="1"/>
        <v>361.21</v>
      </c>
      <c r="H105" s="69"/>
      <c r="I105" s="101">
        <f t="array" ref="I105">+ROUND(G105+(G105*DES.2),2)</f>
        <v>650.17999999999995</v>
      </c>
      <c r="J105" s="57"/>
      <c r="K105" s="57"/>
      <c r="L105" s="57"/>
      <c r="M105" s="57"/>
      <c r="N105" s="57"/>
      <c r="O105" s="64" t="str">
        <f>+IFERROR(VLOOKUP(A105,Imagen!A:B,2,0),"")</f>
        <v>http://http2.mlstatic.com/D_838567-MLA71988387632_102023-F.jpg</v>
      </c>
    </row>
    <row r="106" spans="1:15" ht="18">
      <c r="A106" s="75" t="s">
        <v>163</v>
      </c>
      <c r="C106" s="94">
        <f>+VLOOKUP(A106,BD!$A$2:$E$3988,3,0)</f>
        <v>95</v>
      </c>
      <c r="D106" s="95" t="str">
        <f>+VLOOKUP(A106,BD!$A$2:$E$3988,4,0)</f>
        <v>Grampa varilla capot Peugeot 205 - 306 - 406</v>
      </c>
      <c r="E106" s="96">
        <f>+VLOOKUP(A106,BD!$A$2:$E$3988,5,0)</f>
        <v>1073.43</v>
      </c>
      <c r="G106" s="101">
        <f t="shared" si="1"/>
        <v>579.65</v>
      </c>
      <c r="H106" s="69"/>
      <c r="I106" s="101">
        <f t="array" ref="I106">+ROUND(G106+(G106*DES.2),2)</f>
        <v>1043.3699999999999</v>
      </c>
      <c r="J106" s="57"/>
      <c r="K106" s="57"/>
      <c r="L106" s="57"/>
      <c r="M106" s="57"/>
      <c r="N106" s="57"/>
      <c r="O106" s="64" t="str">
        <f>+IFERROR(VLOOKUP(A106,Imagen!A:B,2,0),"")</f>
        <v>http://http2.mlstatic.com/D_877534-MLA71988387634_102023-F.jpg</v>
      </c>
    </row>
    <row r="107" spans="1:15" ht="18">
      <c r="A107" s="75" t="s">
        <v>164</v>
      </c>
      <c r="C107" s="94">
        <f>+VLOOKUP(A107,BD!$A$2:$E$3988,3,0)</f>
        <v>96</v>
      </c>
      <c r="D107" s="95" t="str">
        <f>+VLOOKUP(A107,BD!$A$2:$E$3988,4,0)</f>
        <v>Tope cap3,01ot Pick -up - Camion Ford</v>
      </c>
      <c r="E107" s="96">
        <f>+VLOOKUP(A107,BD!$A$2:$E$3988,5,0)</f>
        <v>713.06</v>
      </c>
      <c r="G107" s="101">
        <f t="shared" si="1"/>
        <v>385.05</v>
      </c>
      <c r="H107" s="69"/>
      <c r="I107" s="101">
        <f t="array" ref="I107">+ROUND(G107+(G107*DES.2),2)</f>
        <v>693.09</v>
      </c>
      <c r="J107" s="57"/>
      <c r="K107" s="57"/>
      <c r="L107" s="57"/>
      <c r="M107" s="57"/>
      <c r="N107" s="57"/>
      <c r="O107" s="64" t="str">
        <f>+IFERROR(VLOOKUP(A107,Imagen!A:B,2,0),"")</f>
        <v>http://http2.mlstatic.com/D_885792-MLA71988436220_102023-F.jpg</v>
      </c>
    </row>
    <row r="108" spans="1:15" ht="18">
      <c r="A108" s="75" t="s">
        <v>165</v>
      </c>
      <c r="C108" s="94">
        <f>+VLOOKUP(A108,BD!$A$2:$E$3988,3,0)</f>
        <v>97</v>
      </c>
      <c r="D108" s="95" t="str">
        <f>+VLOOKUP(A108,BD!$A$2:$E$3988,4,0)</f>
        <v>Grampa tapizado Renault Express</v>
      </c>
      <c r="E108" s="96">
        <f>+VLOOKUP(A108,BD!$A$2:$E$3988,5,0)</f>
        <v>1229.03</v>
      </c>
      <c r="G108" s="101">
        <f t="shared" si="1"/>
        <v>663.68</v>
      </c>
      <c r="H108" s="69"/>
      <c r="I108" s="101">
        <f t="array" ref="I108">+ROUND(G108+(G108*DES.2),2)</f>
        <v>1194.6199999999999</v>
      </c>
      <c r="J108" s="57"/>
      <c r="K108" s="57"/>
      <c r="L108" s="57"/>
      <c r="M108" s="57"/>
      <c r="N108" s="57"/>
      <c r="O108" s="64" t="str">
        <f>+IFERROR(VLOOKUP(A108,Imagen!A:B,2,0),"")</f>
        <v>http://http2.mlstatic.com/D_692868-MLA71988387636_102023-F.jpg</v>
      </c>
    </row>
    <row r="109" spans="1:15" ht="18">
      <c r="A109" s="75" t="s">
        <v>166</v>
      </c>
      <c r="C109" s="94">
        <f>+VLOOKUP(A109,BD!$A$2:$E$3988,3,0)</f>
        <v>98</v>
      </c>
      <c r="D109" s="95" t="str">
        <f>+VLOOKUP(A109,BD!$A$2:$E$3988,4,0)</f>
        <v>Grampa tapizado peugeot405 corta</v>
      </c>
      <c r="E109" s="96">
        <f>+VLOOKUP(A109,BD!$A$2:$E$3988,5,0)</f>
        <v>1027.04</v>
      </c>
      <c r="G109" s="101">
        <f t="shared" si="1"/>
        <v>554.6</v>
      </c>
      <c r="H109" s="69"/>
      <c r="I109" s="101">
        <f t="array" ref="I109">+ROUND(G109+(G109*DES.2),2)</f>
        <v>998.28</v>
      </c>
      <c r="J109" s="57"/>
      <c r="K109" s="57"/>
      <c r="L109" s="57"/>
      <c r="M109" s="57"/>
      <c r="N109" s="57"/>
      <c r="O109" s="64" t="str">
        <f>+IFERROR(VLOOKUP(A109,Imagen!A:B,2,0),"")</f>
        <v>http://http2.mlstatic.com/D_630953-MLA72045130717_102023-F.jpg</v>
      </c>
    </row>
    <row r="110" spans="1:15" ht="18">
      <c r="A110" s="75" t="s">
        <v>167</v>
      </c>
      <c r="C110" s="94">
        <f>+VLOOKUP(A110,BD!$A$2:$E$3988,3,0)</f>
        <v>99</v>
      </c>
      <c r="D110" s="95" t="str">
        <f>+VLOOKUP(A110,BD!$A$2:$E$3988,4,0)</f>
        <v>Grampa manta capot DUNA - 147 gasoleros</v>
      </c>
      <c r="E110" s="96">
        <f>+VLOOKUP(A110,BD!$A$2:$E$3988,5,0)</f>
        <v>744.8</v>
      </c>
      <c r="G110" s="101">
        <f t="shared" si="1"/>
        <v>402.19</v>
      </c>
      <c r="H110" s="69"/>
      <c r="I110" s="101">
        <f t="array" ref="I110">+ROUND(G110+(G110*DES.2),2)</f>
        <v>723.94</v>
      </c>
      <c r="J110" s="57"/>
      <c r="K110" s="57"/>
      <c r="L110" s="57"/>
      <c r="M110" s="57"/>
      <c r="N110" s="57"/>
      <c r="O110" s="64" t="str">
        <f>+IFERROR(VLOOKUP(A110,Imagen!A:B,2,0),"")</f>
        <v>http://http2.mlstatic.com/D_796042-MLA71988436226_102023-F.jpg</v>
      </c>
    </row>
    <row r="111" spans="1:15" ht="18">
      <c r="A111" s="75" t="s">
        <v>168</v>
      </c>
      <c r="C111" s="94">
        <f>+VLOOKUP(A111,BD!$A$2:$E$3988,3,0)</f>
        <v>100</v>
      </c>
      <c r="D111" s="95" t="str">
        <f>+VLOOKUP(A111,BD!$A$2:$E$3988,4,0)</f>
        <v>Grampa lateral puerta Pick FORD</v>
      </c>
      <c r="E111" s="96">
        <f>+VLOOKUP(A111,BD!$A$2:$E$3988,5,0)</f>
        <v>771.26</v>
      </c>
      <c r="G111" s="101">
        <f t="shared" si="1"/>
        <v>416.48</v>
      </c>
      <c r="H111" s="69"/>
      <c r="I111" s="101">
        <f t="array" ref="I111">+ROUND(G111+(G111*DES.2),2)</f>
        <v>749.66</v>
      </c>
      <c r="J111" s="57"/>
      <c r="K111" s="57"/>
      <c r="L111" s="57"/>
      <c r="M111" s="57"/>
      <c r="N111" s="57"/>
      <c r="O111" s="64" t="str">
        <f>+IFERROR(VLOOKUP(A111,Imagen!A:B,2,0),"")</f>
        <v>http://http2.mlstatic.com/D_977135-MLA71988436234_102023-F.jpg</v>
      </c>
    </row>
    <row r="112" spans="1:15" ht="18">
      <c r="A112" s="75" t="s">
        <v>169</v>
      </c>
      <c r="C112" s="94">
        <f>+VLOOKUP(A112,BD!$A$2:$E$3988,3,0)</f>
        <v>101</v>
      </c>
      <c r="D112" s="95" t="str">
        <f>+VLOOKUP(A112,BD!$A$2:$E$3988,4,0)</f>
        <v>Boton lateral puerta 125</v>
      </c>
      <c r="E112" s="96">
        <f>+VLOOKUP(A112,BD!$A$2:$E$3988,5,0)</f>
        <v>756.71</v>
      </c>
      <c r="G112" s="101">
        <f t="shared" si="1"/>
        <v>408.62</v>
      </c>
      <c r="H112" s="69"/>
      <c r="I112" s="101">
        <f t="array" ref="I112">+ROUND(G112+(G112*DES.2),2)</f>
        <v>735.52</v>
      </c>
      <c r="J112" s="57"/>
      <c r="K112" s="57"/>
      <c r="L112" s="57"/>
      <c r="M112" s="57"/>
      <c r="N112" s="57"/>
      <c r="O112" s="65" t="str">
        <f>+IFERROR(VLOOKUP(A112,Imagen!A:B,2,0),"")</f>
        <v/>
      </c>
    </row>
    <row r="113" spans="1:15" ht="18">
      <c r="A113" s="75" t="s">
        <v>170</v>
      </c>
      <c r="C113" s="94">
        <f>+VLOOKUP(A113,BD!$A$2:$E$3988,3,0)</f>
        <v>102</v>
      </c>
      <c r="D113" s="95" t="str">
        <f>+VLOOKUP(A113,BD!$A$2:$E$3988,4,0)</f>
        <v>Abrazaderas p/ cables linea Fiat</v>
      </c>
      <c r="E113" s="96">
        <f>+VLOOKUP(A113,BD!$A$2:$E$3988,5,0)</f>
        <v>1382.45</v>
      </c>
      <c r="G113" s="101">
        <f t="shared" si="1"/>
        <v>746.52</v>
      </c>
      <c r="H113" s="69"/>
      <c r="I113" s="101">
        <f t="array" ref="I113">+ROUND(G113+(G113*DES.2),2)</f>
        <v>1343.74</v>
      </c>
      <c r="J113" s="57"/>
      <c r="K113" s="57"/>
      <c r="L113" s="57"/>
      <c r="M113" s="57"/>
      <c r="N113" s="57"/>
      <c r="O113" s="64" t="str">
        <f>+IFERROR(VLOOKUP(A113,Imagen!A:B,2,0),"")</f>
        <v>http://http2.mlstatic.com/D_699750-MLA71988436232_102023-F.jpg</v>
      </c>
    </row>
    <row r="114" spans="1:15" ht="18">
      <c r="A114" s="75" t="s">
        <v>171</v>
      </c>
      <c r="C114" s="94">
        <f>+VLOOKUP(A114,BD!$A$2:$E$3988,3,0)</f>
        <v>103</v>
      </c>
      <c r="D114" s="95" t="str">
        <f>+VLOOKUP(A114,BD!$A$2:$E$3988,4,0)</f>
        <v>Grampa varilla capot R19 pasacables..</v>
      </c>
      <c r="E114" s="96">
        <f>+VLOOKUP(A114,BD!$A$2:$E$3988,5,0)</f>
        <v>1633.55</v>
      </c>
      <c r="G114" s="101">
        <f t="shared" si="1"/>
        <v>882.12</v>
      </c>
      <c r="H114" s="69"/>
      <c r="I114" s="101">
        <f t="array" ref="I114">+ROUND(G114+(G114*DES.2),2)</f>
        <v>1587.82</v>
      </c>
      <c r="J114" s="57"/>
      <c r="K114" s="57"/>
      <c r="L114" s="57"/>
      <c r="M114" s="57"/>
      <c r="N114" s="57"/>
      <c r="O114" s="64" t="str">
        <f>+IFERROR(VLOOKUP(A114,Imagen!A:B,2,0),"")</f>
        <v>http://http2.mlstatic.com/D_919006-MLA71988436238_102023-F.jpg</v>
      </c>
    </row>
    <row r="115" spans="1:15" ht="18">
      <c r="A115" s="75" t="s">
        <v>172</v>
      </c>
      <c r="C115" s="94">
        <f>+VLOOKUP(A115,BD!$A$2:$E$3988,3,0)</f>
        <v>104</v>
      </c>
      <c r="D115" s="95" t="str">
        <f>+VLOOKUP(A115,BD!$A$2:$E$3988,4,0)</f>
        <v>Leva carburados holley</v>
      </c>
      <c r="E115" s="96">
        <f>+VLOOKUP(A115,BD!$A$2:$E$3988,5,0)</f>
        <v>1600.74</v>
      </c>
      <c r="G115" s="101">
        <f t="shared" si="1"/>
        <v>864.4</v>
      </c>
      <c r="H115" s="69"/>
      <c r="I115" s="101">
        <f t="array" ref="I115">+ROUND(G115+(G115*DES.2),2)</f>
        <v>1555.92</v>
      </c>
      <c r="J115" s="57"/>
      <c r="K115" s="57"/>
      <c r="L115" s="57"/>
      <c r="M115" s="57"/>
      <c r="N115" s="57"/>
      <c r="O115" s="64" t="str">
        <f>+IFERROR(VLOOKUP(A115,Imagen!A:B,2,0),"")</f>
        <v>http://http2.mlstatic.com/D_960675-MLA72045130725_102023-F.jpg</v>
      </c>
    </row>
    <row r="116" spans="1:15" ht="18">
      <c r="A116" s="75" t="s">
        <v>173</v>
      </c>
      <c r="C116" s="94">
        <f>+VLOOKUP(A116,BD!$A$2:$E$3988,3,0)</f>
        <v>105</v>
      </c>
      <c r="D116" s="95" t="str">
        <f>+VLOOKUP(A116,BD!$A$2:$E$3988,4,0)</f>
        <v>Grampa cerradura puerta Pick-up isquier.</v>
      </c>
      <c r="E116" s="96">
        <f>+VLOOKUP(A116,BD!$A$2:$E$3988,5,0)</f>
        <v>858.58</v>
      </c>
      <c r="G116" s="101">
        <f t="shared" si="1"/>
        <v>463.63</v>
      </c>
      <c r="H116" s="69"/>
      <c r="I116" s="101">
        <f t="array" ref="I116">+ROUND(G116+(G116*DES.2),2)</f>
        <v>834.53</v>
      </c>
      <c r="J116" s="57"/>
      <c r="K116" s="57"/>
      <c r="L116" s="57"/>
      <c r="M116" s="57"/>
      <c r="N116" s="57"/>
      <c r="O116" s="64" t="str">
        <f>+IFERROR(VLOOKUP(A116,Imagen!A:B,2,0),"")</f>
        <v>http://http2.mlstatic.com/D_978684-MLA71988436240_102023-F.jpg</v>
      </c>
    </row>
    <row r="117" spans="1:15" ht="18">
      <c r="A117" s="75" t="s">
        <v>174</v>
      </c>
      <c r="C117" s="94">
        <f>+VLOOKUP(A117,BD!$A$2:$E$3988,3,0)</f>
        <v>106</v>
      </c>
      <c r="D117" s="95" t="str">
        <f>+VLOOKUP(A117,BD!$A$2:$E$3988,4,0)</f>
        <v>Grampa cerradura puerta Pick-up derecha.</v>
      </c>
      <c r="E117" s="96">
        <f>+VLOOKUP(A117,BD!$A$2:$E$3988,5,0)</f>
        <v>858.58</v>
      </c>
      <c r="G117" s="101">
        <f t="shared" si="1"/>
        <v>463.63</v>
      </c>
      <c r="H117" s="69"/>
      <c r="I117" s="101">
        <f t="array" ref="I117">+ROUND(G117+(G117*DES.2),2)</f>
        <v>834.53</v>
      </c>
      <c r="J117" s="57"/>
      <c r="K117" s="57"/>
      <c r="L117" s="57"/>
      <c r="M117" s="57"/>
      <c r="N117" s="57"/>
      <c r="O117" s="64" t="str">
        <f>+IFERROR(VLOOKUP(A117,Imagen!A:B,2,0),"")</f>
        <v>http://http2.mlstatic.com/D_714361-MLA72045130729_102023-F.jpg</v>
      </c>
    </row>
    <row r="118" spans="1:15" ht="18">
      <c r="A118" s="75" t="s">
        <v>175</v>
      </c>
      <c r="C118" s="94">
        <f>+VLOOKUP(A118,BD!$A$2:$E$3988,3,0)</f>
        <v>107</v>
      </c>
      <c r="D118" s="95" t="str">
        <f>+VLOOKUP(A118,BD!$A$2:$E$3988,4,0)</f>
        <v>Grampa fij. Paragolpe tras. Y delan. R9 -R11</v>
      </c>
      <c r="E118" s="96">
        <f>+VLOOKUP(A118,BD!$A$2:$E$3988,5,0)</f>
        <v>824.51</v>
      </c>
      <c r="G118" s="101">
        <f t="shared" si="1"/>
        <v>445.24</v>
      </c>
      <c r="H118" s="69"/>
      <c r="I118" s="101">
        <f t="array" ref="I118">+ROUND(G118+(G118*DES.2),2)</f>
        <v>801.43</v>
      </c>
      <c r="J118" s="57"/>
      <c r="K118" s="57"/>
      <c r="L118" s="57"/>
      <c r="M118" s="57"/>
      <c r="N118" s="57"/>
      <c r="O118" s="64" t="str">
        <f>+IFERROR(VLOOKUP(A118,Imagen!A:B,2,0),"")</f>
        <v>http://http2.mlstatic.com/D_955327-MLA72292972833_102023-F.jpg</v>
      </c>
    </row>
    <row r="119" spans="1:15" ht="18">
      <c r="A119" s="75" t="s">
        <v>176</v>
      </c>
      <c r="C119" s="94">
        <f>+VLOOKUP(A119,BD!$A$2:$E$3988,3,0)</f>
        <v>108</v>
      </c>
      <c r="D119" s="95" t="str">
        <f>+VLOOKUP(A119,BD!$A$2:$E$3988,4,0)</f>
        <v>Tornillo farol DEL y TRAS. Fiat 128</v>
      </c>
      <c r="E119" s="96">
        <f>+VLOOKUP(A119,BD!$A$2:$E$3988,5,0)</f>
        <v>668.91</v>
      </c>
      <c r="G119" s="101">
        <f t="shared" si="1"/>
        <v>361.21</v>
      </c>
      <c r="H119" s="69"/>
      <c r="I119" s="101">
        <f t="array" ref="I119">+ROUND(G119+(G119*DES.2),2)</f>
        <v>650.17999999999995</v>
      </c>
      <c r="J119" s="57"/>
      <c r="K119" s="57"/>
      <c r="L119" s="57"/>
      <c r="M119" s="57"/>
      <c r="N119" s="57"/>
      <c r="O119" s="64" t="str">
        <f>+IFERROR(VLOOKUP(A119,Imagen!A:B,2,0),"")</f>
        <v>http://http2.mlstatic.com/D_884455-MLA72293219047_102023-F.jpg</v>
      </c>
    </row>
    <row r="120" spans="1:15" ht="18">
      <c r="A120" s="75" t="s">
        <v>177</v>
      </c>
      <c r="C120" s="94">
        <f>+VLOOKUP(A120,BD!$A$2:$E$3988,3,0)</f>
        <v>109</v>
      </c>
      <c r="D120" s="95" t="str">
        <f>+VLOOKUP(A120,BD!$A$2:$E$3988,4,0)</f>
        <v>Grampa tapizado Dodge 1.8 -1500-Taunus</v>
      </c>
      <c r="E120" s="96">
        <f>+VLOOKUP(A120,BD!$A$2:$E$3988,5,0)</f>
        <v>659.1</v>
      </c>
      <c r="G120" s="101">
        <f t="shared" si="1"/>
        <v>355.91</v>
      </c>
      <c r="H120" s="69"/>
      <c r="I120" s="101">
        <f t="array" ref="I120">+ROUND(G120+(G120*DES.2),2)</f>
        <v>640.64</v>
      </c>
      <c r="J120" s="57"/>
      <c r="K120" s="57"/>
      <c r="L120" s="57"/>
      <c r="M120" s="57"/>
      <c r="N120" s="57"/>
      <c r="O120" s="64" t="str">
        <f>+IFERROR(VLOOKUP(A120,Imagen!A:B,2,0),"")</f>
        <v>http://http2.mlstatic.com/D_757564-MLA72045130737_102023-F.jpg</v>
      </c>
    </row>
    <row r="121" spans="1:15" ht="18">
      <c r="A121" s="75" t="s">
        <v>178</v>
      </c>
      <c r="C121" s="94">
        <f>+VLOOKUP(A121,BD!$A$2:$E$3988,3,0)</f>
        <v>110</v>
      </c>
      <c r="D121" s="95" t="str">
        <f>+VLOOKUP(A121,BD!$A$2:$E$3988,4,0)</f>
        <v>Puntera regulador de optica Fiat 128 y 133</v>
      </c>
      <c r="E121" s="96">
        <f>+VLOOKUP(A121,BD!$A$2:$E$3988,5,0)</f>
        <v>873.13</v>
      </c>
      <c r="G121" s="101">
        <f t="shared" si="1"/>
        <v>471.49</v>
      </c>
      <c r="H121" s="69"/>
      <c r="I121" s="101">
        <f t="array" ref="I121">+ROUND(G121+(G121*DES.2),2)</f>
        <v>848.68</v>
      </c>
      <c r="J121" s="57"/>
      <c r="K121" s="57"/>
      <c r="L121" s="57"/>
      <c r="M121" s="57"/>
      <c r="N121" s="57"/>
      <c r="O121" s="64" t="str">
        <f>+IFERROR(VLOOKUP(A121,Imagen!A:B,2,0),"")</f>
        <v>http://http2.mlstatic.com/D_870556-MLA72292952729_102023-F.jpg</v>
      </c>
    </row>
    <row r="122" spans="1:15" ht="18">
      <c r="A122" s="75" t="s">
        <v>179</v>
      </c>
      <c r="C122" s="94">
        <f>+VLOOKUP(A122,BD!$A$2:$E$3988,3,0)</f>
        <v>111</v>
      </c>
      <c r="D122" s="95" t="str">
        <f>+VLOOKUP(A122,BD!$A$2:$E$3988,4,0)</f>
        <v>Grampa varilla  cerradura VOLKSWAGEN GACELL</v>
      </c>
      <c r="E122" s="96">
        <f>+VLOOKUP(A122,BD!$A$2:$E$3988,5,0)</f>
        <v>762.17</v>
      </c>
      <c r="G122" s="101">
        <f t="shared" si="1"/>
        <v>411.57</v>
      </c>
      <c r="H122" s="69"/>
      <c r="I122" s="101">
        <f t="array" ref="I122">+ROUND(G122+(G122*DES.2),2)</f>
        <v>740.83</v>
      </c>
      <c r="J122" s="57"/>
      <c r="K122" s="57"/>
      <c r="L122" s="57"/>
      <c r="M122" s="57"/>
      <c r="N122" s="57"/>
      <c r="O122" s="64" t="str">
        <f>+IFERROR(VLOOKUP(A122,Imagen!A:B,2,0),"")</f>
        <v>http://http2.mlstatic.com/D_638439-MLA71988387652_102023-F.jpg</v>
      </c>
    </row>
    <row r="123" spans="1:15" ht="18">
      <c r="A123" s="75" t="s">
        <v>180</v>
      </c>
      <c r="C123" s="94">
        <f>+VLOOKUP(A123,BD!$A$2:$E$3988,3,0)</f>
        <v>112</v>
      </c>
      <c r="D123" s="95" t="str">
        <f>+VLOOKUP(A123,BD!$A$2:$E$3988,4,0)</f>
        <v>Grampa varilla  cerradura  SENDA- GOL-SAVERIO</v>
      </c>
      <c r="E123" s="96">
        <f>+VLOOKUP(A123,BD!$A$2:$E$3988,5,0)</f>
        <v>804.69</v>
      </c>
      <c r="G123" s="101">
        <f t="shared" si="1"/>
        <v>434.53</v>
      </c>
      <c r="H123" s="69"/>
      <c r="I123" s="101">
        <f t="array" ref="I123">+ROUND(G123+(G123*DES.2),2)</f>
        <v>782.15</v>
      </c>
      <c r="J123" s="57"/>
      <c r="K123" s="57"/>
      <c r="L123" s="57"/>
      <c r="M123" s="57"/>
      <c r="N123" s="57"/>
      <c r="O123" s="64" t="str">
        <f>+IFERROR(VLOOKUP(A123,Imagen!A:B,2,0),"")</f>
        <v>http://http2.mlstatic.com/D_796169-MLA71988436254_102023-F.jpg</v>
      </c>
    </row>
    <row r="124" spans="1:15" ht="18">
      <c r="A124" s="75" t="s">
        <v>181</v>
      </c>
      <c r="C124" s="94">
        <f>+VLOOKUP(A124,BD!$A$2:$E$3988,3,0)</f>
        <v>113</v>
      </c>
      <c r="D124" s="95" t="str">
        <f>+VLOOKUP(A124,BD!$A$2:$E$3988,4,0)</f>
        <v>Grampa varilla cerradura PEUGEOT 504</v>
      </c>
      <c r="E124" s="96">
        <f>+VLOOKUP(A124,BD!$A$2:$E$3988,5,0)</f>
        <v>1013.24</v>
      </c>
      <c r="G124" s="101">
        <f t="shared" si="1"/>
        <v>547.15</v>
      </c>
      <c r="H124" s="69"/>
      <c r="I124" s="101">
        <f t="array" ref="I124">+ROUND(G124+(G124*DES.2),2)</f>
        <v>984.87</v>
      </c>
      <c r="J124" s="57"/>
      <c r="K124" s="57"/>
      <c r="L124" s="57"/>
      <c r="M124" s="57"/>
      <c r="N124" s="57"/>
      <c r="O124" s="64" t="str">
        <f>+IFERROR(VLOOKUP(A124,Imagen!A:B,2,0),"")</f>
        <v>http://http2.mlstatic.com/D_903071-MLA72045130741_102023-F.jpg</v>
      </c>
    </row>
    <row r="125" spans="1:15" ht="18">
      <c r="A125" s="75" t="s">
        <v>182</v>
      </c>
      <c r="C125" s="94">
        <f>+VLOOKUP(A125,BD!$A$2:$E$3988,3,0)</f>
        <v>114</v>
      </c>
      <c r="D125" s="95" t="str">
        <f>+VLOOKUP(A125,BD!$A$2:$E$3988,4,0)</f>
        <v>Grampa varilla cerradura FORD RANGER 98`</v>
      </c>
      <c r="E125" s="96">
        <f>+VLOOKUP(A125,BD!$A$2:$E$3988,5,0)</f>
        <v>886.9</v>
      </c>
      <c r="G125" s="101">
        <f t="shared" si="1"/>
        <v>478.93</v>
      </c>
      <c r="H125" s="69"/>
      <c r="I125" s="101">
        <f t="array" ref="I125">+ROUND(G125+(G125*DES.2),2)</f>
        <v>862.07</v>
      </c>
      <c r="J125" s="57"/>
      <c r="K125" s="57"/>
      <c r="L125" s="57"/>
      <c r="M125" s="57"/>
      <c r="N125" s="57"/>
      <c r="O125" s="64" t="str">
        <f>+IFERROR(VLOOKUP(A125,Imagen!A:B,2,0),"")</f>
        <v>http://http2.mlstatic.com/D_969651-MLA71988436260_102023-F.jpg</v>
      </c>
    </row>
    <row r="126" spans="1:15" ht="18">
      <c r="A126" s="75" t="s">
        <v>183</v>
      </c>
      <c r="C126" s="94">
        <f>+VLOOKUP(A126,BD!$A$2:$E$3988,3,0)</f>
        <v>115</v>
      </c>
      <c r="D126" s="95" t="str">
        <f>+VLOOKUP(A126,BD!$A$2:$E$3988,4,0)</f>
        <v>Puntera regulacion de octica DODGE 1500-1800</v>
      </c>
      <c r="E126" s="96">
        <f>+VLOOKUP(A126,BD!$A$2:$E$3988,5,0)</f>
        <v>785.82</v>
      </c>
      <c r="G126" s="101">
        <f t="shared" si="1"/>
        <v>424.34</v>
      </c>
      <c r="H126" s="69"/>
      <c r="I126" s="101">
        <f t="array" ref="I126">+ROUND(G126+(G126*DES.2),2)</f>
        <v>763.81</v>
      </c>
      <c r="J126" s="57"/>
      <c r="K126" s="57"/>
      <c r="L126" s="57"/>
      <c r="M126" s="57"/>
      <c r="N126" s="57"/>
      <c r="O126" s="64" t="str">
        <f>+IFERROR(VLOOKUP(A126,Imagen!A:B,2,0),"")</f>
        <v>http://http2.mlstatic.com/D_622334-MLA71988387656_102023-F.jpg</v>
      </c>
    </row>
    <row r="127" spans="1:15" ht="18">
      <c r="A127" s="75" t="s">
        <v>184</v>
      </c>
      <c r="C127" s="94">
        <f>+VLOOKUP(A127,BD!$A$2:$E$3988,3,0)</f>
        <v>116</v>
      </c>
      <c r="D127" s="95" t="str">
        <f>+VLOOKUP(A127,BD!$A$2:$E$3988,4,0)</f>
        <v>Clip parrilla FIAT UNO</v>
      </c>
      <c r="E127" s="96">
        <f>+VLOOKUP(A127,BD!$A$2:$E$3988,5,0)</f>
        <v>1618.09</v>
      </c>
      <c r="G127" s="101">
        <f t="shared" si="1"/>
        <v>873.77</v>
      </c>
      <c r="H127" s="69"/>
      <c r="I127" s="101">
        <f t="array" ref="I127">+ROUND(G127+(G127*DES.2),2)</f>
        <v>1572.79</v>
      </c>
      <c r="J127" s="57"/>
      <c r="K127" s="57"/>
      <c r="L127" s="57"/>
      <c r="M127" s="57"/>
      <c r="N127" s="57"/>
      <c r="O127" s="64" t="str">
        <f>+IFERROR(VLOOKUP(A127,Imagen!A:B,2,0),"")</f>
        <v>http://http2.mlstatic.com/D_663596-MLA72292972793_102023-F.jpg</v>
      </c>
    </row>
    <row r="128" spans="1:15" ht="18">
      <c r="A128" s="75" t="s">
        <v>185</v>
      </c>
      <c r="C128" s="94">
        <f>+VLOOKUP(A128,BD!$A$2:$E$3988,3,0)</f>
        <v>117</v>
      </c>
      <c r="D128" s="95" t="str">
        <f>+VLOOKUP(A128,BD!$A$2:$E$3988,4,0)</f>
        <v>Cap. Anclaje tornillo reg. FIAT DUNA</v>
      </c>
      <c r="E128" s="96">
        <f>+VLOOKUP(A128,BD!$A$2:$E$3988,5,0)</f>
        <v>715.78</v>
      </c>
      <c r="G128" s="101">
        <f t="shared" si="1"/>
        <v>386.52</v>
      </c>
      <c r="H128" s="69"/>
      <c r="I128" s="101">
        <f t="array" ref="I128">+ROUND(G128+(G128*DES.2),2)</f>
        <v>695.74</v>
      </c>
      <c r="J128" s="57"/>
      <c r="K128" s="57"/>
      <c r="L128" s="57"/>
      <c r="M128" s="57"/>
      <c r="N128" s="57"/>
      <c r="O128" s="64" t="str">
        <f>+IFERROR(VLOOKUP(A128,Imagen!A:B,2,0),"")</f>
        <v>http://http2.mlstatic.com/D_917372-MLA72292972589_102023-F.jpg</v>
      </c>
    </row>
    <row r="129" spans="1:15" ht="18">
      <c r="A129" s="75" t="s">
        <v>186</v>
      </c>
      <c r="C129" s="94">
        <f>+VLOOKUP(A129,BD!$A$2:$E$3988,3,0)</f>
        <v>118</v>
      </c>
      <c r="D129" s="95" t="str">
        <f>+VLOOKUP(A129,BD!$A$2:$E$3988,4,0)</f>
        <v>Tuerca fijacion patente DODGE 1500-1800</v>
      </c>
      <c r="E129" s="96">
        <f>+VLOOKUP(A129,BD!$A$2:$E$3988,5,0)</f>
        <v>1120.52</v>
      </c>
      <c r="G129" s="101">
        <f t="shared" si="1"/>
        <v>605.08000000000004</v>
      </c>
      <c r="H129" s="69"/>
      <c r="I129" s="101">
        <f t="array" ref="I129">+ROUND(G129+(G129*DES.2),2)</f>
        <v>1089.1400000000001</v>
      </c>
      <c r="J129" s="57"/>
      <c r="K129" s="57"/>
      <c r="L129" s="57"/>
      <c r="M129" s="57"/>
      <c r="N129" s="57"/>
      <c r="O129" s="64" t="str">
        <f>+IFERROR(VLOOKUP(A129,Imagen!A:B,2,0),"")</f>
        <v>http://http2.mlstatic.com/D_946095-MLA72292972599_102023-F.jpg</v>
      </c>
    </row>
    <row r="130" spans="1:15" ht="18">
      <c r="A130" s="75" t="s">
        <v>187</v>
      </c>
      <c r="C130" s="94">
        <f>+VLOOKUP(A130,BD!$A$2:$E$3988,3,0)</f>
        <v>119</v>
      </c>
      <c r="D130" s="95" t="str">
        <f>+VLOOKUP(A130,BD!$A$2:$E$3988,4,0)</f>
        <v>Grampa cierre capot PEUGEOT 505</v>
      </c>
      <c r="E130" s="96">
        <f>+VLOOKUP(A130,BD!$A$2:$E$3988,5,0)</f>
        <v>698.5</v>
      </c>
      <c r="G130" s="101">
        <f t="shared" si="1"/>
        <v>377.19</v>
      </c>
      <c r="H130" s="69"/>
      <c r="I130" s="101">
        <f t="array" ref="I130">+ROUND(G130+(G130*DES.2),2)</f>
        <v>678.94</v>
      </c>
      <c r="J130" s="57"/>
      <c r="K130" s="57"/>
      <c r="L130" s="57"/>
      <c r="M130" s="57"/>
      <c r="N130" s="57"/>
      <c r="O130" s="64" t="str">
        <f>+IFERROR(VLOOKUP(A130,Imagen!A:B,2,0),"")</f>
        <v>http://http2.mlstatic.com/D_882114-MLA72045130749_102023-F.jpg</v>
      </c>
    </row>
    <row r="131" spans="1:15" ht="18">
      <c r="A131" s="75" t="s">
        <v>188</v>
      </c>
      <c r="C131" s="94">
        <f>+VLOOKUP(A131,BD!$A$2:$E$3988,3,0)</f>
        <v>120</v>
      </c>
      <c r="D131" s="95" t="str">
        <f>+VLOOKUP(A131,BD!$A$2:$E$3988,4,0)</f>
        <v>Grampa moldura lateral FIAT 1600</v>
      </c>
      <c r="E131" s="96">
        <f>+VLOOKUP(A131,BD!$A$2:$E$3988,5,0)</f>
        <v>578.92999999999995</v>
      </c>
      <c r="G131" s="101">
        <f t="shared" si="1"/>
        <v>312.62</v>
      </c>
      <c r="H131" s="69"/>
      <c r="I131" s="101">
        <f t="array" ref="I131">+ROUND(G131+(G131*DES.2),2)</f>
        <v>562.72</v>
      </c>
      <c r="J131" s="57"/>
      <c r="K131" s="57"/>
      <c r="L131" s="57"/>
      <c r="M131" s="57"/>
      <c r="N131" s="57"/>
      <c r="O131" s="64" t="str">
        <f>+IFERROR(VLOOKUP(A131,Imagen!A:B,2,0),"")</f>
        <v>http://http2.mlstatic.com/D_880451-MLA72045130747_102023-F.jpg</v>
      </c>
    </row>
    <row r="132" spans="1:15" ht="18">
      <c r="A132" s="75" t="s">
        <v>189</v>
      </c>
      <c r="C132" s="94">
        <f>+VLOOKUP(A132,BD!$A$2:$E$3988,3,0)</f>
        <v>121</v>
      </c>
      <c r="D132" s="95" t="str">
        <f>+VLOOKUP(A132,BD!$A$2:$E$3988,4,0)</f>
        <v>Grampa moldura lateral FORD TAUNUS</v>
      </c>
      <c r="E132" s="96">
        <f>+VLOOKUP(A132,BD!$A$2:$E$3988,5,0)</f>
        <v>654.85</v>
      </c>
      <c r="G132" s="101">
        <f t="shared" si="1"/>
        <v>353.62</v>
      </c>
      <c r="H132" s="69"/>
      <c r="I132" s="101">
        <f t="array" ref="I132">+ROUND(G132+(G132*DES.2),2)</f>
        <v>636.52</v>
      </c>
      <c r="J132" s="57"/>
      <c r="K132" s="57"/>
      <c r="L132" s="57"/>
      <c r="M132" s="57"/>
      <c r="N132" s="57"/>
      <c r="O132" s="64" t="str">
        <f>+IFERROR(VLOOKUP(A132,Imagen!A:B,2,0),"")</f>
        <v>http://http2.mlstatic.com/D_812092-MLA71988387668_102023-F.jpg</v>
      </c>
    </row>
    <row r="133" spans="1:15" ht="18">
      <c r="A133" s="75" t="s">
        <v>190</v>
      </c>
      <c r="C133" s="94">
        <f>+VLOOKUP(A133,BD!$A$2:$E$3988,3,0)</f>
        <v>122</v>
      </c>
      <c r="D133" s="95" t="str">
        <f>+VLOOKUP(A133,BD!$A$2:$E$3988,4,0)</f>
        <v>Grampa intermedia paragolpe FORD KA</v>
      </c>
      <c r="E133" s="96">
        <f>+VLOOKUP(A133,BD!$A$2:$E$3988,5,0)</f>
        <v>1820.08</v>
      </c>
      <c r="G133" s="101">
        <f t="shared" si="1"/>
        <v>982.84</v>
      </c>
      <c r="H133" s="69"/>
      <c r="I133" s="101">
        <f t="array" ref="I133">+ROUND(G133+(G133*DES.2),2)</f>
        <v>1769.11</v>
      </c>
      <c r="J133" s="57"/>
      <c r="K133" s="57"/>
      <c r="L133" s="57"/>
      <c r="M133" s="57"/>
      <c r="N133" s="57"/>
      <c r="O133" s="64" t="str">
        <f>+IFERROR(VLOOKUP(A133,Imagen!A:B,2,0),"")</f>
        <v>http://http2.mlstatic.com/D_680934-MLA72292972801_102023-F.jpg</v>
      </c>
    </row>
    <row r="134" spans="1:15" ht="18">
      <c r="A134" s="75" t="s">
        <v>191</v>
      </c>
      <c r="C134" s="94">
        <f>+VLOOKUP(A134,BD!$A$2:$E$3988,3,0)</f>
        <v>123</v>
      </c>
      <c r="D134" s="95" t="str">
        <f>+VLOOKUP(A134,BD!$A$2:$E$3988,4,0)</f>
        <v>Grampa tachuela cuadrada FIAT 128</v>
      </c>
      <c r="E134" s="96">
        <f>+VLOOKUP(A134,BD!$A$2:$E$3988,5,0)</f>
        <v>654.85</v>
      </c>
      <c r="G134" s="101">
        <f t="shared" si="1"/>
        <v>353.62</v>
      </c>
      <c r="H134" s="69"/>
      <c r="I134" s="101">
        <f t="array" ref="I134">+ROUND(G134+(G134*DES.2),2)</f>
        <v>636.52</v>
      </c>
      <c r="J134" s="57"/>
      <c r="K134" s="57"/>
      <c r="L134" s="57"/>
      <c r="M134" s="57"/>
      <c r="N134" s="57"/>
      <c r="O134" s="64" t="str">
        <f>+IFERROR(VLOOKUP(A134,Imagen!A:B,2,0),"")</f>
        <v>http://http2.mlstatic.com/D_636554-MLA71988387672_102023-F.jpg</v>
      </c>
    </row>
    <row r="135" spans="1:15" ht="18">
      <c r="A135" s="75" t="s">
        <v>192</v>
      </c>
      <c r="C135" s="94">
        <f>+VLOOKUP(A135,BD!$A$2:$E$3988,3,0)</f>
        <v>124</v>
      </c>
      <c r="D135" s="95" t="str">
        <f>+VLOOKUP(A135,BD!$A$2:$E$3988,4,0)</f>
        <v>Grampa varilla cerradura FIAT- PEUGEOT verde</v>
      </c>
      <c r="E135" s="96">
        <f>+VLOOKUP(A135,BD!$A$2:$E$3988,5,0)</f>
        <v>910.22</v>
      </c>
      <c r="G135" s="101">
        <f t="shared" si="1"/>
        <v>491.52</v>
      </c>
      <c r="H135" s="69"/>
      <c r="I135" s="101">
        <f t="array" ref="I135">+ROUND(G135+(G135*DES.2),2)</f>
        <v>884.74</v>
      </c>
      <c r="J135" s="57"/>
      <c r="K135" s="57"/>
      <c r="L135" s="57"/>
      <c r="M135" s="57"/>
      <c r="N135" s="57"/>
      <c r="O135" s="64" t="str">
        <f>+IFERROR(VLOOKUP(A135,Imagen!A:B,2,0),"")</f>
        <v>http://http2.mlstatic.com/D_701632-MLA72045130759_102023-F.jpg</v>
      </c>
    </row>
    <row r="136" spans="1:15" ht="18">
      <c r="A136" s="75" t="s">
        <v>193</v>
      </c>
      <c r="C136" s="94">
        <f>+VLOOKUP(A136,BD!$A$2:$E$3988,3,0)</f>
        <v>125</v>
      </c>
      <c r="D136" s="95" t="str">
        <f>+VLOOKUP(A136,BD!$A$2:$E$3988,4,0)</f>
        <v>Grampa varilla cerradura FIAT- PEUGEOT Azul</v>
      </c>
      <c r="E136" s="96">
        <f>+VLOOKUP(A136,BD!$A$2:$E$3988,5,0)</f>
        <v>910.22</v>
      </c>
      <c r="G136" s="101">
        <f t="shared" si="1"/>
        <v>491.52</v>
      </c>
      <c r="H136" s="69"/>
      <c r="I136" s="101">
        <f t="array" ref="I136">+ROUND(G136+(G136*DES.2),2)</f>
        <v>884.74</v>
      </c>
      <c r="J136" s="57"/>
      <c r="K136" s="57"/>
      <c r="L136" s="57"/>
      <c r="M136" s="57"/>
      <c r="N136" s="57"/>
      <c r="O136" s="64" t="str">
        <f>+IFERROR(VLOOKUP(A136,Imagen!A:B,2,0),"")</f>
        <v>http://http2.mlstatic.com/D_896297-MLA71988387678_102023-F.jpg</v>
      </c>
    </row>
    <row r="137" spans="1:15" ht="18">
      <c r="A137" s="75" t="s">
        <v>194</v>
      </c>
      <c r="C137" s="94">
        <f>+VLOOKUP(A137,BD!$A$2:$E$3988,3,0)</f>
        <v>126</v>
      </c>
      <c r="D137" s="95" t="str">
        <f>+VLOOKUP(A137,BD!$A$2:$E$3988,4,0)</f>
        <v>Grampa fijacion cañerias</v>
      </c>
      <c r="E137" s="96">
        <f>+VLOOKUP(A137,BD!$A$2:$E$3988,5,0)</f>
        <v>2182.8200000000002</v>
      </c>
      <c r="G137" s="101">
        <f t="shared" si="1"/>
        <v>1178.72</v>
      </c>
      <c r="H137" s="69"/>
      <c r="I137" s="101">
        <f t="array" ref="I137">+ROUND(G137+(G137*DES.2),2)</f>
        <v>2121.6999999999998</v>
      </c>
      <c r="J137" s="57"/>
      <c r="K137" s="57"/>
      <c r="L137" s="57"/>
      <c r="M137" s="57"/>
      <c r="N137" s="57"/>
      <c r="O137" s="65" t="str">
        <f>+IFERROR(VLOOKUP(A137,Imagen!A:B,2,0),"")</f>
        <v/>
      </c>
    </row>
    <row r="138" spans="1:15" ht="18">
      <c r="A138" s="75" t="s">
        <v>195</v>
      </c>
      <c r="C138" s="94">
        <f>+VLOOKUP(A138,BD!$A$2:$E$3988,3,0)</f>
        <v>127</v>
      </c>
      <c r="D138" s="95" t="str">
        <f>+VLOOKUP(A138,BD!$A$2:$E$3988,4,0)</f>
        <v>Grampa tapizado de alfombras PEUGEOT 504</v>
      </c>
      <c r="E138" s="96">
        <f>+VLOOKUP(A138,BD!$A$2:$E$3988,5,0)</f>
        <v>668.91</v>
      </c>
      <c r="G138" s="101">
        <f t="shared" si="1"/>
        <v>361.21</v>
      </c>
      <c r="H138" s="69"/>
      <c r="I138" s="101">
        <f t="array" ref="I138">+ROUND(G138+(G138*DES.2),2)</f>
        <v>650.17999999999995</v>
      </c>
      <c r="J138" s="57"/>
      <c r="K138" s="57"/>
      <c r="L138" s="57"/>
      <c r="M138" s="57"/>
      <c r="N138" s="57"/>
      <c r="O138" s="64" t="str">
        <f>+IFERROR(VLOOKUP(A138,Imagen!A:B,2,0),"")</f>
        <v>http://http2.mlstatic.com/D_742896-MLA71988436284_102023-F.jpg</v>
      </c>
    </row>
    <row r="139" spans="1:15" ht="18">
      <c r="A139" s="75" t="s">
        <v>196</v>
      </c>
      <c r="C139" s="94">
        <f>+VLOOKUP(A139,BD!$A$2:$E$3988,3,0)</f>
        <v>128</v>
      </c>
      <c r="D139" s="95" t="str">
        <f>+VLOOKUP(A139,BD!$A$2:$E$3988,4,0)</f>
        <v>Separador de cables bujias FIAT-PEUGEOT</v>
      </c>
      <c r="E139" s="96">
        <f>+VLOOKUP(A139,BD!$A$2:$E$3988,5,0)</f>
        <v>2738.45</v>
      </c>
      <c r="G139" s="101">
        <f t="shared" si="1"/>
        <v>1478.76</v>
      </c>
      <c r="H139" s="69"/>
      <c r="I139" s="101">
        <f t="array" ref="I139">+ROUND(G139+(G139*DES.2),2)</f>
        <v>2661.77</v>
      </c>
      <c r="J139" s="57"/>
      <c r="K139" s="57"/>
      <c r="L139" s="57"/>
      <c r="M139" s="57"/>
      <c r="N139" s="57"/>
      <c r="O139" s="65" t="str">
        <f>+IFERROR(VLOOKUP(A139,Imagen!A:B,2,0),"")</f>
        <v/>
      </c>
    </row>
    <row r="140" spans="1:15" ht="18">
      <c r="A140" s="75" t="s">
        <v>197</v>
      </c>
      <c r="C140" s="94">
        <f>+VLOOKUP(A140,BD!$A$2:$E$3988,3,0)</f>
        <v>129</v>
      </c>
      <c r="D140" s="95" t="str">
        <f>+VLOOKUP(A140,BD!$A$2:$E$3988,4,0)</f>
        <v>Levas cerradura puerta RENAULT 19-MEGANE</v>
      </c>
      <c r="E140" s="96">
        <f>+VLOOKUP(A140,BD!$A$2:$E$3988,5,0)</f>
        <v>1773.75</v>
      </c>
      <c r="G140" s="101">
        <f t="shared" si="1"/>
        <v>957.83</v>
      </c>
      <c r="H140" s="69"/>
      <c r="I140" s="101">
        <f t="array" ref="I140">+ROUND(G140+(G140*DES.2),2)</f>
        <v>1724.09</v>
      </c>
      <c r="J140" s="57"/>
      <c r="K140" s="57"/>
      <c r="L140" s="57"/>
      <c r="M140" s="57"/>
      <c r="N140" s="57"/>
      <c r="O140" s="65" t="str">
        <f>+IFERROR(VLOOKUP(A140,Imagen!A:B,2,0),"")</f>
        <v/>
      </c>
    </row>
    <row r="141" spans="1:15" ht="18">
      <c r="A141" s="75" t="s">
        <v>198</v>
      </c>
      <c r="C141" s="94">
        <f>+VLOOKUP(A141,BD!$A$2:$E$3988,3,0)</f>
        <v>130</v>
      </c>
      <c r="D141" s="95" t="str">
        <f>+VLOOKUP(A141,BD!$A$2:$E$3988,4,0)</f>
        <v>Levas cerradura puerta RENAULT 12 Isquierdo</v>
      </c>
      <c r="E141" s="96">
        <f>+VLOOKUP(A141,BD!$A$2:$E$3988,5,0)</f>
        <v>2052.79</v>
      </c>
      <c r="G141" s="101">
        <f t="shared" si="1"/>
        <v>1108.51</v>
      </c>
      <c r="H141" s="69"/>
      <c r="I141" s="101">
        <f t="array" ref="I141">+ROUND(G141+(G141*DES.2),2)</f>
        <v>1995.32</v>
      </c>
      <c r="J141" s="57"/>
      <c r="K141" s="57"/>
      <c r="L141" s="57"/>
      <c r="M141" s="57"/>
      <c r="N141" s="57"/>
      <c r="O141" s="65" t="str">
        <f>+IFERROR(VLOOKUP(A141,Imagen!A:B,2,0),"")</f>
        <v/>
      </c>
    </row>
    <row r="142" spans="1:15" ht="18">
      <c r="A142" s="75" t="s">
        <v>199</v>
      </c>
      <c r="C142" s="94">
        <f>+VLOOKUP(A142,BD!$A$2:$E$3988,3,0)</f>
        <v>131</v>
      </c>
      <c r="D142" s="95" t="str">
        <f>+VLOOKUP(A142,BD!$A$2:$E$3988,4,0)</f>
        <v>Leva cerradura puerta RENAULT 12 Derecho</v>
      </c>
      <c r="E142" s="96">
        <f>+VLOOKUP(A142,BD!$A$2:$E$3988,5,0)</f>
        <v>2052.79</v>
      </c>
      <c r="G142" s="101">
        <f t="shared" si="1"/>
        <v>1108.51</v>
      </c>
      <c r="H142" s="69"/>
      <c r="I142" s="101">
        <f t="array" ref="I142">+ROUND(G142+(G142*DES.2),2)</f>
        <v>1995.32</v>
      </c>
      <c r="J142" s="57"/>
      <c r="K142" s="57"/>
      <c r="L142" s="57"/>
      <c r="M142" s="57"/>
      <c r="N142" s="57"/>
      <c r="O142" s="64" t="str">
        <f>+IFERROR(VLOOKUP(A142,Imagen!A:B,2,0),"")</f>
        <v>http://http2.mlstatic.com/D_868530-MLA71988387414_102023-F.jpg</v>
      </c>
    </row>
    <row r="143" spans="1:15" ht="18">
      <c r="A143" s="75" t="s">
        <v>200</v>
      </c>
      <c r="C143" s="94">
        <f>+VLOOKUP(A143,BD!$A$2:$E$3988,3,0)</f>
        <v>132</v>
      </c>
      <c r="D143" s="95" t="str">
        <f>+VLOOKUP(A143,BD!$A$2:$E$3988,4,0)</f>
        <v>Grampa bagueta lateral FORD TAUNUS</v>
      </c>
      <c r="E143" s="96">
        <f>+VLOOKUP(A143,BD!$A$2:$E$3988,5,0)</f>
        <v>1120.3</v>
      </c>
      <c r="G143" s="101">
        <f t="shared" ref="G143:G206" si="2">IF($G$7="SI",ROUND(E143-(E143*DES.1),2)*1.21,ROUND(E143-(E143*DES.1),2))</f>
        <v>604.96</v>
      </c>
      <c r="H143" s="69"/>
      <c r="I143" s="101">
        <f t="array" ref="I143">+ROUND(G143+(G143*DES.2),2)</f>
        <v>1088.93</v>
      </c>
      <c r="J143" s="57"/>
      <c r="K143" s="57"/>
      <c r="L143" s="57"/>
      <c r="M143" s="57"/>
      <c r="N143" s="57"/>
      <c r="O143" s="64" t="str">
        <f>+IFERROR(VLOOKUP(A143,Imagen!A:B,2,0),"")</f>
        <v>http://http2.mlstatic.com/D_846247-MLA72098808088_102023-F.jpg</v>
      </c>
    </row>
    <row r="144" spans="1:15" ht="18">
      <c r="A144" s="75" t="s">
        <v>201</v>
      </c>
      <c r="C144" s="94">
        <f>+VLOOKUP(A144,BD!$A$2:$E$3988,3,0)</f>
        <v>133</v>
      </c>
      <c r="D144" s="95" t="str">
        <f>+VLOOKUP(A144,BD!$A$2:$E$3988,4,0)</f>
        <v>Grampa de parrilla FORD TAUNUS</v>
      </c>
      <c r="E144" s="96">
        <f>+VLOOKUP(A144,BD!$A$2:$E$3988,5,0)</f>
        <v>700.32</v>
      </c>
      <c r="G144" s="101">
        <f t="shared" si="2"/>
        <v>378.17</v>
      </c>
      <c r="H144" s="69"/>
      <c r="I144" s="101">
        <f t="array" ref="I144">+ROUND(G144+(G144*DES.2),2)</f>
        <v>680.71</v>
      </c>
      <c r="J144" s="57"/>
      <c r="K144" s="57"/>
      <c r="L144" s="57"/>
      <c r="M144" s="57"/>
      <c r="N144" s="57"/>
      <c r="O144" s="64" t="str">
        <f>+IFERROR(VLOOKUP(A144,Imagen!A:B,2,0),"")</f>
        <v>http://http2.mlstatic.com/D_629655-MLA72239320568_102023-F.jpg</v>
      </c>
    </row>
    <row r="145" spans="1:15" ht="18">
      <c r="A145" s="75" t="s">
        <v>202</v>
      </c>
      <c r="C145" s="94">
        <f>+VLOOKUP(A145,BD!$A$2:$E$3988,3,0)</f>
        <v>134</v>
      </c>
      <c r="D145" s="95" t="str">
        <f>+VLOOKUP(A145,BD!$A$2:$E$3988,4,0)</f>
        <v>Leva cerradura RENAULT CLIO</v>
      </c>
      <c r="E145" s="96">
        <f>+VLOOKUP(A145,BD!$A$2:$E$3988,5,0)</f>
        <v>3111.5</v>
      </c>
      <c r="G145" s="101">
        <f t="shared" si="2"/>
        <v>1680.21</v>
      </c>
      <c r="H145" s="69"/>
      <c r="I145" s="101">
        <f t="array" ref="I145">+ROUND(G145+(G145*DES.2),2)</f>
        <v>3024.38</v>
      </c>
      <c r="J145" s="57"/>
      <c r="K145" s="57"/>
      <c r="L145" s="57"/>
      <c r="M145" s="57"/>
      <c r="N145" s="57"/>
      <c r="O145" s="65" t="str">
        <f>+IFERROR(VLOOKUP(A145,Imagen!A:B,2,0),"")</f>
        <v/>
      </c>
    </row>
    <row r="146" spans="1:15" ht="18">
      <c r="A146" s="75" t="s">
        <v>203</v>
      </c>
      <c r="C146" s="94">
        <f>+VLOOKUP(A146,BD!$A$2:$E$3988,3,0)</f>
        <v>135</v>
      </c>
      <c r="D146" s="95" t="str">
        <f>+VLOOKUP(A146,BD!$A$2:$E$3988,4,0)</f>
        <v>Grampa media coliza PEUGEOT 505</v>
      </c>
      <c r="E146" s="96">
        <f>+VLOOKUP(A146,BD!$A$2:$E$3988,5,0)</f>
        <v>1120.3</v>
      </c>
      <c r="G146" s="101">
        <f t="shared" si="2"/>
        <v>604.96</v>
      </c>
      <c r="H146" s="69"/>
      <c r="I146" s="101">
        <f t="array" ref="I146">+ROUND(G146+(G146*DES.2),2)</f>
        <v>1088.93</v>
      </c>
      <c r="J146" s="57"/>
      <c r="K146" s="57"/>
      <c r="L146" s="57"/>
      <c r="M146" s="57"/>
      <c r="N146" s="57"/>
      <c r="O146" s="65" t="str">
        <f>+IFERROR(VLOOKUP(A146,Imagen!A:B,2,0),"")</f>
        <v/>
      </c>
    </row>
    <row r="147" spans="1:15" ht="18">
      <c r="A147" s="75" t="s">
        <v>204</v>
      </c>
      <c r="C147" s="94">
        <f>+VLOOKUP(A147,BD!$A$2:$E$3988,3,0)</f>
        <v>136</v>
      </c>
      <c r="D147" s="95" t="str">
        <f>+VLOOKUP(A147,BD!$A$2:$E$3988,4,0)</f>
        <v>Buje respaldo de asiento VOLKS WAGEN GOL</v>
      </c>
      <c r="E147" s="96">
        <f>+VLOOKUP(A147,BD!$A$2:$E$3988,5,0)</f>
        <v>1477.95</v>
      </c>
      <c r="G147" s="101">
        <f t="shared" si="2"/>
        <v>798.09</v>
      </c>
      <c r="H147" s="69"/>
      <c r="I147" s="101">
        <f t="array" ref="I147">+ROUND(G147+(G147*DES.2),2)</f>
        <v>1436.56</v>
      </c>
      <c r="J147" s="57"/>
      <c r="K147" s="57"/>
      <c r="L147" s="57"/>
      <c r="M147" s="57"/>
      <c r="N147" s="57"/>
      <c r="O147" s="64" t="str">
        <f>+IFERROR(VLOOKUP(A147,Imagen!A:B,2,0),"")</f>
        <v>http://http2.mlstatic.com/D_709826-MLA72045130769_102023-F.jpg</v>
      </c>
    </row>
    <row r="148" spans="1:15" ht="18">
      <c r="A148" s="75" t="s">
        <v>205</v>
      </c>
      <c r="C148" s="94">
        <f>+VLOOKUP(A148,BD!$A$2:$E$3988,3,0)</f>
        <v>137</v>
      </c>
      <c r="D148" s="95" t="str">
        <f>+VLOOKUP(A148,BD!$A$2:$E$3988,4,0)</f>
        <v>grampa varilla cerradura FORD ESCOR-ORION</v>
      </c>
      <c r="E148" s="96">
        <f>+VLOOKUP(A148,BD!$A$2:$E$3988,5,0)</f>
        <v>1073.43</v>
      </c>
      <c r="G148" s="101">
        <f t="shared" si="2"/>
        <v>579.65</v>
      </c>
      <c r="H148" s="69"/>
      <c r="I148" s="101">
        <f t="array" ref="I148">+ROUND(G148+(G148*DES.2),2)</f>
        <v>1043.3699999999999</v>
      </c>
      <c r="J148" s="57"/>
      <c r="K148" s="57"/>
      <c r="L148" s="57"/>
      <c r="M148" s="57"/>
      <c r="N148" s="57"/>
      <c r="O148" s="65" t="str">
        <f>+IFERROR(VLOOKUP(A148,Imagen!A:B,2,0),"")</f>
        <v/>
      </c>
    </row>
    <row r="149" spans="1:15" ht="18">
      <c r="A149" s="75" t="s">
        <v>206</v>
      </c>
      <c r="C149" s="94">
        <f>+VLOOKUP(A149,BD!$A$2:$E$3988,3,0)</f>
        <v>138</v>
      </c>
      <c r="D149" s="95" t="str">
        <f>+VLOOKUP(A149,BD!$A$2:$E$3988,4,0)</f>
        <v>Grampa cerradura RENAULT CHEVROLET</v>
      </c>
      <c r="E149" s="96">
        <f>+VLOOKUP(A149,BD!$A$2:$E$3988,5,0)</f>
        <v>871.44</v>
      </c>
      <c r="G149" s="101">
        <f t="shared" si="2"/>
        <v>470.58</v>
      </c>
      <c r="H149" s="69"/>
      <c r="I149" s="101">
        <f t="array" ref="I149">+ROUND(G149+(G149*DES.2),2)</f>
        <v>847.04</v>
      </c>
      <c r="J149" s="57"/>
      <c r="K149" s="57"/>
      <c r="L149" s="57"/>
      <c r="M149" s="57"/>
      <c r="N149" s="57"/>
      <c r="O149" s="64" t="str">
        <f>+IFERROR(VLOOKUP(A149,Imagen!A:B,2,0),"")</f>
        <v>http://http2.mlstatic.com/D_854084-MLA72292972873_102023-F.jpg</v>
      </c>
    </row>
    <row r="150" spans="1:15" ht="18">
      <c r="A150" s="75" t="s">
        <v>207</v>
      </c>
      <c r="C150" s="94">
        <f>+VLOOKUP(A150,BD!$A$2:$E$3988,3,0)</f>
        <v>139</v>
      </c>
      <c r="D150" s="95" t="str">
        <f>+VLOOKUP(A150,BD!$A$2:$E$3988,4,0)</f>
        <v>Clip baguetas de puertas PEUGEOT 306-307</v>
      </c>
      <c r="E150" s="96">
        <f>+VLOOKUP(A150,BD!$A$2:$E$3988,5,0)</f>
        <v>1088.8399999999999</v>
      </c>
      <c r="G150" s="101">
        <f t="shared" si="2"/>
        <v>587.97</v>
      </c>
      <c r="H150" s="69"/>
      <c r="I150" s="101">
        <f t="array" ref="I150">+ROUND(G150+(G150*DES.2),2)</f>
        <v>1058.3499999999999</v>
      </c>
      <c r="J150" s="57"/>
      <c r="K150" s="57"/>
      <c r="L150" s="57"/>
      <c r="M150" s="57"/>
      <c r="N150" s="57"/>
      <c r="O150" s="64" t="str">
        <f>+IFERROR(VLOOKUP(A150,Imagen!A:B,2,0),"")</f>
        <v>http://http2.mlstatic.com/D_915672-MLA71988387690_102023-F.jpg</v>
      </c>
    </row>
    <row r="151" spans="1:15" ht="18">
      <c r="A151" s="75" t="s">
        <v>208</v>
      </c>
      <c r="C151" s="94">
        <f>+VLOOKUP(A151,BD!$A$2:$E$3988,3,0)</f>
        <v>140</v>
      </c>
      <c r="D151" s="95" t="str">
        <f>+VLOOKUP(A151,BD!$A$2:$E$3988,4,0)</f>
        <v>Grampas tapizado puertas VOLKSWAGEN AB 9</v>
      </c>
      <c r="E151" s="96">
        <f>+VLOOKUP(A151,BD!$A$2:$E$3988,5,0)</f>
        <v>895.53</v>
      </c>
      <c r="G151" s="101">
        <f t="shared" si="2"/>
        <v>483.59</v>
      </c>
      <c r="H151" s="69"/>
      <c r="I151" s="101">
        <f t="array" ref="I151">+ROUND(G151+(G151*DES.2),2)</f>
        <v>870.46</v>
      </c>
      <c r="J151" s="57"/>
      <c r="K151" s="57"/>
      <c r="L151" s="57"/>
      <c r="M151" s="57"/>
      <c r="N151" s="57"/>
      <c r="O151" s="64" t="str">
        <f>+IFERROR(VLOOKUP(A151,Imagen!A:B,2,0),"")</f>
        <v>http://http2.mlstatic.com/D_955509-MLA72045130771_102023-F.jpg</v>
      </c>
    </row>
    <row r="152" spans="1:15" ht="18">
      <c r="A152" s="75" t="s">
        <v>209</v>
      </c>
      <c r="C152" s="94">
        <f>+VLOOKUP(A152,BD!$A$2:$E$3988,3,0)</f>
        <v>141</v>
      </c>
      <c r="D152" s="95" t="str">
        <f>+VLOOKUP(A152,BD!$A$2:$E$3988,4,0)</f>
        <v>Clip manta capot PALIO -SIENA</v>
      </c>
      <c r="E152" s="96">
        <f>+VLOOKUP(A152,BD!$A$2:$E$3988,5,0)</f>
        <v>858.58</v>
      </c>
      <c r="G152" s="101">
        <f t="shared" si="2"/>
        <v>463.63</v>
      </c>
      <c r="H152" s="69"/>
      <c r="I152" s="101">
        <f t="array" ref="I152">+ROUND(G152+(G152*DES.2),2)</f>
        <v>834.53</v>
      </c>
      <c r="J152" s="57"/>
      <c r="K152" s="57"/>
      <c r="L152" s="57"/>
      <c r="M152" s="57"/>
      <c r="N152" s="57"/>
      <c r="O152" s="64" t="str">
        <f>+IFERROR(VLOOKUP(A152,Imagen!A:B,2,0),"")</f>
        <v>http://http2.mlstatic.com/D_857643-MLA72293218839_102023-F.jpg</v>
      </c>
    </row>
    <row r="153" spans="1:15" ht="18">
      <c r="A153" s="75" t="s">
        <v>210</v>
      </c>
      <c r="C153" s="94">
        <f>+VLOOKUP(A153,BD!$A$2:$E$3988,3,0)</f>
        <v>142</v>
      </c>
      <c r="D153" s="95" t="str">
        <f>+VLOOKUP(A153,BD!$A$2:$E$3988,4,0)</f>
        <v>Grampa moldura zocalo PALIO-SIENA</v>
      </c>
      <c r="E153" s="96">
        <f>+VLOOKUP(A153,BD!$A$2:$E$3988,5,0)</f>
        <v>911.07</v>
      </c>
      <c r="G153" s="101">
        <f t="shared" si="2"/>
        <v>491.98</v>
      </c>
      <c r="H153" s="69"/>
      <c r="I153" s="101">
        <f t="array" ref="I153">+ROUND(G153+(G153*DES.2),2)</f>
        <v>885.56</v>
      </c>
      <c r="J153" s="57"/>
      <c r="K153" s="57"/>
      <c r="L153" s="57"/>
      <c r="M153" s="57"/>
      <c r="N153" s="57"/>
      <c r="O153" s="64" t="str">
        <f>+IFERROR(VLOOKUP(A153,Imagen!A:B,2,0),"")</f>
        <v>http://http2.mlstatic.com/D_779434-MLA71988387694_102023-F.jpg</v>
      </c>
    </row>
    <row r="154" spans="1:15" ht="18">
      <c r="A154" s="75" t="s">
        <v>211</v>
      </c>
      <c r="C154" s="94">
        <f>+VLOOKUP(A154,BD!$A$2:$E$3988,3,0)</f>
        <v>143</v>
      </c>
      <c r="D154" s="95" t="str">
        <f>+VLOOKUP(A154,BD!$A$2:$E$3988,4,0)</f>
        <v>Traba seguro manija PALIO-SIENA</v>
      </c>
      <c r="E154" s="96">
        <f>+VLOOKUP(A154,BD!$A$2:$E$3988,5,0)</f>
        <v>1159.96</v>
      </c>
      <c r="G154" s="101">
        <f t="shared" si="2"/>
        <v>626.38</v>
      </c>
      <c r="H154" s="69"/>
      <c r="I154" s="101">
        <f t="array" ref="I154">+ROUND(G154+(G154*DES.2),2)</f>
        <v>1127.48</v>
      </c>
      <c r="J154" s="57"/>
      <c r="K154" s="57"/>
      <c r="L154" s="57"/>
      <c r="M154" s="57"/>
      <c r="N154" s="57"/>
      <c r="O154" s="64" t="str">
        <f>+IFERROR(VLOOKUP(A154,Imagen!A:B,2,0),"")</f>
        <v>http://http2.mlstatic.com/D_646310-MLA72045130777_102023-F.jpg</v>
      </c>
    </row>
    <row r="155" spans="1:15" ht="18">
      <c r="A155" s="75" t="s">
        <v>212</v>
      </c>
      <c r="C155" s="94">
        <f>+VLOOKUP(A155,BD!$A$2:$E$3988,3,0)</f>
        <v>144</v>
      </c>
      <c r="D155" s="95" t="str">
        <f>+VLOOKUP(A155,BD!$A$2:$E$3988,4,0)</f>
        <v>grampa bagueta lateral sup. Puerta REN. 18 BREAK</v>
      </c>
      <c r="E155" s="96">
        <f>+VLOOKUP(A155,BD!$A$2:$E$3988,5,0)</f>
        <v>699.24</v>
      </c>
      <c r="G155" s="101">
        <f t="shared" si="2"/>
        <v>377.59</v>
      </c>
      <c r="H155" s="69"/>
      <c r="I155" s="101">
        <f t="array" ref="I155">+ROUND(G155+(G155*DES.2),2)</f>
        <v>679.66</v>
      </c>
      <c r="J155" s="57"/>
      <c r="K155" s="57"/>
      <c r="L155" s="57"/>
      <c r="M155" s="57"/>
      <c r="N155" s="57"/>
      <c r="O155" s="64" t="str">
        <f>+IFERROR(VLOOKUP(A155,Imagen!A:B,2,0),"")</f>
        <v>http://http2.mlstatic.com/D_616556-MLA71988387698_102023-F.jpg</v>
      </c>
    </row>
    <row r="156" spans="1:15" ht="18">
      <c r="A156" s="75" t="s">
        <v>213</v>
      </c>
      <c r="C156" s="94">
        <f>+VLOOKUP(A156,BD!$A$2:$E$3988,3,0)</f>
        <v>145</v>
      </c>
      <c r="D156" s="95" t="str">
        <f>+VLOOKUP(A156,BD!$A$2:$E$3988,4,0)</f>
        <v>Grampa moldura lateral Ranger</v>
      </c>
      <c r="E156" s="96">
        <f>+VLOOKUP(A156,BD!$A$2:$E$3988,5,0)</f>
        <v>720.2</v>
      </c>
      <c r="G156" s="101">
        <f t="shared" si="2"/>
        <v>388.91</v>
      </c>
      <c r="H156" s="69"/>
      <c r="I156" s="101">
        <f t="array" ref="I156">+ROUND(G156+(G156*DES.2),2)</f>
        <v>700.04</v>
      </c>
      <c r="J156" s="57"/>
      <c r="K156" s="57"/>
      <c r="L156" s="57"/>
      <c r="M156" s="57"/>
      <c r="N156" s="57"/>
      <c r="O156" s="64" t="str">
        <f>+IFERROR(VLOOKUP(A156,Imagen!A:B,2,0),"")</f>
        <v>http://http2.mlstatic.com/D_695773-MLA71988387702_102023-F.jpg</v>
      </c>
    </row>
    <row r="157" spans="1:15" ht="18">
      <c r="A157" s="75" t="s">
        <v>214</v>
      </c>
      <c r="C157" s="94">
        <f>+VLOOKUP(A157,BD!$A$2:$E$3988,3,0)</f>
        <v>146</v>
      </c>
      <c r="D157" s="95" t="str">
        <f>+VLOOKUP(A157,BD!$A$2:$E$3988,4,0)</f>
        <v>Grampa bagueta puerta RENAULT CLIO</v>
      </c>
      <c r="E157" s="96">
        <f>+VLOOKUP(A157,BD!$A$2:$E$3988,5,0)</f>
        <v>2219.5100000000002</v>
      </c>
      <c r="G157" s="101">
        <f t="shared" si="2"/>
        <v>1198.54</v>
      </c>
      <c r="H157" s="69"/>
      <c r="I157" s="101">
        <f t="array" ref="I157">+ROUND(G157+(G157*DES.2),2)</f>
        <v>2157.37</v>
      </c>
      <c r="J157" s="57"/>
      <c r="K157" s="57"/>
      <c r="L157" s="57"/>
      <c r="M157" s="57"/>
      <c r="N157" s="57"/>
      <c r="O157" s="65" t="str">
        <f>+IFERROR(VLOOKUP(A157,Imagen!A:B,2,0),"")</f>
        <v/>
      </c>
    </row>
    <row r="158" spans="1:15" ht="18">
      <c r="A158" s="75" t="s">
        <v>215</v>
      </c>
      <c r="C158" s="94">
        <f>+VLOOKUP(A158,BD!$A$2:$E$3988,3,0)</f>
        <v>147</v>
      </c>
      <c r="D158" s="95" t="str">
        <f>+VLOOKUP(A158,BD!$A$2:$E$3988,4,0)</f>
        <v>Reten seguro puerta PALIO-SIENA-PEUGEOT</v>
      </c>
      <c r="E158" s="96">
        <f>+VLOOKUP(A158,BD!$A$2:$E$3988,5,0)</f>
        <v>1057.97</v>
      </c>
      <c r="G158" s="101">
        <f t="shared" si="2"/>
        <v>571.29999999999995</v>
      </c>
      <c r="H158" s="69"/>
      <c r="I158" s="101">
        <f t="array" ref="I158">+ROUND(G158+(G158*DES.2),2)</f>
        <v>1028.3399999999999</v>
      </c>
      <c r="J158" s="57"/>
      <c r="K158" s="57"/>
      <c r="L158" s="57"/>
      <c r="M158" s="57"/>
      <c r="N158" s="57"/>
      <c r="O158" s="64" t="str">
        <f>+IFERROR(VLOOKUP(A158,Imagen!A:B,2,0),"")</f>
        <v>http://http2.mlstatic.com/D_898294-MLA72045130785_102023-F.jpg</v>
      </c>
    </row>
    <row r="159" spans="1:15" ht="18">
      <c r="A159" s="75" t="s">
        <v>216</v>
      </c>
      <c r="C159" s="94">
        <f>+VLOOKUP(A159,BD!$A$2:$E$3988,3,0)</f>
        <v>148</v>
      </c>
      <c r="D159" s="95" t="str">
        <f>+VLOOKUP(A159,BD!$A$2:$E$3988,4,0)</f>
        <v>Grampa tapizado VOKSWAGEN</v>
      </c>
      <c r="E159" s="96">
        <f>+VLOOKUP(A159,BD!$A$2:$E$3988,5,0)</f>
        <v>668.91</v>
      </c>
      <c r="G159" s="101">
        <f t="shared" si="2"/>
        <v>361.21</v>
      </c>
      <c r="H159" s="69"/>
      <c r="I159" s="101">
        <f t="array" ref="I159">+ROUND(G159+(G159*DES.2),2)</f>
        <v>650.17999999999995</v>
      </c>
      <c r="J159" s="57"/>
      <c r="K159" s="57"/>
      <c r="L159" s="57"/>
      <c r="M159" s="57"/>
      <c r="N159" s="57"/>
      <c r="O159" s="64" t="str">
        <f>+IFERROR(VLOOKUP(A159,Imagen!A:B,2,0),"")</f>
        <v>http://http2.mlstatic.com/D_853418-MLA72045130789_102023-F.jpg</v>
      </c>
    </row>
    <row r="160" spans="1:15" ht="18">
      <c r="A160" s="75" t="s">
        <v>217</v>
      </c>
      <c r="C160" s="94">
        <f>+VLOOKUP(A160,BD!$A$2:$E$3988,3,0)</f>
        <v>149</v>
      </c>
      <c r="D160" s="95" t="str">
        <f>+VLOOKUP(A160,BD!$A$2:$E$3988,4,0)</f>
        <v>Clip baguetas laterales y traserasPEUGEOT-PATNER</v>
      </c>
      <c r="E160" s="96">
        <f>+VLOOKUP(A160,BD!$A$2:$E$3988,5,0)</f>
        <v>1120.3</v>
      </c>
      <c r="G160" s="101">
        <f t="shared" si="2"/>
        <v>604.96</v>
      </c>
      <c r="H160" s="69"/>
      <c r="I160" s="101">
        <f t="array" ref="I160">+ROUND(G160+(G160*DES.2),2)</f>
        <v>1088.93</v>
      </c>
      <c r="J160" s="57"/>
      <c r="K160" s="57"/>
      <c r="L160" s="57"/>
      <c r="M160" s="57"/>
      <c r="N160" s="57"/>
      <c r="O160" s="64" t="str">
        <f>+IFERROR(VLOOKUP(A160,Imagen!A:B,2,0),"")</f>
        <v>http://http2.mlstatic.com/D_845029-MLA71988387706_102023-F.jpg</v>
      </c>
    </row>
    <row r="161" spans="1:15" ht="18">
      <c r="A161" s="75" t="s">
        <v>218</v>
      </c>
      <c r="C161" s="94">
        <f>+VLOOKUP(A161,BD!$A$2:$E$3988,3,0)</f>
        <v>150</v>
      </c>
      <c r="D161" s="95" t="str">
        <f>+VLOOKUP(A161,BD!$A$2:$E$3988,4,0)</f>
        <v>Clip manta capot GOL</v>
      </c>
      <c r="E161" s="96">
        <f>+VLOOKUP(A161,BD!$A$2:$E$3988,5,0)</f>
        <v>800.37</v>
      </c>
      <c r="G161" s="101">
        <f t="shared" si="2"/>
        <v>432.2</v>
      </c>
      <c r="H161" s="69"/>
      <c r="I161" s="101">
        <f t="array" ref="I161">+ROUND(G161+(G161*DES.2),2)</f>
        <v>777.96</v>
      </c>
      <c r="J161" s="57"/>
      <c r="K161" s="57"/>
      <c r="L161" s="57"/>
      <c r="M161" s="57"/>
      <c r="N161" s="57"/>
      <c r="O161" s="64" t="str">
        <f>+IFERROR(VLOOKUP(A161,Imagen!A:B,2,0),"")</f>
        <v>http://http2.mlstatic.com/D_723314-MLA72292953009_102023-F.jpg</v>
      </c>
    </row>
    <row r="162" spans="1:15" ht="18">
      <c r="A162" s="75" t="s">
        <v>219</v>
      </c>
      <c r="C162" s="94">
        <f>+VLOOKUP(A162,BD!$A$2:$E$3988,3,0)</f>
        <v>151</v>
      </c>
      <c r="D162" s="95" t="str">
        <f>+VLOOKUP(A162,BD!$A$2:$E$3988,4,0)</f>
        <v>Clip fijacion parrilla PEUGEOT 206-106-306</v>
      </c>
      <c r="E162" s="96">
        <f>+VLOOKUP(A162,BD!$A$2:$E$3988,5,0)</f>
        <v>1324.25</v>
      </c>
      <c r="G162" s="101">
        <f t="shared" si="2"/>
        <v>715.1</v>
      </c>
      <c r="H162" s="69"/>
      <c r="I162" s="101">
        <f t="array" ref="I162">+ROUND(G162+(G162*DES.2),2)</f>
        <v>1287.18</v>
      </c>
      <c r="J162" s="57"/>
      <c r="K162" s="57"/>
      <c r="L162" s="57"/>
      <c r="M162" s="57"/>
      <c r="N162" s="57"/>
      <c r="O162" s="64" t="str">
        <f>+IFERROR(VLOOKUP(A162,Imagen!A:B,2,0),"")</f>
        <v>http://http2.mlstatic.com/D_695993-MLA72292972461_102023-F.jpg</v>
      </c>
    </row>
    <row r="163" spans="1:15" ht="18">
      <c r="A163" s="75" t="s">
        <v>220</v>
      </c>
      <c r="C163" s="94">
        <f>+VLOOKUP(A163,BD!$A$2:$E$3988,3,0)</f>
        <v>152</v>
      </c>
      <c r="D163" s="95" t="str">
        <f>+VLOOKUP(A163,BD!$A$2:$E$3988,4,0)</f>
        <v>Clip tapizado FIESTA-FOCUS-MONDEO</v>
      </c>
      <c r="E163" s="96">
        <f>+VLOOKUP(A163,BD!$A$2:$E$3988,5,0)</f>
        <v>1018.65</v>
      </c>
      <c r="G163" s="101">
        <f t="shared" si="2"/>
        <v>550.07000000000005</v>
      </c>
      <c r="H163" s="69"/>
      <c r="I163" s="101">
        <f t="array" ref="I163">+ROUND(G163+(G163*DES.2),2)</f>
        <v>990.13</v>
      </c>
      <c r="J163" s="57"/>
      <c r="K163" s="57"/>
      <c r="L163" s="57"/>
      <c r="M163" s="57"/>
      <c r="N163" s="57"/>
      <c r="O163" s="64" t="str">
        <f>+IFERROR(VLOOKUP(A163,Imagen!A:B,2,0),"")</f>
        <v>http://http2.mlstatic.com/D_651701-MLA72045130799_102023-F.jpg</v>
      </c>
    </row>
    <row r="164" spans="1:15" ht="18">
      <c r="A164" s="75" t="s">
        <v>221</v>
      </c>
      <c r="C164" s="94">
        <f>+VLOOKUP(A164,BD!$A$2:$E$3988,3,0)</f>
        <v>153</v>
      </c>
      <c r="D164" s="95" t="str">
        <f>+VLOOKUP(A164,BD!$A$2:$E$3988,4,0)</f>
        <v>Grampa tapiz. Baul VOLHSWAGEN GOL AB9</v>
      </c>
      <c r="E164" s="96">
        <f>+VLOOKUP(A164,BD!$A$2:$E$3988,5,0)</f>
        <v>902.31</v>
      </c>
      <c r="G164" s="101">
        <f t="shared" si="2"/>
        <v>487.25</v>
      </c>
      <c r="H164" s="69"/>
      <c r="I164" s="101">
        <f t="array" ref="I164">+ROUND(G164+(G164*DES.2),2)</f>
        <v>877.05</v>
      </c>
      <c r="J164" s="57"/>
      <c r="K164" s="57"/>
      <c r="L164" s="57"/>
      <c r="M164" s="57"/>
      <c r="N164" s="57"/>
      <c r="O164" s="64" t="str">
        <f>+IFERROR(VLOOKUP(A164,Imagen!A:B,2,0),"")</f>
        <v>http://http2.mlstatic.com/D_759077-MLA71988436310_102023-F.jpg</v>
      </c>
    </row>
    <row r="165" spans="1:15" ht="18">
      <c r="A165" s="75" t="s">
        <v>222</v>
      </c>
      <c r="C165" s="94">
        <f>+VLOOKUP(A165,BD!$A$2:$E$3988,3,0)</f>
        <v>154</v>
      </c>
      <c r="D165" s="95" t="str">
        <f>+VLOOKUP(A165,BD!$A$2:$E$3988,4,0)</f>
        <v>Grampa fijacion paragolpe FORD SIERRA</v>
      </c>
      <c r="E165" s="96">
        <f>+VLOOKUP(A165,BD!$A$2:$E$3988,5,0)</f>
        <v>949.24</v>
      </c>
      <c r="G165" s="101">
        <f t="shared" si="2"/>
        <v>512.59</v>
      </c>
      <c r="H165" s="69"/>
      <c r="I165" s="101">
        <f t="array" ref="I165">+ROUND(G165+(G165*DES.2),2)</f>
        <v>922.66</v>
      </c>
      <c r="J165" s="57"/>
      <c r="K165" s="57"/>
      <c r="L165" s="57"/>
      <c r="M165" s="57"/>
      <c r="N165" s="57"/>
      <c r="O165" s="64" t="str">
        <f>+IFERROR(VLOOKUP(A165,Imagen!A:B,2,0),"")</f>
        <v>http://http2.mlstatic.com/D_634519-MLA72292953117_102023-F.jpg</v>
      </c>
    </row>
    <row r="166" spans="1:15" ht="18">
      <c r="A166" s="75" t="s">
        <v>223</v>
      </c>
      <c r="C166" s="94">
        <f>+VLOOKUP(A166,BD!$A$2:$E$3988,3,0)</f>
        <v>155</v>
      </c>
      <c r="D166" s="95" t="str">
        <f>+VLOOKUP(A166,BD!$A$2:$E$3988,4,0)</f>
        <v>Clip tapizafdo baul POLO-GOL</v>
      </c>
      <c r="E166" s="96">
        <f>+VLOOKUP(A166,BD!$A$2:$E$3988,5,0)</f>
        <v>873.13</v>
      </c>
      <c r="G166" s="101">
        <f t="shared" si="2"/>
        <v>471.49</v>
      </c>
      <c r="H166" s="69"/>
      <c r="I166" s="101">
        <f t="array" ref="I166">+ROUND(G166+(G166*DES.2),2)</f>
        <v>848.68</v>
      </c>
      <c r="J166" s="57"/>
      <c r="K166" s="57"/>
      <c r="L166" s="57"/>
      <c r="M166" s="57"/>
      <c r="N166" s="57"/>
      <c r="O166" s="64" t="str">
        <f>+IFERROR(VLOOKUP(A166,Imagen!A:B,2,0),"")</f>
        <v>http://http2.mlstatic.com/D_810033-MLA71988436312_102023-F.jpg</v>
      </c>
    </row>
    <row r="167" spans="1:15" ht="18">
      <c r="A167" s="75" t="s">
        <v>224</v>
      </c>
      <c r="C167" s="94">
        <f>+VLOOKUP(A167,BD!$A$2:$E$3988,3,0)</f>
        <v>156</v>
      </c>
      <c r="D167" s="95" t="str">
        <f>+VLOOKUP(A167,BD!$A$2:$E$3988,4,0)</f>
        <v>Fijacion Parrilla PEUGEOT 306/307</v>
      </c>
      <c r="E167" s="96">
        <f>+VLOOKUP(A167,BD!$A$2:$E$3988,5,0)</f>
        <v>1384.69</v>
      </c>
      <c r="G167" s="101">
        <f t="shared" si="2"/>
        <v>747.73</v>
      </c>
      <c r="H167" s="69"/>
      <c r="I167" s="101">
        <f t="array" ref="I167">+ROUND(G167+(G167*DES.2),2)</f>
        <v>1345.91</v>
      </c>
      <c r="J167" s="57"/>
      <c r="K167" s="57"/>
      <c r="L167" s="57"/>
      <c r="M167" s="57"/>
      <c r="N167" s="57"/>
      <c r="O167" s="64" t="str">
        <f>+IFERROR(VLOOKUP(A167,Imagen!A:B,2,0),"")</f>
        <v>http://http2.mlstatic.com/D_690049-MLA72292952907_102023-F.jpg</v>
      </c>
    </row>
    <row r="168" spans="1:15" ht="18">
      <c r="A168" s="75" t="s">
        <v>225</v>
      </c>
      <c r="C168" s="94">
        <f>+VLOOKUP(A168,BD!$A$2:$E$3988,3,0)</f>
        <v>157</v>
      </c>
      <c r="D168" s="95" t="str">
        <f>+VLOOKUP(A168,BD!$A$2:$E$3988,4,0)</f>
        <v>Clip manta capot VOLKSWAGEN GOL</v>
      </c>
      <c r="E168" s="96">
        <f>+VLOOKUP(A168,BD!$A$2:$E$3988,5,0)</f>
        <v>1018.65</v>
      </c>
      <c r="G168" s="101">
        <f t="shared" si="2"/>
        <v>550.07000000000005</v>
      </c>
      <c r="H168" s="69"/>
      <c r="I168" s="101">
        <f t="array" ref="I168">+ROUND(G168+(G168*DES.2),2)</f>
        <v>990.13</v>
      </c>
      <c r="J168" s="57"/>
      <c r="K168" s="57"/>
      <c r="L168" s="57"/>
      <c r="M168" s="57"/>
      <c r="N168" s="57"/>
      <c r="O168" s="64" t="str">
        <f>+IFERROR(VLOOKUP(A168,Imagen!A:B,2,0),"")</f>
        <v>http://http2.mlstatic.com/D_952314-MLA72293219189_102023-F.jpg</v>
      </c>
    </row>
    <row r="169" spans="1:15" ht="18">
      <c r="A169" s="75" t="s">
        <v>226</v>
      </c>
      <c r="C169" s="94">
        <f>+VLOOKUP(A169,BD!$A$2:$E$3988,3,0)</f>
        <v>158</v>
      </c>
      <c r="D169" s="95" t="str">
        <f>+VLOOKUP(A169,BD!$A$2:$E$3988,4,0)</f>
        <v>Clip tapizado y pasarueda PEUGEOT-TODOS</v>
      </c>
      <c r="E169" s="96">
        <f>+VLOOKUP(A169,BD!$A$2:$E$3988,5,0)</f>
        <v>839.97</v>
      </c>
      <c r="G169" s="101">
        <f t="shared" si="2"/>
        <v>453.58</v>
      </c>
      <c r="H169" s="69"/>
      <c r="I169" s="101">
        <f t="array" ref="I169">+ROUND(G169+(G169*DES.2),2)</f>
        <v>816.44</v>
      </c>
      <c r="J169" s="57"/>
      <c r="K169" s="57"/>
      <c r="L169" s="57"/>
      <c r="M169" s="57"/>
      <c r="N169" s="57"/>
      <c r="O169" s="64" t="str">
        <f>+IFERROR(VLOOKUP(A169,Imagen!A:B,2,0),"")</f>
        <v>http://http2.mlstatic.com/D_831161-MLA72045130807_102023-F.jpg</v>
      </c>
    </row>
    <row r="170" spans="1:15" ht="18">
      <c r="A170" s="75" t="s">
        <v>227</v>
      </c>
      <c r="C170" s="94">
        <f>+VLOOKUP(A170,BD!$A$2:$E$3988,3,0)</f>
        <v>159</v>
      </c>
      <c r="D170" s="95" t="str">
        <f>+VLOOKUP(A170,BD!$A$2:$E$3988,4,0)</f>
        <v>Tope de capot lateral FIAT 147</v>
      </c>
      <c r="E170" s="96">
        <f>+VLOOKUP(A170,BD!$A$2:$E$3988,5,0)</f>
        <v>949.24</v>
      </c>
      <c r="G170" s="101">
        <f t="shared" si="2"/>
        <v>512.59</v>
      </c>
      <c r="H170" s="69"/>
      <c r="I170" s="101">
        <f t="array" ref="I170">+ROUND(G170+(G170*DES.2),2)</f>
        <v>922.66</v>
      </c>
      <c r="J170" s="57"/>
      <c r="K170" s="57"/>
      <c r="L170" s="57"/>
      <c r="M170" s="57"/>
      <c r="N170" s="57"/>
      <c r="O170" s="65" t="str">
        <f>+IFERROR(VLOOKUP(A170,Imagen!A:B,2,0),"")</f>
        <v/>
      </c>
    </row>
    <row r="171" spans="1:15" ht="18">
      <c r="A171" s="75" t="s">
        <v>228</v>
      </c>
      <c r="C171" s="94">
        <f>+VLOOKUP(A171,BD!$A$2:$E$3988,3,0)</f>
        <v>160</v>
      </c>
      <c r="D171" s="95" t="str">
        <f>+VLOOKUP(A171,BD!$A$2:$E$3988,4,0)</f>
        <v>Grampa alfombra piso baul PEUGEOT 205-206</v>
      </c>
      <c r="E171" s="96">
        <f>+VLOOKUP(A171,BD!$A$2:$E$3988,5,0)</f>
        <v>1229.03</v>
      </c>
      <c r="G171" s="101">
        <f t="shared" si="2"/>
        <v>663.68</v>
      </c>
      <c r="H171" s="69"/>
      <c r="I171" s="101">
        <f t="array" ref="I171">+ROUND(G171+(G171*DES.2),2)</f>
        <v>1194.6199999999999</v>
      </c>
      <c r="J171" s="57"/>
      <c r="K171" s="57"/>
      <c r="L171" s="57"/>
      <c r="M171" s="57"/>
      <c r="N171" s="57"/>
      <c r="O171" s="64" t="str">
        <f>+IFERROR(VLOOKUP(A171,Imagen!A:B,2,0),"")</f>
        <v>http://http2.mlstatic.com/D_697507-MLA71988436322_102023-F.jpg</v>
      </c>
    </row>
    <row r="172" spans="1:15" ht="18">
      <c r="A172" s="75" t="s">
        <v>229</v>
      </c>
      <c r="C172" s="94">
        <f>+VLOOKUP(A172,BD!$A$2:$E$3988,3,0)</f>
        <v>161</v>
      </c>
      <c r="D172" s="95" t="str">
        <f>+VLOOKUP(A172,BD!$A$2:$E$3988,4,0)</f>
        <v>grampa tapiz. Puerta  recho FORD TRANSIT-FOCUS</v>
      </c>
      <c r="E172" s="96">
        <f>+VLOOKUP(A172,BD!$A$2:$E$3988,5,0)</f>
        <v>1018.65</v>
      </c>
      <c r="G172" s="101">
        <f t="shared" si="2"/>
        <v>550.07000000000005</v>
      </c>
      <c r="H172" s="69"/>
      <c r="I172" s="101">
        <f t="array" ref="I172">+ROUND(G172+(G172*DES.2),2)</f>
        <v>990.13</v>
      </c>
      <c r="J172" s="57"/>
      <c r="K172" s="57"/>
      <c r="L172" s="57"/>
      <c r="M172" s="57"/>
      <c r="N172" s="57"/>
      <c r="O172" s="64" t="str">
        <f>+IFERROR(VLOOKUP(A172,Imagen!A:B,2,0),"")</f>
        <v>http://http2.mlstatic.com/D_976147-MLA72045130817_102023-F.jpg</v>
      </c>
    </row>
    <row r="173" spans="1:15" ht="18">
      <c r="A173" s="75" t="s">
        <v>230</v>
      </c>
      <c r="C173" s="94">
        <f>+VLOOKUP(A173,BD!$A$2:$E$3988,3,0)</f>
        <v>162</v>
      </c>
      <c r="D173" s="95" t="str">
        <f>+VLOOKUP(A173,BD!$A$2:$E$3988,4,0)</f>
        <v>Horquilla ghuia vidrio RENAULT CLIO-MEGANE</v>
      </c>
      <c r="E173" s="96">
        <f>+VLOOKUP(A173,BD!$A$2:$E$3988,5,0)</f>
        <v>1236.93</v>
      </c>
      <c r="G173" s="101">
        <f t="shared" si="2"/>
        <v>667.94</v>
      </c>
      <c r="H173" s="69"/>
      <c r="I173" s="101">
        <f t="array" ref="I173">+ROUND(G173+(G173*DES.2),2)</f>
        <v>1202.29</v>
      </c>
      <c r="J173" s="57"/>
      <c r="K173" s="57"/>
      <c r="L173" s="57"/>
      <c r="M173" s="57"/>
      <c r="N173" s="57"/>
      <c r="O173" s="64" t="str">
        <f>+IFERROR(VLOOKUP(A173,Imagen!A:B,2,0),"")</f>
        <v>http://http2.mlstatic.com/D_833829-MLA71988387732_102023-F.jpg</v>
      </c>
    </row>
    <row r="174" spans="1:15" ht="18">
      <c r="A174" s="75" t="s">
        <v>231</v>
      </c>
      <c r="C174" s="94">
        <f>+VLOOKUP(A174,BD!$A$2:$E$3988,3,0)</f>
        <v>163</v>
      </c>
      <c r="D174" s="95" t="str">
        <f>+VLOOKUP(A174,BD!$A$2:$E$3988,4,0)</f>
        <v>Guia vidrios c/remache REN.-MEGANE-CLIO-KANGOO</v>
      </c>
      <c r="E174" s="96">
        <f>+VLOOKUP(A174,BD!$A$2:$E$3988,5,0)</f>
        <v>1891.78</v>
      </c>
      <c r="G174" s="101">
        <f t="shared" si="2"/>
        <v>1021.56</v>
      </c>
      <c r="H174" s="69"/>
      <c r="I174" s="101">
        <f t="array" ref="I174">+ROUND(G174+(G174*DES.2),2)</f>
        <v>1838.81</v>
      </c>
      <c r="J174" s="57"/>
      <c r="K174" s="57"/>
      <c r="L174" s="57"/>
      <c r="M174" s="57"/>
      <c r="N174" s="57"/>
      <c r="O174" s="64" t="str">
        <f>+IFERROR(VLOOKUP(A174,Imagen!A:B,2,0),"")</f>
        <v>http://http2.mlstatic.com/D_887939-MLA72045130821_102023-F.jpg</v>
      </c>
    </row>
    <row r="175" spans="1:15" ht="18">
      <c r="A175" s="75" t="s">
        <v>232</v>
      </c>
      <c r="C175" s="94">
        <f>+VLOOKUP(A175,BD!$A$2:$E$3988,3,0)</f>
        <v>164</v>
      </c>
      <c r="D175" s="95" t="str">
        <f>+VLOOKUP(A175,BD!$A$2:$E$3988,4,0)</f>
        <v>Precinto pasacable marcas varias</v>
      </c>
      <c r="E175" s="96">
        <f>+VLOOKUP(A175,BD!$A$2:$E$3988,5,0)</f>
        <v>1054.31</v>
      </c>
      <c r="G175" s="101">
        <f t="shared" si="2"/>
        <v>569.33000000000004</v>
      </c>
      <c r="H175" s="69"/>
      <c r="I175" s="101">
        <f t="array" ref="I175">+ROUND(G175+(G175*DES.2),2)</f>
        <v>1024.79</v>
      </c>
      <c r="J175" s="57"/>
      <c r="K175" s="57"/>
      <c r="L175" s="57"/>
      <c r="M175" s="57"/>
      <c r="N175" s="57"/>
      <c r="O175" s="65" t="str">
        <f>+IFERROR(VLOOKUP(A175,Imagen!A:B,2,0),"")</f>
        <v/>
      </c>
    </row>
    <row r="176" spans="1:15" ht="18">
      <c r="A176" s="75" t="s">
        <v>233</v>
      </c>
      <c r="C176" s="94">
        <f>+VLOOKUP(A176,BD!$A$2:$E$3988,3,0)</f>
        <v>165</v>
      </c>
      <c r="D176" s="95" t="str">
        <f>+VLOOKUP(A176,BD!$A$2:$E$3988,4,0)</f>
        <v>GRAMPA MOLDURA LATERAL      FORD FALCON</v>
      </c>
      <c r="E176" s="96">
        <f>+VLOOKUP(A176,BD!$A$2:$E$3988,5,0)</f>
        <v>606.51</v>
      </c>
      <c r="G176" s="101">
        <f t="shared" si="2"/>
        <v>327.52</v>
      </c>
      <c r="H176" s="69"/>
      <c r="I176" s="101">
        <f t="array" ref="I176">+ROUND(G176+(G176*DES.2),2)</f>
        <v>589.54</v>
      </c>
      <c r="J176" s="57"/>
      <c r="K176" s="57"/>
      <c r="L176" s="57"/>
      <c r="M176" s="57"/>
      <c r="N176" s="57"/>
      <c r="O176" s="64" t="str">
        <f>+IFERROR(VLOOKUP(A176,Imagen!A:B,2,0),"")</f>
        <v>http://http2.mlstatic.com/D_792246-MLA72045130823_102023-F.jpg</v>
      </c>
    </row>
    <row r="177" spans="1:15" ht="18">
      <c r="A177" s="75" t="s">
        <v>234</v>
      </c>
      <c r="C177" s="94">
        <f>+VLOOKUP(A177,BD!$A$2:$E$3988,3,0)</f>
        <v>166</v>
      </c>
      <c r="D177" s="95" t="str">
        <f>+VLOOKUP(A177,BD!$A$2:$E$3988,4,0)</f>
        <v>GRAMPA MOLDURA LATERAL FORD FAIRLANNE</v>
      </c>
      <c r="E177" s="96">
        <f>+VLOOKUP(A177,BD!$A$2:$E$3988,5,0)</f>
        <v>582.09</v>
      </c>
      <c r="G177" s="101">
        <f t="shared" si="2"/>
        <v>314.33</v>
      </c>
      <c r="H177" s="69"/>
      <c r="I177" s="101">
        <f t="array" ref="I177">+ROUND(G177+(G177*DES.2),2)</f>
        <v>565.79</v>
      </c>
      <c r="J177" s="57"/>
      <c r="K177" s="57"/>
      <c r="L177" s="57"/>
      <c r="M177" s="57"/>
      <c r="N177" s="57"/>
      <c r="O177" s="64" t="str">
        <f>+IFERROR(VLOOKUP(A177,Imagen!A:B,2,0),"")</f>
        <v>http://http2.mlstatic.com/D_615206-MLA72045130827_102023-F.jpg</v>
      </c>
    </row>
    <row r="178" spans="1:15" ht="18">
      <c r="A178" s="75" t="s">
        <v>235</v>
      </c>
      <c r="C178" s="94">
        <f>+VLOOKUP(A178,BD!$A$2:$E$3988,3,0)</f>
        <v>167</v>
      </c>
      <c r="D178" s="95" t="str">
        <f>+VLOOKUP(A178,BD!$A$2:$E$3988,4,0)</f>
        <v>GRAMPA MOLDURA LATERAL DE PUERTA FIAT 147</v>
      </c>
      <c r="E178" s="96">
        <f>+VLOOKUP(A178,BD!$A$2:$E$3988,5,0)</f>
        <v>778.17</v>
      </c>
      <c r="G178" s="101">
        <f t="shared" si="2"/>
        <v>420.21</v>
      </c>
      <c r="H178" s="69"/>
      <c r="I178" s="101">
        <f t="array" ref="I178">+ROUND(G178+(G178*DES.2),2)</f>
        <v>756.38</v>
      </c>
      <c r="J178" s="57"/>
      <c r="K178" s="57"/>
      <c r="L178" s="57"/>
      <c r="M178" s="57"/>
      <c r="N178" s="57"/>
      <c r="O178" s="64" t="str">
        <f>+IFERROR(VLOOKUP(A178,Imagen!A:B,2,0),"")</f>
        <v>http://http2.mlstatic.com/D_673240-MLA71988387748_102023-F.jpg</v>
      </c>
    </row>
    <row r="179" spans="1:15" ht="18">
      <c r="A179" s="75" t="s">
        <v>236</v>
      </c>
      <c r="C179" s="94">
        <f>+VLOOKUP(A179,BD!$A$2:$E$3988,3,0)</f>
        <v>168</v>
      </c>
      <c r="D179" s="95" t="str">
        <f>+VLOOKUP(A179,BD!$A$2:$E$3988,4,0)</f>
        <v>GRAMPA MOLDURA LATERAL PICK UP FORD 81</v>
      </c>
      <c r="E179" s="96">
        <f>+VLOOKUP(A179,BD!$A$2:$E$3988,5,0)</f>
        <v>1042.5</v>
      </c>
      <c r="G179" s="101">
        <f t="shared" si="2"/>
        <v>562.95000000000005</v>
      </c>
      <c r="H179" s="69"/>
      <c r="I179" s="101">
        <f t="array" ref="I179">+ROUND(G179+(G179*DES.2),2)</f>
        <v>1013.31</v>
      </c>
      <c r="J179" s="57"/>
      <c r="K179" s="57"/>
      <c r="L179" s="57"/>
      <c r="M179" s="57"/>
      <c r="N179" s="57"/>
      <c r="O179" s="64" t="str">
        <f>+IFERROR(VLOOKUP(A179,Imagen!A:B,2,0),"")</f>
        <v>http://http2.mlstatic.com/D_833694-MLA72292953085_102023-F.jpg</v>
      </c>
    </row>
    <row r="180" spans="1:15" ht="18">
      <c r="A180" s="75" t="s">
        <v>237</v>
      </c>
      <c r="C180" s="94">
        <f>+VLOOKUP(A180,BD!$A$2:$E$3988,3,0)</f>
        <v>169</v>
      </c>
      <c r="D180" s="95" t="str">
        <f>+VLOOKUP(A180,BD!$A$2:$E$3988,4,0)</f>
        <v xml:space="preserve">GRAMPA MOLDURA LATERAL PICK UP FORD </v>
      </c>
      <c r="E180" s="96">
        <f>+VLOOKUP(A180,BD!$A$2:$E$3988,5,0)</f>
        <v>839.97</v>
      </c>
      <c r="G180" s="101">
        <f t="shared" si="2"/>
        <v>453.58</v>
      </c>
      <c r="H180" s="69"/>
      <c r="I180" s="101">
        <f t="array" ref="I180">+ROUND(G180+(G180*DES.2),2)</f>
        <v>816.44</v>
      </c>
      <c r="J180" s="57"/>
      <c r="K180" s="57"/>
      <c r="L180" s="57"/>
      <c r="M180" s="57"/>
      <c r="N180" s="57"/>
      <c r="O180" s="64" t="str">
        <f>+IFERROR(VLOOKUP(A180,Imagen!A:B,2,0),"")</f>
        <v>http://http2.mlstatic.com/D_814708-MLA72292952977_102023-F.jpg</v>
      </c>
    </row>
    <row r="181" spans="1:15" ht="18">
      <c r="A181" s="75" t="s">
        <v>238</v>
      </c>
      <c r="C181" s="94">
        <f>+VLOOKUP(A181,BD!$A$2:$E$3988,3,0)</f>
        <v>170</v>
      </c>
      <c r="D181" s="95" t="str">
        <f>+VLOOKUP(A181,BD!$A$2:$E$3988,4,0)</f>
        <v>CORREDERA ASIENTO    SENDA-GO -SAVEIRO</v>
      </c>
      <c r="E181" s="96">
        <f>+VLOOKUP(A181,BD!$A$2:$E$3988,5,0)</f>
        <v>1680.48</v>
      </c>
      <c r="G181" s="101">
        <f t="shared" si="2"/>
        <v>907.46</v>
      </c>
      <c r="H181" s="69"/>
      <c r="I181" s="101">
        <f t="array" ref="I181">+ROUND(G181+(G181*DES.2),2)</f>
        <v>1633.43</v>
      </c>
      <c r="J181" s="57"/>
      <c r="K181" s="57"/>
      <c r="L181" s="57"/>
      <c r="M181" s="57"/>
      <c r="N181" s="57"/>
      <c r="O181" s="64" t="str">
        <f>+IFERROR(VLOOKUP(A181,Imagen!A:B,2,0),"")</f>
        <v>http://http2.mlstatic.com/D_732192-MLA71988387752_102023-F.jpg</v>
      </c>
    </row>
    <row r="182" spans="1:15" ht="18">
      <c r="A182" s="75" t="s">
        <v>239</v>
      </c>
      <c r="C182" s="94">
        <f>+VLOOKUP(A182,BD!$A$2:$E$3988,3,0)</f>
        <v>171</v>
      </c>
      <c r="D182" s="95" t="str">
        <f>+VLOOKUP(A182,BD!$A$2:$E$3988,4,0)</f>
        <v>CORREDERA ASIENTO  GACEL</v>
      </c>
      <c r="E182" s="96">
        <f>+VLOOKUP(A182,BD!$A$2:$E$3988,5,0)</f>
        <v>1680.48</v>
      </c>
      <c r="G182" s="101">
        <f t="shared" si="2"/>
        <v>907.46</v>
      </c>
      <c r="H182" s="69"/>
      <c r="I182" s="101">
        <f t="array" ref="I182">+ROUND(G182+(G182*DES.2),2)</f>
        <v>1633.43</v>
      </c>
      <c r="J182" s="57"/>
      <c r="K182" s="57"/>
      <c r="L182" s="57"/>
      <c r="M182" s="57"/>
      <c r="N182" s="57"/>
      <c r="O182" s="64" t="str">
        <f>+IFERROR(VLOOKUP(A182,Imagen!A:B,2,0),"")</f>
        <v>http://http2.mlstatic.com/D_654123-MLA71988436338_102023-F.jpg</v>
      </c>
    </row>
    <row r="183" spans="1:15" ht="18">
      <c r="A183" s="75" t="s">
        <v>240</v>
      </c>
      <c r="C183" s="94">
        <f>+VLOOKUP(A183,BD!$A$2:$E$3988,3,0)</f>
        <v>172</v>
      </c>
      <c r="D183" s="95" t="str">
        <f>+VLOOKUP(A183,BD!$A$2:$E$3988,4,0)</f>
        <v>GRAMPA MOLDURA LATERAL FORD FALCON    64/74</v>
      </c>
      <c r="E183" s="96">
        <f>+VLOOKUP(A183,BD!$A$2:$E$3988,5,0)</f>
        <v>731.24</v>
      </c>
      <c r="G183" s="101">
        <f t="shared" si="2"/>
        <v>394.87</v>
      </c>
      <c r="H183" s="69"/>
      <c r="I183" s="101">
        <f t="array" ref="I183">+ROUND(G183+(G183*DES.2),2)</f>
        <v>710.77</v>
      </c>
      <c r="J183" s="57"/>
      <c r="K183" s="57"/>
      <c r="L183" s="57"/>
      <c r="M183" s="57"/>
      <c r="N183" s="57"/>
      <c r="O183" s="65" t="str">
        <f>+IFERROR(VLOOKUP(A183,Imagen!A:B,2,0),"")</f>
        <v/>
      </c>
    </row>
    <row r="184" spans="1:15" ht="18">
      <c r="A184" s="75" t="s">
        <v>241</v>
      </c>
      <c r="C184" s="94">
        <f>+VLOOKUP(A184,BD!$A$2:$E$3988,3,0)</f>
        <v>173</v>
      </c>
      <c r="D184" s="95" t="str">
        <f>+VLOOKUP(A184,BD!$A$2:$E$3988,4,0)</f>
        <v>GRAMPA MOLDURA LATERAL FORD FALCON  73/80</v>
      </c>
      <c r="E184" s="96">
        <f>+VLOOKUP(A184,BD!$A$2:$E$3988,5,0)</f>
        <v>1493.42</v>
      </c>
      <c r="G184" s="101">
        <f t="shared" si="2"/>
        <v>806.45</v>
      </c>
      <c r="H184" s="69"/>
      <c r="I184" s="101">
        <f t="array" ref="I184">+ROUND(G184+(G184*DES.2),2)</f>
        <v>1451.61</v>
      </c>
      <c r="J184" s="57"/>
      <c r="K184" s="57"/>
      <c r="L184" s="57"/>
      <c r="M184" s="57"/>
      <c r="N184" s="57"/>
      <c r="O184" s="65" t="str">
        <f>+IFERROR(VLOOKUP(A184,Imagen!A:B,2,0),"")</f>
        <v/>
      </c>
    </row>
    <row r="185" spans="1:15" ht="18">
      <c r="A185" s="75" t="s">
        <v>242</v>
      </c>
      <c r="C185" s="94">
        <f>+VLOOKUP(A185,BD!$A$2:$E$3988,3,0)</f>
        <v>174</v>
      </c>
      <c r="D185" s="95" t="str">
        <f>+VLOOKUP(A185,BD!$A$2:$E$3988,4,0)</f>
        <v>SEGURO SOPORTE DE PARAGOLPE  PEUGEOT 504/405</v>
      </c>
      <c r="E185" s="96">
        <f>+VLOOKUP(A185,BD!$A$2:$E$3988,5,0)</f>
        <v>6316.27</v>
      </c>
      <c r="G185" s="101">
        <f t="shared" si="2"/>
        <v>3410.79</v>
      </c>
      <c r="H185" s="69"/>
      <c r="I185" s="101">
        <f t="array" ref="I185">+ROUND(G185+(G185*DES.2),2)</f>
        <v>6139.42</v>
      </c>
      <c r="J185" s="57"/>
      <c r="K185" s="57"/>
      <c r="L185" s="57"/>
      <c r="M185" s="57"/>
      <c r="N185" s="57"/>
      <c r="O185" s="65" t="str">
        <f>+IFERROR(VLOOKUP(A185,Imagen!A:B,2,0),"")</f>
        <v/>
      </c>
    </row>
    <row r="186" spans="1:15" ht="18">
      <c r="A186" s="75" t="s">
        <v>243</v>
      </c>
      <c r="C186" s="94">
        <f>+VLOOKUP(A186,BD!$A$2:$E$3988,3,0)</f>
        <v>175</v>
      </c>
      <c r="D186" s="95" t="str">
        <f>+VLOOKUP(A186,BD!$A$2:$E$3988,4,0)</f>
        <v>GRAMPA MOLDURA LATERAL FORD FALCON</v>
      </c>
      <c r="E186" s="96">
        <f>+VLOOKUP(A186,BD!$A$2:$E$3988,5,0)</f>
        <v>5040.91</v>
      </c>
      <c r="G186" s="101">
        <f t="shared" si="2"/>
        <v>2722.09</v>
      </c>
      <c r="H186" s="69"/>
      <c r="I186" s="101">
        <f t="array" ref="I186">+ROUND(G186+(G186*DES.2),2)</f>
        <v>4899.76</v>
      </c>
      <c r="J186" s="57"/>
      <c r="K186" s="57"/>
      <c r="L186" s="57"/>
      <c r="M186" s="57"/>
      <c r="N186" s="57"/>
      <c r="O186" s="65" t="str">
        <f>+IFERROR(VLOOKUP(A186,Imagen!A:B,2,0),"")</f>
        <v/>
      </c>
    </row>
    <row r="187" spans="1:15" ht="18">
      <c r="A187" s="75" t="s">
        <v>244</v>
      </c>
      <c r="C187" s="94">
        <f>+VLOOKUP(A187,BD!$A$2:$E$3988,3,0)</f>
        <v>176</v>
      </c>
      <c r="D187" s="95" t="str">
        <f>+VLOOKUP(A187,BD!$A$2:$E$3988,4,0)</f>
        <v>GRAMPA TACHUELA CUADRADA FIAT 128</v>
      </c>
      <c r="E187" s="96">
        <f>+VLOOKUP(A187,BD!$A$2:$E$3988,5,0)</f>
        <v>654.85</v>
      </c>
      <c r="G187" s="101">
        <f t="shared" si="2"/>
        <v>353.62</v>
      </c>
      <c r="H187" s="69"/>
      <c r="I187" s="101">
        <f t="array" ref="I187">+ROUND(G187+(G187*DES.2),2)</f>
        <v>636.52</v>
      </c>
      <c r="J187" s="57"/>
      <c r="K187" s="57"/>
      <c r="L187" s="57"/>
      <c r="M187" s="57"/>
      <c r="N187" s="57"/>
      <c r="O187" s="64" t="str">
        <f>+IFERROR(VLOOKUP(A187,Imagen!A:B,2,0),"")</f>
        <v>http://http2.mlstatic.com/D_617382-MLA72045130835_102023-F.jpg</v>
      </c>
    </row>
    <row r="188" spans="1:15" ht="18">
      <c r="A188" s="75" t="s">
        <v>245</v>
      </c>
      <c r="C188" s="94">
        <f>+VLOOKUP(A188,BD!$A$2:$E$3988,3,0)</f>
        <v>177</v>
      </c>
      <c r="D188" s="95" t="str">
        <f>+VLOOKUP(A188,BD!$A$2:$E$3988,4,0)</f>
        <v>TUERCA CAJON FIAT-PEUGEOT Y FORD UNIVERSAL</v>
      </c>
      <c r="E188" s="96">
        <f>+VLOOKUP(A188,BD!$A$2:$E$3988,5,0)</f>
        <v>2209.1999999999998</v>
      </c>
      <c r="G188" s="101">
        <f t="shared" si="2"/>
        <v>1192.97</v>
      </c>
      <c r="H188" s="69"/>
      <c r="I188" s="101">
        <f t="array" ref="I188">+ROUND(G188+(G188*DES.2),2)</f>
        <v>2147.35</v>
      </c>
      <c r="J188" s="57"/>
      <c r="K188" s="57"/>
      <c r="L188" s="57"/>
      <c r="M188" s="57"/>
      <c r="N188" s="57"/>
      <c r="O188" s="65" t="str">
        <f>+IFERROR(VLOOKUP(A188,Imagen!A:B,2,0),"")</f>
        <v/>
      </c>
    </row>
    <row r="189" spans="1:15" ht="18">
      <c r="A189" s="75" t="s">
        <v>246</v>
      </c>
      <c r="C189" s="94">
        <f>+VLOOKUP(A189,BD!$A$2:$E$3988,3,0)</f>
        <v>178</v>
      </c>
      <c r="D189" s="95" t="str">
        <f>+VLOOKUP(A189,BD!$A$2:$E$3988,4,0)</f>
        <v>PERILLA SEGURO DE PUERTAS FIAT 128</v>
      </c>
      <c r="E189" s="96">
        <f>+VLOOKUP(A189,BD!$A$2:$E$3988,5,0)</f>
        <v>980.17</v>
      </c>
      <c r="G189" s="101">
        <f t="shared" si="2"/>
        <v>529.29</v>
      </c>
      <c r="H189" s="69"/>
      <c r="I189" s="101">
        <f t="array" ref="I189">+ROUND(G189+(G189*DES.2),2)</f>
        <v>952.72</v>
      </c>
      <c r="J189" s="57"/>
      <c r="K189" s="57"/>
      <c r="L189" s="57"/>
      <c r="M189" s="57"/>
      <c r="N189" s="57"/>
      <c r="O189" s="64" t="str">
        <f>+IFERROR(VLOOKUP(A189,Imagen!A:B,2,0),"")</f>
        <v>http://http2.mlstatic.com/D_859849-MLA72098653830_102023-F.jpg</v>
      </c>
    </row>
    <row r="190" spans="1:15" ht="18">
      <c r="A190" s="75" t="s">
        <v>247</v>
      </c>
      <c r="C190" s="94">
        <f>+VLOOKUP(A190,BD!$A$2:$E$3988,3,0)</f>
        <v>179</v>
      </c>
      <c r="D190" s="95" t="str">
        <f>+VLOOKUP(A190,BD!$A$2:$E$3988,4,0)</f>
        <v>PERILLA SEGURO DE PUERTAS FORD TAUNUS</v>
      </c>
      <c r="E190" s="96">
        <f>+VLOOKUP(A190,BD!$A$2:$E$3988,5,0)</f>
        <v>980.17</v>
      </c>
      <c r="G190" s="101">
        <f t="shared" si="2"/>
        <v>529.29</v>
      </c>
      <c r="H190" s="69"/>
      <c r="I190" s="101">
        <f t="array" ref="I190">+ROUND(G190+(G190*DES.2),2)</f>
        <v>952.72</v>
      </c>
      <c r="J190" s="57"/>
      <c r="K190" s="57"/>
      <c r="L190" s="57"/>
      <c r="M190" s="57"/>
      <c r="N190" s="57"/>
      <c r="O190" s="64" t="str">
        <f>+IFERROR(VLOOKUP(A190,Imagen!A:B,2,0),"")</f>
        <v>http://http2.mlstatic.com/D_622694-MLA71988387762_102023-F.jpg</v>
      </c>
    </row>
    <row r="191" spans="1:15" ht="18">
      <c r="A191" s="75" t="s">
        <v>248</v>
      </c>
      <c r="C191" s="94">
        <f>+VLOOKUP(A191,BD!$A$2:$E$3988,3,0)</f>
        <v>180</v>
      </c>
      <c r="D191" s="95" t="str">
        <f>+VLOOKUP(A191,BD!$A$2:$E$3988,4,0)</f>
        <v>PERILLA SEGURO DE PUERTAS FORD FALCON</v>
      </c>
      <c r="E191" s="96">
        <f>+VLOOKUP(A191,BD!$A$2:$E$3988,5,0)</f>
        <v>980.17</v>
      </c>
      <c r="G191" s="101">
        <f t="shared" si="2"/>
        <v>529.29</v>
      </c>
      <c r="H191" s="69"/>
      <c r="I191" s="101">
        <f t="array" ref="I191">+ROUND(G191+(G191*DES.2),2)</f>
        <v>952.72</v>
      </c>
      <c r="J191" s="57"/>
      <c r="K191" s="57"/>
      <c r="L191" s="57"/>
      <c r="M191" s="57"/>
      <c r="N191" s="57"/>
      <c r="O191" s="64" t="str">
        <f>+IFERROR(VLOOKUP(A191,Imagen!A:B,2,0),"")</f>
        <v>http://http2.mlstatic.com/D_868530-MLA71988387414_102023-F.jpg</v>
      </c>
    </row>
    <row r="192" spans="1:15" ht="18">
      <c r="A192" s="75" t="s">
        <v>249</v>
      </c>
      <c r="C192" s="94">
        <f>+VLOOKUP(A192,BD!$A$2:$E$3988,3,0)</f>
        <v>181</v>
      </c>
      <c r="D192" s="95" t="str">
        <f>+VLOOKUP(A192,BD!$A$2:$E$3988,4,0)</f>
        <v>PERILLA SEGURO DE PUERTAS   PEUGEOT 504</v>
      </c>
      <c r="E192" s="96">
        <f>+VLOOKUP(A192,BD!$A$2:$E$3988,5,0)</f>
        <v>1057.97</v>
      </c>
      <c r="G192" s="101">
        <f t="shared" si="2"/>
        <v>571.29999999999995</v>
      </c>
      <c r="H192" s="69"/>
      <c r="I192" s="101">
        <f t="array" ref="I192">+ROUND(G192+(G192*DES.2),2)</f>
        <v>1028.3399999999999</v>
      </c>
      <c r="J192" s="57"/>
      <c r="K192" s="57"/>
      <c r="L192" s="57"/>
      <c r="M192" s="57"/>
      <c r="N192" s="57"/>
      <c r="O192" s="64" t="str">
        <f>+IFERROR(VLOOKUP(A192,Imagen!A:B,2,0),"")</f>
        <v>http://http2.mlstatic.com/D_960618-MLA71988436344_102023-F.jpg</v>
      </c>
    </row>
    <row r="193" spans="1:15" ht="18">
      <c r="A193" s="75" t="s">
        <v>250</v>
      </c>
      <c r="C193" s="94">
        <f>+VLOOKUP(A193,BD!$A$2:$E$3988,3,0)</f>
        <v>182</v>
      </c>
      <c r="D193" s="95" t="str">
        <f>+VLOOKUP(A193,BD!$A$2:$E$3988,4,0)</f>
        <v>PERILLA SEGURO DE PUERTAS PICK UP FORD 80/86</v>
      </c>
      <c r="E193" s="96">
        <f>+VLOOKUP(A193,BD!$A$2:$E$3988,5,0)</f>
        <v>1057.97</v>
      </c>
      <c r="G193" s="101">
        <f t="shared" si="2"/>
        <v>571.29999999999995</v>
      </c>
      <c r="H193" s="69"/>
      <c r="I193" s="101">
        <f t="array" ref="I193">+ROUND(G193+(G193*DES.2),2)</f>
        <v>1028.3399999999999</v>
      </c>
      <c r="J193" s="57"/>
      <c r="K193" s="57"/>
      <c r="L193" s="57"/>
      <c r="M193" s="57"/>
      <c r="N193" s="57"/>
      <c r="O193" s="64" t="str">
        <f>+IFERROR(VLOOKUP(A193,Imagen!A:B,2,0),"")</f>
        <v>http://http2.mlstatic.com/D_764640-MLA72045130841_102023-F.jpg</v>
      </c>
    </row>
    <row r="194" spans="1:15" ht="18">
      <c r="A194" s="75" t="s">
        <v>251</v>
      </c>
      <c r="C194" s="94">
        <f>+VLOOKUP(A194,BD!$A$2:$E$3988,3,0)</f>
        <v>183</v>
      </c>
      <c r="D194" s="95" t="str">
        <f>+VLOOKUP(A194,BD!$A$2:$E$3988,4,0)</f>
        <v>PERILLA SEGURO DE PUERTAS  RENAULT 9/11</v>
      </c>
      <c r="E194" s="96">
        <f>+VLOOKUP(A194,BD!$A$2:$E$3988,5,0)</f>
        <v>1057.97</v>
      </c>
      <c r="G194" s="101">
        <f t="shared" si="2"/>
        <v>571.29999999999995</v>
      </c>
      <c r="H194" s="69"/>
      <c r="I194" s="101">
        <f t="array" ref="I194">+ROUND(G194+(G194*DES.2),2)</f>
        <v>1028.3399999999999</v>
      </c>
      <c r="J194" s="57"/>
      <c r="K194" s="57"/>
      <c r="L194" s="57"/>
      <c r="M194" s="57"/>
      <c r="N194" s="57"/>
      <c r="O194" s="64" t="str">
        <f>+IFERROR(VLOOKUP(A194,Imagen!A:B,2,0),"")</f>
        <v>http://http2.mlstatic.com/D_994268-MLA72045130843_102023-F.jpg</v>
      </c>
    </row>
    <row r="195" spans="1:15" ht="18">
      <c r="A195" s="75" t="s">
        <v>252</v>
      </c>
      <c r="C195" s="94">
        <f>+VLOOKUP(A195,BD!$A$2:$E$3988,3,0)</f>
        <v>184</v>
      </c>
      <c r="D195" s="95" t="str">
        <f>+VLOOKUP(A195,BD!$A$2:$E$3988,4,0)</f>
        <v>PERILLA SEGURO DE PUERTAS RENAULT 11</v>
      </c>
      <c r="E195" s="96">
        <f>+VLOOKUP(A195,BD!$A$2:$E$3988,5,0)</f>
        <v>1046.57</v>
      </c>
      <c r="G195" s="101">
        <f t="shared" si="2"/>
        <v>565.15</v>
      </c>
      <c r="H195" s="69"/>
      <c r="I195" s="101">
        <f t="array" ref="I195">+ROUND(G195+(G195*DES.2),2)</f>
        <v>1017.27</v>
      </c>
      <c r="J195" s="57"/>
      <c r="K195" s="57"/>
      <c r="L195" s="57"/>
      <c r="M195" s="57"/>
      <c r="N195" s="57"/>
      <c r="O195" s="64" t="str">
        <f>+IFERROR(VLOOKUP(A195,Imagen!A:B,2,0),"")</f>
        <v>http://http2.mlstatic.com/D_753823-MLA72045130847_102023-F.jpg</v>
      </c>
    </row>
    <row r="196" spans="1:15" ht="18">
      <c r="A196" s="75" t="s">
        <v>253</v>
      </c>
      <c r="C196" s="94">
        <f>+VLOOKUP(A196,BD!$A$2:$E$3988,3,0)</f>
        <v>185</v>
      </c>
      <c r="D196" s="95" t="str">
        <f>+VLOOKUP(A196,BD!$A$2:$E$3988,4,0)</f>
        <v>PERILLA SEGURO DE PUERTAS RENAULT 18</v>
      </c>
      <c r="E196" s="96">
        <f>+VLOOKUP(A196,BD!$A$2:$E$3988,5,0)</f>
        <v>1046.57</v>
      </c>
      <c r="G196" s="101">
        <f t="shared" si="2"/>
        <v>565.15</v>
      </c>
      <c r="H196" s="69"/>
      <c r="I196" s="101">
        <f t="array" ref="I196">+ROUND(G196+(G196*DES.2),2)</f>
        <v>1017.27</v>
      </c>
      <c r="J196" s="57"/>
      <c r="K196" s="57"/>
      <c r="L196" s="57"/>
      <c r="M196" s="57"/>
      <c r="N196" s="57"/>
      <c r="O196" s="64" t="str">
        <f>+IFERROR(VLOOKUP(A196,Imagen!A:B,2,0),"")</f>
        <v>http://http2.mlstatic.com/D_979356-MLA71988436348_102023-F.jpg</v>
      </c>
    </row>
    <row r="197" spans="1:15" ht="18">
      <c r="A197" s="75" t="s">
        <v>254</v>
      </c>
      <c r="C197" s="94">
        <f>+VLOOKUP(A197,BD!$A$2:$E$3988,3,0)</f>
        <v>186</v>
      </c>
      <c r="D197" s="95" t="str">
        <f>+VLOOKUP(A197,BD!$A$2:$E$3988,4,0)</f>
        <v>PERILLA SEGURO DE PUERTAS RENAULT 12</v>
      </c>
      <c r="E197" s="96">
        <f>+VLOOKUP(A197,BD!$A$2:$E$3988,5,0)</f>
        <v>4584.1499999999996</v>
      </c>
      <c r="G197" s="101">
        <f t="shared" si="2"/>
        <v>2475.44</v>
      </c>
      <c r="H197" s="69"/>
      <c r="I197" s="101">
        <f t="array" ref="I197">+ROUND(G197+(G197*DES.2),2)</f>
        <v>4455.79</v>
      </c>
      <c r="J197" s="57"/>
      <c r="K197" s="57"/>
      <c r="L197" s="57"/>
      <c r="M197" s="57"/>
      <c r="N197" s="57"/>
      <c r="O197" s="65" t="str">
        <f>+IFERROR(VLOOKUP(A197,Imagen!A:B,2,0),"")</f>
        <v/>
      </c>
    </row>
    <row r="198" spans="1:15" ht="18">
      <c r="A198" s="75" t="s">
        <v>255</v>
      </c>
      <c r="C198" s="94">
        <f>+VLOOKUP(A198,BD!$A$2:$E$3988,3,0)</f>
        <v>187</v>
      </c>
      <c r="D198" s="95" t="str">
        <f>+VLOOKUP(A198,BD!$A$2:$E$3988,4,0)</f>
        <v>PERILLA SEGURO DE PUERTAS FORD RANGER</v>
      </c>
      <c r="E198" s="96">
        <f>+VLOOKUP(A198,BD!$A$2:$E$3988,5,0)</f>
        <v>1697.28</v>
      </c>
      <c r="G198" s="101">
        <f t="shared" si="2"/>
        <v>916.53</v>
      </c>
      <c r="H198" s="69"/>
      <c r="I198" s="101">
        <f t="array" ref="I198">+ROUND(G198+(G198*DES.2),2)</f>
        <v>1649.75</v>
      </c>
      <c r="J198" s="57"/>
      <c r="K198" s="57"/>
      <c r="L198" s="57"/>
      <c r="M198" s="57"/>
      <c r="N198" s="57"/>
      <c r="O198" s="64" t="str">
        <f>+IFERROR(VLOOKUP(A198,Imagen!A:B,2,0),"")</f>
        <v>http://http2.mlstatic.com/D_731739-MLA71988387764_102023-F.jpg</v>
      </c>
    </row>
    <row r="199" spans="1:15" ht="18">
      <c r="A199" s="75" t="s">
        <v>256</v>
      </c>
      <c r="C199" s="94">
        <f>+VLOOKUP(A199,BD!$A$2:$E$3988,3,0)</f>
        <v>188</v>
      </c>
      <c r="D199" s="95" t="str">
        <f>+VLOOKUP(A199,BD!$A$2:$E$3988,4,0)</f>
        <v>PERILLA SEGURO DE PUERTAS FIAT DUNA -UNO</v>
      </c>
      <c r="E199" s="96">
        <f>+VLOOKUP(A199,BD!$A$2:$E$3988,5,0)</f>
        <v>687.17</v>
      </c>
      <c r="G199" s="101">
        <f t="shared" si="2"/>
        <v>371.07</v>
      </c>
      <c r="H199" s="69"/>
      <c r="I199" s="101">
        <f t="array" ref="I199">+ROUND(G199+(G199*DES.2),2)</f>
        <v>667.93</v>
      </c>
      <c r="J199" s="57"/>
      <c r="K199" s="57"/>
      <c r="L199" s="57"/>
      <c r="M199" s="57"/>
      <c r="N199" s="57"/>
      <c r="O199" s="64" t="str">
        <f>+IFERROR(VLOOKUP(A199,Imagen!A:B,2,0),"")</f>
        <v>http://http2.mlstatic.com/D_754584-MLA71988436360_102023-F.jpg</v>
      </c>
    </row>
    <row r="200" spans="1:15" ht="18">
      <c r="A200" s="75" t="s">
        <v>257</v>
      </c>
      <c r="C200" s="94">
        <f>+VLOOKUP(A200,BD!$A$2:$E$3988,3,0)</f>
        <v>189</v>
      </c>
      <c r="D200" s="95" t="str">
        <f>+VLOOKUP(A200,BD!$A$2:$E$3988,4,0)</f>
        <v xml:space="preserve">PERILLA  DE PUERTAS CROMADAS PICK UP FORD </v>
      </c>
      <c r="E200" s="96">
        <f>+VLOOKUP(A200,BD!$A$2:$E$3988,5,0)</f>
        <v>2037.3</v>
      </c>
      <c r="G200" s="101">
        <f t="shared" si="2"/>
        <v>1100.1400000000001</v>
      </c>
      <c r="H200" s="69"/>
      <c r="I200" s="101">
        <f t="array" ref="I200">+ROUND(G200+(G200*DES.2),2)</f>
        <v>1980.25</v>
      </c>
      <c r="J200" s="57"/>
      <c r="K200" s="57"/>
      <c r="L200" s="57"/>
      <c r="M200" s="57"/>
      <c r="N200" s="57"/>
      <c r="O200" s="64" t="str">
        <f>+IFERROR(VLOOKUP(A200,Imagen!A:B,2,0),"")</f>
        <v>http://http2.mlstatic.com/D_877704-MLA72292952815_102023-F.jpg</v>
      </c>
    </row>
    <row r="201" spans="1:15" ht="18">
      <c r="A201" s="75" t="s">
        <v>258</v>
      </c>
      <c r="C201" s="94">
        <f>+VLOOKUP(A201,BD!$A$2:$E$3988,3,0)</f>
        <v>190</v>
      </c>
      <c r="D201" s="95" t="str">
        <f>+VLOOKUP(A201,BD!$A$2:$E$3988,4,0)</f>
        <v>PERILLA PUERTA VOLKSWAGEN GACEL</v>
      </c>
      <c r="E201" s="96">
        <f>+VLOOKUP(A201,BD!$A$2:$E$3988,5,0)</f>
        <v>1011.04</v>
      </c>
      <c r="G201" s="101">
        <f t="shared" si="2"/>
        <v>545.96</v>
      </c>
      <c r="H201" s="69"/>
      <c r="I201" s="101">
        <f t="array" ref="I201">+ROUND(G201+(G201*DES.2),2)</f>
        <v>982.73</v>
      </c>
      <c r="J201" s="57"/>
      <c r="K201" s="57"/>
      <c r="L201" s="57"/>
      <c r="M201" s="57"/>
      <c r="N201" s="57"/>
      <c r="O201" s="64" t="str">
        <f>+IFERROR(VLOOKUP(A201,Imagen!A:B,2,0),"")</f>
        <v>http://http2.mlstatic.com/D_737012-MLA71988436364_102023-F.jpg</v>
      </c>
    </row>
    <row r="202" spans="1:15" ht="18">
      <c r="A202" s="75" t="s">
        <v>259</v>
      </c>
      <c r="C202" s="94">
        <f>+VLOOKUP(A202,BD!$A$2:$E$3988,3,0)</f>
        <v>191</v>
      </c>
      <c r="D202" s="95" t="str">
        <f>+VLOOKUP(A202,BD!$A$2:$E$3988,4,0)</f>
        <v>GRAMPA FIJACION CABLE ANTENA FORD FOCUS</v>
      </c>
      <c r="E202" s="96">
        <f>+VLOOKUP(A202,BD!$A$2:$E$3988,5,0)</f>
        <v>1120.3</v>
      </c>
      <c r="G202" s="101">
        <f t="shared" si="2"/>
        <v>604.96</v>
      </c>
      <c r="H202" s="69"/>
      <c r="I202" s="101">
        <f t="array" ref="I202">+ROUND(G202+(G202*DES.2),2)</f>
        <v>1088.93</v>
      </c>
      <c r="J202" s="57"/>
      <c r="K202" s="57"/>
      <c r="L202" s="57"/>
      <c r="M202" s="57"/>
      <c r="N202" s="57"/>
      <c r="O202" s="64" t="str">
        <f>+IFERROR(VLOOKUP(A202,Imagen!A:B,2,0),"")</f>
        <v>http://http2.mlstatic.com/D_987494-MLA72158858311_102023-F.jpg</v>
      </c>
    </row>
    <row r="203" spans="1:15" ht="18">
      <c r="A203" s="75" t="s">
        <v>260</v>
      </c>
      <c r="C203" s="94">
        <f>+VLOOKUP(A203,BD!$A$2:$E$3988,3,0)</f>
        <v>192</v>
      </c>
      <c r="D203" s="95" t="str">
        <f>+VLOOKUP(A203,BD!$A$2:$E$3988,4,0)</f>
        <v>TORNILLO FIJACION PASA RUEDA CORSA - ASTRA</v>
      </c>
      <c r="E203" s="96">
        <f>+VLOOKUP(A203,BD!$A$2:$E$3988,5,0)</f>
        <v>2064.9899999999998</v>
      </c>
      <c r="G203" s="101">
        <f t="shared" si="2"/>
        <v>1115.0899999999999</v>
      </c>
      <c r="H203" s="69"/>
      <c r="I203" s="101">
        <f t="array" ref="I203">+ROUND(G203+(G203*DES.2),2)</f>
        <v>2007.16</v>
      </c>
      <c r="J203" s="57"/>
      <c r="K203" s="57"/>
      <c r="L203" s="57"/>
      <c r="M203" s="57"/>
      <c r="N203" s="57"/>
      <c r="O203" s="64" t="str">
        <f>+IFERROR(VLOOKUP(A203,Imagen!A:B,2,0),"")</f>
        <v>http://http2.mlstatic.com/D_616418-MLA72045130859_102023-F.jpg</v>
      </c>
    </row>
    <row r="204" spans="1:15" ht="18">
      <c r="A204" s="75" t="s">
        <v>261</v>
      </c>
      <c r="C204" s="94">
        <f>+VLOOKUP(A204,BD!$A$2:$E$3988,3,0)</f>
        <v>193</v>
      </c>
      <c r="D204" s="95" t="str">
        <f>+VLOOKUP(A204,BD!$A$2:$E$3988,4,0)</f>
        <v>GRAMPA MOLDURA BAUL FIAT - FALCON 77/ 82</v>
      </c>
      <c r="E204" s="96">
        <f>+VLOOKUP(A204,BD!$A$2:$E$3988,5,0)</f>
        <v>1455.21</v>
      </c>
      <c r="G204" s="101">
        <f t="shared" si="2"/>
        <v>785.81</v>
      </c>
      <c r="H204" s="69"/>
      <c r="I204" s="101">
        <f t="array" ref="I204">+ROUND(G204+(G204*DES.2),2)</f>
        <v>1414.46</v>
      </c>
      <c r="J204" s="57"/>
      <c r="K204" s="57"/>
      <c r="L204" s="57"/>
      <c r="M204" s="57"/>
      <c r="N204" s="57"/>
      <c r="O204" s="64" t="str">
        <f>+IFERROR(VLOOKUP(A204,Imagen!A:B,2,0),"")</f>
        <v>http://http2.mlstatic.com/D_935954-MLA72045130865_102023-F.jpg</v>
      </c>
    </row>
    <row r="205" spans="1:15" ht="18">
      <c r="A205" s="75" t="s">
        <v>262</v>
      </c>
      <c r="C205" s="94">
        <f>+VLOOKUP(A205,BD!$A$2:$E$3988,3,0)</f>
        <v>194</v>
      </c>
      <c r="D205" s="95" t="str">
        <f>+VLOOKUP(A205,BD!$A$2:$E$3988,4,0)</f>
        <v>PUNTERA VARILLA DE CAPOT FIAT DUNA  - UNO</v>
      </c>
      <c r="E205" s="96">
        <f>+VLOOKUP(A205,BD!$A$2:$E$3988,5,0)</f>
        <v>1353.04</v>
      </c>
      <c r="G205" s="101">
        <f t="shared" si="2"/>
        <v>730.64</v>
      </c>
      <c r="H205" s="69"/>
      <c r="I205" s="101">
        <f t="array" ref="I205">+ROUND(G205+(G205*DES.2),2)</f>
        <v>1315.15</v>
      </c>
      <c r="J205" s="57"/>
      <c r="K205" s="57"/>
      <c r="L205" s="57"/>
      <c r="M205" s="57"/>
      <c r="N205" s="57"/>
      <c r="O205" s="64" t="str">
        <f>+IFERROR(VLOOKUP(A205,Imagen!A:B,2,0),"")</f>
        <v>http://http2.mlstatic.com/D_687221-MLA71988436368_102023-F.jpg</v>
      </c>
    </row>
    <row r="206" spans="1:15" ht="18">
      <c r="A206" s="75" t="s">
        <v>263</v>
      </c>
      <c r="C206" s="94">
        <f>+VLOOKUP(A206,BD!$A$2:$E$3988,3,0)</f>
        <v>195</v>
      </c>
      <c r="D206" s="95" t="str">
        <f>+VLOOKUP(A206,BD!$A$2:$E$3988,4,0)</f>
        <v>HORQUILLA GUIA DE VIDRIO CLIO - MEGANE</v>
      </c>
      <c r="E206" s="96">
        <f>+VLOOKUP(A206,BD!$A$2:$E$3988,5,0)</f>
        <v>2504.9899999999998</v>
      </c>
      <c r="G206" s="101">
        <f t="shared" si="2"/>
        <v>1352.69</v>
      </c>
      <c r="H206" s="69"/>
      <c r="I206" s="101">
        <f t="array" ref="I206">+ROUND(G206+(G206*DES.2),2)</f>
        <v>2434.84</v>
      </c>
      <c r="J206" s="57"/>
      <c r="K206" s="57"/>
      <c r="L206" s="57"/>
      <c r="M206" s="57"/>
      <c r="N206" s="57"/>
      <c r="O206" s="65" t="str">
        <f>+IFERROR(VLOOKUP(A206,Imagen!A:B,2,0),"")</f>
        <v/>
      </c>
    </row>
    <row r="207" spans="1:15" ht="18">
      <c r="A207" s="75" t="s">
        <v>264</v>
      </c>
      <c r="C207" s="94">
        <f>+VLOOKUP(A207,BD!$A$2:$E$3988,3,0)</f>
        <v>196</v>
      </c>
      <c r="D207" s="95" t="str">
        <f>+VLOOKUP(A207,BD!$A$2:$E$3988,4,0)</f>
        <v>REGULADOR CAPOT Y BAUL  PEUGEOT 306</v>
      </c>
      <c r="E207" s="96">
        <f>+VLOOKUP(A207,BD!$A$2:$E$3988,5,0)</f>
        <v>1715.07</v>
      </c>
      <c r="G207" s="101">
        <f t="shared" ref="G207:G270" si="3">IF($G$7="SI",ROUND(E207-(E207*DES.1),2)*1.21,ROUND(E207-(E207*DES.1),2))</f>
        <v>926.14</v>
      </c>
      <c r="H207" s="69"/>
      <c r="I207" s="101">
        <f t="array" ref="I207">+ROUND(G207+(G207*DES.2),2)</f>
        <v>1667.05</v>
      </c>
      <c r="J207" s="57"/>
      <c r="K207" s="57"/>
      <c r="L207" s="57"/>
      <c r="M207" s="57"/>
      <c r="N207" s="57"/>
      <c r="O207" s="64" t="str">
        <f>+IFERROR(VLOOKUP(A207,Imagen!A:B,2,0),"")</f>
        <v>http://http2.mlstatic.com/D_947245-MLA71988387774_102023-F.jpg</v>
      </c>
    </row>
    <row r="208" spans="1:15" ht="18">
      <c r="A208" s="75" t="s">
        <v>265</v>
      </c>
      <c r="C208" s="94">
        <f>+VLOOKUP(A208,BD!$A$2:$E$3988,3,0)</f>
        <v>197</v>
      </c>
      <c r="D208" s="95" t="str">
        <f>+VLOOKUP(A208,BD!$A$2:$E$3988,4,0)</f>
        <v>REGISTRO DE CAPOT  FIAT PALIO - SIENA</v>
      </c>
      <c r="E208" s="96">
        <f>+VLOOKUP(A208,BD!$A$2:$E$3988,5,0)</f>
        <v>3531.49</v>
      </c>
      <c r="G208" s="101">
        <f t="shared" si="3"/>
        <v>1907</v>
      </c>
      <c r="H208" s="69"/>
      <c r="I208" s="101">
        <f t="array" ref="I208">+ROUND(G208+(G208*DES.2),2)</f>
        <v>3432.6</v>
      </c>
      <c r="J208" s="57"/>
      <c r="K208" s="57"/>
      <c r="L208" s="57"/>
      <c r="M208" s="57"/>
      <c r="N208" s="57"/>
      <c r="O208" s="64" t="str">
        <f>+IFERROR(VLOOKUP(A208,Imagen!A:B,2,0),"")</f>
        <v>http://http2.mlstatic.com/D_776737-MLA71988436370_102023-F.jpg</v>
      </c>
    </row>
    <row r="209" spans="1:15" ht="18">
      <c r="A209" s="75" t="s">
        <v>266</v>
      </c>
      <c r="C209" s="94">
        <f>+VLOOKUP(A209,BD!$A$2:$E$3988,3,0)</f>
        <v>198</v>
      </c>
      <c r="D209" s="95" t="str">
        <f>+VLOOKUP(A209,BD!$A$2:$E$3988,4,0)</f>
        <v>REGISTRO DE CAPOT  RENAULT MEGANE</v>
      </c>
      <c r="E209" s="96">
        <f>+VLOOKUP(A209,BD!$A$2:$E$3988,5,0)</f>
        <v>3531.49</v>
      </c>
      <c r="G209" s="101">
        <f t="shared" si="3"/>
        <v>1907</v>
      </c>
      <c r="H209" s="69"/>
      <c r="I209" s="101">
        <f t="array" ref="I209">+ROUND(G209+(G209*DES.2),2)</f>
        <v>3432.6</v>
      </c>
      <c r="J209" s="57"/>
      <c r="K209" s="57"/>
      <c r="L209" s="57"/>
      <c r="M209" s="57"/>
      <c r="N209" s="57"/>
      <c r="O209" s="64" t="str">
        <f>+IFERROR(VLOOKUP(A209,Imagen!A:B,2,0),"")</f>
        <v>http://http2.mlstatic.com/D_781710-MLA72045130871_102023-F.jpg</v>
      </c>
    </row>
    <row r="210" spans="1:15" ht="18">
      <c r="A210" s="75" t="s">
        <v>267</v>
      </c>
      <c r="C210" s="94">
        <f>+VLOOKUP(A210,BD!$A$2:$E$3988,3,0)</f>
        <v>199</v>
      </c>
      <c r="D210" s="95" t="str">
        <f>+VLOOKUP(A210,BD!$A$2:$E$3988,4,0)</f>
        <v>REGULADOR CAPOT POLO</v>
      </c>
      <c r="E210" s="96">
        <f>+VLOOKUP(A210,BD!$A$2:$E$3988,5,0)</f>
        <v>3531.49</v>
      </c>
      <c r="G210" s="101">
        <f t="shared" si="3"/>
        <v>1907</v>
      </c>
      <c r="H210" s="69"/>
      <c r="I210" s="101">
        <f t="array" ref="I210">+ROUND(G210+(G210*DES.2),2)</f>
        <v>3432.6</v>
      </c>
      <c r="J210" s="57"/>
      <c r="K210" s="57"/>
      <c r="L210" s="57"/>
      <c r="M210" s="57"/>
      <c r="N210" s="57"/>
      <c r="O210" s="64" t="str">
        <f>+IFERROR(VLOOKUP(A210,Imagen!A:B,2,0),"")</f>
        <v>http://http2.mlstatic.com/D_655247-MLA71988436374_102023-F.jpg</v>
      </c>
    </row>
    <row r="211" spans="1:15" ht="18">
      <c r="A211" s="75" t="s">
        <v>268</v>
      </c>
      <c r="C211" s="94">
        <f>+VLOOKUP(A211,BD!$A$2:$E$3988,3,0)</f>
        <v>200</v>
      </c>
      <c r="D211" s="95" t="str">
        <f>+VLOOKUP(A211,BD!$A$2:$E$3988,4,0)</f>
        <v>REGULADOR DE CAPOT RENAUT 19</v>
      </c>
      <c r="E211" s="96">
        <f>+VLOOKUP(A211,BD!$A$2:$E$3988,5,0)</f>
        <v>4900.71</v>
      </c>
      <c r="G211" s="101">
        <f t="shared" si="3"/>
        <v>2646.38</v>
      </c>
      <c r="H211" s="69"/>
      <c r="I211" s="101">
        <f t="array" ref="I211">+ROUND(G211+(G211*DES.2),2)</f>
        <v>4763.4799999999996</v>
      </c>
      <c r="J211" s="57"/>
      <c r="K211" s="57"/>
      <c r="L211" s="57"/>
      <c r="M211" s="57"/>
      <c r="N211" s="57"/>
      <c r="O211" s="64" t="str">
        <f>+IFERROR(VLOOKUP(A211,Imagen!A:B,2,0),"")</f>
        <v>http://http2.mlstatic.com/D_998509-MLA71988387780_102023-F.jpg</v>
      </c>
    </row>
    <row r="212" spans="1:15" ht="18">
      <c r="A212" s="75" t="s">
        <v>269</v>
      </c>
      <c r="C212" s="94">
        <f>+VLOOKUP(A212,BD!$A$2:$E$3988,3,0)</f>
        <v>201</v>
      </c>
      <c r="D212" s="95" t="str">
        <f>+VLOOKUP(A212,BD!$A$2:$E$3988,4,0)</f>
        <v>BROCHE PASA RUEDA INT P 306-307</v>
      </c>
      <c r="E212" s="96">
        <f>+VLOOKUP(A212,BD!$A$2:$E$3988,5,0)</f>
        <v>887.68</v>
      </c>
      <c r="G212" s="101">
        <f t="shared" si="3"/>
        <v>479.35</v>
      </c>
      <c r="H212" s="69"/>
      <c r="I212" s="101">
        <f t="array" ref="I212">+ROUND(G212+(G212*DES.2),2)</f>
        <v>862.83</v>
      </c>
      <c r="J212" s="57"/>
      <c r="K212" s="57"/>
      <c r="L212" s="57"/>
      <c r="M212" s="57"/>
      <c r="N212" s="57"/>
      <c r="O212" s="64" t="str">
        <f>+IFERROR(VLOOKUP(A212,Imagen!A:B,2,0),"")</f>
        <v>http://http2.mlstatic.com/D_773024-MLA71988436382_102023-F.jpg</v>
      </c>
    </row>
    <row r="213" spans="1:15" ht="18">
      <c r="A213" s="75" t="s">
        <v>270</v>
      </c>
      <c r="C213" s="94">
        <f>+VLOOKUP(A213,BD!$A$2:$E$3988,3,0)</f>
        <v>202</v>
      </c>
      <c r="D213" s="95" t="str">
        <f>+VLOOKUP(A213,BD!$A$2:$E$3988,4,0)</f>
        <v>GRAMPA TAPIZADO INTERNO EXPRESS R9-19 (CORTA)</v>
      </c>
      <c r="E213" s="96">
        <f>+VLOOKUP(A213,BD!$A$2:$E$3988,5,0)</f>
        <v>727.61</v>
      </c>
      <c r="G213" s="101">
        <f t="shared" si="3"/>
        <v>392.91</v>
      </c>
      <c r="H213" s="69"/>
      <c r="I213" s="101">
        <f t="array" ref="I213">+ROUND(G213+(G213*DES.2),2)</f>
        <v>707.24</v>
      </c>
      <c r="J213" s="57"/>
      <c r="K213" s="57"/>
      <c r="L213" s="57"/>
      <c r="M213" s="57"/>
      <c r="N213" s="57"/>
      <c r="O213" s="64" t="str">
        <f>+IFERROR(VLOOKUP(A213,Imagen!A:B,2,0),"")</f>
        <v>http://http2.mlstatic.com/D_793009-MLA72045130879_102023-F.jpg</v>
      </c>
    </row>
    <row r="214" spans="1:15" ht="18">
      <c r="A214" s="75" t="s">
        <v>271</v>
      </c>
      <c r="C214" s="94">
        <f>+VLOOKUP(A214,BD!$A$2:$E$3988,3,0)</f>
        <v>203</v>
      </c>
      <c r="D214" s="95" t="str">
        <f>+VLOOKUP(A214,BD!$A$2:$E$3988,4,0)</f>
        <v xml:space="preserve">GRAMPA TAPIZADO INTERNO EXPRESS R9-19 </v>
      </c>
      <c r="E214" s="96">
        <f>+VLOOKUP(A214,BD!$A$2:$E$3988,5,0)</f>
        <v>727.61</v>
      </c>
      <c r="G214" s="101">
        <f t="shared" si="3"/>
        <v>392.91</v>
      </c>
      <c r="H214" s="69"/>
      <c r="I214" s="101">
        <f t="array" ref="I214">+ROUND(G214+(G214*DES.2),2)</f>
        <v>707.24</v>
      </c>
      <c r="J214" s="57"/>
      <c r="K214" s="57"/>
      <c r="L214" s="57"/>
      <c r="M214" s="57"/>
      <c r="N214" s="57"/>
      <c r="O214" s="64" t="str">
        <f>+IFERROR(VLOOKUP(A214,Imagen!A:B,2,0),"")</f>
        <v>http://http2.mlstatic.com/D_785418-MLA71988387794_102023-F.jpg</v>
      </c>
    </row>
    <row r="215" spans="1:15" ht="18">
      <c r="A215" s="75" t="s">
        <v>272</v>
      </c>
      <c r="C215" s="94">
        <f>+VLOOKUP(A215,BD!$A$2:$E$3988,3,0)</f>
        <v>204</v>
      </c>
      <c r="D215" s="95" t="str">
        <f>+VLOOKUP(A215,BD!$A$2:$E$3988,4,0)</f>
        <v>CLIP DE FIJACION RENAULT TRAFFIC/OTROS</v>
      </c>
      <c r="E215" s="96">
        <f>+VLOOKUP(A215,BD!$A$2:$E$3988,5,0)</f>
        <v>1135.07</v>
      </c>
      <c r="G215" s="101">
        <f t="shared" si="3"/>
        <v>612.94000000000005</v>
      </c>
      <c r="H215" s="69"/>
      <c r="I215" s="101">
        <f t="array" ref="I215">+ROUND(G215+(G215*DES.2),2)</f>
        <v>1103.29</v>
      </c>
      <c r="J215" s="57"/>
      <c r="K215" s="57"/>
      <c r="L215" s="57"/>
      <c r="M215" s="57"/>
      <c r="N215" s="57"/>
      <c r="O215" s="64" t="str">
        <f>+IFERROR(VLOOKUP(A215,Imagen!A:B,2,0),"")</f>
        <v>http://http2.mlstatic.com/D_941718-MLA72293218761_102023-F.jpg</v>
      </c>
    </row>
    <row r="216" spans="1:15" ht="18">
      <c r="A216" s="75" t="s">
        <v>273</v>
      </c>
      <c r="C216" s="94">
        <f>+VLOOKUP(A216,BD!$A$2:$E$3988,3,0)</f>
        <v>205</v>
      </c>
      <c r="D216" s="95" t="str">
        <f>+VLOOKUP(A216,BD!$A$2:$E$3988,4,0)</f>
        <v>GRAMPA FIJACION PASA RUEDA MEGANE</v>
      </c>
      <c r="E216" s="96">
        <f>+VLOOKUP(A216,BD!$A$2:$E$3988,5,0)</f>
        <v>1018.65</v>
      </c>
      <c r="G216" s="101">
        <f t="shared" si="3"/>
        <v>550.07000000000005</v>
      </c>
      <c r="H216" s="69"/>
      <c r="I216" s="101">
        <f t="array" ref="I216">+ROUND(G216+(G216*DES.2),2)</f>
        <v>990.13</v>
      </c>
      <c r="J216" s="57"/>
      <c r="K216" s="57"/>
      <c r="L216" s="57"/>
      <c r="M216" s="57"/>
      <c r="N216" s="57"/>
      <c r="O216" s="64" t="str">
        <f>+IFERROR(VLOOKUP(A216,Imagen!A:B,2,0),"")</f>
        <v>http://http2.mlstatic.com/D_861619-MLA71988436386_102023-F.jpg</v>
      </c>
    </row>
    <row r="217" spans="1:15" ht="18">
      <c r="A217" s="75" t="s">
        <v>274</v>
      </c>
      <c r="C217" s="94">
        <f>+VLOOKUP(A217,BD!$A$2:$E$3988,3,0)</f>
        <v>206</v>
      </c>
      <c r="D217" s="95" t="str">
        <f>+VLOOKUP(A217,BD!$A$2:$E$3988,4,0)</f>
        <v>GRAMPA TAPIZADO DE TECHO PEUGEOT 504-405</v>
      </c>
      <c r="E217" s="96">
        <f>+VLOOKUP(A217,BD!$A$2:$E$3988,5,0)</f>
        <v>727.61</v>
      </c>
      <c r="G217" s="101">
        <f t="shared" si="3"/>
        <v>392.91</v>
      </c>
      <c r="H217" s="69"/>
      <c r="I217" s="101">
        <f t="array" ref="I217">+ROUND(G217+(G217*DES.2),2)</f>
        <v>707.24</v>
      </c>
      <c r="J217" s="57"/>
      <c r="K217" s="57"/>
      <c r="L217" s="57"/>
      <c r="M217" s="57"/>
      <c r="N217" s="57"/>
      <c r="O217" s="64" t="str">
        <f>+IFERROR(VLOOKUP(A217,Imagen!A:B,2,0),"")</f>
        <v>http://http2.mlstatic.com/D_865291-MLA72045130885_102023-F.jpg</v>
      </c>
    </row>
    <row r="218" spans="1:15" ht="18">
      <c r="A218" s="75" t="s">
        <v>275</v>
      </c>
      <c r="C218" s="94">
        <f>+VLOOKUP(A218,BD!$A$2:$E$3988,3,0)</f>
        <v>207</v>
      </c>
      <c r="D218" s="95" t="str">
        <f>+VLOOKUP(A218,BD!$A$2:$E$3988,4,0)</f>
        <v>GRAMPA TAPIZADO FIAT IVECO TURBO DAILLY (NEGRA)</v>
      </c>
      <c r="E218" s="96">
        <f>+VLOOKUP(A218,BD!$A$2:$E$3988,5,0)</f>
        <v>771.4</v>
      </c>
      <c r="G218" s="101">
        <f t="shared" si="3"/>
        <v>416.56</v>
      </c>
      <c r="H218" s="69"/>
      <c r="I218" s="101">
        <f t="array" ref="I218">+ROUND(G218+(G218*DES.2),2)</f>
        <v>749.81</v>
      </c>
      <c r="J218" s="57"/>
      <c r="K218" s="57"/>
      <c r="L218" s="57"/>
      <c r="M218" s="57"/>
      <c r="N218" s="57"/>
      <c r="O218" s="64" t="str">
        <f>+IFERROR(VLOOKUP(A218,Imagen!A:B,2,0),"")</f>
        <v>http://http2.mlstatic.com/D_744068-MLA71988436390_102023-F.jpg</v>
      </c>
    </row>
    <row r="219" spans="1:15" ht="18">
      <c r="A219" s="75" t="s">
        <v>276</v>
      </c>
      <c r="C219" s="94">
        <f>+VLOOKUP(A219,BD!$A$2:$E$3988,3,0)</f>
        <v>208</v>
      </c>
      <c r="D219" s="95" t="str">
        <f>+VLOOKUP(A219,BD!$A$2:$E$3988,4,0)</f>
        <v>MANTA CAPOT BLAZER C 10</v>
      </c>
      <c r="E219" s="96">
        <f>+VLOOKUP(A219,BD!$A$2:$E$3988,5,0)</f>
        <v>1353.35</v>
      </c>
      <c r="G219" s="101">
        <f t="shared" si="3"/>
        <v>730.81</v>
      </c>
      <c r="H219" s="69"/>
      <c r="I219" s="101">
        <f t="array" ref="I219">+ROUND(G219+(G219*DES.2),2)</f>
        <v>1315.46</v>
      </c>
      <c r="J219" s="57"/>
      <c r="K219" s="57"/>
      <c r="L219" s="57"/>
      <c r="M219" s="57"/>
      <c r="N219" s="57"/>
      <c r="O219" s="64" t="str">
        <f>+IFERROR(VLOOKUP(A219,Imagen!A:B,2,0),"")</f>
        <v>http://http2.mlstatic.com/D_862913-MLA71988387804_102023-F.jpg</v>
      </c>
    </row>
    <row r="220" spans="1:15" ht="18">
      <c r="A220" s="75" t="s">
        <v>277</v>
      </c>
      <c r="C220" s="94">
        <f>+VLOOKUP(A220,BD!$A$2:$E$3988,3,0)</f>
        <v>209</v>
      </c>
      <c r="D220" s="95" t="str">
        <f>+VLOOKUP(A220,BD!$A$2:$E$3988,4,0)</f>
        <v>TUERCA AUTORROSCANTE FIAT PALIO/SIENA</v>
      </c>
      <c r="E220" s="96">
        <f>+VLOOKUP(A220,BD!$A$2:$E$3988,5,0)</f>
        <v>785.82</v>
      </c>
      <c r="G220" s="101">
        <f t="shared" si="3"/>
        <v>424.34</v>
      </c>
      <c r="H220" s="69"/>
      <c r="I220" s="101">
        <f t="array" ref="I220">+ROUND(G220+(G220*DES.2),2)</f>
        <v>763.81</v>
      </c>
      <c r="J220" s="57"/>
      <c r="K220" s="57"/>
      <c r="L220" s="57"/>
      <c r="M220" s="57"/>
      <c r="N220" s="57"/>
      <c r="O220" s="64" t="str">
        <f>+IFERROR(VLOOKUP(A220,Imagen!A:B,2,0),"")</f>
        <v>http://http2.mlstatic.com/D_800174-MLA72292972763_102023-F.jpg</v>
      </c>
    </row>
    <row r="221" spans="1:15" ht="18">
      <c r="A221" s="75" t="s">
        <v>278</v>
      </c>
      <c r="C221" s="94">
        <f>+VLOOKUP(A221,BD!$A$2:$E$3988,3,0)</f>
        <v>210</v>
      </c>
      <c r="D221" s="95" t="str">
        <f>+VLOOKUP(A221,BD!$A$2:$E$3988,4,0)</f>
        <v>GRAMPA FIJACION PARILLA FORD FARLAINE</v>
      </c>
      <c r="E221" s="96">
        <f>+VLOOKUP(A221,BD!$A$2:$E$3988,5,0)</f>
        <v>771.26</v>
      </c>
      <c r="G221" s="101">
        <f t="shared" si="3"/>
        <v>416.48</v>
      </c>
      <c r="H221" s="69"/>
      <c r="I221" s="101">
        <f t="array" ref="I221">+ROUND(G221+(G221*DES.2),2)</f>
        <v>749.66</v>
      </c>
      <c r="J221" s="57"/>
      <c r="K221" s="57"/>
      <c r="L221" s="57"/>
      <c r="M221" s="57"/>
      <c r="N221" s="57"/>
      <c r="O221" s="64" t="str">
        <f>+IFERROR(VLOOKUP(A221,Imagen!A:B,2,0),"")</f>
        <v>http://http2.mlstatic.com/D_775852-MLA71988387812_102023-F.jpg</v>
      </c>
    </row>
    <row r="222" spans="1:15" ht="18">
      <c r="A222" s="75" t="s">
        <v>279</v>
      </c>
      <c r="C222" s="94">
        <f>+VLOOKUP(A222,BD!$A$2:$E$3988,3,0)</f>
        <v>211</v>
      </c>
      <c r="D222" s="95" t="str">
        <f>+VLOOKUP(A222,BD!$A$2:$E$3988,4,0)</f>
        <v>TUERCA AUTORROSCANTE MODELOS VARIOS</v>
      </c>
      <c r="E222" s="96">
        <f>+VLOOKUP(A222,BD!$A$2:$E$3988,5,0)</f>
        <v>885.77</v>
      </c>
      <c r="G222" s="101">
        <f t="shared" si="3"/>
        <v>478.32</v>
      </c>
      <c r="H222" s="69"/>
      <c r="I222" s="101">
        <f t="array" ref="I222">+ROUND(G222+(G222*DES.2),2)</f>
        <v>860.98</v>
      </c>
      <c r="J222" s="57"/>
      <c r="K222" s="57"/>
      <c r="L222" s="57"/>
      <c r="M222" s="57"/>
      <c r="N222" s="57"/>
      <c r="O222" s="64" t="str">
        <f>+IFERROR(VLOOKUP(A222,Imagen!A:B,2,0),"")</f>
        <v>http://http2.mlstatic.com/D_969507-MLA71988436394_102023-F.jpg</v>
      </c>
    </row>
    <row r="223" spans="1:15" ht="18">
      <c r="A223" s="75" t="s">
        <v>280</v>
      </c>
      <c r="C223" s="94">
        <f>+VLOOKUP(A223,BD!$A$2:$E$3988,3,0)</f>
        <v>212</v>
      </c>
      <c r="D223" s="95" t="str">
        <f>+VLOOKUP(A223,BD!$A$2:$E$3988,4,0)</f>
        <v>GRAMPA VARILLA CAPOT R 18</v>
      </c>
      <c r="E223" s="96">
        <f>+VLOOKUP(A223,BD!$A$2:$E$3988,5,0)</f>
        <v>1537</v>
      </c>
      <c r="G223" s="101">
        <f t="shared" si="3"/>
        <v>829.98</v>
      </c>
      <c r="H223" s="69"/>
      <c r="I223" s="101">
        <f t="array" ref="I223">+ROUND(G223+(G223*DES.2),2)</f>
        <v>1493.96</v>
      </c>
      <c r="J223" s="57"/>
      <c r="K223" s="57"/>
      <c r="L223" s="57"/>
      <c r="M223" s="57"/>
      <c r="N223" s="57"/>
      <c r="O223" s="65" t="str">
        <f>+IFERROR(VLOOKUP(A223,Imagen!A:B,2,0),"")</f>
        <v/>
      </c>
    </row>
    <row r="224" spans="1:15" ht="18">
      <c r="A224" s="75" t="s">
        <v>281</v>
      </c>
      <c r="C224" s="94">
        <f>+VLOOKUP(A224,BD!$A$2:$E$3988,3,0)</f>
        <v>213</v>
      </c>
      <c r="D224" s="95" t="str">
        <f>+VLOOKUP(A224,BD!$A$2:$E$3988,4,0)</f>
        <v>CLIP FIJACION TURBO RENAULT TRAFFIC/CLIO 2/19</v>
      </c>
      <c r="E224" s="96">
        <f>+VLOOKUP(A224,BD!$A$2:$E$3988,5,0)</f>
        <v>1455.21</v>
      </c>
      <c r="G224" s="101">
        <f t="shared" si="3"/>
        <v>785.81</v>
      </c>
      <c r="H224" s="69"/>
      <c r="I224" s="101">
        <f t="array" ref="I224">+ROUND(G224+(G224*DES.2),2)</f>
        <v>1414.46</v>
      </c>
      <c r="J224" s="57"/>
      <c r="K224" s="57"/>
      <c r="L224" s="57"/>
      <c r="M224" s="57"/>
      <c r="N224" s="57"/>
      <c r="O224" s="65" t="str">
        <f>+IFERROR(VLOOKUP(A224,Imagen!A:B,2,0),"")</f>
        <v/>
      </c>
    </row>
    <row r="225" spans="1:15" ht="18">
      <c r="A225" s="75" t="s">
        <v>282</v>
      </c>
      <c r="C225" s="94">
        <f>+VLOOKUP(A225,BD!$A$2:$E$3988,3,0)</f>
        <v>214</v>
      </c>
      <c r="D225" s="95" t="str">
        <f>+VLOOKUP(A225,BD!$A$2:$E$3988,4,0)</f>
        <v>GRAMPA PUNTERA DE OPTICA RENAULT 11-18</v>
      </c>
      <c r="E225" s="96">
        <f>+VLOOKUP(A225,BD!$A$2:$E$3988,5,0)</f>
        <v>1120.3</v>
      </c>
      <c r="G225" s="101">
        <f t="shared" si="3"/>
        <v>604.96</v>
      </c>
      <c r="H225" s="69"/>
      <c r="I225" s="101">
        <f t="array" ref="I225">+ROUND(G225+(G225*DES.2),2)</f>
        <v>1088.93</v>
      </c>
      <c r="J225" s="57"/>
      <c r="K225" s="57"/>
      <c r="L225" s="57"/>
      <c r="M225" s="57"/>
      <c r="N225" s="57"/>
      <c r="O225" s="65" t="str">
        <f>+IFERROR(VLOOKUP(A225,Imagen!A:B,2,0),"")</f>
        <v/>
      </c>
    </row>
    <row r="226" spans="1:15" ht="18">
      <c r="A226" s="75" t="s">
        <v>283</v>
      </c>
      <c r="C226" s="94">
        <f>+VLOOKUP(A226,BD!$A$2:$E$3988,3,0)</f>
        <v>215</v>
      </c>
      <c r="D226" s="95" t="str">
        <f>+VLOOKUP(A226,BD!$A$2:$E$3988,4,0)</f>
        <v>MUELA DE OPTICA TORNILLO REGULADOR FARO FORD</v>
      </c>
      <c r="E226" s="96">
        <f>+VLOOKUP(A226,BD!$A$2:$E$3988,5,0)</f>
        <v>1107.05</v>
      </c>
      <c r="G226" s="101">
        <f t="shared" si="3"/>
        <v>597.80999999999995</v>
      </c>
      <c r="H226" s="69"/>
      <c r="I226" s="101">
        <f t="array" ref="I226">+ROUND(G226+(G226*DES.2),2)</f>
        <v>1076.06</v>
      </c>
      <c r="J226" s="57"/>
      <c r="K226" s="57"/>
      <c r="L226" s="57"/>
      <c r="M226" s="57"/>
      <c r="N226" s="57"/>
      <c r="O226" s="64" t="str">
        <f>+IFERROR(VLOOKUP(A226,Imagen!A:B,2,0),"")</f>
        <v>http://http2.mlstatic.com/D_809990-MLA71988436396_102023-F.jpg</v>
      </c>
    </row>
    <row r="227" spans="1:15" ht="18">
      <c r="A227" s="75" t="s">
        <v>284</v>
      </c>
      <c r="C227" s="94">
        <f>+VLOOKUP(A227,BD!$A$2:$E$3988,3,0)</f>
        <v>216</v>
      </c>
      <c r="D227" s="95" t="str">
        <f>+VLOOKUP(A227,BD!$A$2:$E$3988,4,0)</f>
        <v>LEVA ACCIONAMIENTO LEVANTA VIDRIOS R11-18</v>
      </c>
      <c r="E227" s="96">
        <f>+VLOOKUP(A227,BD!$A$2:$E$3988,5,0)</f>
        <v>3842.21</v>
      </c>
      <c r="G227" s="101">
        <f t="shared" si="3"/>
        <v>2074.79</v>
      </c>
      <c r="H227" s="69"/>
      <c r="I227" s="101">
        <f t="array" ref="I227">+ROUND(G227+(G227*DES.2),2)</f>
        <v>3734.62</v>
      </c>
      <c r="J227" s="57"/>
      <c r="K227" s="57"/>
      <c r="L227" s="57"/>
      <c r="M227" s="57"/>
      <c r="N227" s="57"/>
      <c r="O227" s="65" t="str">
        <f>+IFERROR(VLOOKUP(A227,Imagen!A:B,2,0),"")</f>
        <v/>
      </c>
    </row>
    <row r="228" spans="1:15" ht="18">
      <c r="A228" s="75" t="s">
        <v>285</v>
      </c>
      <c r="C228" s="94">
        <f>+VLOOKUP(A228,BD!$A$2:$E$3988,3,0)</f>
        <v>217</v>
      </c>
      <c r="D228" s="95" t="str">
        <f>+VLOOKUP(A228,BD!$A$2:$E$3988,4,0)</f>
        <v>BUJE SOSTEN DE PIEZA 899 FIAT 128</v>
      </c>
      <c r="E228" s="96">
        <f>+VLOOKUP(A228,BD!$A$2:$E$3988,5,0)</f>
        <v>434.32</v>
      </c>
      <c r="G228" s="101">
        <f t="shared" si="3"/>
        <v>234.53</v>
      </c>
      <c r="H228" s="69"/>
      <c r="I228" s="101">
        <f t="array" ref="I228">+ROUND(G228+(G228*DES.2),2)</f>
        <v>422.15</v>
      </c>
      <c r="J228" s="57"/>
      <c r="K228" s="57"/>
      <c r="L228" s="57"/>
      <c r="M228" s="57"/>
      <c r="N228" s="57"/>
      <c r="O228" s="64" t="str">
        <f>+IFERROR(VLOOKUP(A228,Imagen!A:B,2,0),"")</f>
        <v>http://http2.mlstatic.com/D_744375-MLA71988387820_102023-F.jpg</v>
      </c>
    </row>
    <row r="229" spans="1:15" ht="18">
      <c r="A229" s="75" t="s">
        <v>286</v>
      </c>
      <c r="C229" s="94">
        <f>+VLOOKUP(A229,BD!$A$2:$E$3988,3,0)</f>
        <v>218</v>
      </c>
      <c r="D229" s="95" t="str">
        <f>+VLOOKUP(A229,BD!$A$2:$E$3988,4,0)</f>
        <v>PUNTERA VARILLA PUERTA CLIO</v>
      </c>
      <c r="E229" s="96">
        <f>+VLOOKUP(A229,BD!$A$2:$E$3988,5,0)</f>
        <v>1237.33</v>
      </c>
      <c r="G229" s="101">
        <f t="shared" si="3"/>
        <v>668.16</v>
      </c>
      <c r="H229" s="69"/>
      <c r="I229" s="101">
        <f t="array" ref="I229">+ROUND(G229+(G229*DES.2),2)</f>
        <v>1202.69</v>
      </c>
      <c r="J229" s="57"/>
      <c r="K229" s="57"/>
      <c r="L229" s="57"/>
      <c r="M229" s="57"/>
      <c r="N229" s="57"/>
      <c r="O229" s="65" t="str">
        <f>+IFERROR(VLOOKUP(A229,Imagen!A:B,2,0),"")</f>
        <v/>
      </c>
    </row>
    <row r="230" spans="1:15" ht="18">
      <c r="A230" s="75" t="s">
        <v>287</v>
      </c>
      <c r="C230" s="94">
        <f>+VLOOKUP(A230,BD!$A$2:$E$3988,3,0)</f>
        <v>219</v>
      </c>
      <c r="D230" s="95" t="str">
        <f>+VLOOKUP(A230,BD!$A$2:$E$3988,4,0)</f>
        <v>GRAMPA VIRA DE PARAGOLPE FIAT UNO Y DUNA</v>
      </c>
      <c r="E230" s="96">
        <f>+VLOOKUP(A230,BD!$A$2:$E$3988,5,0)</f>
        <v>654.85</v>
      </c>
      <c r="G230" s="101">
        <f t="shared" si="3"/>
        <v>353.62</v>
      </c>
      <c r="H230" s="69"/>
      <c r="I230" s="101">
        <f t="array" ref="I230">+ROUND(G230+(G230*DES.2),2)</f>
        <v>636.52</v>
      </c>
      <c r="J230" s="57"/>
      <c r="K230" s="57"/>
      <c r="L230" s="57"/>
      <c r="M230" s="57"/>
      <c r="N230" s="57"/>
      <c r="O230" s="64" t="str">
        <f>+IFERROR(VLOOKUP(A230,Imagen!A:B,2,0),"")</f>
        <v>http://http2.mlstatic.com/D_868530-MLA71988387414_102023-F.jpg</v>
      </c>
    </row>
    <row r="231" spans="1:15" ht="18">
      <c r="A231" s="75" t="s">
        <v>288</v>
      </c>
      <c r="C231" s="94">
        <f>+VLOOKUP(A231,BD!$A$2:$E$3988,3,0)</f>
        <v>220</v>
      </c>
      <c r="D231" s="95" t="str">
        <f>+VLOOKUP(A231,BD!$A$2:$E$3988,4,0)</f>
        <v>GRAMPA MOLDURA DE TECHO FIAT PALIO/SIENA</v>
      </c>
      <c r="E231" s="96">
        <f>+VLOOKUP(A231,BD!$A$2:$E$3988,5,0)</f>
        <v>1091.4100000000001</v>
      </c>
      <c r="G231" s="101">
        <f t="shared" si="3"/>
        <v>589.36</v>
      </c>
      <c r="H231" s="69"/>
      <c r="I231" s="101">
        <f t="array" ref="I231">+ROUND(G231+(G231*DES.2),2)</f>
        <v>1060.8499999999999</v>
      </c>
      <c r="J231" s="57"/>
      <c r="K231" s="57"/>
      <c r="L231" s="57"/>
      <c r="M231" s="57"/>
      <c r="N231" s="57"/>
      <c r="O231" s="64" t="str">
        <f>+IFERROR(VLOOKUP(A231,Imagen!A:B,2,0),"")</f>
        <v>http://http2.mlstatic.com/D_974551-MLA72239756270_102023-F.jpg</v>
      </c>
    </row>
    <row r="232" spans="1:15" ht="18">
      <c r="A232" s="75" t="s">
        <v>289</v>
      </c>
      <c r="C232" s="94">
        <f>+VLOOKUP(A232,BD!$A$2:$E$3988,3,0)</f>
        <v>221</v>
      </c>
      <c r="D232" s="95" t="str">
        <f>+VLOOKUP(A232,BD!$A$2:$E$3988,4,0)</f>
        <v>GRAMPA FIJACION MOLDURA BAJO OPTICA 206-306</v>
      </c>
      <c r="E232" s="96">
        <f>+VLOOKUP(A232,BD!$A$2:$E$3988,5,0)</f>
        <v>2162.27</v>
      </c>
      <c r="G232" s="101">
        <f t="shared" si="3"/>
        <v>1167.6300000000001</v>
      </c>
      <c r="H232" s="69"/>
      <c r="I232" s="101">
        <f t="array" ref="I232">+ROUND(G232+(G232*DES.2),2)</f>
        <v>2101.73</v>
      </c>
      <c r="J232" s="57"/>
      <c r="K232" s="57"/>
      <c r="L232" s="57"/>
      <c r="M232" s="57"/>
      <c r="N232" s="57"/>
      <c r="O232" s="64" t="str">
        <f>+IFERROR(VLOOKUP(A232,Imagen!A:B,2,0),"")</f>
        <v>http://http2.mlstatic.com/D_868530-MLA71988387414_102023-F.jpg</v>
      </c>
    </row>
    <row r="233" spans="1:15" ht="18">
      <c r="A233" s="75" t="s">
        <v>290</v>
      </c>
      <c r="C233" s="94">
        <f>+VLOOKUP(A233,BD!$A$2:$E$3988,3,0)</f>
        <v>222</v>
      </c>
      <c r="D233" s="95" t="str">
        <f>+VLOOKUP(A233,BD!$A$2:$E$3988,4,0)</f>
        <v>GRAMPA MOLDURA TAPA DE BAUL FIAT 128/1600</v>
      </c>
      <c r="E233" s="96">
        <f>+VLOOKUP(A233,BD!$A$2:$E$3988,5,0)</f>
        <v>582.09</v>
      </c>
      <c r="G233" s="101">
        <f t="shared" si="3"/>
        <v>314.33</v>
      </c>
      <c r="H233" s="69"/>
      <c r="I233" s="101">
        <f t="array" ref="I233">+ROUND(G233+(G233*DES.2),2)</f>
        <v>565.79</v>
      </c>
      <c r="J233" s="57"/>
      <c r="K233" s="57"/>
      <c r="L233" s="57"/>
      <c r="M233" s="57"/>
      <c r="N233" s="57"/>
      <c r="O233" s="64" t="str">
        <f>+IFERROR(VLOOKUP(A233,Imagen!A:B,2,0),"")</f>
        <v>http://http2.mlstatic.com/D_903388-MLA72045130899_102023-F.jpg</v>
      </c>
    </row>
    <row r="234" spans="1:15" ht="18">
      <c r="A234" s="75" t="s">
        <v>291</v>
      </c>
      <c r="C234" s="94">
        <f>+VLOOKUP(A234,BD!$A$2:$E$3988,3,0)</f>
        <v>223</v>
      </c>
      <c r="D234" s="95" t="str">
        <f>+VLOOKUP(A234,BD!$A$2:$E$3988,4,0)</f>
        <v>MANTA CAPOR CORSA</v>
      </c>
      <c r="E234" s="96">
        <f>+VLOOKUP(A234,BD!$A$2:$E$3988,5,0)</f>
        <v>1149.6199999999999</v>
      </c>
      <c r="G234" s="101">
        <f t="shared" si="3"/>
        <v>620.79</v>
      </c>
      <c r="H234" s="69"/>
      <c r="I234" s="101">
        <f t="array" ref="I234">+ROUND(G234+(G234*DES.2),2)</f>
        <v>1117.42</v>
      </c>
      <c r="J234" s="57"/>
      <c r="K234" s="57"/>
      <c r="L234" s="57"/>
      <c r="M234" s="57"/>
      <c r="N234" s="57"/>
      <c r="O234" s="64" t="str">
        <f>+IFERROR(VLOOKUP(A234,Imagen!A:B,2,0),"")</f>
        <v>http://http2.mlstatic.com/D_824746-MLA72158868351_102023-F.jpg</v>
      </c>
    </row>
    <row r="235" spans="1:15" ht="18">
      <c r="A235" s="75" t="s">
        <v>292</v>
      </c>
      <c r="C235" s="94">
        <f>+VLOOKUP(A235,BD!$A$2:$E$3988,3,0)</f>
        <v>224</v>
      </c>
      <c r="D235" s="95" t="str">
        <f>+VLOOKUP(A235,BD!$A$2:$E$3988,4,0)</f>
        <v>GRAMPA MEDIA COLIZA DE PUERTA PEUGEOT 504</v>
      </c>
      <c r="E235" s="96">
        <f>+VLOOKUP(A235,BD!$A$2:$E$3988,5,0)</f>
        <v>727.61</v>
      </c>
      <c r="G235" s="101">
        <f t="shared" si="3"/>
        <v>392.91</v>
      </c>
      <c r="H235" s="69"/>
      <c r="I235" s="101">
        <f t="array" ref="I235">+ROUND(G235+(G235*DES.2),2)</f>
        <v>707.24</v>
      </c>
      <c r="J235" s="57"/>
      <c r="K235" s="57"/>
      <c r="L235" s="57"/>
      <c r="M235" s="57"/>
      <c r="N235" s="57"/>
      <c r="O235" s="64" t="str">
        <f>+IFERROR(VLOOKUP(A235,Imagen!A:B,2,0),"")</f>
        <v>http://http2.mlstatic.com/D_693723-MLA72302637641_102023-F.jpg</v>
      </c>
    </row>
    <row r="236" spans="1:15" ht="18">
      <c r="A236" s="75" t="s">
        <v>293</v>
      </c>
      <c r="C236" s="94">
        <f>+VLOOKUP(A236,BD!$A$2:$E$3988,3,0)</f>
        <v>225</v>
      </c>
      <c r="D236" s="95" t="str">
        <f>+VLOOKUP(A236,BD!$A$2:$E$3988,4,0)</f>
        <v>PATIN MECANISMOLEVANTA VIDRIO ESCORT NUEVO</v>
      </c>
      <c r="E236" s="96">
        <f>+VLOOKUP(A236,BD!$A$2:$E$3988,5,0)</f>
        <v>1809.09</v>
      </c>
      <c r="G236" s="101">
        <f t="shared" si="3"/>
        <v>976.91</v>
      </c>
      <c r="H236" s="69"/>
      <c r="I236" s="101">
        <f t="array" ref="I236">+ROUND(G236+(G236*DES.2),2)</f>
        <v>1758.44</v>
      </c>
      <c r="J236" s="57"/>
      <c r="K236" s="57"/>
      <c r="L236" s="57"/>
      <c r="M236" s="57"/>
      <c r="N236" s="57"/>
      <c r="O236" s="64" t="str">
        <f>+IFERROR(VLOOKUP(A236,Imagen!A:B,2,0),"")</f>
        <v>http://http2.mlstatic.com/D_921573-MLA72045130901_102023-F.jpg</v>
      </c>
    </row>
    <row r="237" spans="1:15" ht="18">
      <c r="A237" s="75" t="s">
        <v>294</v>
      </c>
      <c r="C237" s="94">
        <f>+VLOOKUP(A237,BD!$A$2:$E$3988,3,0)</f>
        <v>226</v>
      </c>
      <c r="D237" s="95" t="str">
        <f>+VLOOKUP(A237,BD!$A$2:$E$3988,4,0)</f>
        <v>PLAQUETA DE OPTICA FIAT 147</v>
      </c>
      <c r="E237" s="96">
        <f>+VLOOKUP(A237,BD!$A$2:$E$3988,5,0)</f>
        <v>1164.17</v>
      </c>
      <c r="G237" s="101">
        <f t="shared" si="3"/>
        <v>628.65</v>
      </c>
      <c r="H237" s="69"/>
      <c r="I237" s="101">
        <f t="array" ref="I237">+ROUND(G237+(G237*DES.2),2)</f>
        <v>1131.57</v>
      </c>
      <c r="J237" s="57"/>
      <c r="K237" s="57"/>
      <c r="L237" s="57"/>
      <c r="M237" s="57"/>
      <c r="N237" s="57"/>
      <c r="O237" s="64" t="str">
        <f>+IFERROR(VLOOKUP(A237,Imagen!A:B,2,0),"")</f>
        <v>http://http2.mlstatic.com/D_956968-MLA72045130909_102023-F.jpg</v>
      </c>
    </row>
    <row r="238" spans="1:15" ht="18">
      <c r="A238" s="75" t="s">
        <v>295</v>
      </c>
      <c r="C238" s="94">
        <f>+VLOOKUP(A238,BD!$A$2:$E$3988,3,0)</f>
        <v>227</v>
      </c>
      <c r="D238" s="95" t="str">
        <f>+VLOOKUP(A238,BD!$A$2:$E$3988,4,0)</f>
        <v>MOLDURA BAJO OPTICA P 306-PARTNER</v>
      </c>
      <c r="E238" s="96">
        <f>+VLOOKUP(A238,BD!$A$2:$E$3988,5,0)</f>
        <v>1458.61</v>
      </c>
      <c r="G238" s="101">
        <f t="shared" si="3"/>
        <v>787.65</v>
      </c>
      <c r="H238" s="69"/>
      <c r="I238" s="101">
        <f t="array" ref="I238">+ROUND(G238+(G238*DES.2),2)</f>
        <v>1417.77</v>
      </c>
      <c r="J238" s="57"/>
      <c r="K238" s="57"/>
      <c r="L238" s="57"/>
      <c r="M238" s="57"/>
      <c r="N238" s="57"/>
      <c r="O238" s="64" t="str">
        <f>+IFERROR(VLOOKUP(A238,Imagen!A:B,2,0),"")</f>
        <v>http://http2.mlstatic.com/D_876274-MLA72098633924_102023-F.jpg</v>
      </c>
    </row>
    <row r="239" spans="1:15" ht="25.5">
      <c r="A239" s="75" t="s">
        <v>296</v>
      </c>
      <c r="C239" s="94">
        <f>+VLOOKUP(A239,BD!$A$2:$E$3988,3,0)</f>
        <v>228</v>
      </c>
      <c r="D239" s="95" t="str">
        <f>+VLOOKUP(A239,BD!$A$2:$E$3988,4,0)</f>
        <v>PUNTERA REGULADOR OPTICA INF. Y SUP. FORD ESCORT</v>
      </c>
      <c r="E239" s="96">
        <f>+VLOOKUP(A239,BD!$A$2:$E$3988,5,0)</f>
        <v>1758.28</v>
      </c>
      <c r="G239" s="101">
        <f t="shared" si="3"/>
        <v>949.47</v>
      </c>
      <c r="H239" s="69"/>
      <c r="I239" s="101">
        <f t="array" ref="I239">+ROUND(G239+(G239*DES.2),2)</f>
        <v>1709.05</v>
      </c>
      <c r="J239" s="57"/>
      <c r="K239" s="57"/>
      <c r="L239" s="57"/>
      <c r="M239" s="57"/>
      <c r="N239" s="57"/>
      <c r="O239" s="65" t="str">
        <f>+IFERROR(VLOOKUP(A239,Imagen!A:B,2,0),"")</f>
        <v/>
      </c>
    </row>
    <row r="240" spans="1:15" ht="18">
      <c r="A240" s="75" t="s">
        <v>297</v>
      </c>
      <c r="C240" s="94">
        <f>+VLOOKUP(A240,BD!$A$2:$E$3988,3,0)</f>
        <v>229</v>
      </c>
      <c r="D240" s="95" t="str">
        <f>+VLOOKUP(A240,BD!$A$2:$E$3988,4,0)</f>
        <v>PIEZA REGULADOR DE EMBRAGUE R 11-9</v>
      </c>
      <c r="E240" s="96">
        <f>+VLOOKUP(A240,BD!$A$2:$E$3988,5,0)</f>
        <v>2396.8000000000002</v>
      </c>
      <c r="G240" s="101">
        <f t="shared" si="3"/>
        <v>1294.27</v>
      </c>
      <c r="H240" s="69"/>
      <c r="I240" s="101">
        <f t="array" ref="I240">+ROUND(G240+(G240*DES.2),2)</f>
        <v>2329.69</v>
      </c>
      <c r="J240" s="57"/>
      <c r="K240" s="57"/>
      <c r="L240" s="57"/>
      <c r="M240" s="57"/>
      <c r="N240" s="57"/>
      <c r="O240" s="65" t="str">
        <f>+IFERROR(VLOOKUP(A240,Imagen!A:B,2,0),"")</f>
        <v/>
      </c>
    </row>
    <row r="241" spans="1:15" ht="18">
      <c r="A241" s="75" t="s">
        <v>298</v>
      </c>
      <c r="C241" s="94">
        <f>+VLOOKUP(A241,BD!$A$2:$E$3988,3,0)</f>
        <v>230</v>
      </c>
      <c r="D241" s="95" t="str">
        <f>+VLOOKUP(A241,BD!$A$2:$E$3988,4,0)</f>
        <v>GUIA SEGURO PUERTA RENAULT CLIO</v>
      </c>
      <c r="E241" s="96">
        <f>+VLOOKUP(A241,BD!$A$2:$E$3988,5,0)</f>
        <v>4363.7</v>
      </c>
      <c r="G241" s="101">
        <f t="shared" si="3"/>
        <v>2356.4</v>
      </c>
      <c r="H241" s="69"/>
      <c r="I241" s="101">
        <f t="array" ref="I241">+ROUND(G241+(G241*DES.2),2)</f>
        <v>4241.5200000000004</v>
      </c>
      <c r="J241" s="57"/>
      <c r="K241" s="57"/>
      <c r="L241" s="57"/>
      <c r="M241" s="57"/>
      <c r="N241" s="57"/>
      <c r="O241" s="65" t="str">
        <f>+IFERROR(VLOOKUP(A241,Imagen!A:B,2,0),"")</f>
        <v/>
      </c>
    </row>
    <row r="242" spans="1:15" ht="18">
      <c r="A242" s="75" t="s">
        <v>299</v>
      </c>
      <c r="C242" s="94">
        <f>+VLOOKUP(A242,BD!$A$2:$E$3988,3,0)</f>
        <v>231</v>
      </c>
      <c r="D242" s="95" t="str">
        <f>+VLOOKUP(A242,BD!$A$2:$E$3988,4,0)</f>
        <v>MOLDURA PUERTA MEGANE</v>
      </c>
      <c r="E242" s="96">
        <f>+VLOOKUP(A242,BD!$A$2:$E$3988,5,0)</f>
        <v>2209.54</v>
      </c>
      <c r="G242" s="101">
        <f t="shared" si="3"/>
        <v>1193.1500000000001</v>
      </c>
      <c r="H242" s="69"/>
      <c r="I242" s="101">
        <f t="array" ref="I242">+ROUND(G242+(G242*DES.2),2)</f>
        <v>2147.67</v>
      </c>
      <c r="J242" s="57"/>
      <c r="K242" s="57"/>
      <c r="L242" s="57"/>
      <c r="M242" s="57"/>
      <c r="N242" s="57"/>
      <c r="O242" s="64" t="str">
        <f>+IFERROR(VLOOKUP(A242,Imagen!A:B,2,0),"")</f>
        <v>http://http2.mlstatic.com/D_622705-MLA72293218941_102023-F.jpg</v>
      </c>
    </row>
    <row r="243" spans="1:15" ht="18">
      <c r="A243" s="75" t="s">
        <v>300</v>
      </c>
      <c r="C243" s="94">
        <f>+VLOOKUP(A243,BD!$A$2:$E$3988,3,0)</f>
        <v>232</v>
      </c>
      <c r="D243" s="95" t="str">
        <f>+VLOOKUP(A243,BD!$A$2:$E$3988,4,0)</f>
        <v>BROCHE GANCHO SIENA PALIO</v>
      </c>
      <c r="E243" s="96">
        <f>+VLOOKUP(A243,BD!$A$2:$E$3988,5,0)</f>
        <v>2201.4299999999998</v>
      </c>
      <c r="G243" s="101">
        <f t="shared" si="3"/>
        <v>1188.77</v>
      </c>
      <c r="H243" s="69"/>
      <c r="I243" s="101">
        <f t="array" ref="I243">+ROUND(G243+(G243*DES.2),2)</f>
        <v>2139.79</v>
      </c>
      <c r="J243" s="57"/>
      <c r="K243" s="57"/>
      <c r="L243" s="57"/>
      <c r="M243" s="57"/>
      <c r="N243" s="57"/>
      <c r="O243" s="65" t="str">
        <f>+IFERROR(VLOOKUP(A243,Imagen!A:B,2,0),"")</f>
        <v/>
      </c>
    </row>
    <row r="244" spans="1:15" ht="18">
      <c r="A244" s="75" t="s">
        <v>301</v>
      </c>
      <c r="C244" s="94">
        <f>+VLOOKUP(A244,BD!$A$2:$E$3988,3,0)</f>
        <v>233</v>
      </c>
      <c r="D244" s="95" t="str">
        <f>+VLOOKUP(A244,BD!$A$2:$E$3988,4,0)</f>
        <v>TAPON FIAT PALIO/SIENA</v>
      </c>
      <c r="E244" s="96">
        <f>+VLOOKUP(A244,BD!$A$2:$E$3988,5,0)</f>
        <v>1309.69</v>
      </c>
      <c r="G244" s="101">
        <f t="shared" si="3"/>
        <v>707.23</v>
      </c>
      <c r="H244" s="69"/>
      <c r="I244" s="101">
        <f t="array" ref="I244">+ROUND(G244+(G244*DES.2),2)</f>
        <v>1273.01</v>
      </c>
      <c r="J244" s="57"/>
      <c r="K244" s="57"/>
      <c r="L244" s="57"/>
      <c r="M244" s="57"/>
      <c r="N244" s="57"/>
      <c r="O244" s="65" t="str">
        <f>+IFERROR(VLOOKUP(A244,Imagen!A:B,2,0),"")</f>
        <v/>
      </c>
    </row>
    <row r="245" spans="1:15" ht="18">
      <c r="A245" s="75" t="s">
        <v>302</v>
      </c>
      <c r="C245" s="94">
        <f>+VLOOKUP(A245,BD!$A$2:$E$3988,3,0)</f>
        <v>234</v>
      </c>
      <c r="D245" s="95" t="str">
        <f>+VLOOKUP(A245,BD!$A$2:$E$3988,4,0)</f>
        <v>TAPON DE TECHO PALIO/SIENA</v>
      </c>
      <c r="E245" s="96">
        <f>+VLOOKUP(A245,BD!$A$2:$E$3988,5,0)</f>
        <v>3894.63</v>
      </c>
      <c r="G245" s="101">
        <f t="shared" si="3"/>
        <v>2103.1</v>
      </c>
      <c r="H245" s="69"/>
      <c r="I245" s="101">
        <f t="array" ref="I245">+ROUND(G245+(G245*DES.2),2)</f>
        <v>3785.58</v>
      </c>
      <c r="J245" s="57"/>
      <c r="K245" s="57"/>
      <c r="L245" s="57"/>
      <c r="M245" s="57"/>
      <c r="N245" s="57"/>
      <c r="O245" s="65" t="str">
        <f>+IFERROR(VLOOKUP(A245,Imagen!A:B,2,0),"")</f>
        <v/>
      </c>
    </row>
    <row r="246" spans="1:15" ht="18">
      <c r="A246" s="75" t="s">
        <v>303</v>
      </c>
      <c r="C246" s="94">
        <f>+VLOOKUP(A246,BD!$A$2:$E$3988,3,0)</f>
        <v>235</v>
      </c>
      <c r="D246" s="95" t="str">
        <f>+VLOOKUP(A246,BD!$A$2:$E$3988,4,0)</f>
        <v>TAPIZADO DE PUERTA ALFA ROMEO 154-145-146-155</v>
      </c>
      <c r="E246" s="96">
        <f>+VLOOKUP(A246,BD!$A$2:$E$3988,5,0)</f>
        <v>1458.61</v>
      </c>
      <c r="G246" s="101">
        <f t="shared" si="3"/>
        <v>787.65</v>
      </c>
      <c r="H246" s="69"/>
      <c r="I246" s="101">
        <f t="array" ref="I246">+ROUND(G246+(G246*DES.2),2)</f>
        <v>1417.77</v>
      </c>
      <c r="J246" s="57"/>
      <c r="K246" s="57"/>
      <c r="L246" s="57"/>
      <c r="M246" s="57"/>
      <c r="N246" s="57"/>
      <c r="O246" s="64" t="str">
        <f>+IFERROR(VLOOKUP(A246,Imagen!A:B,2,0),"")</f>
        <v>http://http2.mlstatic.com/D_839609-MLA72098653252_102023-F.jpg</v>
      </c>
    </row>
    <row r="247" spans="1:15" ht="18">
      <c r="A247" s="75" t="s">
        <v>304</v>
      </c>
      <c r="C247" s="94">
        <f>+VLOOKUP(A247,BD!$A$2:$E$3988,3,0)</f>
        <v>236</v>
      </c>
      <c r="D247" s="95" t="str">
        <f>+VLOOKUP(A247,BD!$A$2:$E$3988,4,0)</f>
        <v>RAPON DENTADO CHICO NYLON FIAT PALIO/SIENA</v>
      </c>
      <c r="E247" s="96">
        <f>+VLOOKUP(A247,BD!$A$2:$E$3988,5,0)</f>
        <v>2473.87</v>
      </c>
      <c r="G247" s="101">
        <f t="shared" si="3"/>
        <v>1335.89</v>
      </c>
      <c r="H247" s="69"/>
      <c r="I247" s="101">
        <f t="array" ref="I247">+ROUND(G247+(G247*DES.2),2)</f>
        <v>2404.6</v>
      </c>
      <c r="J247" s="57"/>
      <c r="K247" s="57"/>
      <c r="L247" s="57"/>
      <c r="M247" s="57"/>
      <c r="N247" s="57"/>
      <c r="O247" s="64" t="str">
        <f>+IFERROR(VLOOKUP(A247,Imagen!A:B,2,0),"")</f>
        <v>http://http2.mlstatic.com/D_927946-MLA71988387834_102023-F.jpg</v>
      </c>
    </row>
    <row r="248" spans="1:15" ht="18">
      <c r="A248" s="75" t="s">
        <v>305</v>
      </c>
      <c r="C248" s="94">
        <f>+VLOOKUP(A248,BD!$A$2:$E$3988,3,0)</f>
        <v>237</v>
      </c>
      <c r="D248" s="95" t="str">
        <f>+VLOOKUP(A248,BD!$A$2:$E$3988,4,0)</f>
        <v>TAPON DENTADO GRANDE NYLON FIAT PALIO/SIENA</v>
      </c>
      <c r="E248" s="96">
        <f>+VLOOKUP(A248,BD!$A$2:$E$3988,5,0)</f>
        <v>2037.3</v>
      </c>
      <c r="G248" s="101">
        <f t="shared" si="3"/>
        <v>1100.1400000000001</v>
      </c>
      <c r="H248" s="69"/>
      <c r="I248" s="101">
        <f t="array" ref="I248">+ROUND(G248+(G248*DES.2),2)</f>
        <v>1980.25</v>
      </c>
      <c r="J248" s="57"/>
      <c r="K248" s="57"/>
      <c r="L248" s="57"/>
      <c r="M248" s="57"/>
      <c r="N248" s="57"/>
      <c r="O248" s="65" t="str">
        <f>+IFERROR(VLOOKUP(A248,Imagen!A:B,2,0),"")</f>
        <v/>
      </c>
    </row>
    <row r="249" spans="1:15" ht="18">
      <c r="A249" s="75" t="s">
        <v>306</v>
      </c>
      <c r="C249" s="94">
        <f>+VLOOKUP(A249,BD!$A$2:$E$3988,3,0)</f>
        <v>238</v>
      </c>
      <c r="D249" s="95" t="str">
        <f>+VLOOKUP(A249,BD!$A$2:$E$3988,4,0)</f>
        <v>CLIP DE RETENCION RENAULT 11-18-MEGANE</v>
      </c>
      <c r="E249" s="96">
        <f>+VLOOKUP(A249,BD!$A$2:$E$3988,5,0)</f>
        <v>4129.17</v>
      </c>
      <c r="G249" s="101">
        <f t="shared" si="3"/>
        <v>2229.75</v>
      </c>
      <c r="H249" s="69"/>
      <c r="I249" s="101">
        <f t="array" ref="I249">+ROUND(G249+(G249*DES.2),2)</f>
        <v>4013.55</v>
      </c>
      <c r="J249" s="57"/>
      <c r="K249" s="57"/>
      <c r="L249" s="57"/>
      <c r="M249" s="57"/>
      <c r="N249" s="57"/>
      <c r="O249" s="65" t="str">
        <f>+IFERROR(VLOOKUP(A249,Imagen!A:B,2,0),"")</f>
        <v/>
      </c>
    </row>
    <row r="250" spans="1:15" ht="18">
      <c r="A250" s="75" t="s">
        <v>307</v>
      </c>
      <c r="C250" s="94">
        <f>+VLOOKUP(A250,BD!$A$2:$E$3988,3,0)</f>
        <v>239</v>
      </c>
      <c r="D250" s="95" t="str">
        <f>+VLOOKUP(A250,BD!$A$2:$E$3988,4,0)</f>
        <v>LEVA CERRADURA BAUL FIAT 127-147 (CORTA) DUNA</v>
      </c>
      <c r="E250" s="96">
        <f>+VLOOKUP(A250,BD!$A$2:$E$3988,5,0)</f>
        <v>1732.37</v>
      </c>
      <c r="G250" s="101">
        <f t="shared" si="3"/>
        <v>935.48</v>
      </c>
      <c r="H250" s="69"/>
      <c r="I250" s="101">
        <f t="array" ref="I250">+ROUND(G250+(G250*DES.2),2)</f>
        <v>1683.86</v>
      </c>
      <c r="J250" s="57"/>
      <c r="K250" s="57"/>
      <c r="L250" s="57"/>
      <c r="M250" s="57"/>
      <c r="N250" s="57"/>
      <c r="O250" s="64" t="str">
        <f>+IFERROR(VLOOKUP(A250,Imagen!A:B,2,0),"")</f>
        <v>http://http2.mlstatic.com/D_737838-MLA72045130921_102023-F.jpg</v>
      </c>
    </row>
    <row r="251" spans="1:15" ht="18">
      <c r="A251" s="75" t="s">
        <v>308</v>
      </c>
      <c r="C251" s="94">
        <f>+VLOOKUP(A251,BD!$A$2:$E$3988,3,0)</f>
        <v>240</v>
      </c>
      <c r="D251" s="95" t="str">
        <f>+VLOOKUP(A251,BD!$A$2:$E$3988,4,0)</f>
        <v>LEVA CERRADURA BAUL FIAT 127-147 (LARGA)</v>
      </c>
      <c r="E251" s="96">
        <f>+VLOOKUP(A251,BD!$A$2:$E$3988,5,0)</f>
        <v>1732.37</v>
      </c>
      <c r="G251" s="101">
        <f t="shared" si="3"/>
        <v>935.48</v>
      </c>
      <c r="H251" s="69"/>
      <c r="I251" s="101">
        <f t="array" ref="I251">+ROUND(G251+(G251*DES.2),2)</f>
        <v>1683.86</v>
      </c>
      <c r="J251" s="57"/>
      <c r="K251" s="57"/>
      <c r="L251" s="57"/>
      <c r="M251" s="57"/>
      <c r="N251" s="57"/>
      <c r="O251" s="65" t="str">
        <f>+IFERROR(VLOOKUP(A251,Imagen!A:B,2,0),"")</f>
        <v/>
      </c>
    </row>
    <row r="252" spans="1:15" ht="18">
      <c r="A252" s="75" t="s">
        <v>309</v>
      </c>
      <c r="C252" s="94">
        <f>+VLOOKUP(A252,BD!$A$2:$E$3988,3,0)</f>
        <v>241</v>
      </c>
      <c r="D252" s="95" t="str">
        <f>+VLOOKUP(A252,BD!$A$2:$E$3988,4,0)</f>
        <v>TOPE DE CAPOT FORD ESCORT-GALAXY-SIERRA</v>
      </c>
      <c r="E252" s="96">
        <f>+VLOOKUP(A252,BD!$A$2:$E$3988,5,0)</f>
        <v>4571.78</v>
      </c>
      <c r="G252" s="101">
        <f t="shared" si="3"/>
        <v>2468.7600000000002</v>
      </c>
      <c r="H252" s="69"/>
      <c r="I252" s="101">
        <f t="array" ref="I252">+ROUND(G252+(G252*DES.2),2)</f>
        <v>4443.7700000000004</v>
      </c>
      <c r="J252" s="57"/>
      <c r="K252" s="57"/>
      <c r="L252" s="57"/>
      <c r="M252" s="57"/>
      <c r="N252" s="57"/>
      <c r="O252" s="64" t="str">
        <f>+IFERROR(VLOOKUP(A252,Imagen!A:B,2,0),"")</f>
        <v>http://http2.mlstatic.com/D_868530-MLA71988387414_102023-F.jpg</v>
      </c>
    </row>
    <row r="253" spans="1:15" ht="25.5">
      <c r="A253" s="75" t="s">
        <v>310</v>
      </c>
      <c r="C253" s="94">
        <f>+VLOOKUP(A253,BD!$A$2:$E$3988,3,0)</f>
        <v>242</v>
      </c>
      <c r="D253" s="95" t="str">
        <f>+VLOOKUP(A253,BD!$A$2:$E$3988,4,0)</f>
        <v>TOPE DE CAPOT FORD FIESTA-ORION-POINTER-MONDEO-K</v>
      </c>
      <c r="E253" s="96">
        <f>+VLOOKUP(A253,BD!$A$2:$E$3988,5,0)</f>
        <v>5145.16</v>
      </c>
      <c r="G253" s="101">
        <f t="shared" si="3"/>
        <v>2778.39</v>
      </c>
      <c r="H253" s="69"/>
      <c r="I253" s="101">
        <f t="array" ref="I253">+ROUND(G253+(G253*DES.2),2)</f>
        <v>5001.1000000000004</v>
      </c>
      <c r="J253" s="57"/>
      <c r="K253" s="57"/>
      <c r="L253" s="57"/>
      <c r="M253" s="57"/>
      <c r="N253" s="57"/>
      <c r="O253" s="64" t="str">
        <f>+IFERROR(VLOOKUP(A253,Imagen!A:B,2,0),"")</f>
        <v>http://http2.mlstatic.com/D_714064-MLA71988436420_102023-F.jpg</v>
      </c>
    </row>
    <row r="254" spans="1:15" ht="18">
      <c r="A254" s="75" t="s">
        <v>311</v>
      </c>
      <c r="C254" s="94">
        <f>+VLOOKUP(A254,BD!$A$2:$E$3988,3,0)</f>
        <v>243</v>
      </c>
      <c r="D254" s="95" t="str">
        <f>+VLOOKUP(A254,BD!$A$2:$E$3988,4,0)</f>
        <v>ABRAZADERA DE MANGUERA REFRIGERACION R 19-21</v>
      </c>
      <c r="E254" s="96">
        <f>+VLOOKUP(A254,BD!$A$2:$E$3988,5,0)</f>
        <v>1309.69</v>
      </c>
      <c r="G254" s="101">
        <f t="shared" si="3"/>
        <v>707.23</v>
      </c>
      <c r="H254" s="69"/>
      <c r="I254" s="101">
        <f t="array" ref="I254">+ROUND(G254+(G254*DES.2),2)</f>
        <v>1273.01</v>
      </c>
      <c r="J254" s="57"/>
      <c r="K254" s="57"/>
      <c r="L254" s="57"/>
      <c r="M254" s="57"/>
      <c r="N254" s="57"/>
      <c r="O254" s="65" t="str">
        <f>+IFERROR(VLOOKUP(A254,Imagen!A:B,2,0),"")</f>
        <v/>
      </c>
    </row>
    <row r="255" spans="1:15" ht="18">
      <c r="A255" s="75" t="s">
        <v>312</v>
      </c>
      <c r="C255" s="94">
        <f>+VLOOKUP(A255,BD!$A$2:$E$3988,3,0)</f>
        <v>244</v>
      </c>
      <c r="D255" s="95" t="str">
        <f>+VLOOKUP(A255,BD!$A$2:$E$3988,4,0)</f>
        <v>GRAMPA PASACABLE MOTOR R 19 RN-RT/405</v>
      </c>
      <c r="E255" s="96">
        <f>+VLOOKUP(A255,BD!$A$2:$E$3988,5,0)</f>
        <v>1888.56</v>
      </c>
      <c r="G255" s="101">
        <f t="shared" si="3"/>
        <v>1019.82</v>
      </c>
      <c r="H255" s="69"/>
      <c r="I255" s="101">
        <f t="array" ref="I255">+ROUND(G255+(G255*DES.2),2)</f>
        <v>1835.68</v>
      </c>
      <c r="J255" s="57"/>
      <c r="K255" s="57"/>
      <c r="L255" s="57"/>
      <c r="M255" s="57"/>
      <c r="N255" s="57"/>
      <c r="O255" s="65" t="str">
        <f>+IFERROR(VLOOKUP(A255,Imagen!A:B,2,0),"")</f>
        <v/>
      </c>
    </row>
    <row r="256" spans="1:15" ht="18">
      <c r="A256" s="75" t="s">
        <v>313</v>
      </c>
      <c r="C256" s="94">
        <f>+VLOOKUP(A256,BD!$A$2:$E$3988,3,0)</f>
        <v>245</v>
      </c>
      <c r="D256" s="95" t="str">
        <f>+VLOOKUP(A256,BD!$A$2:$E$3988,4,0)</f>
        <v>GRAMPA EXTREMO PARAGOLPE VOLKSWAGEN 1500</v>
      </c>
      <c r="E256" s="96">
        <f>+VLOOKUP(A256,BD!$A$2:$E$3988,5,0)</f>
        <v>4220.22</v>
      </c>
      <c r="G256" s="101">
        <f t="shared" si="3"/>
        <v>2278.92</v>
      </c>
      <c r="H256" s="69"/>
      <c r="I256" s="101">
        <f t="array" ref="I256">+ROUND(G256+(G256*DES.2),2)</f>
        <v>4102.0600000000004</v>
      </c>
      <c r="J256" s="57"/>
      <c r="K256" s="57"/>
      <c r="L256" s="57"/>
      <c r="M256" s="57"/>
      <c r="N256" s="57"/>
      <c r="O256" s="65" t="str">
        <f>+IFERROR(VLOOKUP(A256,Imagen!A:B,2,0),"")</f>
        <v/>
      </c>
    </row>
    <row r="257" spans="1:15" ht="18">
      <c r="A257" s="75" t="s">
        <v>314</v>
      </c>
      <c r="C257" s="94">
        <f>+VLOOKUP(A257,BD!$A$2:$E$3988,3,0)</f>
        <v>246</v>
      </c>
      <c r="D257" s="95" t="str">
        <f>+VLOOKUP(A257,BD!$A$2:$E$3988,4,0)</f>
        <v>GRAMPA EXTREMO PARAGOLPE VOLKSWAGEN 1500</v>
      </c>
      <c r="E257" s="96">
        <f>+VLOOKUP(A257,BD!$A$2:$E$3988,5,0)</f>
        <v>4220.22</v>
      </c>
      <c r="G257" s="101">
        <f t="shared" si="3"/>
        <v>2278.92</v>
      </c>
      <c r="H257" s="69"/>
      <c r="I257" s="101">
        <f t="array" ref="I257">+ROUND(G257+(G257*DES.2),2)</f>
        <v>4102.0600000000004</v>
      </c>
      <c r="J257" s="57"/>
      <c r="K257" s="57"/>
      <c r="L257" s="57"/>
      <c r="M257" s="57"/>
      <c r="N257" s="57"/>
      <c r="O257" s="65" t="str">
        <f>+IFERROR(VLOOKUP(A257,Imagen!A:B,2,0),"")</f>
        <v/>
      </c>
    </row>
    <row r="258" spans="1:15" ht="18">
      <c r="A258" s="75" t="s">
        <v>315</v>
      </c>
      <c r="C258" s="94">
        <f>+VLOOKUP(A258,BD!$A$2:$E$3988,3,0)</f>
        <v>247</v>
      </c>
      <c r="D258" s="95" t="str">
        <f>+VLOOKUP(A258,BD!$A$2:$E$3988,4,0)</f>
        <v xml:space="preserve">GRAMPA FIJACION GRILLAS FORD RENAULT </v>
      </c>
      <c r="E258" s="96">
        <f>+VLOOKUP(A258,BD!$A$2:$E$3988,5,0)</f>
        <v>642.4</v>
      </c>
      <c r="G258" s="101">
        <f t="shared" si="3"/>
        <v>346.9</v>
      </c>
      <c r="H258" s="69"/>
      <c r="I258" s="101">
        <f t="array" ref="I258">+ROUND(G258+(G258*DES.2),2)</f>
        <v>624.41999999999996</v>
      </c>
      <c r="J258" s="57"/>
      <c r="K258" s="57"/>
      <c r="L258" s="57"/>
      <c r="M258" s="57"/>
      <c r="N258" s="57"/>
      <c r="O258" s="64" t="str">
        <f>+IFERROR(VLOOKUP(A258,Imagen!A:B,2,0),"")</f>
        <v>http://http2.mlstatic.com/D_609834-MLA72302637509_102023-F.jpg</v>
      </c>
    </row>
    <row r="259" spans="1:15" ht="18">
      <c r="A259" s="75" t="s">
        <v>316</v>
      </c>
      <c r="C259" s="94">
        <f>+VLOOKUP(A259,BD!$A$2:$E$3988,3,0)</f>
        <v>248</v>
      </c>
      <c r="D259" s="95" t="str">
        <f>+VLOOKUP(A259,BD!$A$2:$E$3988,4,0)</f>
        <v>GRAMPA FIJACION MOLDURAS RENAULT 206-306-406</v>
      </c>
      <c r="E259" s="96">
        <f>+VLOOKUP(A259,BD!$A$2:$E$3988,5,0)</f>
        <v>683.95</v>
      </c>
      <c r="G259" s="101">
        <f t="shared" si="3"/>
        <v>369.33</v>
      </c>
      <c r="H259" s="69"/>
      <c r="I259" s="101">
        <f t="array" ref="I259">+ROUND(G259+(G259*DES.2),2)</f>
        <v>664.79</v>
      </c>
      <c r="J259" s="57"/>
      <c r="K259" s="57"/>
      <c r="L259" s="57"/>
      <c r="M259" s="57"/>
      <c r="N259" s="57"/>
      <c r="O259" s="64" t="str">
        <f>+IFERROR(VLOOKUP(A259,Imagen!A:B,2,0),"")</f>
        <v>http://http2.mlstatic.com/D_988790-MLA72239756340_102023-F.jpg</v>
      </c>
    </row>
    <row r="260" spans="1:15" ht="18">
      <c r="A260" s="75" t="s">
        <v>317</v>
      </c>
      <c r="C260" s="94">
        <f>+VLOOKUP(A260,BD!$A$2:$E$3988,3,0)</f>
        <v>249</v>
      </c>
      <c r="D260" s="95" t="str">
        <f>+VLOOKUP(A260,BD!$A$2:$E$3988,4,0)</f>
        <v>GRAMPA VARILLA CERRADURA FIAT-PEUGEOT</v>
      </c>
      <c r="E260" s="96">
        <f>+VLOOKUP(A260,BD!$A$2:$E$3988,5,0)</f>
        <v>966.47</v>
      </c>
      <c r="G260" s="101">
        <f t="shared" si="3"/>
        <v>521.89</v>
      </c>
      <c r="H260" s="69"/>
      <c r="I260" s="101">
        <f t="array" ref="I260">+ROUND(G260+(G260*DES.2),2)</f>
        <v>939.4</v>
      </c>
      <c r="J260" s="57"/>
      <c r="K260" s="57"/>
      <c r="L260" s="57"/>
      <c r="M260" s="57"/>
      <c r="N260" s="57"/>
      <c r="O260" s="64" t="str">
        <f>+IFERROR(VLOOKUP(A260,Imagen!A:B,2,0),"")</f>
        <v>http://http2.mlstatic.com/D_870766-MLA71988387844_102023-F.jpg</v>
      </c>
    </row>
    <row r="261" spans="1:15" ht="18">
      <c r="A261" s="75" t="s">
        <v>318</v>
      </c>
      <c r="C261" s="94">
        <f>+VLOOKUP(A261,BD!$A$2:$E$3988,3,0)</f>
        <v>250</v>
      </c>
      <c r="D261" s="95" t="str">
        <f>+VLOOKUP(A261,BD!$A$2:$E$3988,4,0)</f>
        <v>MANTA CAPOT PEUGEOT 306-307-407</v>
      </c>
      <c r="E261" s="96">
        <f>+VLOOKUP(A261,BD!$A$2:$E$3988,5,0)</f>
        <v>698.5</v>
      </c>
      <c r="G261" s="101">
        <f t="shared" si="3"/>
        <v>377.19</v>
      </c>
      <c r="H261" s="69"/>
      <c r="I261" s="101">
        <f t="array" ref="I261">+ROUND(G261+(G261*DES.2),2)</f>
        <v>678.94</v>
      </c>
      <c r="J261" s="57"/>
      <c r="K261" s="57"/>
      <c r="L261" s="57"/>
      <c r="M261" s="57"/>
      <c r="N261" s="57"/>
      <c r="O261" s="64" t="str">
        <f>+IFERROR(VLOOKUP(A261,Imagen!A:B,2,0),"")</f>
        <v>http://http2.mlstatic.com/D_682034-MLA71988436422_102023-F.jpg</v>
      </c>
    </row>
    <row r="262" spans="1:15" ht="18">
      <c r="A262" s="75" t="s">
        <v>319</v>
      </c>
      <c r="C262" s="94">
        <f>+VLOOKUP(A262,BD!$A$2:$E$3988,3,0)</f>
        <v>251</v>
      </c>
      <c r="D262" s="95" t="str">
        <f>+VLOOKUP(A262,BD!$A$2:$E$3988,4,0)</f>
        <v>GRAMPA TAPIZADO ASTRA-ZAFIRA-CORSA-VECTRA</v>
      </c>
      <c r="E262" s="96">
        <f>+VLOOKUP(A262,BD!$A$2:$E$3988,5,0)</f>
        <v>887.68</v>
      </c>
      <c r="G262" s="101">
        <f t="shared" si="3"/>
        <v>479.35</v>
      </c>
      <c r="H262" s="69"/>
      <c r="I262" s="101">
        <f t="array" ref="I262">+ROUND(G262+(G262*DES.2),2)</f>
        <v>862.83</v>
      </c>
      <c r="J262" s="57"/>
      <c r="K262" s="57"/>
      <c r="L262" s="57"/>
      <c r="M262" s="57"/>
      <c r="N262" s="57"/>
      <c r="O262" s="64" t="str">
        <f>+IFERROR(VLOOKUP(A262,Imagen!A:B,2,0),"")</f>
        <v>http://http2.mlstatic.com/D_790273-MLA72098653314_102023-F.jpg</v>
      </c>
    </row>
    <row r="263" spans="1:15" ht="18">
      <c r="A263" s="75" t="s">
        <v>320</v>
      </c>
      <c r="C263" s="94">
        <f>+VLOOKUP(A263,BD!$A$2:$E$3988,3,0)</f>
        <v>252</v>
      </c>
      <c r="D263" s="95" t="str">
        <f>+VLOOKUP(A263,BD!$A$2:$E$3988,4,0)</f>
        <v>GRMAPA TAPIZADO PUERTA CLIO-KANGOO</v>
      </c>
      <c r="E263" s="96">
        <f>+VLOOKUP(A263,BD!$A$2:$E$3988,5,0)</f>
        <v>1164.17</v>
      </c>
      <c r="G263" s="101">
        <f t="shared" si="3"/>
        <v>628.65</v>
      </c>
      <c r="H263" s="69"/>
      <c r="I263" s="101">
        <f t="array" ref="I263">+ROUND(G263+(G263*DES.2),2)</f>
        <v>1131.57</v>
      </c>
      <c r="J263" s="57"/>
      <c r="K263" s="57"/>
      <c r="L263" s="57"/>
      <c r="M263" s="57"/>
      <c r="N263" s="57"/>
      <c r="O263" s="64" t="str">
        <f>+IFERROR(VLOOKUP(A263,Imagen!A:B,2,0),"")</f>
        <v>http://http2.mlstatic.com/D_945358-MLA72098653006_102023-F.jpg</v>
      </c>
    </row>
    <row r="264" spans="1:15" ht="18">
      <c r="A264" s="75" t="s">
        <v>321</v>
      </c>
      <c r="C264" s="94">
        <f>+VLOOKUP(A264,BD!$A$2:$E$3988,3,0)</f>
        <v>253</v>
      </c>
      <c r="D264" s="95" t="str">
        <f>+VLOOKUP(A264,BD!$A$2:$E$3988,4,0)</f>
        <v>GRAMPA PASARRUEDAS-TAPIZADOS CLIO LAGUNA</v>
      </c>
      <c r="E264" s="96">
        <f>+VLOOKUP(A264,BD!$A$2:$E$3988,5,0)</f>
        <v>1455.21</v>
      </c>
      <c r="G264" s="101">
        <f t="shared" si="3"/>
        <v>785.81</v>
      </c>
      <c r="H264" s="69"/>
      <c r="I264" s="101">
        <f t="array" ref="I264">+ROUND(G264+(G264*DES.2),2)</f>
        <v>1414.46</v>
      </c>
      <c r="J264" s="57"/>
      <c r="K264" s="57"/>
      <c r="L264" s="57"/>
      <c r="M264" s="57"/>
      <c r="N264" s="57"/>
      <c r="O264" s="64" t="str">
        <f>+IFERROR(VLOOKUP(A264,Imagen!A:B,2,0),"")</f>
        <v>http://http2.mlstatic.com/D_899911-MLA72098633420_102023-F.jpg</v>
      </c>
    </row>
    <row r="265" spans="1:15" ht="18">
      <c r="A265" s="75" t="s">
        <v>322</v>
      </c>
      <c r="C265" s="94">
        <f>+VLOOKUP(A265,BD!$A$2:$E$3988,3,0)</f>
        <v>254</v>
      </c>
      <c r="D265" s="95" t="str">
        <f>+VLOOKUP(A265,BD!$A$2:$E$3988,4,0)</f>
        <v>FIJACION PANELES INTERIORES SAXO-XANTIA-BERLINGO</v>
      </c>
      <c r="E265" s="96">
        <f>+VLOOKUP(A265,BD!$A$2:$E$3988,5,0)</f>
        <v>887.68</v>
      </c>
      <c r="G265" s="101">
        <f t="shared" si="3"/>
        <v>479.35</v>
      </c>
      <c r="H265" s="69"/>
      <c r="I265" s="101">
        <f t="array" ref="I265">+ROUND(G265+(G265*DES.2),2)</f>
        <v>862.83</v>
      </c>
      <c r="J265" s="57"/>
      <c r="K265" s="57"/>
      <c r="L265" s="57"/>
      <c r="M265" s="57"/>
      <c r="N265" s="57"/>
      <c r="O265" s="64" t="str">
        <f>+IFERROR(VLOOKUP(A265,Imagen!A:B,2,0),"")</f>
        <v>http://http2.mlstatic.com/D_648607-MLA72045130933_102023-F.jpg</v>
      </c>
    </row>
    <row r="266" spans="1:15" ht="18">
      <c r="A266" s="75" t="s">
        <v>323</v>
      </c>
      <c r="C266" s="94">
        <f>+VLOOKUP(A266,BD!$A$2:$E$3988,3,0)</f>
        <v>256</v>
      </c>
      <c r="D266" s="95" t="str">
        <f>+VLOOKUP(A266,BD!$A$2:$E$3988,4,0)</f>
        <v>GRAMPA MOLDURA CITROEN BERLINGO-ZANTIA-XSARA</v>
      </c>
      <c r="E266" s="96">
        <f>+VLOOKUP(A266,BD!$A$2:$E$3988,5,0)</f>
        <v>916.79</v>
      </c>
      <c r="G266" s="101">
        <f t="shared" si="3"/>
        <v>495.07</v>
      </c>
      <c r="H266" s="69"/>
      <c r="I266" s="101">
        <f t="array" ref="I266">+ROUND(G266+(G266*DES.2),2)</f>
        <v>891.13</v>
      </c>
      <c r="J266" s="57"/>
      <c r="K266" s="57"/>
      <c r="L266" s="57"/>
      <c r="M266" s="57"/>
      <c r="N266" s="57"/>
      <c r="O266" s="64" t="str">
        <f>+IFERROR(VLOOKUP(A266,Imagen!A:B,2,0),"")</f>
        <v>http://http2.mlstatic.com/D_868530-MLA71988387414_102023-F.jpg</v>
      </c>
    </row>
    <row r="267" spans="1:15" ht="18">
      <c r="A267" s="75" t="s">
        <v>324</v>
      </c>
      <c r="C267" s="94">
        <f>+VLOOKUP(A267,BD!$A$2:$E$3988,3,0)</f>
        <v>257</v>
      </c>
      <c r="D267" s="95" t="str">
        <f>+VLOOKUP(A267,BD!$A$2:$E$3988,4,0)</f>
        <v>REJILLA CAPOT COLF III</v>
      </c>
      <c r="E267" s="96">
        <f>+VLOOKUP(A267,BD!$A$2:$E$3988,5,0)</f>
        <v>887.68</v>
      </c>
      <c r="G267" s="101">
        <f t="shared" si="3"/>
        <v>479.35</v>
      </c>
      <c r="H267" s="69"/>
      <c r="I267" s="101">
        <f t="array" ref="I267">+ROUND(G267+(G267*DES.2),2)</f>
        <v>862.83</v>
      </c>
      <c r="J267" s="57"/>
      <c r="K267" s="57"/>
      <c r="L267" s="57"/>
      <c r="M267" s="57"/>
      <c r="N267" s="57"/>
      <c r="O267" s="64" t="str">
        <f>+IFERROR(VLOOKUP(A267,Imagen!A:B,2,0),"")</f>
        <v>http://http2.mlstatic.com/D_620881-MLA71988387852_102023-F.jpg</v>
      </c>
    </row>
    <row r="268" spans="1:15" ht="18">
      <c r="A268" s="75" t="s">
        <v>325</v>
      </c>
      <c r="C268" s="94">
        <f>+VLOOKUP(A268,BD!$A$2:$E$3988,3,0)</f>
        <v>258</v>
      </c>
      <c r="D268" s="95" t="str">
        <f>+VLOOKUP(A268,BD!$A$2:$E$3988,4,0)</f>
        <v>GRAMPA FIJACION PARAGOLPER NISSAN-TOYOTA-IZUZU</v>
      </c>
      <c r="E268" s="96">
        <f>+VLOOKUP(A268,BD!$A$2:$E$3988,5,0)</f>
        <v>1527.98</v>
      </c>
      <c r="G268" s="101">
        <f t="shared" si="3"/>
        <v>825.11</v>
      </c>
      <c r="H268" s="69"/>
      <c r="I268" s="101">
        <f t="array" ref="I268">+ROUND(G268+(G268*DES.2),2)</f>
        <v>1485.2</v>
      </c>
      <c r="J268" s="57"/>
      <c r="K268" s="57"/>
      <c r="L268" s="57"/>
      <c r="M268" s="57"/>
      <c r="N268" s="57"/>
      <c r="O268" s="64" t="str">
        <f>+IFERROR(VLOOKUP(A268,Imagen!A:B,2,0),"")</f>
        <v>http://http2.mlstatic.com/D_740073-MLA72292972823_102023-F.jpg</v>
      </c>
    </row>
    <row r="269" spans="1:15" ht="18">
      <c r="A269" s="75" t="s">
        <v>326</v>
      </c>
      <c r="C269" s="94">
        <f>+VLOOKUP(A269,BD!$A$2:$E$3988,3,0)</f>
        <v>259</v>
      </c>
      <c r="D269" s="95" t="str">
        <f>+VLOOKUP(A269,BD!$A$2:$E$3988,4,0)</f>
        <v>GRAMPA PASACABLES Y VARILLA CAPOT RENAULT</v>
      </c>
      <c r="E269" s="96">
        <f>+VLOOKUP(A269,BD!$A$2:$E$3988,5,0)</f>
        <v>1004.1</v>
      </c>
      <c r="G269" s="101">
        <f t="shared" si="3"/>
        <v>542.21</v>
      </c>
      <c r="H269" s="69"/>
      <c r="I269" s="101">
        <f t="array" ref="I269">+ROUND(G269+(G269*DES.2),2)</f>
        <v>975.98</v>
      </c>
      <c r="J269" s="57"/>
      <c r="K269" s="57"/>
      <c r="L269" s="57"/>
      <c r="M269" s="57"/>
      <c r="N269" s="57"/>
      <c r="O269" s="64" t="str">
        <f>+IFERROR(VLOOKUP(A269,Imagen!A:B,2,0),"")</f>
        <v>http://http2.mlstatic.com/D_888089-MLA71988387858_102023-F.jpg</v>
      </c>
    </row>
    <row r="270" spans="1:15" ht="18">
      <c r="A270" s="75" t="s">
        <v>327</v>
      </c>
      <c r="C270" s="94">
        <f>+VLOOKUP(A270,BD!$A$2:$E$3988,3,0)</f>
        <v>260</v>
      </c>
      <c r="D270" s="95" t="str">
        <f>+VLOOKUP(A270,BD!$A$2:$E$3988,4,0)</f>
        <v>GRAMPA MOLDURA TOPE PARAGOLPES FIAT PUNTO</v>
      </c>
      <c r="E270" s="96">
        <f>+VLOOKUP(A270,BD!$A$2:$E$3988,5,0)</f>
        <v>873.13</v>
      </c>
      <c r="G270" s="101">
        <f t="shared" si="3"/>
        <v>471.49</v>
      </c>
      <c r="H270" s="69"/>
      <c r="I270" s="101">
        <f t="array" ref="I270">+ROUND(G270+(G270*DES.2),2)</f>
        <v>848.68</v>
      </c>
      <c r="J270" s="57"/>
      <c r="K270" s="57"/>
      <c r="L270" s="57"/>
      <c r="M270" s="57"/>
      <c r="N270" s="57"/>
      <c r="O270" s="64" t="str">
        <f>+IFERROR(VLOOKUP(A270,Imagen!A:B,2,0),"")</f>
        <v>http://http2.mlstatic.com/D_846983-MLA72239756268_102023-F.jpg</v>
      </c>
    </row>
    <row r="271" spans="1:15" ht="18">
      <c r="A271" s="75" t="s">
        <v>328</v>
      </c>
      <c r="C271" s="94">
        <f>+VLOOKUP(A271,BD!$A$2:$E$3988,3,0)</f>
        <v>261</v>
      </c>
      <c r="D271" s="95" t="str">
        <f>+VLOOKUP(A271,BD!$A$2:$E$3988,4,0)</f>
        <v>GRAMPA GUIA DE VIDRIO FIAT 147</v>
      </c>
      <c r="E271" s="96">
        <f>+VLOOKUP(A271,BD!$A$2:$E$3988,5,0)</f>
        <v>1454.79</v>
      </c>
      <c r="G271" s="101">
        <f t="shared" ref="G271:G334" si="4">IF($G$7="SI",ROUND(E271-(E271*DES.1),2)*1.21,ROUND(E271-(E271*DES.1),2))</f>
        <v>785.59</v>
      </c>
      <c r="H271" s="69"/>
      <c r="I271" s="101">
        <f t="array" ref="I271">+ROUND(G271+(G271*DES.2),2)</f>
        <v>1414.06</v>
      </c>
      <c r="J271" s="57"/>
      <c r="K271" s="57"/>
      <c r="L271" s="57"/>
      <c r="M271" s="57"/>
      <c r="N271" s="57"/>
      <c r="O271" s="65" t="str">
        <f>+IFERROR(VLOOKUP(A271,Imagen!A:B,2,0),"")</f>
        <v/>
      </c>
    </row>
    <row r="272" spans="1:15" ht="18">
      <c r="A272" s="75" t="s">
        <v>329</v>
      </c>
      <c r="C272" s="94">
        <f>+VLOOKUP(A272,BD!$A$2:$E$3988,3,0)</f>
        <v>262</v>
      </c>
      <c r="D272" s="95" t="str">
        <f>+VLOOKUP(A272,BD!$A$2:$E$3988,4,0)</f>
        <v>GRAMPA FIJACION PARAGOLPES TOYOTA</v>
      </c>
      <c r="E272" s="96">
        <f>+VLOOKUP(A272,BD!$A$2:$E$3988,5,0)</f>
        <v>1527.98</v>
      </c>
      <c r="G272" s="101">
        <f t="shared" si="4"/>
        <v>825.11</v>
      </c>
      <c r="H272" s="69"/>
      <c r="I272" s="101">
        <f t="array" ref="I272">+ROUND(G272+(G272*DES.2),2)</f>
        <v>1485.2</v>
      </c>
      <c r="J272" s="57"/>
      <c r="K272" s="57"/>
      <c r="L272" s="57"/>
      <c r="M272" s="57"/>
      <c r="N272" s="57"/>
      <c r="O272" s="64" t="str">
        <f>+IFERROR(VLOOKUP(A272,Imagen!A:B,2,0),"")</f>
        <v>http://http2.mlstatic.com/D_628375-MLA72302637507_102023-F.jpg</v>
      </c>
    </row>
    <row r="273" spans="1:15" ht="18">
      <c r="A273" s="75" t="s">
        <v>330</v>
      </c>
      <c r="C273" s="94">
        <f>+VLOOKUP(A273,BD!$A$2:$E$3988,3,0)</f>
        <v>263</v>
      </c>
      <c r="D273" s="95" t="str">
        <f>+VLOOKUP(A273,BD!$A$2:$E$3988,4,0)</f>
        <v>FIJACION PARRILLA-VARIOS FIAT HONDA TOYOTA OPEL</v>
      </c>
      <c r="E273" s="96">
        <f>+VLOOKUP(A273,BD!$A$2:$E$3988,5,0)</f>
        <v>931.34</v>
      </c>
      <c r="G273" s="101">
        <f t="shared" si="4"/>
        <v>502.92</v>
      </c>
      <c r="H273" s="69"/>
      <c r="I273" s="101">
        <f t="array" ref="I273">+ROUND(G273+(G273*DES.2),2)</f>
        <v>905.26</v>
      </c>
      <c r="J273" s="57"/>
      <c r="K273" s="57"/>
      <c r="L273" s="57"/>
      <c r="M273" s="57"/>
      <c r="N273" s="57"/>
      <c r="O273" s="64" t="str">
        <f>+IFERROR(VLOOKUP(A273,Imagen!A:B,2,0),"")</f>
        <v>http://http2.mlstatic.com/D_705829-MLA72158858401_102023-F.jpg</v>
      </c>
    </row>
    <row r="274" spans="1:15" ht="25.5">
      <c r="A274" s="75" t="s">
        <v>331</v>
      </c>
      <c r="C274" s="94">
        <f>+VLOOKUP(A274,BD!$A$2:$E$3988,3,0)</f>
        <v>264</v>
      </c>
      <c r="D274" s="95" t="str">
        <f>+VLOOKUP(A274,BD!$A$2:$E$3988,4,0)</f>
        <v>TAPIZADO INT CITROEN AX-ZX-XANTIA-BERLINGO-PARTNER-106</v>
      </c>
      <c r="E274" s="96">
        <f>+VLOOKUP(A274,BD!$A$2:$E$3988,5,0)</f>
        <v>1018.65</v>
      </c>
      <c r="G274" s="101">
        <f t="shared" si="4"/>
        <v>550.07000000000005</v>
      </c>
      <c r="H274" s="69"/>
      <c r="I274" s="101">
        <f t="array" ref="I274">+ROUND(G274+(G274*DES.2),2)</f>
        <v>990.13</v>
      </c>
      <c r="J274" s="57"/>
      <c r="K274" s="57"/>
      <c r="L274" s="57"/>
      <c r="M274" s="57"/>
      <c r="N274" s="57"/>
      <c r="O274" s="64" t="str">
        <f>+IFERROR(VLOOKUP(A274,Imagen!A:B,2,0),"")</f>
        <v>http://http2.mlstatic.com/D_738076-MLA71988387864_102023-F.jpg</v>
      </c>
    </row>
    <row r="275" spans="1:15" ht="18">
      <c r="A275" s="75" t="s">
        <v>332</v>
      </c>
      <c r="C275" s="94">
        <f>+VLOOKUP(A275,BD!$A$2:$E$3988,3,0)</f>
        <v>265</v>
      </c>
      <c r="D275" s="95" t="str">
        <f>+VLOOKUP(A275,BD!$A$2:$E$3988,4,0)</f>
        <v>MANTA CAPOT FIESTA-KA-FOCUS-MONDEO</v>
      </c>
      <c r="E275" s="96">
        <f>+VLOOKUP(A275,BD!$A$2:$E$3988,5,0)</f>
        <v>785.82</v>
      </c>
      <c r="G275" s="101">
        <f t="shared" si="4"/>
        <v>424.34</v>
      </c>
      <c r="H275" s="69"/>
      <c r="I275" s="101">
        <f t="array" ref="I275">+ROUND(G275+(G275*DES.2),2)</f>
        <v>763.81</v>
      </c>
      <c r="J275" s="57"/>
      <c r="K275" s="57"/>
      <c r="L275" s="57"/>
      <c r="M275" s="57"/>
      <c r="N275" s="57"/>
      <c r="O275" s="64" t="str">
        <f>+IFERROR(VLOOKUP(A275,Imagen!A:B,2,0),"")</f>
        <v>http://http2.mlstatic.com/D_895007-MLA72045130945_102023-F.jpg</v>
      </c>
    </row>
    <row r="276" spans="1:15" ht="18">
      <c r="A276" s="75" t="s">
        <v>333</v>
      </c>
      <c r="C276" s="94">
        <f>+VLOOKUP(A276,BD!$A$2:$E$3988,3,0)</f>
        <v>266</v>
      </c>
      <c r="D276" s="95" t="str">
        <f>+VLOOKUP(A276,BD!$A$2:$E$3988,4,0)</f>
        <v>GRAMPA TAPIZADOS ALFOMBRA RENAULT</v>
      </c>
      <c r="E276" s="96">
        <f>+VLOOKUP(A276,BD!$A$2:$E$3988,5,0)</f>
        <v>887.68</v>
      </c>
      <c r="G276" s="101">
        <f t="shared" si="4"/>
        <v>479.35</v>
      </c>
      <c r="H276" s="69"/>
      <c r="I276" s="101">
        <f t="array" ref="I276">+ROUND(G276+(G276*DES.2),2)</f>
        <v>862.83</v>
      </c>
      <c r="J276" s="57"/>
      <c r="K276" s="57"/>
      <c r="L276" s="57"/>
      <c r="M276" s="57"/>
      <c r="N276" s="57"/>
      <c r="O276" s="64" t="str">
        <f>+IFERROR(VLOOKUP(A276,Imagen!A:B,2,0),"")</f>
        <v>http://http2.mlstatic.com/D_607272-MLA71988436442_102023-F.jpg</v>
      </c>
    </row>
    <row r="277" spans="1:15" ht="18">
      <c r="A277" s="75" t="s">
        <v>334</v>
      </c>
      <c r="C277" s="94">
        <f>+VLOOKUP(A277,BD!$A$2:$E$3988,3,0)</f>
        <v>267</v>
      </c>
      <c r="D277" s="95" t="str">
        <f>+VLOOKUP(A277,BD!$A$2:$E$3988,4,0)</f>
        <v>GRAMPA FIJACION FOCUS-MONDEO</v>
      </c>
      <c r="E277" s="96">
        <f>+VLOOKUP(A277,BD!$A$2:$E$3988,5,0)</f>
        <v>1018.65</v>
      </c>
      <c r="G277" s="101">
        <f t="shared" si="4"/>
        <v>550.07000000000005</v>
      </c>
      <c r="H277" s="69"/>
      <c r="I277" s="101">
        <f t="array" ref="I277">+ROUND(G277+(G277*DES.2),2)</f>
        <v>990.13</v>
      </c>
      <c r="J277" s="57"/>
      <c r="K277" s="57"/>
      <c r="L277" s="57"/>
      <c r="M277" s="57"/>
      <c r="N277" s="57"/>
      <c r="O277" s="64" t="str">
        <f>+IFERROR(VLOOKUP(A277,Imagen!A:B,2,0),"")</f>
        <v>http://http2.mlstatic.com/D_764383-MLA72293219141_102023-F.jpg</v>
      </c>
    </row>
    <row r="278" spans="1:15" ht="18">
      <c r="A278" s="75" t="s">
        <v>335</v>
      </c>
      <c r="C278" s="94">
        <f>+VLOOKUP(A278,BD!$A$2:$E$3988,3,0)</f>
        <v>268</v>
      </c>
      <c r="D278" s="95" t="str">
        <f>+VLOOKUP(A278,BD!$A$2:$E$3988,4,0)</f>
        <v>GRAMPA REGISTRO DE FARO DODGE 1500 1.8</v>
      </c>
      <c r="E278" s="96">
        <f>+VLOOKUP(A278,BD!$A$2:$E$3988,5,0)</f>
        <v>844.02</v>
      </c>
      <c r="G278" s="101">
        <f t="shared" si="4"/>
        <v>455.77</v>
      </c>
      <c r="H278" s="69"/>
      <c r="I278" s="101">
        <f t="array" ref="I278">+ROUND(G278+(G278*DES.2),2)</f>
        <v>820.39</v>
      </c>
      <c r="J278" s="57"/>
      <c r="K278" s="57"/>
      <c r="L278" s="57"/>
      <c r="M278" s="57"/>
      <c r="N278" s="57"/>
      <c r="O278" s="64" t="str">
        <f>+IFERROR(VLOOKUP(A278,Imagen!A:B,2,0),"")</f>
        <v>http://http2.mlstatic.com/D_636559-MLA71988436444_102023-F.jpg</v>
      </c>
    </row>
    <row r="279" spans="1:15" ht="25.5">
      <c r="A279" s="75" t="s">
        <v>336</v>
      </c>
      <c r="C279" s="94">
        <f>+VLOOKUP(A279,BD!$A$2:$E$3988,3,0)</f>
        <v>269</v>
      </c>
      <c r="D279" s="95" t="str">
        <f>+VLOOKUP(A279,BD!$A$2:$E$3988,4,0)</f>
        <v>PASARRUEDAS PANEL INTERIOR PEUGEOT307/CITROEN C 3</v>
      </c>
      <c r="E279" s="96">
        <f>+VLOOKUP(A279,BD!$A$2:$E$3988,5,0)</f>
        <v>1527.98</v>
      </c>
      <c r="G279" s="101">
        <f t="shared" si="4"/>
        <v>825.11</v>
      </c>
      <c r="H279" s="69"/>
      <c r="I279" s="101">
        <f t="array" ref="I279">+ROUND(G279+(G279*DES.2),2)</f>
        <v>1485.2</v>
      </c>
      <c r="J279" s="57"/>
      <c r="K279" s="57"/>
      <c r="L279" s="57"/>
      <c r="M279" s="57"/>
      <c r="N279" s="57"/>
      <c r="O279" s="64" t="str">
        <f>+IFERROR(VLOOKUP(A279,Imagen!A:B,2,0),"")</f>
        <v>http://http2.mlstatic.com/D_650495-MLA72045130951_102023-F.jpg</v>
      </c>
    </row>
    <row r="280" spans="1:15" ht="18">
      <c r="A280" s="75" t="s">
        <v>337</v>
      </c>
      <c r="C280" s="94">
        <f>+VLOOKUP(A280,BD!$A$2:$E$3988,3,0)</f>
        <v>270</v>
      </c>
      <c r="D280" s="95" t="str">
        <f>+VLOOKUP(A280,BD!$A$2:$E$3988,4,0)</f>
        <v>GRAMPA FIJACION MOLDURA CLIO ´98 EN ADELANTE</v>
      </c>
      <c r="E280" s="96">
        <f>+VLOOKUP(A280,BD!$A$2:$E$3988,5,0)</f>
        <v>1315.67</v>
      </c>
      <c r="G280" s="101">
        <f t="shared" si="4"/>
        <v>710.46</v>
      </c>
      <c r="H280" s="69"/>
      <c r="I280" s="101">
        <f t="array" ref="I280">+ROUND(G280+(G280*DES.2),2)</f>
        <v>1278.83</v>
      </c>
      <c r="J280" s="57"/>
      <c r="K280" s="57"/>
      <c r="L280" s="57"/>
      <c r="M280" s="57"/>
      <c r="N280" s="57"/>
      <c r="O280" s="64" t="str">
        <f>+IFERROR(VLOOKUP(A280,Imagen!A:B,2,0),"")</f>
        <v>http://http2.mlstatic.com/D_794750-MLA72292953169_102023-F.jpg</v>
      </c>
    </row>
    <row r="281" spans="1:15" ht="25.5">
      <c r="A281" s="75" t="s">
        <v>338</v>
      </c>
      <c r="C281" s="94">
        <f>+VLOOKUP(A281,BD!$A$2:$E$3988,3,0)</f>
        <v>271</v>
      </c>
      <c r="D281" s="95" t="str">
        <f>+VLOOKUP(A281,BD!$A$2:$E$3988,4,0)</f>
        <v>GRAMPA FIJACION MOLDURA TECHO GOLF III-TOLEDO-IBIZA</v>
      </c>
      <c r="E281" s="96">
        <f>+VLOOKUP(A281,BD!$A$2:$E$3988,5,0)</f>
        <v>1018.65</v>
      </c>
      <c r="G281" s="101">
        <f t="shared" si="4"/>
        <v>550.07000000000005</v>
      </c>
      <c r="H281" s="69"/>
      <c r="I281" s="101">
        <f t="array" ref="I281">+ROUND(G281+(G281*DES.2),2)</f>
        <v>990.13</v>
      </c>
      <c r="J281" s="57"/>
      <c r="K281" s="57"/>
      <c r="L281" s="57"/>
      <c r="M281" s="57"/>
      <c r="N281" s="57"/>
      <c r="O281" s="64" t="str">
        <f>+IFERROR(VLOOKUP(A281,Imagen!A:B,2,0),"")</f>
        <v>http://http2.mlstatic.com/D_739882-MLA71988436452_102023-F.jpg</v>
      </c>
    </row>
    <row r="282" spans="1:15" ht="18">
      <c r="A282" s="75" t="s">
        <v>339</v>
      </c>
      <c r="C282" s="94">
        <f>+VLOOKUP(A282,BD!$A$2:$E$3988,3,0)</f>
        <v>272</v>
      </c>
      <c r="D282" s="95" t="str">
        <f>+VLOOKUP(A282,BD!$A$2:$E$3988,4,0)</f>
        <v>GRAMPA MOLDURA TECHO COLF III  Y IV</v>
      </c>
      <c r="E282" s="96">
        <f>+VLOOKUP(A282,BD!$A$2:$E$3988,5,0)</f>
        <v>1644.6</v>
      </c>
      <c r="G282" s="101">
        <f t="shared" si="4"/>
        <v>888.08</v>
      </c>
      <c r="H282" s="69"/>
      <c r="I282" s="101">
        <f t="array" ref="I282">+ROUND(G282+(G282*DES.2),2)</f>
        <v>1598.54</v>
      </c>
      <c r="J282" s="57"/>
      <c r="K282" s="57"/>
      <c r="L282" s="57"/>
      <c r="M282" s="57"/>
      <c r="N282" s="57"/>
      <c r="O282" s="65" t="str">
        <f>+IFERROR(VLOOKUP(A282,Imagen!A:B,2,0),"")</f>
        <v/>
      </c>
    </row>
    <row r="283" spans="1:15" ht="18">
      <c r="A283" s="75" t="s">
        <v>340</v>
      </c>
      <c r="C283" s="94">
        <f>+VLOOKUP(A283,BD!$A$2:$E$3988,3,0)</f>
        <v>273</v>
      </c>
      <c r="D283" s="95" t="str">
        <f>+VLOOKUP(A283,BD!$A$2:$E$3988,4,0)</f>
        <v>VIERTE AGUAS TECHO CLIO</v>
      </c>
      <c r="E283" s="96">
        <f>+VLOOKUP(A283,BD!$A$2:$E$3988,5,0)</f>
        <v>1821.21</v>
      </c>
      <c r="G283" s="101">
        <f t="shared" si="4"/>
        <v>983.45</v>
      </c>
      <c r="H283" s="69"/>
      <c r="I283" s="101">
        <f t="array" ref="I283">+ROUND(G283+(G283*DES.2),2)</f>
        <v>1770.21</v>
      </c>
      <c r="J283" s="57"/>
      <c r="K283" s="57"/>
      <c r="L283" s="57"/>
      <c r="M283" s="57"/>
      <c r="N283" s="57"/>
      <c r="O283" s="65" t="str">
        <f>+IFERROR(VLOOKUP(A283,Imagen!A:B,2,0),"")</f>
        <v/>
      </c>
    </row>
    <row r="284" spans="1:15" ht="18">
      <c r="A284" s="75" t="s">
        <v>341</v>
      </c>
      <c r="C284" s="94">
        <f>+VLOOKUP(A284,BD!$A$2:$E$3988,3,0)</f>
        <v>274</v>
      </c>
      <c r="D284" s="95" t="str">
        <f>+VLOOKUP(A284,BD!$A$2:$E$3988,4,0)</f>
        <v>GRAMPA VARILLA CAPOT CORSA</v>
      </c>
      <c r="E284" s="96">
        <f>+VLOOKUP(A284,BD!$A$2:$E$3988,5,0)</f>
        <v>1018.65</v>
      </c>
      <c r="G284" s="101">
        <f t="shared" si="4"/>
        <v>550.07000000000005</v>
      </c>
      <c r="H284" s="69"/>
      <c r="I284" s="101">
        <f t="array" ref="I284">+ROUND(G284+(G284*DES.2),2)</f>
        <v>990.13</v>
      </c>
      <c r="J284" s="57"/>
      <c r="K284" s="57"/>
      <c r="L284" s="57"/>
      <c r="M284" s="57"/>
      <c r="N284" s="57"/>
      <c r="O284" s="64" t="str">
        <f>+IFERROR(VLOOKUP(A284,Imagen!A:B,2,0),"")</f>
        <v>http://http2.mlstatic.com/D_750638-MLA72302637629_102023-F.jpg</v>
      </c>
    </row>
    <row r="285" spans="1:15" ht="18">
      <c r="A285" s="75" t="s">
        <v>342</v>
      </c>
      <c r="C285" s="94">
        <f>+VLOOKUP(A285,BD!$A$2:$E$3988,3,0)</f>
        <v>275</v>
      </c>
      <c r="D285" s="95" t="str">
        <f>+VLOOKUP(A285,BD!$A$2:$E$3988,4,0)</f>
        <v>GRAMPA TAPIZADO PUERTAS POLO-SEAT IBIZA</v>
      </c>
      <c r="E285" s="96">
        <f>+VLOOKUP(A285,BD!$A$2:$E$3988,5,0)</f>
        <v>2182.8200000000002</v>
      </c>
      <c r="G285" s="101">
        <f t="shared" si="4"/>
        <v>1178.72</v>
      </c>
      <c r="H285" s="69"/>
      <c r="I285" s="101">
        <f t="array" ref="I285">+ROUND(G285+(G285*DES.2),2)</f>
        <v>2121.6999999999998</v>
      </c>
      <c r="J285" s="57"/>
      <c r="K285" s="57"/>
      <c r="L285" s="57"/>
      <c r="M285" s="57"/>
      <c r="N285" s="57"/>
      <c r="O285" s="64" t="str">
        <f>+IFERROR(VLOOKUP(A285,Imagen!A:B,2,0),"")</f>
        <v>http://http2.mlstatic.com/D_865714-MLA72098634194_102023-F.jpg</v>
      </c>
    </row>
    <row r="286" spans="1:15" ht="18">
      <c r="A286" s="75" t="s">
        <v>343</v>
      </c>
      <c r="C286" s="94">
        <f>+VLOOKUP(A286,BD!$A$2:$E$3988,3,0)</f>
        <v>276</v>
      </c>
      <c r="D286" s="95" t="str">
        <f>+VLOOKUP(A286,BD!$A$2:$E$3988,4,0)</f>
        <v>REMACHE RENAULT (TODOS)</v>
      </c>
      <c r="E286" s="96">
        <f>+VLOOKUP(A286,BD!$A$2:$E$3988,5,0)</f>
        <v>1455.21</v>
      </c>
      <c r="G286" s="101">
        <f t="shared" si="4"/>
        <v>785.81</v>
      </c>
      <c r="H286" s="69"/>
      <c r="I286" s="101">
        <f t="array" ref="I286">+ROUND(G286+(G286*DES.2),2)</f>
        <v>1414.46</v>
      </c>
      <c r="J286" s="57"/>
      <c r="K286" s="57"/>
      <c r="L286" s="57"/>
      <c r="M286" s="57"/>
      <c r="N286" s="57"/>
      <c r="O286" s="64" t="str">
        <f>+IFERROR(VLOOKUP(A286,Imagen!A:B,2,0),"")</f>
        <v>http://http2.mlstatic.com/D_920598-MLA72239756380_102023-F.jpg</v>
      </c>
    </row>
    <row r="287" spans="1:15" ht="25.5">
      <c r="A287" s="75" t="s">
        <v>344</v>
      </c>
      <c r="C287" s="94">
        <f>+VLOOKUP(A287,BD!$A$2:$E$3988,3,0)</f>
        <v>277</v>
      </c>
      <c r="D287" s="95" t="str">
        <f>+VLOOKUP(A287,BD!$A$2:$E$3988,4,0)</f>
        <v>GRAMPA FIJACION PARAGOLPES HONDA-TOYOTA-VARIOS</v>
      </c>
      <c r="E287" s="96">
        <f>+VLOOKUP(A287,BD!$A$2:$E$3988,5,0)</f>
        <v>1353.35</v>
      </c>
      <c r="G287" s="101">
        <f t="shared" si="4"/>
        <v>730.81</v>
      </c>
      <c r="H287" s="69"/>
      <c r="I287" s="101">
        <f t="array" ref="I287">+ROUND(G287+(G287*DES.2),2)</f>
        <v>1315.46</v>
      </c>
      <c r="J287" s="57"/>
      <c r="K287" s="57"/>
      <c r="L287" s="57"/>
      <c r="M287" s="57"/>
      <c r="N287" s="57"/>
      <c r="O287" s="64" t="str">
        <f>+IFERROR(VLOOKUP(A287,Imagen!A:B,2,0),"")</f>
        <v>http://http2.mlstatic.com/D_617095-MLA72292952827_102023-F.jpg</v>
      </c>
    </row>
    <row r="288" spans="1:15" ht="18">
      <c r="A288" s="75" t="s">
        <v>345</v>
      </c>
      <c r="C288" s="94">
        <f>+VLOOKUP(A288,BD!$A$2:$E$3988,3,0)</f>
        <v>278</v>
      </c>
      <c r="D288" s="95" t="str">
        <f>+VLOOKUP(A288,BD!$A$2:$E$3988,4,0)</f>
        <v>LEVA CERRADURA PUERTA RENAULT 9-11-18</v>
      </c>
      <c r="E288" s="96">
        <f>+VLOOKUP(A288,BD!$A$2:$E$3988,5,0)</f>
        <v>3794.74</v>
      </c>
      <c r="G288" s="101">
        <f t="shared" si="4"/>
        <v>2049.16</v>
      </c>
      <c r="H288" s="69"/>
      <c r="I288" s="101">
        <f t="array" ref="I288">+ROUND(G288+(G288*DES.2),2)</f>
        <v>3688.49</v>
      </c>
      <c r="J288" s="57"/>
      <c r="K288" s="57"/>
      <c r="L288" s="57"/>
      <c r="M288" s="57"/>
      <c r="N288" s="57"/>
      <c r="O288" s="65" t="str">
        <f>+IFERROR(VLOOKUP(A288,Imagen!A:B,2,0),"")</f>
        <v/>
      </c>
    </row>
    <row r="289" spans="1:15" ht="18">
      <c r="A289" s="75" t="s">
        <v>346</v>
      </c>
      <c r="C289" s="94">
        <f>+VLOOKUP(A289,BD!$A$2:$E$3988,3,0)</f>
        <v>279</v>
      </c>
      <c r="D289" s="95" t="str">
        <f>+VLOOKUP(A289,BD!$A$2:$E$3988,4,0)</f>
        <v>GRAMPA TAPIZADO PUERTA GOLF I</v>
      </c>
      <c r="E289" s="96">
        <f>+VLOOKUP(A289,BD!$A$2:$E$3988,5,0)</f>
        <v>2182.8200000000002</v>
      </c>
      <c r="G289" s="101">
        <f t="shared" si="4"/>
        <v>1178.72</v>
      </c>
      <c r="H289" s="69"/>
      <c r="I289" s="101">
        <f t="array" ref="I289">+ROUND(G289+(G289*DES.2),2)</f>
        <v>2121.6999999999998</v>
      </c>
      <c r="J289" s="57"/>
      <c r="K289" s="57"/>
      <c r="L289" s="57"/>
      <c r="M289" s="57"/>
      <c r="N289" s="57"/>
      <c r="O289" s="64" t="str">
        <f>+IFERROR(VLOOKUP(A289,Imagen!A:B,2,0),"")</f>
        <v>http://http2.mlstatic.com/D_792944-MLA72158868717_102023-F.jpg</v>
      </c>
    </row>
    <row r="290" spans="1:15" ht="18">
      <c r="A290" s="75" t="s">
        <v>347</v>
      </c>
      <c r="C290" s="94">
        <f>+VLOOKUP(A290,BD!$A$2:$E$3988,3,0)</f>
        <v>280</v>
      </c>
      <c r="D290" s="95" t="str">
        <f>+VLOOKUP(A290,BD!$A$2:$E$3988,4,0)</f>
        <v>TOPE DE CAPOT FIAT REGATTA (PLASTICO)</v>
      </c>
      <c r="E290" s="96">
        <f>+VLOOKUP(A290,BD!$A$2:$E$3988,5,0)</f>
        <v>669.45</v>
      </c>
      <c r="G290" s="101">
        <f t="shared" si="4"/>
        <v>361.5</v>
      </c>
      <c r="H290" s="69"/>
      <c r="I290" s="101">
        <f t="array" ref="I290">+ROUND(G290+(G290*DES.2),2)</f>
        <v>650.70000000000005</v>
      </c>
      <c r="J290" s="57"/>
      <c r="K290" s="57"/>
      <c r="L290" s="57"/>
      <c r="M290" s="57"/>
      <c r="N290" s="57"/>
      <c r="O290" s="64" t="str">
        <f>+IFERROR(VLOOKUP(A290,Imagen!A:B,2,0),"")</f>
        <v>http://http2.mlstatic.com/D_668382-MLA72239320510_102023-F.jpg</v>
      </c>
    </row>
    <row r="291" spans="1:15" ht="18">
      <c r="A291" s="75" t="s">
        <v>348</v>
      </c>
      <c r="C291" s="94">
        <f>+VLOOKUP(A291,BD!$A$2:$E$3988,3,0)</f>
        <v>281</v>
      </c>
      <c r="D291" s="95" t="str">
        <f>+VLOOKUP(A291,BD!$A$2:$E$3988,4,0)</f>
        <v>SOPORTE DE PARRILLA PEUGEOT 504</v>
      </c>
      <c r="E291" s="96">
        <f>+VLOOKUP(A291,BD!$A$2:$E$3988,5,0)</f>
        <v>1236.93</v>
      </c>
      <c r="G291" s="101">
        <f t="shared" si="4"/>
        <v>667.94</v>
      </c>
      <c r="H291" s="69"/>
      <c r="I291" s="101">
        <f t="array" ref="I291">+ROUND(G291+(G291*DES.2),2)</f>
        <v>1202.29</v>
      </c>
      <c r="J291" s="57"/>
      <c r="K291" s="57"/>
      <c r="L291" s="57"/>
      <c r="M291" s="57"/>
      <c r="N291" s="57"/>
      <c r="O291" s="64" t="str">
        <f>+IFERROR(VLOOKUP(A291,Imagen!A:B,2,0),"")</f>
        <v>http://http2.mlstatic.com/D_975573-MLA72239320522_102023-F.jpg</v>
      </c>
    </row>
    <row r="292" spans="1:15" ht="18">
      <c r="A292" s="75" t="s">
        <v>349</v>
      </c>
      <c r="C292" s="94">
        <f>+VLOOKUP(A292,BD!$A$2:$E$3988,3,0)</f>
        <v>282</v>
      </c>
      <c r="D292" s="95" t="str">
        <f>+VLOOKUP(A292,BD!$A$2:$E$3988,4,0)</f>
        <v>SEPARADOR DE CABLES DE BUJIAS FORD TAUNUS</v>
      </c>
      <c r="E292" s="96">
        <f>+VLOOKUP(A292,BD!$A$2:$E$3988,5,0)</f>
        <v>2025.95</v>
      </c>
      <c r="G292" s="101">
        <f t="shared" si="4"/>
        <v>1094.01</v>
      </c>
      <c r="H292" s="69"/>
      <c r="I292" s="101">
        <f t="array" ref="I292">+ROUND(G292+(G292*DES.2),2)</f>
        <v>1969.22</v>
      </c>
      <c r="J292" s="57"/>
      <c r="K292" s="57"/>
      <c r="L292" s="57"/>
      <c r="M292" s="57"/>
      <c r="N292" s="57"/>
      <c r="O292" s="64" t="str">
        <f>+IFERROR(VLOOKUP(A292,Imagen!A:B,2,0),"")</f>
        <v>http://http2.mlstatic.com/D_666431-MLA72293219993_102023-F.jpg</v>
      </c>
    </row>
    <row r="293" spans="1:15" ht="18">
      <c r="A293" s="75" t="s">
        <v>350</v>
      </c>
      <c r="C293" s="94">
        <f>+VLOOKUP(A293,BD!$A$2:$E$3988,3,0)</f>
        <v>283</v>
      </c>
      <c r="D293" s="95" t="str">
        <f>+VLOOKUP(A293,BD!$A$2:$E$3988,4,0)</f>
        <v>GRAMPA TAPIZADO  ESCORT-FOCUS-MONDEO</v>
      </c>
      <c r="E293" s="96">
        <f>+VLOOKUP(A293,BD!$A$2:$E$3988,5,0)</f>
        <v>868.09</v>
      </c>
      <c r="G293" s="101">
        <f t="shared" si="4"/>
        <v>468.77</v>
      </c>
      <c r="H293" s="69"/>
      <c r="I293" s="101">
        <f t="array" ref="I293">+ROUND(G293+(G293*DES.2),2)</f>
        <v>843.79</v>
      </c>
      <c r="J293" s="57"/>
      <c r="K293" s="57"/>
      <c r="L293" s="57"/>
      <c r="M293" s="57"/>
      <c r="N293" s="57"/>
      <c r="O293" s="64" t="str">
        <f>+IFERROR(VLOOKUP(A293,Imagen!A:B,2,0),"")</f>
        <v>http://http2.mlstatic.com/D_880428-MLA72158858481_102023-F.jpg</v>
      </c>
    </row>
    <row r="294" spans="1:15" ht="18">
      <c r="A294" s="75" t="s">
        <v>351</v>
      </c>
      <c r="C294" s="94">
        <f>+VLOOKUP(A294,BD!$A$2:$E$3988,3,0)</f>
        <v>284</v>
      </c>
      <c r="D294" s="95" t="str">
        <f>+VLOOKUP(A294,BD!$A$2:$E$3988,4,0)</f>
        <v>Grampa Tapizado de puerta ( Azul ) PickUp Isuzu.</v>
      </c>
      <c r="E294" s="96">
        <f>+VLOOKUP(A294,BD!$A$2:$E$3988,5,0)</f>
        <v>871.76</v>
      </c>
      <c r="G294" s="101">
        <f t="shared" si="4"/>
        <v>470.75</v>
      </c>
      <c r="H294" s="69"/>
      <c r="I294" s="101">
        <f t="array" ref="I294">+ROUND(G294+(G294*DES.2),2)</f>
        <v>847.35</v>
      </c>
      <c r="J294" s="57"/>
      <c r="K294" s="57"/>
      <c r="L294" s="57"/>
      <c r="M294" s="57"/>
      <c r="N294" s="57"/>
      <c r="O294" s="64" t="str">
        <f>+IFERROR(VLOOKUP(A294,Imagen!A:B,2,0),"")</f>
        <v>http://http2.mlstatic.com/D_922440-MLA72158858347_102023-F.jpg</v>
      </c>
    </row>
    <row r="295" spans="1:15" ht="18">
      <c r="A295" s="75" t="s">
        <v>352</v>
      </c>
      <c r="C295" s="94">
        <f>+VLOOKUP(A295,BD!$A$2:$E$3988,3,0)</f>
        <v>285</v>
      </c>
      <c r="D295" s="95" t="str">
        <f>+VLOOKUP(A295,BD!$A$2:$E$3988,4,0)</f>
        <v>Grampa tapizado Peugeot- C itroen Todos</v>
      </c>
      <c r="E295" s="96">
        <f>+VLOOKUP(A295,BD!$A$2:$E$3988,5,0)</f>
        <v>960.44</v>
      </c>
      <c r="G295" s="101">
        <f t="shared" si="4"/>
        <v>518.64</v>
      </c>
      <c r="H295" s="69"/>
      <c r="I295" s="101">
        <f t="array" ref="I295">+ROUND(G295+(G295*DES.2),2)</f>
        <v>933.55</v>
      </c>
      <c r="J295" s="57"/>
      <c r="K295" s="57"/>
      <c r="L295" s="57"/>
      <c r="M295" s="57"/>
      <c r="N295" s="57"/>
      <c r="O295" s="64" t="str">
        <f>+IFERROR(VLOOKUP(A295,Imagen!A:B,2,0),"")</f>
        <v>http://http2.mlstatic.com/D_916099-MLA72160246481_102023-F.jpg</v>
      </c>
    </row>
    <row r="296" spans="1:15" ht="18">
      <c r="A296" s="75" t="s">
        <v>353</v>
      </c>
      <c r="C296" s="94">
        <f>+VLOOKUP(A296,BD!$A$2:$E$3988,3,0)</f>
        <v>286</v>
      </c>
      <c r="D296" s="95" t="str">
        <f>+VLOOKUP(A296,BD!$A$2:$E$3988,4,0)</f>
        <v>GRAMPA BAGUETAS DE ZOCALOS ALFA ROMEO  145-146</v>
      </c>
      <c r="E296" s="96">
        <f>+VLOOKUP(A296,BD!$A$2:$E$3988,5,0)</f>
        <v>713.06</v>
      </c>
      <c r="G296" s="101">
        <f t="shared" si="4"/>
        <v>385.05</v>
      </c>
      <c r="H296" s="69"/>
      <c r="I296" s="101">
        <f t="array" ref="I296">+ROUND(G296+(G296*DES.2),2)</f>
        <v>693.09</v>
      </c>
      <c r="J296" s="57"/>
      <c r="K296" s="57"/>
      <c r="L296" s="57"/>
      <c r="M296" s="57"/>
      <c r="N296" s="57"/>
      <c r="O296" s="64" t="str">
        <f>+IFERROR(VLOOKUP(A296,Imagen!A:B,2,0),"")</f>
        <v>http://http2.mlstatic.com/D_690795-MLA71988436472_102023-F.jpg</v>
      </c>
    </row>
    <row r="297" spans="1:15" ht="18">
      <c r="A297" s="75" t="s">
        <v>354</v>
      </c>
      <c r="C297" s="94">
        <f>+VLOOKUP(A297,BD!$A$2:$E$3988,3,0)</f>
        <v>287</v>
      </c>
      <c r="D297" s="95" t="str">
        <f>+VLOOKUP(A297,BD!$A$2:$E$3988,4,0)</f>
        <v xml:space="preserve">Fijación tapizado Toledo, polo y otros </v>
      </c>
      <c r="E297" s="96">
        <f>+VLOOKUP(A297,BD!$A$2:$E$3988,5,0)</f>
        <v>3346.99</v>
      </c>
      <c r="G297" s="101">
        <f t="shared" si="4"/>
        <v>1807.37</v>
      </c>
      <c r="H297" s="69"/>
      <c r="I297" s="101">
        <f t="array" ref="I297">+ROUND(G297+(G297*DES.2),2)</f>
        <v>3253.27</v>
      </c>
      <c r="J297" s="57"/>
      <c r="K297" s="57"/>
      <c r="L297" s="57"/>
      <c r="M297" s="57"/>
      <c r="N297" s="57"/>
      <c r="O297" s="65" t="str">
        <f>+IFERROR(VLOOKUP(A297,Imagen!A:B,2,0),"")</f>
        <v/>
      </c>
    </row>
    <row r="298" spans="1:15" ht="18">
      <c r="A298" s="75" t="s">
        <v>355</v>
      </c>
      <c r="C298" s="94">
        <f>+VLOOKUP(A298,BD!$A$2:$E$3988,3,0)</f>
        <v>288</v>
      </c>
      <c r="D298" s="95" t="str">
        <f>+VLOOKUP(A298,BD!$A$2:$E$3988,4,0)</f>
        <v>GRAMPA TAPIZADOS,VOLKSWAGEN,AUDI,SEAT</v>
      </c>
      <c r="E298" s="96">
        <f>+VLOOKUP(A298,BD!$A$2:$E$3988,5,0)</f>
        <v>2017.17</v>
      </c>
      <c r="G298" s="101">
        <f t="shared" si="4"/>
        <v>1089.27</v>
      </c>
      <c r="H298" s="69"/>
      <c r="I298" s="101">
        <f t="array" ref="I298">+ROUND(G298+(G298*DES.2),2)</f>
        <v>1960.69</v>
      </c>
      <c r="J298" s="57"/>
      <c r="K298" s="57"/>
      <c r="L298" s="57"/>
      <c r="M298" s="57"/>
      <c r="N298" s="57"/>
      <c r="O298" s="64" t="str">
        <f>+IFERROR(VLOOKUP(A298,Imagen!A:B,2,0),"")</f>
        <v>http://http2.mlstatic.com/D_667691-MLA72098653210_102023-F.jpg</v>
      </c>
    </row>
    <row r="299" spans="1:15" ht="18">
      <c r="A299" s="75" t="s">
        <v>356</v>
      </c>
      <c r="C299" s="94">
        <f>+VLOOKUP(A299,BD!$A$2:$E$3988,3,0)</f>
        <v>289</v>
      </c>
      <c r="D299" s="95" t="str">
        <f>+VLOOKUP(A299,BD!$A$2:$E$3988,4,0)</f>
        <v>Grampa de interiores TOYOTA</v>
      </c>
      <c r="E299" s="96">
        <f>+VLOOKUP(A299,BD!$A$2:$E$3988,5,0)</f>
        <v>1018.65</v>
      </c>
      <c r="G299" s="101">
        <f t="shared" si="4"/>
        <v>550.07000000000005</v>
      </c>
      <c r="H299" s="69"/>
      <c r="I299" s="101">
        <f t="array" ref="I299">+ROUND(G299+(G299*DES.2),2)</f>
        <v>990.13</v>
      </c>
      <c r="J299" s="57"/>
      <c r="K299" s="57"/>
      <c r="L299" s="57"/>
      <c r="M299" s="57"/>
      <c r="N299" s="57"/>
      <c r="O299" s="64" t="str">
        <f>+IFERROR(VLOOKUP(A299,Imagen!A:B,2,0),"")</f>
        <v>http://http2.mlstatic.com/D_698300-MLA72098653098_102023-F.jpg</v>
      </c>
    </row>
    <row r="300" spans="1:15" ht="18">
      <c r="A300" s="75" t="s">
        <v>357</v>
      </c>
      <c r="C300" s="94">
        <f>+VLOOKUP(A300,BD!$A$2:$E$3988,3,0)</f>
        <v>290</v>
      </c>
      <c r="D300" s="95" t="str">
        <f>+VLOOKUP(A300,BD!$A$2:$E$3988,4,0)</f>
        <v>Clip tapizado Chevrolet Astra-Corsa</v>
      </c>
      <c r="E300" s="96">
        <f>+VLOOKUP(A300,BD!$A$2:$E$3988,5,0)</f>
        <v>785.82</v>
      </c>
      <c r="G300" s="101">
        <f t="shared" si="4"/>
        <v>424.34</v>
      </c>
      <c r="H300" s="69"/>
      <c r="I300" s="101">
        <f t="array" ref="I300">+ROUND(G300+(G300*DES.2),2)</f>
        <v>763.81</v>
      </c>
      <c r="J300" s="57"/>
      <c r="K300" s="57"/>
      <c r="L300" s="57"/>
      <c r="M300" s="57"/>
      <c r="N300" s="57"/>
      <c r="O300" s="64" t="str">
        <f>+IFERROR(VLOOKUP(A300,Imagen!A:B,2,0),"")</f>
        <v>http://http2.mlstatic.com/D_923740-MLA72045130987_102023-F.jpg</v>
      </c>
    </row>
    <row r="301" spans="1:15" ht="18">
      <c r="A301" s="75" t="s">
        <v>358</v>
      </c>
      <c r="C301" s="94">
        <f>+VLOOKUP(A301,BD!$A$2:$E$3988,3,0)</f>
        <v>291</v>
      </c>
      <c r="D301" s="95" t="str">
        <f>+VLOOKUP(A301,BD!$A$2:$E$3988,4,0)</f>
        <v>Grampa Tapizados  Fiat idea-Alfa Romeo</v>
      </c>
      <c r="E301" s="96">
        <f>+VLOOKUP(A301,BD!$A$2:$E$3988,5,0)</f>
        <v>871.76</v>
      </c>
      <c r="G301" s="101">
        <f t="shared" si="4"/>
        <v>470.75</v>
      </c>
      <c r="H301" s="69"/>
      <c r="I301" s="101">
        <f t="array" ref="I301">+ROUND(G301+(G301*DES.2),2)</f>
        <v>847.35</v>
      </c>
      <c r="J301" s="57"/>
      <c r="K301" s="57"/>
      <c r="L301" s="57"/>
      <c r="M301" s="57"/>
      <c r="N301" s="57"/>
      <c r="O301" s="64" t="str">
        <f>+IFERROR(VLOOKUP(A301,Imagen!A:B,2,0),"")</f>
        <v>http://http2.mlstatic.com/D_801961-MLA72158868353_102023-F.jpg</v>
      </c>
    </row>
    <row r="302" spans="1:15" ht="18">
      <c r="A302" s="75" t="s">
        <v>359</v>
      </c>
      <c r="C302" s="94">
        <f>+VLOOKUP(A302,BD!$A$2:$E$3988,3,0)</f>
        <v>292</v>
      </c>
      <c r="D302" s="95" t="str">
        <f>+VLOOKUP(A302,BD!$A$2:$E$3988,4,0)</f>
        <v>Grampa manta capot FIAT</v>
      </c>
      <c r="E302" s="96">
        <f>+VLOOKUP(A302,BD!$A$2:$E$3988,5,0)</f>
        <v>800.37</v>
      </c>
      <c r="G302" s="101">
        <f t="shared" si="4"/>
        <v>432.2</v>
      </c>
      <c r="H302" s="69"/>
      <c r="I302" s="101">
        <f t="array" ref="I302">+ROUND(G302+(G302*DES.2),2)</f>
        <v>777.96</v>
      </c>
      <c r="J302" s="57"/>
      <c r="K302" s="57"/>
      <c r="L302" s="57"/>
      <c r="M302" s="57"/>
      <c r="N302" s="57"/>
      <c r="O302" s="64" t="str">
        <f>+IFERROR(VLOOKUP(A302,Imagen!A:B,2,0),"")</f>
        <v>http://http2.mlstatic.com/D_854419-MLA71988387910_102023-F.jpg</v>
      </c>
    </row>
    <row r="303" spans="1:15" ht="18">
      <c r="A303" s="75" t="s">
        <v>360</v>
      </c>
      <c r="C303" s="94">
        <f>+VLOOKUP(A303,BD!$A$2:$E$3988,3,0)</f>
        <v>293</v>
      </c>
      <c r="D303" s="95" t="str">
        <f>+VLOOKUP(A303,BD!$A$2:$E$3988,4,0)</f>
        <v>Grampa Tapizado de Puerta. Blazer-S 10-Corsa.</v>
      </c>
      <c r="E303" s="96">
        <f>+VLOOKUP(A303,BD!$A$2:$E$3988,5,0)</f>
        <v>887.68</v>
      </c>
      <c r="G303" s="101">
        <f t="shared" si="4"/>
        <v>479.35</v>
      </c>
      <c r="H303" s="69"/>
      <c r="I303" s="101">
        <f t="array" ref="I303">+ROUND(G303+(G303*DES.2),2)</f>
        <v>862.83</v>
      </c>
      <c r="J303" s="57"/>
      <c r="K303" s="57"/>
      <c r="L303" s="57"/>
      <c r="M303" s="57"/>
      <c r="N303" s="57"/>
      <c r="O303" s="64" t="str">
        <f>+IFERROR(VLOOKUP(A303,Imagen!A:B,2,0),"")</f>
        <v>http://http2.mlstatic.com/D_674411-MLA72098777812_102023-F.jpg</v>
      </c>
    </row>
    <row r="304" spans="1:15" ht="18">
      <c r="A304" s="75" t="s">
        <v>361</v>
      </c>
      <c r="C304" s="94">
        <f>+VLOOKUP(A304,BD!$A$2:$E$3988,3,0)</f>
        <v>294</v>
      </c>
      <c r="D304" s="95" t="str">
        <f>+VLOOKUP(A304,BD!$A$2:$E$3988,4,0)</f>
        <v>Grampa Tapizado de puerta. Mercedes Benz</v>
      </c>
      <c r="E304" s="96">
        <f>+VLOOKUP(A304,BD!$A$2:$E$3988,5,0)</f>
        <v>1018.65</v>
      </c>
      <c r="G304" s="101">
        <f t="shared" si="4"/>
        <v>550.07000000000005</v>
      </c>
      <c r="H304" s="69"/>
      <c r="I304" s="101">
        <f t="array" ref="I304">+ROUND(G304+(G304*DES.2),2)</f>
        <v>990.13</v>
      </c>
      <c r="J304" s="57"/>
      <c r="K304" s="57"/>
      <c r="L304" s="57"/>
      <c r="M304" s="57"/>
      <c r="N304" s="57"/>
      <c r="O304" s="64" t="str">
        <f>+IFERROR(VLOOKUP(A304,Imagen!A:B,2,0),"")</f>
        <v>http://http2.mlstatic.com/D_679025-MLA72098777874_102023-F.jpg</v>
      </c>
    </row>
    <row r="305" spans="1:15" ht="18">
      <c r="A305" s="75" t="s">
        <v>362</v>
      </c>
      <c r="C305" s="94">
        <f>+VLOOKUP(A305,BD!$A$2:$E$3988,3,0)</f>
        <v>295</v>
      </c>
      <c r="D305" s="95" t="str">
        <f>+VLOOKUP(A305,BD!$A$2:$E$3988,4,0)</f>
        <v>Grampa manta capot Alfa Romeo-Fiat</v>
      </c>
      <c r="E305" s="96">
        <f>+VLOOKUP(A305,BD!$A$2:$E$3988,5,0)</f>
        <v>1222.3800000000001</v>
      </c>
      <c r="G305" s="101">
        <f t="shared" si="4"/>
        <v>660.09</v>
      </c>
      <c r="H305" s="69"/>
      <c r="I305" s="101">
        <f t="array" ref="I305">+ROUND(G305+(G305*DES.2),2)</f>
        <v>1188.1600000000001</v>
      </c>
      <c r="J305" s="57"/>
      <c r="K305" s="57"/>
      <c r="L305" s="57"/>
      <c r="M305" s="57"/>
      <c r="N305" s="57"/>
      <c r="O305" s="64" t="str">
        <f>+IFERROR(VLOOKUP(A305,Imagen!A:B,2,0),"")</f>
        <v>http://http2.mlstatic.com/D_603572-MLA71988436496_102023-F.jpg</v>
      </c>
    </row>
    <row r="306" spans="1:15" ht="18">
      <c r="A306" s="75" t="s">
        <v>363</v>
      </c>
      <c r="C306" s="94">
        <f>+VLOOKUP(A306,BD!$A$2:$E$3988,3,0)</f>
        <v>296</v>
      </c>
      <c r="D306" s="95" t="str">
        <f>+VLOOKUP(A306,BD!$A$2:$E$3988,4,0)</f>
        <v>Clip tapizado chevrolet astra Corsa</v>
      </c>
      <c r="E306" s="96">
        <f>+VLOOKUP(A306,BD!$A$2:$E$3988,5,0)</f>
        <v>814</v>
      </c>
      <c r="G306" s="101">
        <f t="shared" si="4"/>
        <v>439.56</v>
      </c>
      <c r="H306" s="69"/>
      <c r="I306" s="101">
        <f t="array" ref="I306">+ROUND(G306+(G306*DES.2),2)</f>
        <v>791.21</v>
      </c>
      <c r="J306" s="57"/>
      <c r="K306" s="57"/>
      <c r="L306" s="57"/>
      <c r="M306" s="57"/>
      <c r="N306" s="57"/>
      <c r="O306" s="64" t="str">
        <f>+IFERROR(VLOOKUP(A306,Imagen!A:B,2,0),"")</f>
        <v>http://http2.mlstatic.com/D_697806-MLA72045130995_102023-F.jpg</v>
      </c>
    </row>
    <row r="307" spans="1:15" ht="18">
      <c r="A307" s="75" t="s">
        <v>364</v>
      </c>
      <c r="C307" s="94">
        <f>+VLOOKUP(A307,BD!$A$2:$E$3988,3,0)</f>
        <v>297</v>
      </c>
      <c r="D307" s="95" t="str">
        <f>+VLOOKUP(A307,BD!$A$2:$E$3988,4,0)</f>
        <v>Clip fijación tapizado posterior Chevrolet Corsa-.Astra</v>
      </c>
      <c r="E307" s="96">
        <f>+VLOOKUP(A307,BD!$A$2:$E$3988,5,0)</f>
        <v>785.82</v>
      </c>
      <c r="G307" s="101">
        <f t="shared" si="4"/>
        <v>424.34</v>
      </c>
      <c r="H307" s="69"/>
      <c r="I307" s="101">
        <f t="array" ref="I307">+ROUND(G307+(G307*DES.2),2)</f>
        <v>763.81</v>
      </c>
      <c r="J307" s="57"/>
      <c r="K307" s="57"/>
      <c r="L307" s="57"/>
      <c r="M307" s="57"/>
      <c r="N307" s="57"/>
      <c r="O307" s="64" t="str">
        <f>+IFERROR(VLOOKUP(A307,Imagen!A:B,2,0),"")</f>
        <v>http://http2.mlstatic.com/D_750994-MLA72158868775_102023-F.jpg</v>
      </c>
    </row>
    <row r="308" spans="1:15" ht="18">
      <c r="A308" s="75" t="s">
        <v>365</v>
      </c>
      <c r="C308" s="94">
        <f>+VLOOKUP(A308,BD!$A$2:$E$3988,3,0)</f>
        <v>298</v>
      </c>
      <c r="D308" s="95" t="str">
        <f>+VLOOKUP(A308,BD!$A$2:$E$3988,4,0)</f>
        <v xml:space="preserve">Fijac.molduras FIAT IVECO   </v>
      </c>
      <c r="E308" s="96">
        <f>+VLOOKUP(A308,BD!$A$2:$E$3988,5,0)</f>
        <v>916.79</v>
      </c>
      <c r="G308" s="101">
        <f t="shared" si="4"/>
        <v>495.07</v>
      </c>
      <c r="H308" s="69"/>
      <c r="I308" s="101">
        <f t="array" ref="I308">+ROUND(G308+(G308*DES.2),2)</f>
        <v>891.13</v>
      </c>
      <c r="J308" s="57"/>
      <c r="K308" s="57"/>
      <c r="L308" s="57"/>
      <c r="M308" s="57"/>
      <c r="N308" s="57"/>
      <c r="O308" s="64" t="str">
        <f>+IFERROR(VLOOKUP(A308,Imagen!A:B,2,0),"")</f>
        <v>http://http2.mlstatic.com/D_701832-MLA71988387914_102023-F.jpg</v>
      </c>
    </row>
    <row r="309" spans="1:15" ht="25.5">
      <c r="A309" s="75" t="s">
        <v>366</v>
      </c>
      <c r="C309" s="94">
        <f>+VLOOKUP(A309,BD!$A$2:$E$3988,3,0)</f>
        <v>299</v>
      </c>
      <c r="D309" s="95" t="str">
        <f>+VLOOKUP(A309,BD!$A$2:$E$3988,4,0)</f>
        <v>GRAMPA TAPIZADOS, VOLKSWAGEN FOX,SURAM.CITROEN</v>
      </c>
      <c r="E309" s="96">
        <f>+VLOOKUP(A309,BD!$A$2:$E$3988,5,0)</f>
        <v>829.84</v>
      </c>
      <c r="G309" s="101">
        <f t="shared" si="4"/>
        <v>448.11</v>
      </c>
      <c r="H309" s="69"/>
      <c r="I309" s="101">
        <f t="array" ref="I309">+ROUND(G309+(G309*DES.2),2)</f>
        <v>806.6</v>
      </c>
      <c r="J309" s="57"/>
      <c r="K309" s="57"/>
      <c r="L309" s="57"/>
      <c r="M309" s="57"/>
      <c r="N309" s="57"/>
      <c r="O309" s="64" t="str">
        <f>+IFERROR(VLOOKUP(A309,Imagen!A:B,2,0),"")</f>
        <v>http://http2.mlstatic.com/D_864223-MLA72098807472_102023-F.jpg</v>
      </c>
    </row>
    <row r="310" spans="1:15" ht="18">
      <c r="A310" s="75" t="s">
        <v>367</v>
      </c>
      <c r="C310" s="94">
        <f>+VLOOKUP(A310,BD!$A$2:$E$3988,3,0)</f>
        <v>300</v>
      </c>
      <c r="D310" s="95" t="str">
        <f>+VLOOKUP(A310,BD!$A$2:$E$3988,4,0)</f>
        <v>TOPE DE GOMA UNIVERSAL</v>
      </c>
      <c r="E310" s="96">
        <f>+VLOOKUP(A310,BD!$A$2:$E$3988,5,0)</f>
        <v>870.3</v>
      </c>
      <c r="G310" s="101">
        <f t="shared" si="4"/>
        <v>469.96</v>
      </c>
      <c r="H310" s="69"/>
      <c r="I310" s="101">
        <f t="array" ref="I310">+ROUND(G310+(G310*DES.2),2)</f>
        <v>845.93</v>
      </c>
      <c r="J310" s="57"/>
      <c r="K310" s="57"/>
      <c r="L310" s="57"/>
      <c r="M310" s="57"/>
      <c r="N310" s="57"/>
      <c r="O310" s="65" t="str">
        <f>+IFERROR(VLOOKUP(A310,Imagen!A:B,2,0),"")</f>
        <v/>
      </c>
    </row>
    <row r="311" spans="1:15" ht="18">
      <c r="A311" s="75" t="s">
        <v>368</v>
      </c>
      <c r="C311" s="94">
        <f>+VLOOKUP(A311,BD!$A$2:$E$3988,3,0)</f>
        <v>301</v>
      </c>
      <c r="D311" s="95" t="str">
        <f>+VLOOKUP(A311,BD!$A$2:$E$3988,4,0)</f>
        <v>Fijac.mold.paragolpes trasero  Kangoo-Master</v>
      </c>
      <c r="E311" s="96">
        <f>+VLOOKUP(A311,BD!$A$2:$E$3988,5,0)</f>
        <v>1074.51</v>
      </c>
      <c r="G311" s="101">
        <f t="shared" si="4"/>
        <v>580.24</v>
      </c>
      <c r="H311" s="69"/>
      <c r="I311" s="101">
        <f t="array" ref="I311">+ROUND(G311+(G311*DES.2),2)</f>
        <v>1044.43</v>
      </c>
      <c r="J311" s="57"/>
      <c r="K311" s="57"/>
      <c r="L311" s="57"/>
      <c r="M311" s="57"/>
      <c r="N311" s="57"/>
      <c r="O311" s="64" t="str">
        <f>+IFERROR(VLOOKUP(A311,Imagen!A:B,2,0),"")</f>
        <v>http://http2.mlstatic.com/D_906050-MLA72098652962_102023-F.jpg</v>
      </c>
    </row>
    <row r="312" spans="1:15" ht="18">
      <c r="A312" s="75" t="s">
        <v>369</v>
      </c>
      <c r="C312" s="94">
        <f>+VLOOKUP(A312,BD!$A$2:$E$3988,3,0)</f>
        <v>302</v>
      </c>
      <c r="D312" s="95" t="str">
        <f>+VLOOKUP(A312,BD!$A$2:$E$3988,4,0)</f>
        <v>Grampa tapizados Fiat- Alfa Romeo</v>
      </c>
      <c r="E312" s="96">
        <f>+VLOOKUP(A312,BD!$A$2:$E$3988,5,0)</f>
        <v>829.47</v>
      </c>
      <c r="G312" s="101">
        <f t="shared" si="4"/>
        <v>447.91</v>
      </c>
      <c r="H312" s="69"/>
      <c r="I312" s="101">
        <f t="array" ref="I312">+ROUND(G312+(G312*DES.2),2)</f>
        <v>806.24</v>
      </c>
      <c r="J312" s="57"/>
      <c r="K312" s="57"/>
      <c r="L312" s="57"/>
      <c r="M312" s="57"/>
      <c r="N312" s="57"/>
      <c r="O312" s="64" t="str">
        <f>+IFERROR(VLOOKUP(A312,Imagen!A:B,2,0),"")</f>
        <v>http://http2.mlstatic.com/D_831419-MLA72098633616_102023-F.jpg</v>
      </c>
    </row>
    <row r="313" spans="1:15" ht="18">
      <c r="A313" s="75" t="s">
        <v>370</v>
      </c>
      <c r="C313" s="94">
        <f>+VLOOKUP(A313,BD!$A$2:$E$3988,3,0)</f>
        <v>303</v>
      </c>
      <c r="D313" s="95" t="str">
        <f>+VLOOKUP(A313,BD!$A$2:$E$3988,4,0)</f>
        <v>Grampa pasaruedas.     Chevrolet-Fiat.</v>
      </c>
      <c r="E313" s="96">
        <f>+VLOOKUP(A313,BD!$A$2:$E$3988,5,0)</f>
        <v>1062.31</v>
      </c>
      <c r="G313" s="101">
        <f t="shared" si="4"/>
        <v>573.65</v>
      </c>
      <c r="H313" s="69"/>
      <c r="I313" s="101">
        <f t="array" ref="I313">+ROUND(G313+(G313*DES.2),2)</f>
        <v>1032.57</v>
      </c>
      <c r="J313" s="57"/>
      <c r="K313" s="57"/>
      <c r="L313" s="57"/>
      <c r="M313" s="57"/>
      <c r="N313" s="57"/>
      <c r="O313" s="64" t="str">
        <f>+IFERROR(VLOOKUP(A313,Imagen!A:B,2,0),"")</f>
        <v>http://http2.mlstatic.com/D_803638-MLA72239756342_102023-F.jpg</v>
      </c>
    </row>
    <row r="314" spans="1:15" ht="18">
      <c r="A314" s="75" t="s">
        <v>371</v>
      </c>
      <c r="C314" s="94">
        <f>+VLOOKUP(A314,BD!$A$2:$E$3988,3,0)</f>
        <v>304</v>
      </c>
      <c r="D314" s="95" t="str">
        <f>+VLOOKUP(A314,BD!$A$2:$E$3988,4,0)</f>
        <v>Clip de tapizado Fiat Palio / Siena</v>
      </c>
      <c r="E314" s="96">
        <f>+VLOOKUP(A314,BD!$A$2:$E$3988,5,0)</f>
        <v>931.34</v>
      </c>
      <c r="G314" s="101">
        <f t="shared" si="4"/>
        <v>502.92</v>
      </c>
      <c r="H314" s="69"/>
      <c r="I314" s="101">
        <f t="array" ref="I314">+ROUND(G314+(G314*DES.2),2)</f>
        <v>905.26</v>
      </c>
      <c r="J314" s="57"/>
      <c r="K314" s="57"/>
      <c r="L314" s="57"/>
      <c r="M314" s="57"/>
      <c r="N314" s="57"/>
      <c r="O314" s="64" t="str">
        <f>+IFERROR(VLOOKUP(A314,Imagen!A:B,2,0),"")</f>
        <v>http://http2.mlstatic.com/D_862754-MLA72098653324_102023-F.jpg</v>
      </c>
    </row>
    <row r="315" spans="1:15" ht="25.5">
      <c r="A315" s="75" t="s">
        <v>372</v>
      </c>
      <c r="C315" s="94">
        <f>+VLOOKUP(A315,BD!$A$2:$E$3988,3,0)</f>
        <v>305</v>
      </c>
      <c r="D315" s="95" t="str">
        <f>+VLOOKUP(A315,BD!$A$2:$E$3988,4,0)</f>
        <v>GRAMPA,BURLETES Y REJILLAS,PEUGEOT,VOLKSWAGEN,TOYOTA,HONDA</v>
      </c>
      <c r="E315" s="96">
        <f>+VLOOKUP(A315,BD!$A$2:$E$3988,5,0)</f>
        <v>683.78</v>
      </c>
      <c r="G315" s="101">
        <f t="shared" si="4"/>
        <v>369.24</v>
      </c>
      <c r="H315" s="69"/>
      <c r="I315" s="101">
        <f t="array" ref="I315">+ROUND(G315+(G315*DES.2),2)</f>
        <v>664.63</v>
      </c>
      <c r="J315" s="57"/>
      <c r="K315" s="57"/>
      <c r="L315" s="57"/>
      <c r="M315" s="57"/>
      <c r="N315" s="57"/>
      <c r="O315" s="64" t="str">
        <f>+IFERROR(VLOOKUP(A315,Imagen!A:B,2,0),"")</f>
        <v>http://http2.mlstatic.com/D_992545-MLA71988436510_102023-F.jpg</v>
      </c>
    </row>
    <row r="316" spans="1:15" ht="18">
      <c r="A316" s="75" t="s">
        <v>373</v>
      </c>
      <c r="C316" s="94">
        <f>+VLOOKUP(A316,BD!$A$2:$E$3988,3,0)</f>
        <v>306</v>
      </c>
      <c r="D316" s="95" t="str">
        <f>+VLOOKUP(A316,BD!$A$2:$E$3988,4,0)</f>
        <v>Grampa Moldura se puerta. Renault Clio- Kangoo</v>
      </c>
      <c r="E316" s="96">
        <f>+VLOOKUP(A316,BD!$A$2:$E$3988,5,0)</f>
        <v>887.68</v>
      </c>
      <c r="G316" s="101">
        <f t="shared" si="4"/>
        <v>479.35</v>
      </c>
      <c r="H316" s="69"/>
      <c r="I316" s="101">
        <f t="array" ref="I316">+ROUND(G316+(G316*DES.2),2)</f>
        <v>862.83</v>
      </c>
      <c r="J316" s="57"/>
      <c r="K316" s="57"/>
      <c r="L316" s="57"/>
      <c r="M316" s="57"/>
      <c r="N316" s="57"/>
      <c r="O316" s="64" t="str">
        <f>+IFERROR(VLOOKUP(A316,Imagen!A:B,2,0),"")</f>
        <v>http://http2.mlstatic.com/D_794690-MLA71988436512_102023-F.jpg</v>
      </c>
    </row>
    <row r="317" spans="1:15" ht="18">
      <c r="A317" s="75" t="s">
        <v>374</v>
      </c>
      <c r="C317" s="94">
        <f>+VLOOKUP(A317,BD!$A$2:$E$3988,3,0)</f>
        <v>307</v>
      </c>
      <c r="D317" s="95" t="str">
        <f>+VLOOKUP(A317,BD!$A$2:$E$3988,4,0)</f>
        <v xml:space="preserve">Grampa plastica cacha de  espejos Chevrolet Corsa </v>
      </c>
      <c r="E317" s="96">
        <f>+VLOOKUP(A317,BD!$A$2:$E$3988,5,0)</f>
        <v>868.09</v>
      </c>
      <c r="G317" s="101">
        <f t="shared" si="4"/>
        <v>468.77</v>
      </c>
      <c r="H317" s="69"/>
      <c r="I317" s="101">
        <f t="array" ref="I317">+ROUND(G317+(G317*DES.2),2)</f>
        <v>843.79</v>
      </c>
      <c r="J317" s="57"/>
      <c r="K317" s="57"/>
      <c r="L317" s="57"/>
      <c r="M317" s="57"/>
      <c r="N317" s="57"/>
      <c r="O317" s="64" t="str">
        <f>+IFERROR(VLOOKUP(A317,Imagen!A:B,2,0),"")</f>
        <v>http://http2.mlstatic.com/D_649176-MLA71988387928_102023-F.jpg</v>
      </c>
    </row>
    <row r="318" spans="1:15" ht="18">
      <c r="A318" s="75" t="s">
        <v>375</v>
      </c>
      <c r="C318" s="94">
        <f>+VLOOKUP(A318,BD!$A$2:$E$3988,3,0)</f>
        <v>308</v>
      </c>
      <c r="D318" s="95" t="str">
        <f>+VLOOKUP(A318,BD!$A$2:$E$3988,4,0)</f>
        <v>Grampa moldura superior Renault</v>
      </c>
      <c r="E318" s="96">
        <f>+VLOOKUP(A318,BD!$A$2:$E$3988,5,0)</f>
        <v>713.06</v>
      </c>
      <c r="G318" s="101">
        <f t="shared" si="4"/>
        <v>385.05</v>
      </c>
      <c r="H318" s="69"/>
      <c r="I318" s="101">
        <f t="array" ref="I318">+ROUND(G318+(G318*DES.2),2)</f>
        <v>693.09</v>
      </c>
      <c r="J318" s="57"/>
      <c r="K318" s="57"/>
      <c r="L318" s="57"/>
      <c r="M318" s="57"/>
      <c r="N318" s="57"/>
      <c r="O318" s="64" t="str">
        <f>+IFERROR(VLOOKUP(A318,Imagen!A:B,2,0),"")</f>
        <v>http://http2.mlstatic.com/D_923545-MLA72302637619_102023-F.jpg</v>
      </c>
    </row>
    <row r="319" spans="1:15" ht="18">
      <c r="A319" s="75" t="s">
        <v>376</v>
      </c>
      <c r="C319" s="94">
        <f>+VLOOKUP(A319,BD!$A$2:$E$3988,3,0)</f>
        <v>309</v>
      </c>
      <c r="D319" s="95" t="str">
        <f>+VLOOKUP(A319,BD!$A$2:$E$3988,4,0)</f>
        <v>Grampa moldura zócalo Renault</v>
      </c>
      <c r="E319" s="96">
        <f>+VLOOKUP(A319,BD!$A$2:$E$3988,5,0)</f>
        <v>713.06</v>
      </c>
      <c r="G319" s="101">
        <f t="shared" si="4"/>
        <v>385.05</v>
      </c>
      <c r="H319" s="69"/>
      <c r="I319" s="101">
        <f t="array" ref="I319">+ROUND(G319+(G319*DES.2),2)</f>
        <v>693.09</v>
      </c>
      <c r="J319" s="57"/>
      <c r="K319" s="57"/>
      <c r="L319" s="57"/>
      <c r="M319" s="57"/>
      <c r="N319" s="57"/>
      <c r="O319" s="64" t="str">
        <f>+IFERROR(VLOOKUP(A319,Imagen!A:B,2,0),"")</f>
        <v>http://http2.mlstatic.com/D_910572-MLA71988387932_102023-F.jpg</v>
      </c>
    </row>
    <row r="320" spans="1:15" ht="18">
      <c r="A320" s="75" t="s">
        <v>377</v>
      </c>
      <c r="C320" s="94">
        <f>+VLOOKUP(A320,BD!$A$2:$E$3988,3,0)</f>
        <v>310</v>
      </c>
      <c r="D320" s="95" t="str">
        <f>+VLOOKUP(A320,BD!$A$2:$E$3988,4,0)</f>
        <v>TACO DE FIJACION RENAULT</v>
      </c>
      <c r="E320" s="96">
        <f>+VLOOKUP(A320,BD!$A$2:$E$3988,5,0)</f>
        <v>669.45</v>
      </c>
      <c r="G320" s="101">
        <f t="shared" si="4"/>
        <v>361.5</v>
      </c>
      <c r="H320" s="69"/>
      <c r="I320" s="101">
        <f t="array" ref="I320">+ROUND(G320+(G320*DES.2),2)</f>
        <v>650.70000000000005</v>
      </c>
      <c r="J320" s="57"/>
      <c r="K320" s="57"/>
      <c r="L320" s="57"/>
      <c r="M320" s="57"/>
      <c r="N320" s="57"/>
      <c r="O320" s="64" t="str">
        <f>+IFERROR(VLOOKUP(A320,Imagen!A:B,2,0),"")</f>
        <v>http://http2.mlstatic.com/D_987229-MLA72292953051_102023-F.jpg</v>
      </c>
    </row>
    <row r="321" spans="1:15" ht="18">
      <c r="A321" s="75" t="s">
        <v>378</v>
      </c>
      <c r="C321" s="94">
        <f>+VLOOKUP(A321,BD!$A$2:$E$3988,3,0)</f>
        <v>311</v>
      </c>
      <c r="D321" s="95" t="str">
        <f>+VLOOKUP(A321,BD!$A$2:$E$3988,4,0)</f>
        <v>TUERCA RAPIDA PLASTICA RENAULT</v>
      </c>
      <c r="E321" s="96">
        <f>+VLOOKUP(A321,BD!$A$2:$E$3988,5,0)</f>
        <v>669.45</v>
      </c>
      <c r="G321" s="101">
        <f t="shared" si="4"/>
        <v>361.5</v>
      </c>
      <c r="H321" s="69"/>
      <c r="I321" s="101">
        <f t="array" ref="I321">+ROUND(G321+(G321*DES.2),2)</f>
        <v>650.70000000000005</v>
      </c>
      <c r="J321" s="57"/>
      <c r="K321" s="57"/>
      <c r="L321" s="57"/>
      <c r="M321" s="57"/>
      <c r="N321" s="57"/>
      <c r="O321" s="64" t="str">
        <f>+IFERROR(VLOOKUP(A321,Imagen!A:B,2,0),"")</f>
        <v>http://http2.mlstatic.com/D_943432-MLA72293218911_102023-F.jpg</v>
      </c>
    </row>
    <row r="322" spans="1:15" ht="18">
      <c r="A322" s="75" t="s">
        <v>379</v>
      </c>
      <c r="C322" s="94">
        <f>+VLOOKUP(A322,BD!$A$2:$E$3988,3,0)</f>
        <v>312</v>
      </c>
      <c r="D322" s="95" t="str">
        <f>+VLOOKUP(A322,BD!$A$2:$E$3988,4,0)</f>
        <v>GR.TAPIZADOS RENAULT KANGOO</v>
      </c>
      <c r="E322" s="96">
        <f>+VLOOKUP(A322,BD!$A$2:$E$3988,5,0)</f>
        <v>669.45</v>
      </c>
      <c r="G322" s="101">
        <f t="shared" si="4"/>
        <v>361.5</v>
      </c>
      <c r="H322" s="69"/>
      <c r="I322" s="101">
        <f t="array" ref="I322">+ROUND(G322+(G322*DES.2),2)</f>
        <v>650.70000000000005</v>
      </c>
      <c r="J322" s="57"/>
      <c r="K322" s="57"/>
      <c r="L322" s="57"/>
      <c r="M322" s="57"/>
      <c r="N322" s="57"/>
      <c r="O322" s="64" t="str">
        <f>+IFERROR(VLOOKUP(A322,Imagen!A:B,2,0),"")</f>
        <v>http://http2.mlstatic.com/D_934362-MLA72045131025_102023-F.jpg</v>
      </c>
    </row>
    <row r="323" spans="1:15" ht="25.5">
      <c r="A323" s="75" t="s">
        <v>380</v>
      </c>
      <c r="C323" s="94">
        <f>+VLOOKUP(A323,BD!$A$2:$E$3988,3,0)</f>
        <v>313</v>
      </c>
      <c r="D323" s="95" t="str">
        <f>+VLOOKUP(A323,BD!$A$2:$E$3988,4,0)</f>
        <v>GRAMPA VARILLA DE CERRADURA RENAULT CLIO - MEGANE</v>
      </c>
      <c r="E323" s="96">
        <f>+VLOOKUP(A323,BD!$A$2:$E$3988,5,0)</f>
        <v>785.82</v>
      </c>
      <c r="G323" s="101">
        <f t="shared" si="4"/>
        <v>424.34</v>
      </c>
      <c r="H323" s="69"/>
      <c r="I323" s="101">
        <f t="array" ref="I323">+ROUND(G323+(G323*DES.2),2)</f>
        <v>763.81</v>
      </c>
      <c r="J323" s="57"/>
      <c r="K323" s="57"/>
      <c r="L323" s="57"/>
      <c r="M323" s="57"/>
      <c r="N323" s="57"/>
      <c r="O323" s="64" t="str">
        <f>+IFERROR(VLOOKUP(A323,Imagen!A:B,2,0),"")</f>
        <v>http://http2.mlstatic.com/D_792399-MLA72045131029_102023-F.jpg</v>
      </c>
    </row>
    <row r="324" spans="1:15" ht="18">
      <c r="A324" s="75" t="s">
        <v>381</v>
      </c>
      <c r="C324" s="94">
        <f>+VLOOKUP(A324,BD!$A$2:$E$3988,3,0)</f>
        <v>314</v>
      </c>
      <c r="D324" s="95" t="str">
        <f>+VLOOKUP(A324,BD!$A$2:$E$3988,4,0)</f>
        <v>Tuerca rapida 7 x 7. RENAULT</v>
      </c>
      <c r="E324" s="96">
        <f>+VLOOKUP(A324,BD!$A$2:$E$3988,5,0)</f>
        <v>683.78</v>
      </c>
      <c r="G324" s="101">
        <f t="shared" si="4"/>
        <v>369.24</v>
      </c>
      <c r="H324" s="69"/>
      <c r="I324" s="101">
        <f t="array" ref="I324">+ROUND(G324+(G324*DES.2),2)</f>
        <v>664.63</v>
      </c>
      <c r="J324" s="57"/>
      <c r="K324" s="57"/>
      <c r="L324" s="57"/>
      <c r="M324" s="57"/>
      <c r="N324" s="57"/>
      <c r="O324" s="64" t="str">
        <f>+IFERROR(VLOOKUP(A324,Imagen!A:B,2,0),"")</f>
        <v>http://http2.mlstatic.com/D_968090-MLA72292972815_102023-F.jpg</v>
      </c>
    </row>
    <row r="325" spans="1:15" ht="18">
      <c r="A325" s="75" t="s">
        <v>382</v>
      </c>
      <c r="C325" s="94">
        <f>+VLOOKUP(A325,BD!$A$2:$E$3988,3,0)</f>
        <v>315</v>
      </c>
      <c r="D325" s="95" t="str">
        <f>+VLOOKUP(A325,BD!$A$2:$E$3988,4,0)</f>
        <v>Perilla seguro puertas PEUGEOT 504</v>
      </c>
      <c r="E325" s="96">
        <f>+VLOOKUP(A325,BD!$A$2:$E$3988,5,0)</f>
        <v>960.44</v>
      </c>
      <c r="G325" s="101">
        <f t="shared" si="4"/>
        <v>518.64</v>
      </c>
      <c r="H325" s="69"/>
      <c r="I325" s="101">
        <f t="array" ref="I325">+ROUND(G325+(G325*DES.2),2)</f>
        <v>933.55</v>
      </c>
      <c r="J325" s="57"/>
      <c r="K325" s="57"/>
      <c r="L325" s="57"/>
      <c r="M325" s="57"/>
      <c r="N325" s="57"/>
      <c r="O325" s="64" t="str">
        <f>+IFERROR(VLOOKUP(A325,Imagen!A:B,2,0),"")</f>
        <v>http://http2.mlstatic.com/D_753161-MLA71988387940_102023-F.jpg</v>
      </c>
    </row>
    <row r="326" spans="1:15" ht="18">
      <c r="A326" s="75" t="s">
        <v>383</v>
      </c>
      <c r="C326" s="94">
        <f>+VLOOKUP(A326,BD!$A$2:$E$3988,3,0)</f>
        <v>316</v>
      </c>
      <c r="D326" s="95" t="str">
        <f>+VLOOKUP(A326,BD!$A$2:$E$3988,4,0)</f>
        <v>Clip de tapizado de puerta PEUGEOT 206-306-307</v>
      </c>
      <c r="E326" s="96">
        <f>+VLOOKUP(A326,BD!$A$2:$E$3988,5,0)</f>
        <v>785.82</v>
      </c>
      <c r="G326" s="101">
        <f t="shared" si="4"/>
        <v>424.34</v>
      </c>
      <c r="H326" s="69"/>
      <c r="I326" s="101">
        <f t="array" ref="I326">+ROUND(G326+(G326*DES.2),2)</f>
        <v>763.81</v>
      </c>
      <c r="J326" s="57"/>
      <c r="K326" s="57"/>
      <c r="L326" s="57"/>
      <c r="M326" s="57"/>
      <c r="N326" s="57"/>
      <c r="O326" s="64" t="str">
        <f>+IFERROR(VLOOKUP(A326,Imagen!A:B,2,0),"")</f>
        <v>http://http2.mlstatic.com/D_617780-MLA71988387944_102023-F.jpg</v>
      </c>
    </row>
    <row r="327" spans="1:15" ht="18">
      <c r="A327" s="75" t="s">
        <v>384</v>
      </c>
      <c r="C327" s="94">
        <f>+VLOOKUP(A327,BD!$A$2:$E$3988,3,0)</f>
        <v>317</v>
      </c>
      <c r="D327" s="95" t="str">
        <f>+VLOOKUP(A327,BD!$A$2:$E$3988,4,0)</f>
        <v>Grampa fijacion moldura CITROEN C3-C4 PEUGEOT</v>
      </c>
      <c r="E327" s="96">
        <f>+VLOOKUP(A327,BD!$A$2:$E$3988,5,0)</f>
        <v>1203.1199999999999</v>
      </c>
      <c r="G327" s="101">
        <f t="shared" si="4"/>
        <v>649.67999999999995</v>
      </c>
      <c r="H327" s="69"/>
      <c r="I327" s="101">
        <f t="array" ref="I327">+ROUND(G327+(G327*DES.2),2)</f>
        <v>1169.42</v>
      </c>
      <c r="J327" s="57"/>
      <c r="K327" s="57"/>
      <c r="L327" s="57"/>
      <c r="M327" s="57"/>
      <c r="N327" s="57"/>
      <c r="O327" s="64" t="str">
        <f>+IFERROR(VLOOKUP(A327,Imagen!A:B,2,0),"")</f>
        <v>http://http2.mlstatic.com/D_600316-MLA72292952849_102023-F.jpg</v>
      </c>
    </row>
    <row r="328" spans="1:15" ht="18">
      <c r="A328" s="75" t="s">
        <v>385</v>
      </c>
      <c r="C328" s="94">
        <f>+VLOOKUP(A328,BD!$A$2:$E$3988,3,0)</f>
        <v>318</v>
      </c>
      <c r="D328" s="95" t="str">
        <f>+VLOOKUP(A328,BD!$A$2:$E$3988,4,0)</f>
        <v>GRAMPA FIJACION DE PARRILLA PEUGEOT 504 - 505</v>
      </c>
      <c r="E328" s="96">
        <f>+VLOOKUP(A328,BD!$A$2:$E$3988,5,0)</f>
        <v>683.78</v>
      </c>
      <c r="G328" s="101">
        <f t="shared" si="4"/>
        <v>369.24</v>
      </c>
      <c r="H328" s="69"/>
      <c r="I328" s="101">
        <f t="array" ref="I328">+ROUND(G328+(G328*DES.2),2)</f>
        <v>664.63</v>
      </c>
      <c r="J328" s="57"/>
      <c r="K328" s="57"/>
      <c r="L328" s="57"/>
      <c r="M328" s="57"/>
      <c r="N328" s="57"/>
      <c r="O328" s="64" t="str">
        <f>+IFERROR(VLOOKUP(A328,Imagen!A:B,2,0),"")</f>
        <v>http://http2.mlstatic.com/D_945816-MLA72292972533_102023-F.jpg</v>
      </c>
    </row>
    <row r="329" spans="1:15" ht="18">
      <c r="A329" s="75" t="s">
        <v>386</v>
      </c>
      <c r="C329" s="94">
        <f>+VLOOKUP(A329,BD!$A$2:$E$3988,3,0)</f>
        <v>319</v>
      </c>
      <c r="D329" s="95" t="str">
        <f>+VLOOKUP(A329,BD!$A$2:$E$3988,4,0)</f>
        <v>GRAMPA MOLDURAS PEUGEOT 206,306,PARTNER.</v>
      </c>
      <c r="E329" s="96">
        <f>+VLOOKUP(A329,BD!$A$2:$E$3988,5,0)</f>
        <v>916.79</v>
      </c>
      <c r="G329" s="101">
        <f t="shared" si="4"/>
        <v>495.07</v>
      </c>
      <c r="H329" s="69"/>
      <c r="I329" s="101">
        <f t="array" ref="I329">+ROUND(G329+(G329*DES.2),2)</f>
        <v>891.13</v>
      </c>
      <c r="J329" s="57"/>
      <c r="K329" s="57"/>
      <c r="L329" s="57"/>
      <c r="M329" s="57"/>
      <c r="N329" s="57"/>
      <c r="O329" s="64" t="str">
        <f>+IFERROR(VLOOKUP(A329,Imagen!A:B,2,0),"")</f>
        <v>http://http2.mlstatic.com/D_725111-MLA72292953073_102023-F.jpg</v>
      </c>
    </row>
    <row r="330" spans="1:15" ht="18">
      <c r="A330" s="75" t="s">
        <v>387</v>
      </c>
      <c r="C330" s="94">
        <f>+VLOOKUP(A330,BD!$A$2:$E$3988,3,0)</f>
        <v>320</v>
      </c>
      <c r="D330" s="95" t="str">
        <f>+VLOOKUP(A330,BD!$A$2:$E$3988,4,0)</f>
        <v>GR.VARILLA CAPOT PEUGEOT  207</v>
      </c>
      <c r="E330" s="96">
        <f>+VLOOKUP(A330,BD!$A$2:$E$3988,5,0)</f>
        <v>1018.65</v>
      </c>
      <c r="G330" s="101">
        <f t="shared" si="4"/>
        <v>550.07000000000005</v>
      </c>
      <c r="H330" s="69"/>
      <c r="I330" s="101">
        <f t="array" ref="I330">+ROUND(G330+(G330*DES.2),2)</f>
        <v>990.13</v>
      </c>
      <c r="J330" s="57"/>
      <c r="K330" s="57"/>
      <c r="L330" s="57"/>
      <c r="M330" s="57"/>
      <c r="N330" s="57"/>
      <c r="O330" s="64" t="str">
        <f>+IFERROR(VLOOKUP(A330,Imagen!A:B,2,0),"")</f>
        <v>http://http2.mlstatic.com/D_645259-MLA71988387954_102023-F.jpg</v>
      </c>
    </row>
    <row r="331" spans="1:15" ht="18">
      <c r="A331" s="75" t="s">
        <v>388</v>
      </c>
      <c r="C331" s="94">
        <f>+VLOOKUP(A331,BD!$A$2:$E$3988,3,0)</f>
        <v>321</v>
      </c>
      <c r="D331" s="95" t="str">
        <f>+VLOOKUP(A331,BD!$A$2:$E$3988,4,0)</f>
        <v>Grampa manta capot. FIAT-PALIO-SIENA</v>
      </c>
      <c r="E331" s="96">
        <f>+VLOOKUP(A331,BD!$A$2:$E$3988,5,0)</f>
        <v>800.37</v>
      </c>
      <c r="G331" s="101">
        <f t="shared" si="4"/>
        <v>432.2</v>
      </c>
      <c r="H331" s="69"/>
      <c r="I331" s="101">
        <f t="array" ref="I331">+ROUND(G331+(G331*DES.2),2)</f>
        <v>777.96</v>
      </c>
      <c r="J331" s="57"/>
      <c r="K331" s="57"/>
      <c r="L331" s="57"/>
      <c r="M331" s="57"/>
      <c r="N331" s="57"/>
      <c r="O331" s="64" t="str">
        <f>+IFERROR(VLOOKUP(A331,Imagen!A:B,2,0),"")</f>
        <v>http://http2.mlstatic.com/D_949149-MLA72292953161_102023-F.jpg</v>
      </c>
    </row>
    <row r="332" spans="1:15" ht="18">
      <c r="A332" s="75" t="s">
        <v>389</v>
      </c>
      <c r="C332" s="94">
        <f>+VLOOKUP(A332,BD!$A$2:$E$3988,3,0)</f>
        <v>322</v>
      </c>
      <c r="D332" s="95" t="str">
        <f>+VLOOKUP(A332,BD!$A$2:$E$3988,4,0)</f>
        <v>Remache Fiat todos</v>
      </c>
      <c r="E332" s="96">
        <f>+VLOOKUP(A332,BD!$A$2:$E$3988,5,0)</f>
        <v>1455.21</v>
      </c>
      <c r="G332" s="101">
        <f t="shared" si="4"/>
        <v>785.81</v>
      </c>
      <c r="H332" s="69"/>
      <c r="I332" s="101">
        <f t="array" ref="I332">+ROUND(G332+(G332*DES.2),2)</f>
        <v>1414.46</v>
      </c>
      <c r="J332" s="57"/>
      <c r="K332" s="57"/>
      <c r="L332" s="57"/>
      <c r="M332" s="57"/>
      <c r="N332" s="57"/>
      <c r="O332" s="64" t="str">
        <f>+IFERROR(VLOOKUP(A332,Imagen!A:B,2,0),"")</f>
        <v>http://http2.mlstatic.com/D_689887-MLA72293218909_102023-F.jpg</v>
      </c>
    </row>
    <row r="333" spans="1:15" ht="18">
      <c r="A333" s="75" t="s">
        <v>390</v>
      </c>
      <c r="C333" s="94">
        <f>+VLOOKUP(A333,BD!$A$2:$E$3988,3,0)</f>
        <v>323</v>
      </c>
      <c r="D333" s="95" t="str">
        <f>+VLOOKUP(A333,BD!$A$2:$E$3988,4,0)</f>
        <v>GRAMPAS TAPIZADOS FIAT IVECO Turbo Deily (Gris)</v>
      </c>
      <c r="E333" s="96">
        <f>+VLOOKUP(A333,BD!$A$2:$E$3988,5,0)</f>
        <v>771.4</v>
      </c>
      <c r="G333" s="101">
        <f t="shared" si="4"/>
        <v>416.56</v>
      </c>
      <c r="H333" s="69"/>
      <c r="I333" s="101">
        <f t="array" ref="I333">+ROUND(G333+(G333*DES.2),2)</f>
        <v>749.81</v>
      </c>
      <c r="J333" s="57"/>
      <c r="K333" s="57"/>
      <c r="L333" s="57"/>
      <c r="M333" s="57"/>
      <c r="N333" s="57"/>
      <c r="O333" s="64" t="str">
        <f>+IFERROR(VLOOKUP(A333,Imagen!A:B,2,0),"")</f>
        <v>http://http2.mlstatic.com/D_803602-MLA71988387964_102023-F.jpg</v>
      </c>
    </row>
    <row r="334" spans="1:15" ht="18">
      <c r="A334" s="75" t="s">
        <v>391</v>
      </c>
      <c r="C334" s="94">
        <f>+VLOOKUP(A334,BD!$A$2:$E$3988,3,0)</f>
        <v>324</v>
      </c>
      <c r="D334" s="95" t="str">
        <f>+VLOOKUP(A334,BD!$A$2:$E$3988,4,0)</f>
        <v>TUERCA AUTORROSCANTE FIAT - PEUGEOT</v>
      </c>
      <c r="E334" s="96">
        <f>+VLOOKUP(A334,BD!$A$2:$E$3988,5,0)</f>
        <v>771.26</v>
      </c>
      <c r="G334" s="101">
        <f t="shared" si="4"/>
        <v>416.48</v>
      </c>
      <c r="H334" s="69"/>
      <c r="I334" s="101">
        <f t="array" ref="I334">+ROUND(G334+(G334*DES.2),2)</f>
        <v>749.66</v>
      </c>
      <c r="J334" s="57"/>
      <c r="K334" s="57"/>
      <c r="L334" s="57"/>
      <c r="M334" s="57"/>
      <c r="N334" s="57"/>
      <c r="O334" s="64" t="str">
        <f>+IFERROR(VLOOKUP(A334,Imagen!A:B,2,0),"")</f>
        <v>http://http2.mlstatic.com/D_868530-MLA71988387414_102023-F.jpg</v>
      </c>
    </row>
    <row r="335" spans="1:15" ht="18">
      <c r="A335" s="75" t="s">
        <v>392</v>
      </c>
      <c r="C335" s="94">
        <f>+VLOOKUP(A335,BD!$A$2:$E$3988,3,0)</f>
        <v>325</v>
      </c>
      <c r="D335" s="95" t="str">
        <f>+VLOOKUP(A335,BD!$A$2:$E$3988,4,0)</f>
        <v>TORNILLO CORTO FAROS TRAS. FIAT ( todos los colores )</v>
      </c>
      <c r="E335" s="96">
        <f>+VLOOKUP(A335,BD!$A$2:$E$3988,5,0)</f>
        <v>1573.83</v>
      </c>
      <c r="G335" s="101">
        <f t="shared" ref="G335:G398" si="5">IF($G$7="SI",ROUND(E335-(E335*DES.1),2)*1.21,ROUND(E335-(E335*DES.1),2))</f>
        <v>849.87</v>
      </c>
      <c r="H335" s="69"/>
      <c r="I335" s="101">
        <f t="array" ref="I335">+ROUND(G335+(G335*DES.2),2)</f>
        <v>1529.77</v>
      </c>
      <c r="J335" s="57"/>
      <c r="K335" s="57"/>
      <c r="L335" s="57"/>
      <c r="M335" s="57"/>
      <c r="N335" s="57"/>
      <c r="O335" s="64" t="str">
        <f>+IFERROR(VLOOKUP(A335,Imagen!A:B,2,0),"")</f>
        <v>http://http2.mlstatic.com/D_854415-MLA71988436546_102023-F.jpg</v>
      </c>
    </row>
    <row r="336" spans="1:15" ht="18">
      <c r="A336" s="75" t="s">
        <v>393</v>
      </c>
      <c r="C336" s="94">
        <f>+VLOOKUP(A336,BD!$A$2:$E$3988,3,0)</f>
        <v>326</v>
      </c>
      <c r="D336" s="95" t="str">
        <f>+VLOOKUP(A336,BD!$A$2:$E$3988,4,0)</f>
        <v>TORNILLO LARGO FAROS TRAS. FIAT ( todos los colores )</v>
      </c>
      <c r="E336" s="96">
        <f>+VLOOKUP(A336,BD!$A$2:$E$3988,5,0)</f>
        <v>1600.74</v>
      </c>
      <c r="G336" s="101">
        <f t="shared" si="5"/>
        <v>864.4</v>
      </c>
      <c r="H336" s="69"/>
      <c r="I336" s="101">
        <f t="array" ref="I336">+ROUND(G336+(G336*DES.2),2)</f>
        <v>1555.92</v>
      </c>
      <c r="J336" s="57"/>
      <c r="K336" s="57"/>
      <c r="L336" s="57"/>
      <c r="M336" s="57"/>
      <c r="N336" s="57"/>
      <c r="O336" s="64" t="str">
        <f>+IFERROR(VLOOKUP(A336,Imagen!A:B,2,0),"")</f>
        <v>http://http2.mlstatic.com/D_748998-MLA71988387976_102023-F.jpg</v>
      </c>
    </row>
    <row r="337" spans="1:15" ht="18">
      <c r="A337" s="75" t="s">
        <v>394</v>
      </c>
      <c r="C337" s="94">
        <f>+VLOOKUP(A337,BD!$A$2:$E$3988,3,0)</f>
        <v>327</v>
      </c>
      <c r="D337" s="95" t="str">
        <f>+VLOOKUP(A337,BD!$A$2:$E$3988,4,0)</f>
        <v>TACO FIJACION FIAT</v>
      </c>
      <c r="E337" s="96">
        <f>+VLOOKUP(A337,BD!$A$2:$E$3988,5,0)</f>
        <v>779.79</v>
      </c>
      <c r="G337" s="101">
        <f t="shared" si="5"/>
        <v>421.09</v>
      </c>
      <c r="H337" s="69"/>
      <c r="I337" s="101">
        <f t="array" ref="I337">+ROUND(G337+(G337*DES.2),2)</f>
        <v>757.96</v>
      </c>
      <c r="J337" s="57"/>
      <c r="K337" s="57"/>
      <c r="L337" s="57"/>
      <c r="M337" s="57"/>
      <c r="N337" s="57"/>
      <c r="O337" s="64" t="str">
        <f>+IFERROR(VLOOKUP(A337,Imagen!A:B,2,0),"")</f>
        <v>http://http2.mlstatic.com/D_742833-MLA72292952991_102023-F.jpg</v>
      </c>
    </row>
    <row r="338" spans="1:15" ht="18">
      <c r="A338" s="75" t="s">
        <v>395</v>
      </c>
      <c r="C338" s="94">
        <f>+VLOOKUP(A338,BD!$A$2:$E$3988,3,0)</f>
        <v>328</v>
      </c>
      <c r="D338" s="95" t="str">
        <f>+VLOOKUP(A338,BD!$A$2:$E$3988,4,0)</f>
        <v xml:space="preserve">Grampa manta capot VOLKSWAGEN </v>
      </c>
      <c r="E338" s="96">
        <f>+VLOOKUP(A338,BD!$A$2:$E$3988,5,0)</f>
        <v>1126.93</v>
      </c>
      <c r="G338" s="101">
        <f t="shared" si="5"/>
        <v>608.54</v>
      </c>
      <c r="H338" s="69"/>
      <c r="I338" s="101">
        <f t="array" ref="I338">+ROUND(G338+(G338*DES.2),2)</f>
        <v>1095.3699999999999</v>
      </c>
      <c r="J338" s="57"/>
      <c r="K338" s="57"/>
      <c r="L338" s="57"/>
      <c r="M338" s="57"/>
      <c r="N338" s="57"/>
      <c r="O338" s="64" t="str">
        <f>+IFERROR(VLOOKUP(A338,Imagen!A:B,2,0),"")</f>
        <v>http://http2.mlstatic.com/D_758213-MLA71988387980_102023-F.jpg</v>
      </c>
    </row>
    <row r="339" spans="1:15" ht="18">
      <c r="A339" s="75" t="s">
        <v>396</v>
      </c>
      <c r="C339" s="94">
        <f>+VLOOKUP(A339,BD!$A$2:$E$3988,3,0)</f>
        <v>329</v>
      </c>
      <c r="D339" s="95" t="str">
        <f>+VLOOKUP(A339,BD!$A$2:$E$3988,4,0)</f>
        <v>Moldura de techo golf 3 y 4 VOLKSWAGEN</v>
      </c>
      <c r="E339" s="96">
        <f>+VLOOKUP(A339,BD!$A$2:$E$3988,5,0)</f>
        <v>1215.77</v>
      </c>
      <c r="G339" s="101">
        <f t="shared" si="5"/>
        <v>656.52</v>
      </c>
      <c r="H339" s="69"/>
      <c r="I339" s="101">
        <f t="array" ref="I339">+ROUND(G339+(G339*DES.2),2)</f>
        <v>1181.74</v>
      </c>
      <c r="J339" s="57"/>
      <c r="K339" s="57"/>
      <c r="L339" s="57"/>
      <c r="M339" s="57"/>
      <c r="N339" s="57"/>
      <c r="O339" s="65" t="str">
        <f>+IFERROR(VLOOKUP(A339,Imagen!A:B,2,0),"")</f>
        <v/>
      </c>
    </row>
    <row r="340" spans="1:15" ht="18">
      <c r="A340" s="75" t="s">
        <v>397</v>
      </c>
      <c r="C340" s="94">
        <f>+VLOOKUP(A340,BD!$A$2:$E$3988,3,0)</f>
        <v>330</v>
      </c>
      <c r="D340" s="95" t="str">
        <f>+VLOOKUP(A340,BD!$A$2:$E$3988,4,0)</f>
        <v>TOPE REGULADOR DE FARO VOLKSWAGEN SENDA</v>
      </c>
      <c r="E340" s="96">
        <f>+VLOOKUP(A340,BD!$A$2:$E$3988,5,0)</f>
        <v>873.13</v>
      </c>
      <c r="G340" s="101">
        <f t="shared" si="5"/>
        <v>471.49</v>
      </c>
      <c r="H340" s="69"/>
      <c r="I340" s="101">
        <f t="array" ref="I340">+ROUND(G340+(G340*DES.2),2)</f>
        <v>848.68</v>
      </c>
      <c r="J340" s="57"/>
      <c r="K340" s="57"/>
      <c r="L340" s="57"/>
      <c r="M340" s="57"/>
      <c r="N340" s="57"/>
      <c r="O340" s="64" t="str">
        <f>+IFERROR(VLOOKUP(A340,Imagen!A:B,2,0),"")</f>
        <v>http://http2.mlstatic.com/D_956600-MLA71988436558_102023-F.jpg</v>
      </c>
    </row>
    <row r="341" spans="1:15" ht="18">
      <c r="A341" s="75" t="s">
        <v>398</v>
      </c>
      <c r="C341" s="94">
        <f>+VLOOKUP(A341,BD!$A$2:$E$3988,3,0)</f>
        <v>331</v>
      </c>
      <c r="D341" s="95" t="str">
        <f>+VLOOKUP(A341,BD!$A$2:$E$3988,4,0)</f>
        <v>SEGURO DE PUERTA VOLKSWAGEN POLO - GOLF</v>
      </c>
      <c r="E341" s="96">
        <f>+VLOOKUP(A341,BD!$A$2:$E$3988,5,0)</f>
        <v>713.06</v>
      </c>
      <c r="G341" s="101">
        <f t="shared" si="5"/>
        <v>385.05</v>
      </c>
      <c r="H341" s="69"/>
      <c r="I341" s="101">
        <f t="array" ref="I341">+ROUND(G341+(G341*DES.2),2)</f>
        <v>693.09</v>
      </c>
      <c r="J341" s="57"/>
      <c r="K341" s="57"/>
      <c r="L341" s="57"/>
      <c r="M341" s="57"/>
      <c r="N341" s="57"/>
      <c r="O341" s="64" t="str">
        <f>+IFERROR(VLOOKUP(A341,Imagen!A:B,2,0),"")</f>
        <v>http://http2.mlstatic.com/D_974609-MLA71988436552_102023-F.jpg</v>
      </c>
    </row>
    <row r="342" spans="1:15" ht="18">
      <c r="A342" s="75" t="s">
        <v>399</v>
      </c>
      <c r="C342" s="94">
        <f>+VLOOKUP(A342,BD!$A$2:$E$3988,3,0)</f>
        <v>332</v>
      </c>
      <c r="D342" s="95" t="str">
        <f>+VLOOKUP(A342,BD!$A$2:$E$3988,4,0)</f>
        <v>PERILLA SEGURO DE  PUERTA  VOLKSWAGEN  SENDA.</v>
      </c>
      <c r="E342" s="96">
        <f>+VLOOKUP(A342,BD!$A$2:$E$3988,5,0)</f>
        <v>1025.96</v>
      </c>
      <c r="G342" s="101">
        <f t="shared" si="5"/>
        <v>554.02</v>
      </c>
      <c r="H342" s="69"/>
      <c r="I342" s="101">
        <f t="array" ref="I342">+ROUND(G342+(G342*DES.2),2)</f>
        <v>997.24</v>
      </c>
      <c r="J342" s="57"/>
      <c r="K342" s="57"/>
      <c r="L342" s="57"/>
      <c r="M342" s="57"/>
      <c r="N342" s="57"/>
      <c r="O342" s="64" t="str">
        <f>+IFERROR(VLOOKUP(A342,Imagen!A:B,2,0),"")</f>
        <v>http://http2.mlstatic.com/D_640326-MLA72292972619_102023-F.jpg</v>
      </c>
    </row>
    <row r="343" spans="1:15" ht="18">
      <c r="A343" s="75" t="s">
        <v>400</v>
      </c>
      <c r="C343" s="94">
        <f>+VLOOKUP(A343,BD!$A$2:$E$3988,3,0)</f>
        <v>333</v>
      </c>
      <c r="D343" s="95" t="str">
        <f>+VLOOKUP(A343,BD!$A$2:$E$3988,4,0)</f>
        <v>LEVA CERRADURA DE PUERTA CHEVROLET CORSA</v>
      </c>
      <c r="E343" s="96">
        <f>+VLOOKUP(A343,BD!$A$2:$E$3988,5,0)</f>
        <v>2255.58</v>
      </c>
      <c r="G343" s="101">
        <f t="shared" si="5"/>
        <v>1218.01</v>
      </c>
      <c r="H343" s="69"/>
      <c r="I343" s="101">
        <f t="array" ref="I343">+ROUND(G343+(G343*DES.2),2)</f>
        <v>2192.42</v>
      </c>
      <c r="J343" s="57"/>
      <c r="K343" s="57"/>
      <c r="L343" s="57"/>
      <c r="M343" s="57"/>
      <c r="N343" s="57"/>
      <c r="O343" s="64" t="str">
        <f>+IFERROR(VLOOKUP(A343,Imagen!A:B,2,0),"")</f>
        <v>http://http2.mlstatic.com/D_868424-MLA72045131063_102023-F.jpg</v>
      </c>
    </row>
    <row r="344" spans="1:15" ht="18">
      <c r="A344" s="75" t="s">
        <v>401</v>
      </c>
      <c r="C344" s="94">
        <f>+VLOOKUP(A344,BD!$A$2:$E$3988,3,0)</f>
        <v>334</v>
      </c>
      <c r="D344" s="95" t="str">
        <f>+VLOOKUP(A344,BD!$A$2:$E$3988,4,0)</f>
        <v>Gr.Fijacion Faros CORSA-ASTRA</v>
      </c>
      <c r="E344" s="96">
        <f>+VLOOKUP(A344,BD!$A$2:$E$3988,5,0)</f>
        <v>1394.65</v>
      </c>
      <c r="G344" s="101">
        <f t="shared" si="5"/>
        <v>753.11</v>
      </c>
      <c r="H344" s="69"/>
      <c r="I344" s="101">
        <f t="array" ref="I344">+ROUND(G344+(G344*DES.2),2)</f>
        <v>1355.6</v>
      </c>
      <c r="J344" s="57"/>
      <c r="K344" s="57"/>
      <c r="L344" s="57"/>
      <c r="M344" s="57"/>
      <c r="N344" s="57"/>
      <c r="O344" s="64" t="str">
        <f>+IFERROR(VLOOKUP(A344,Imagen!A:B,2,0),"")</f>
        <v>http://http2.mlstatic.com/D_811388-MLA72293218867_102023-F.jpg</v>
      </c>
    </row>
    <row r="345" spans="1:15" ht="18">
      <c r="A345" s="75" t="s">
        <v>402</v>
      </c>
      <c r="C345" s="94">
        <f>+VLOOKUP(A345,BD!$A$2:$E$3988,3,0)</f>
        <v>335</v>
      </c>
      <c r="D345" s="95" t="str">
        <f>+VLOOKUP(A345,BD!$A$2:$E$3988,4,0)</f>
        <v>TARUGO PASARUEDA CORSA</v>
      </c>
      <c r="E345" s="96">
        <f>+VLOOKUP(A345,BD!$A$2:$E$3988,5,0)</f>
        <v>940.94</v>
      </c>
      <c r="G345" s="101">
        <f t="shared" si="5"/>
        <v>508.11</v>
      </c>
      <c r="H345" s="69"/>
      <c r="I345" s="101">
        <f t="array" ref="I345">+ROUND(G345+(G345*DES.2),2)</f>
        <v>914.6</v>
      </c>
      <c r="J345" s="57"/>
      <c r="K345" s="57"/>
      <c r="L345" s="57"/>
      <c r="M345" s="57"/>
      <c r="N345" s="57"/>
      <c r="O345" s="64" t="str">
        <f>+IFERROR(VLOOKUP(A345,Imagen!A:B,2,0),"")</f>
        <v>http://http2.mlstatic.com/D_919519-MLA72045131069_102023-F.jpg</v>
      </c>
    </row>
    <row r="346" spans="1:15" ht="18">
      <c r="A346" s="75" t="s">
        <v>403</v>
      </c>
      <c r="C346" s="94">
        <f>+VLOOKUP(A346,BD!$A$2:$E$3988,3,0)</f>
        <v>336</v>
      </c>
      <c r="D346" s="95" t="str">
        <f>+VLOOKUP(A346,BD!$A$2:$E$3988,4,0)</f>
        <v>Grampa paragolpe. FORD FIESTA</v>
      </c>
      <c r="E346" s="96">
        <f>+VLOOKUP(A346,BD!$A$2:$E$3988,5,0)</f>
        <v>1759.95</v>
      </c>
      <c r="G346" s="101">
        <f t="shared" si="5"/>
        <v>950.37</v>
      </c>
      <c r="H346" s="69"/>
      <c r="I346" s="101">
        <f t="array" ref="I346">+ROUND(G346+(G346*DES.2),2)</f>
        <v>1710.67</v>
      </c>
      <c r="J346" s="57"/>
      <c r="K346" s="57"/>
      <c r="L346" s="57"/>
      <c r="M346" s="57"/>
      <c r="N346" s="57"/>
      <c r="O346" s="64" t="str">
        <f>+IFERROR(VLOOKUP(A346,Imagen!A:B,2,0),"")</f>
        <v>http://http2.mlstatic.com/D_855768-MLA72292972827_102023-F.jpg</v>
      </c>
    </row>
    <row r="347" spans="1:15" ht="25.5">
      <c r="A347" s="75" t="s">
        <v>404</v>
      </c>
      <c r="C347" s="94">
        <f>+VLOOKUP(A347,BD!$A$2:$E$3988,3,0)</f>
        <v>337</v>
      </c>
      <c r="D347" s="95" t="str">
        <f>+VLOOKUP(A347,BD!$A$2:$E$3988,4,0)</f>
        <v>TORNILLO REGULADOR DE FARO FORD UNIVERSAL (Chico)</v>
      </c>
      <c r="E347" s="96">
        <f>+VLOOKUP(A347,BD!$A$2:$E$3988,5,0)</f>
        <v>2619.39</v>
      </c>
      <c r="G347" s="101">
        <f t="shared" si="5"/>
        <v>1414.47</v>
      </c>
      <c r="H347" s="69"/>
      <c r="I347" s="101">
        <f t="array" ref="I347">+ROUND(G347+(G347*DES.2),2)</f>
        <v>2546.0500000000002</v>
      </c>
      <c r="J347" s="57"/>
      <c r="K347" s="57"/>
      <c r="L347" s="57"/>
      <c r="M347" s="57"/>
      <c r="N347" s="57"/>
      <c r="O347" s="64" t="str">
        <f>+IFERROR(VLOOKUP(A347,Imagen!A:B,2,0),"")</f>
        <v>http://http2.mlstatic.com/D_649920-MLA72292952931_102023-F.jpg</v>
      </c>
    </row>
    <row r="348" spans="1:15" ht="18">
      <c r="A348" s="75" t="s">
        <v>405</v>
      </c>
      <c r="C348" s="94">
        <f>+VLOOKUP(A348,BD!$A$2:$E$3988,3,0)</f>
        <v>338</v>
      </c>
      <c r="D348" s="95" t="str">
        <f>+VLOOKUP(A348,BD!$A$2:$E$3988,4,0)</f>
        <v>GR.TAPIZADOZ FORD ECOESPORT</v>
      </c>
      <c r="E348" s="96">
        <f>+VLOOKUP(A348,BD!$A$2:$E$3988,5,0)</f>
        <v>871.76</v>
      </c>
      <c r="G348" s="101">
        <f t="shared" si="5"/>
        <v>470.75</v>
      </c>
      <c r="H348" s="69"/>
      <c r="I348" s="101">
        <f t="array" ref="I348">+ROUND(G348+(G348*DES.2),2)</f>
        <v>847.35</v>
      </c>
      <c r="J348" s="57"/>
      <c r="K348" s="57"/>
      <c r="L348" s="57"/>
      <c r="M348" s="57"/>
      <c r="N348" s="57"/>
      <c r="O348" s="64" t="str">
        <f>+IFERROR(VLOOKUP(A348,Imagen!A:B,2,0),"")</f>
        <v>http://http2.mlstatic.com/D_917672-MLA72045131081_102023-F.jpg</v>
      </c>
    </row>
    <row r="349" spans="1:15" ht="18">
      <c r="A349" s="75" t="s">
        <v>406</v>
      </c>
      <c r="C349" s="94">
        <f>+VLOOKUP(A349,BD!$A$2:$E$3988,3,0)</f>
        <v>339</v>
      </c>
      <c r="D349" s="95" t="str">
        <f>+VLOOKUP(A349,BD!$A$2:$E$3988,4,0)</f>
        <v>TORNILLO REGULADOR DE FARO FORD UNIVERSAL</v>
      </c>
      <c r="E349" s="96">
        <f>+VLOOKUP(A349,BD!$A$2:$E$3988,5,0)</f>
        <v>2619.39</v>
      </c>
      <c r="G349" s="101">
        <f t="shared" si="5"/>
        <v>1414.47</v>
      </c>
      <c r="H349" s="69"/>
      <c r="I349" s="101">
        <f t="array" ref="I349">+ROUND(G349+(G349*DES.2),2)</f>
        <v>2546.0500000000002</v>
      </c>
      <c r="J349" s="57"/>
      <c r="K349" s="57"/>
      <c r="L349" s="57"/>
      <c r="M349" s="57"/>
      <c r="N349" s="57"/>
      <c r="O349" s="64" t="str">
        <f>+IFERROR(VLOOKUP(A349,Imagen!A:B,2,0),"")</f>
        <v>http://http2.mlstatic.com/D_739524-MLA72293219195_102023-F.jpg</v>
      </c>
    </row>
    <row r="350" spans="1:15" ht="18">
      <c r="A350" s="75" t="s">
        <v>407</v>
      </c>
      <c r="C350" s="94">
        <f>+VLOOKUP(A350,BD!$A$2:$E$3988,3,0)</f>
        <v>340</v>
      </c>
      <c r="D350" s="95" t="str">
        <f>+VLOOKUP(A350,BD!$A$2:$E$3988,4,0)</f>
        <v>Grampa Tapizado de puerta.( Roja ). PICK UP TOYOTA</v>
      </c>
      <c r="E350" s="96">
        <f>+VLOOKUP(A350,BD!$A$2:$E$3988,5,0)</f>
        <v>886.31</v>
      </c>
      <c r="G350" s="101">
        <f t="shared" si="5"/>
        <v>478.61</v>
      </c>
      <c r="H350" s="69"/>
      <c r="I350" s="101">
        <f t="array" ref="I350">+ROUND(G350+(G350*DES.2),2)</f>
        <v>861.5</v>
      </c>
      <c r="J350" s="57"/>
      <c r="K350" s="57"/>
      <c r="L350" s="57"/>
      <c r="M350" s="57"/>
      <c r="N350" s="57"/>
      <c r="O350" s="64" t="str">
        <f>+IFERROR(VLOOKUP(A350,Imagen!A:B,2,0),"")</f>
        <v>http://http2.mlstatic.com/D_724095-MLA71988436570_102023-F.jpg</v>
      </c>
    </row>
    <row r="351" spans="1:15" ht="18">
      <c r="A351" s="75" t="s">
        <v>408</v>
      </c>
      <c r="C351" s="94">
        <f>+VLOOKUP(A351,BD!$A$2:$E$3988,3,0)</f>
        <v>341</v>
      </c>
      <c r="D351" s="95" t="str">
        <f>+VLOOKUP(A351,BD!$A$2:$E$3988,4,0)</f>
        <v>Gr.Fijacion Paragolpes TOYOTA-NISSAN-</v>
      </c>
      <c r="E351" s="96">
        <f>+VLOOKUP(A351,BD!$A$2:$E$3988,5,0)</f>
        <v>1280.5899999999999</v>
      </c>
      <c r="G351" s="101">
        <f t="shared" si="5"/>
        <v>691.52</v>
      </c>
      <c r="H351" s="69"/>
      <c r="I351" s="101">
        <f t="array" ref="I351">+ROUND(G351+(G351*DES.2),2)</f>
        <v>1244.74</v>
      </c>
      <c r="J351" s="57"/>
      <c r="K351" s="57"/>
      <c r="L351" s="57"/>
      <c r="M351" s="57"/>
      <c r="N351" s="57"/>
      <c r="O351" s="64" t="str">
        <f>+IFERROR(VLOOKUP(A351,Imagen!A:B,2,0),"")</f>
        <v>http://http2.mlstatic.com/D_803220-MLA71988436582_102023-F.jpg</v>
      </c>
    </row>
    <row r="352" spans="1:15" ht="18">
      <c r="A352" s="75" t="s">
        <v>409</v>
      </c>
      <c r="C352" s="94">
        <f>+VLOOKUP(A352,BD!$A$2:$E$3988,3,0)</f>
        <v>342</v>
      </c>
      <c r="D352" s="95" t="str">
        <f>+VLOOKUP(A352,BD!$A$2:$E$3988,4,0)</f>
        <v>Gr.pareagolpes-radiador TOYOTA-NISSAN</v>
      </c>
      <c r="E352" s="96">
        <f>+VLOOKUP(A352,BD!$A$2:$E$3988,5,0)</f>
        <v>1280.5899999999999</v>
      </c>
      <c r="G352" s="101">
        <f t="shared" si="5"/>
        <v>691.52</v>
      </c>
      <c r="H352" s="69"/>
      <c r="I352" s="101">
        <f t="array" ref="I352">+ROUND(G352+(G352*DES.2),2)</f>
        <v>1244.74</v>
      </c>
      <c r="J352" s="57"/>
      <c r="K352" s="57"/>
      <c r="L352" s="57"/>
      <c r="M352" s="57"/>
      <c r="N352" s="57"/>
      <c r="O352" s="64" t="str">
        <f>+IFERROR(VLOOKUP(A352,Imagen!A:B,2,0),"")</f>
        <v>http://http2.mlstatic.com/D_777865-MLA71988436584_102023-F.jpg</v>
      </c>
    </row>
    <row r="353" spans="1:15" ht="18">
      <c r="A353" s="75" t="s">
        <v>410</v>
      </c>
      <c r="C353" s="94">
        <f>+VLOOKUP(A353,BD!$A$2:$E$3988,3,0)</f>
        <v>343</v>
      </c>
      <c r="D353" s="95" t="str">
        <f>+VLOOKUP(A353,BD!$A$2:$E$3988,4,0)</f>
        <v>GRAMPA FIJACION DE BURLETERIA UNIVERSAL</v>
      </c>
      <c r="E353" s="96">
        <f>+VLOOKUP(A353,BD!$A$2:$E$3988,5,0)</f>
        <v>798</v>
      </c>
      <c r="G353" s="101">
        <f t="shared" si="5"/>
        <v>430.92</v>
      </c>
      <c r="H353" s="69"/>
      <c r="I353" s="101">
        <f t="array" ref="I353">+ROUND(G353+(G353*DES.2),2)</f>
        <v>775.66</v>
      </c>
      <c r="J353" s="57"/>
      <c r="K353" s="57"/>
      <c r="L353" s="57"/>
      <c r="M353" s="57"/>
      <c r="N353" s="57"/>
      <c r="O353" s="65" t="str">
        <f>+IFERROR(VLOOKUP(A353,Imagen!A:B,2,0),"")</f>
        <v/>
      </c>
    </row>
    <row r="354" spans="1:15" ht="18">
      <c r="A354" s="75" t="s">
        <v>411</v>
      </c>
      <c r="C354" s="94">
        <f>+VLOOKUP(A354,BD!$A$2:$E$3988,3,0)</f>
        <v>344</v>
      </c>
      <c r="D354" s="95" t="str">
        <f>+VLOOKUP(A354,BD!$A$2:$E$3988,4,0)</f>
        <v>Tuerca plastica autoroscante</v>
      </c>
      <c r="E354" s="96">
        <f>+VLOOKUP(A354,BD!$A$2:$E$3988,5,0)</f>
        <v>721.87</v>
      </c>
      <c r="G354" s="101">
        <f t="shared" si="5"/>
        <v>389.81</v>
      </c>
      <c r="H354" s="69"/>
      <c r="I354" s="101">
        <f t="array" ref="I354">+ROUND(G354+(G354*DES.2),2)</f>
        <v>701.66</v>
      </c>
      <c r="J354" s="57"/>
      <c r="K354" s="57"/>
      <c r="L354" s="57"/>
      <c r="M354" s="57"/>
      <c r="N354" s="57"/>
      <c r="O354" s="64" t="str">
        <f>+IFERROR(VLOOKUP(A354,Imagen!A:B,2,0),"")</f>
        <v>http://http2.mlstatic.com/D_846522-MLA72045131091_102023-F.jpg</v>
      </c>
    </row>
    <row r="355" spans="1:15" ht="18">
      <c r="A355" s="75" t="s">
        <v>412</v>
      </c>
      <c r="C355" s="94">
        <f>+VLOOKUP(A355,BD!$A$2:$E$3988,3,0)</f>
        <v>345</v>
      </c>
      <c r="D355" s="95" t="str">
        <f>+VLOOKUP(A355,BD!$A$2:$E$3988,4,0)</f>
        <v>GRAMPA BAGUETA BAJO OPTICA PEUGEOT 405</v>
      </c>
      <c r="E355" s="96">
        <f>+VLOOKUP(A355,BD!$A$2:$E$3988,5,0)</f>
        <v>3201.47</v>
      </c>
      <c r="G355" s="101">
        <f t="shared" si="5"/>
        <v>1728.79</v>
      </c>
      <c r="H355" s="69"/>
      <c r="I355" s="101">
        <f t="array" ref="I355">+ROUND(G355+(G355*DES.2),2)</f>
        <v>3111.82</v>
      </c>
      <c r="J355" s="57"/>
      <c r="K355" s="57"/>
      <c r="L355" s="57"/>
      <c r="M355" s="57"/>
      <c r="N355" s="57"/>
      <c r="O355" s="65" t="str">
        <f>+IFERROR(VLOOKUP(A355,Imagen!A:B,2,0),"")</f>
        <v/>
      </c>
    </row>
    <row r="356" spans="1:15" ht="18">
      <c r="A356" s="75" t="s">
        <v>413</v>
      </c>
      <c r="C356" s="94">
        <f>+VLOOKUP(A356,BD!$A$2:$E$3988,3,0)</f>
        <v>346</v>
      </c>
      <c r="D356" s="95" t="str">
        <f>+VLOOKUP(A356,BD!$A$2:$E$3988,4,0)</f>
        <v>Grampa Burleterias Citroen,Peugeot,Renault</v>
      </c>
      <c r="E356" s="96">
        <f>+VLOOKUP(A356,BD!$A$2:$E$3988,5,0)</f>
        <v>669.45</v>
      </c>
      <c r="G356" s="101">
        <f t="shared" si="5"/>
        <v>361.5</v>
      </c>
      <c r="H356" s="69"/>
      <c r="I356" s="101">
        <f t="array" ref="I356">+ROUND(G356+(G356*DES.2),2)</f>
        <v>650.70000000000005</v>
      </c>
      <c r="J356" s="57"/>
      <c r="K356" s="57"/>
      <c r="L356" s="57"/>
      <c r="M356" s="57"/>
      <c r="N356" s="57"/>
      <c r="O356" s="64" t="str">
        <f>+IFERROR(VLOOKUP(A356,Imagen!A:B,2,0),"")</f>
        <v>http://http2.mlstatic.com/D_829914-MLA71988387988_102023-F.jpg</v>
      </c>
    </row>
    <row r="357" spans="1:15" ht="18">
      <c r="A357" s="75" t="s">
        <v>414</v>
      </c>
      <c r="C357" s="94">
        <f>+VLOOKUP(A357,BD!$A$2:$E$3988,3,0)</f>
        <v>347</v>
      </c>
      <c r="D357" s="95" t="str">
        <f>+VLOOKUP(A357,BD!$A$2:$E$3988,4,0)</f>
        <v>GRAMPA PASARRUEDA/PARRILLA COROLLA</v>
      </c>
      <c r="E357" s="96">
        <f>+VLOOKUP(A357,BD!$A$2:$E$3988,5,0)</f>
        <v>1322.92</v>
      </c>
      <c r="G357" s="101">
        <f t="shared" si="5"/>
        <v>714.38</v>
      </c>
      <c r="H357" s="69"/>
      <c r="I357" s="101">
        <f t="array" ref="I357">+ROUND(G357+(G357*DES.2),2)</f>
        <v>1285.8800000000001</v>
      </c>
      <c r="J357" s="57"/>
      <c r="K357" s="57"/>
      <c r="L357" s="57"/>
      <c r="M357" s="57"/>
      <c r="N357" s="57"/>
      <c r="O357" s="64" t="str">
        <f>+IFERROR(VLOOKUP(A357,Imagen!A:B,2,0),"")</f>
        <v>http://http2.mlstatic.com/D_984179-MLA72293219007_102023-F.jpg</v>
      </c>
    </row>
    <row r="358" spans="1:15" ht="18">
      <c r="A358" s="75" t="s">
        <v>415</v>
      </c>
      <c r="C358" s="94">
        <f>+VLOOKUP(A358,BD!$A$2:$E$3988,3,0)</f>
        <v>348</v>
      </c>
      <c r="D358" s="95" t="str">
        <f>+VLOOKUP(A358,BD!$A$2:$E$3988,4,0)</f>
        <v xml:space="preserve">Grampa varilla de cerradura Renault </v>
      </c>
      <c r="E358" s="96">
        <f>+VLOOKUP(A358,BD!$A$2:$E$3988,5,0)</f>
        <v>847.67</v>
      </c>
      <c r="G358" s="101">
        <f t="shared" si="5"/>
        <v>457.74</v>
      </c>
      <c r="H358" s="69"/>
      <c r="I358" s="101">
        <f t="array" ref="I358">+ROUND(G358+(G358*DES.2),2)</f>
        <v>823.93</v>
      </c>
      <c r="J358" s="57"/>
      <c r="K358" s="57"/>
      <c r="L358" s="57"/>
      <c r="M358" s="57"/>
      <c r="N358" s="57"/>
      <c r="O358" s="64" t="str">
        <f>+IFERROR(VLOOKUP(A358,Imagen!A:B,2,0),"")</f>
        <v>http://http2.mlstatic.com/D_965243-MLA71988387990_102023-F.jpg</v>
      </c>
    </row>
    <row r="359" spans="1:15" ht="18">
      <c r="A359" s="75" t="s">
        <v>416</v>
      </c>
      <c r="C359" s="94">
        <f>+VLOOKUP(A359,BD!$A$2:$E$3988,3,0)</f>
        <v>349</v>
      </c>
      <c r="D359" s="95" t="str">
        <f>+VLOOKUP(A359,BD!$A$2:$E$3988,4,0)</f>
        <v>GRAMPA TAPIZADO VOLKSWAGEN AMAROK</v>
      </c>
      <c r="E359" s="96">
        <f>+VLOOKUP(A359,BD!$A$2:$E$3988,5,0)</f>
        <v>1396.5</v>
      </c>
      <c r="G359" s="101">
        <f t="shared" si="5"/>
        <v>754.11</v>
      </c>
      <c r="H359" s="69"/>
      <c r="I359" s="101">
        <f t="array" ref="I359">+ROUND(G359+(G359*DES.2),2)</f>
        <v>1357.4</v>
      </c>
      <c r="J359" s="57"/>
      <c r="K359" s="57"/>
      <c r="L359" s="57"/>
      <c r="M359" s="57"/>
      <c r="N359" s="57"/>
      <c r="O359" s="64" t="str">
        <f>+IFERROR(VLOOKUP(A359,Imagen!A:B,2,0),"")</f>
        <v>http://http2.mlstatic.com/D_832209-MLA71988387992_102023-F.jpg</v>
      </c>
    </row>
    <row r="360" spans="1:15" ht="18">
      <c r="A360" s="75" t="s">
        <v>417</v>
      </c>
      <c r="C360" s="94">
        <f>+VLOOKUP(A360,BD!$A$2:$E$3988,3,0)</f>
        <v>350</v>
      </c>
      <c r="D360" s="95" t="str">
        <f>+VLOOKUP(A360,BD!$A$2:$E$3988,4,0)</f>
        <v>Gr.fenders guardabarroToyota Hilux  .azul</v>
      </c>
      <c r="E360" s="96">
        <f>+VLOOKUP(A360,BD!$A$2:$E$3988,5,0)</f>
        <v>1353.35</v>
      </c>
      <c r="G360" s="101">
        <f t="shared" si="5"/>
        <v>730.81</v>
      </c>
      <c r="H360" s="69"/>
      <c r="I360" s="101">
        <f t="array" ref="I360">+ROUND(G360+(G360*DES.2),2)</f>
        <v>1315.46</v>
      </c>
      <c r="J360" s="57"/>
      <c r="K360" s="57"/>
      <c r="L360" s="57"/>
      <c r="M360" s="57"/>
      <c r="N360" s="57"/>
      <c r="O360" s="64" t="str">
        <f>+IFERROR(VLOOKUP(A360,Imagen!A:B,2,0),"")</f>
        <v>http://http2.mlstatic.com/D_746218-MLA71988388002_102023-F.jpg</v>
      </c>
    </row>
    <row r="361" spans="1:15" ht="18">
      <c r="A361" s="75" t="s">
        <v>418</v>
      </c>
      <c r="C361" s="94">
        <f>+VLOOKUP(A361,BD!$A$2:$E$3988,3,0)</f>
        <v>351</v>
      </c>
      <c r="D361" s="95" t="str">
        <f>+VLOOKUP(A361,BD!$A$2:$E$3988,4,0)</f>
        <v>Gr.fenders guardabarroToyota Hilux  .roja</v>
      </c>
      <c r="E361" s="96">
        <f>+VLOOKUP(A361,BD!$A$2:$E$3988,5,0)</f>
        <v>1353.35</v>
      </c>
      <c r="G361" s="101">
        <f t="shared" si="5"/>
        <v>730.81</v>
      </c>
      <c r="H361" s="69"/>
      <c r="I361" s="101">
        <f t="array" ref="I361">+ROUND(G361+(G361*DES.2),2)</f>
        <v>1315.46</v>
      </c>
      <c r="J361" s="57"/>
      <c r="K361" s="57"/>
      <c r="L361" s="57"/>
      <c r="M361" s="57"/>
      <c r="N361" s="57"/>
      <c r="O361" s="64" t="str">
        <f>+IFERROR(VLOOKUP(A361,Imagen!A:B,2,0),"")</f>
        <v>http://http2.mlstatic.com/D_610700-MLA71988388004_102023-F.jpg</v>
      </c>
    </row>
    <row r="362" spans="1:15" ht="18">
      <c r="A362" s="75" t="s">
        <v>419</v>
      </c>
      <c r="C362" s="94">
        <f>+VLOOKUP(A362,BD!$A$2:$E$3988,3,0)</f>
        <v>352</v>
      </c>
      <c r="D362" s="95" t="str">
        <f>+VLOOKUP(A362,BD!$A$2:$E$3988,4,0)</f>
        <v>GRAMPA CERRADURA FORD FOCUS.( blanca )</v>
      </c>
      <c r="E362" s="96">
        <f>+VLOOKUP(A362,BD!$A$2:$E$3988,5,0)</f>
        <v>992.19</v>
      </c>
      <c r="G362" s="101">
        <f t="shared" si="5"/>
        <v>535.78</v>
      </c>
      <c r="H362" s="69"/>
      <c r="I362" s="101">
        <f t="array" ref="I362">+ROUND(G362+(G362*DES.2),2)</f>
        <v>964.4</v>
      </c>
      <c r="J362" s="57"/>
      <c r="K362" s="57"/>
      <c r="L362" s="57"/>
      <c r="M362" s="57"/>
      <c r="N362" s="57"/>
      <c r="O362" s="64" t="str">
        <f>+IFERROR(VLOOKUP(A362,Imagen!A:B,2,0),"")</f>
        <v>http://http2.mlstatic.com/D_889523-MLA72045131105_102023-F.jpg</v>
      </c>
    </row>
    <row r="363" spans="1:15" ht="18">
      <c r="A363" s="75" t="s">
        <v>420</v>
      </c>
      <c r="C363" s="94">
        <f>+VLOOKUP(A363,BD!$A$2:$E$3988,3,0)</f>
        <v>353</v>
      </c>
      <c r="D363" s="95" t="str">
        <f>+VLOOKUP(A363,BD!$A$2:$E$3988,4,0)</f>
        <v>GRAMPA CERRADURA FORD FOCUS.(amarilla )</v>
      </c>
      <c r="E363" s="96">
        <f>+VLOOKUP(A363,BD!$A$2:$E$3988,5,0)</f>
        <v>992.19</v>
      </c>
      <c r="G363" s="101">
        <f t="shared" si="5"/>
        <v>535.78</v>
      </c>
      <c r="H363" s="69"/>
      <c r="I363" s="101">
        <f t="array" ref="I363">+ROUND(G363+(G363*DES.2),2)</f>
        <v>964.4</v>
      </c>
      <c r="J363" s="57"/>
      <c r="K363" s="57"/>
      <c r="L363" s="57"/>
      <c r="M363" s="57"/>
      <c r="N363" s="57"/>
      <c r="O363" s="64" t="str">
        <f>+IFERROR(VLOOKUP(A363,Imagen!A:B,2,0),"")</f>
        <v>http://http2.mlstatic.com/D_744138-MLA71988388008_102023-F.jpg</v>
      </c>
    </row>
    <row r="364" spans="1:15" ht="18">
      <c r="A364" s="75" t="s">
        <v>421</v>
      </c>
      <c r="C364" s="94">
        <f>+VLOOKUP(A364,BD!$A$2:$E$3988,3,0)</f>
        <v>354</v>
      </c>
      <c r="D364" s="95" t="str">
        <f>+VLOOKUP(A364,BD!$A$2:$E$3988,4,0)</f>
        <v>GRAMPA PLASTICA BORA-PASSAT-VENTO</v>
      </c>
      <c r="E364" s="96">
        <f>+VLOOKUP(A364,BD!$A$2:$E$3988,5,0)</f>
        <v>825.15</v>
      </c>
      <c r="G364" s="101">
        <f t="shared" si="5"/>
        <v>445.58</v>
      </c>
      <c r="H364" s="69"/>
      <c r="I364" s="101">
        <f t="array" ref="I364">+ROUND(G364+(G364*DES.2),2)</f>
        <v>802.04</v>
      </c>
      <c r="J364" s="57"/>
      <c r="K364" s="57"/>
      <c r="L364" s="57"/>
      <c r="M364" s="57"/>
      <c r="N364" s="57"/>
      <c r="O364" s="64" t="str">
        <f>+IFERROR(VLOOKUP(A364,Imagen!A:B,2,0),"")</f>
        <v>http://http2.mlstatic.com/D_655779-MLA72045131107_102023-F.jpg</v>
      </c>
    </row>
    <row r="365" spans="1:15" ht="18">
      <c r="A365" s="75" t="s">
        <v>422</v>
      </c>
      <c r="C365" s="94">
        <f>+VLOOKUP(A365,BD!$A$2:$E$3988,3,0)</f>
        <v>355</v>
      </c>
      <c r="D365" s="95" t="str">
        <f>+VLOOKUP(A365,BD!$A$2:$E$3988,4,0)</f>
        <v>Grampa tapizado puerta Volkswagen Fox</v>
      </c>
      <c r="E365" s="96">
        <f>+VLOOKUP(A365,BD!$A$2:$E$3988,5,0)</f>
        <v>1129.8800000000001</v>
      </c>
      <c r="G365" s="101">
        <f t="shared" si="5"/>
        <v>610.14</v>
      </c>
      <c r="H365" s="69"/>
      <c r="I365" s="101">
        <f t="array" ref="I365">+ROUND(G365+(G365*DES.2),2)</f>
        <v>1098.25</v>
      </c>
      <c r="J365" s="57"/>
      <c r="K365" s="57"/>
      <c r="L365" s="57"/>
      <c r="M365" s="57"/>
      <c r="N365" s="57"/>
      <c r="O365" s="64" t="str">
        <f>+IFERROR(VLOOKUP(A365,Imagen!A:B,2,0),"")</f>
        <v>http://http2.mlstatic.com/D_603796-MLA71988436596_102023-F.jpg</v>
      </c>
    </row>
    <row r="366" spans="1:15" ht="18">
      <c r="A366" s="75" t="s">
        <v>423</v>
      </c>
      <c r="C366" s="94">
        <f>+VLOOKUP(A366,BD!$A$2:$E$3988,3,0)</f>
        <v>356</v>
      </c>
      <c r="D366" s="95" t="str">
        <f>+VLOOKUP(A366,BD!$A$2:$E$3988,4,0)</f>
        <v>Tuerca plastica optica Toyota Corolla-Hylux</v>
      </c>
      <c r="E366" s="96">
        <f>+VLOOKUP(A366,BD!$A$2:$E$3988,5,0)</f>
        <v>847.67</v>
      </c>
      <c r="G366" s="101">
        <f t="shared" si="5"/>
        <v>457.74</v>
      </c>
      <c r="H366" s="69"/>
      <c r="I366" s="101">
        <f t="array" ref="I366">+ROUND(G366+(G366*DES.2),2)</f>
        <v>823.93</v>
      </c>
      <c r="J366" s="57"/>
      <c r="K366" s="57"/>
      <c r="L366" s="57"/>
      <c r="M366" s="57"/>
      <c r="N366" s="57"/>
      <c r="O366" s="64" t="str">
        <f>+IFERROR(VLOOKUP(A366,Imagen!A:B,2,0),"")</f>
        <v>http://http2.mlstatic.com/D_922247-MLA72293219101_102023-F.jpg</v>
      </c>
    </row>
    <row r="367" spans="1:15" ht="18">
      <c r="A367" s="75" t="s">
        <v>424</v>
      </c>
      <c r="C367" s="94">
        <f>+VLOOKUP(A367,BD!$A$2:$E$3988,3,0)</f>
        <v>357</v>
      </c>
      <c r="D367" s="95" t="str">
        <f>+VLOOKUP(A367,BD!$A$2:$E$3988,4,0)</f>
        <v>Grampa Manta Capot Toyota Corolla-Hylux</v>
      </c>
      <c r="E367" s="96">
        <f>+VLOOKUP(A367,BD!$A$2:$E$3988,5,0)</f>
        <v>1045.33</v>
      </c>
      <c r="G367" s="101">
        <f t="shared" si="5"/>
        <v>564.48</v>
      </c>
      <c r="H367" s="69"/>
      <c r="I367" s="101">
        <f t="array" ref="I367">+ROUND(G367+(G367*DES.2),2)</f>
        <v>1016.06</v>
      </c>
      <c r="J367" s="57"/>
      <c r="K367" s="57"/>
      <c r="L367" s="57"/>
      <c r="M367" s="57"/>
      <c r="N367" s="57"/>
      <c r="O367" s="64" t="str">
        <f>+IFERROR(VLOOKUP(A367,Imagen!A:B,2,0),"")</f>
        <v>http://http2.mlstatic.com/D_678373-MLA71988388018_102023-F.jpg</v>
      </c>
    </row>
    <row r="368" spans="1:15" ht="18">
      <c r="A368" s="75" t="s">
        <v>425</v>
      </c>
      <c r="C368" s="94">
        <f>+VLOOKUP(A368,BD!$A$2:$E$3988,3,0)</f>
        <v>358</v>
      </c>
      <c r="D368" s="95" t="str">
        <f>+VLOOKUP(A368,BD!$A$2:$E$3988,4,0)</f>
        <v>GRAMPA PASARUEDAS PEUGEOT</v>
      </c>
      <c r="E368" s="96">
        <f>+VLOOKUP(A368,BD!$A$2:$E$3988,5,0)</f>
        <v>1176.96</v>
      </c>
      <c r="G368" s="101">
        <f t="shared" si="5"/>
        <v>635.55999999999995</v>
      </c>
      <c r="H368" s="69"/>
      <c r="I368" s="101">
        <f t="array" ref="I368">+ROUND(G368+(G368*DES.2),2)</f>
        <v>1144.01</v>
      </c>
      <c r="J368" s="57"/>
      <c r="K368" s="57"/>
      <c r="L368" s="57"/>
      <c r="M368" s="57"/>
      <c r="N368" s="57"/>
      <c r="O368" s="64" t="str">
        <f>+IFERROR(VLOOKUP(A368,Imagen!A:B,2,0),"")</f>
        <v>http://http2.mlstatic.com/D_647996-MLA72292972825_102023-F.jpg</v>
      </c>
    </row>
    <row r="369" spans="1:15" ht="18">
      <c r="A369" s="75" t="s">
        <v>426</v>
      </c>
      <c r="C369" s="94">
        <f>+VLOOKUP(A369,BD!$A$2:$E$3988,3,0)</f>
        <v>359</v>
      </c>
      <c r="D369" s="95" t="str">
        <f>+VLOOKUP(A369,BD!$A$2:$E$3988,4,0)</f>
        <v>GUIA DE VIDRIO FIAT REGATTA</v>
      </c>
      <c r="E369" s="96">
        <f>+VLOOKUP(A369,BD!$A$2:$E$3988,5,0)</f>
        <v>2182.8200000000002</v>
      </c>
      <c r="G369" s="101">
        <f t="shared" si="5"/>
        <v>1178.72</v>
      </c>
      <c r="H369" s="69"/>
      <c r="I369" s="101">
        <f t="array" ref="I369">+ROUND(G369+(G369*DES.2),2)</f>
        <v>2121.6999999999998</v>
      </c>
      <c r="J369" s="57"/>
      <c r="K369" s="57"/>
      <c r="L369" s="57"/>
      <c r="M369" s="57"/>
      <c r="N369" s="57"/>
      <c r="O369" s="64" t="str">
        <f>+IFERROR(VLOOKUP(A369,Imagen!A:B,2,0),"")</f>
        <v>http://http2.mlstatic.com/D_664764-MLA72045131117_102023-F.jpg</v>
      </c>
    </row>
    <row r="370" spans="1:15" ht="18">
      <c r="A370" s="75" t="s">
        <v>427</v>
      </c>
      <c r="C370" s="94">
        <f>+VLOOKUP(A370,BD!$A$2:$E$3988,3,0)</f>
        <v>360</v>
      </c>
      <c r="D370" s="95" t="str">
        <f>+VLOOKUP(A370,BD!$A$2:$E$3988,4,0)</f>
        <v>Grampa fijacion parrilla Toyota Hylux-Corolla</v>
      </c>
      <c r="E370" s="96">
        <f>+VLOOKUP(A370,BD!$A$2:$E$3988,5,0)</f>
        <v>1058.3399999999999</v>
      </c>
      <c r="G370" s="101">
        <f t="shared" si="5"/>
        <v>571.5</v>
      </c>
      <c r="H370" s="69"/>
      <c r="I370" s="101">
        <f t="array" ref="I370">+ROUND(G370+(G370*DES.2),2)</f>
        <v>1028.7</v>
      </c>
      <c r="J370" s="57"/>
      <c r="K370" s="57"/>
      <c r="L370" s="57"/>
      <c r="M370" s="57"/>
      <c r="N370" s="57"/>
      <c r="O370" s="64" t="str">
        <f>+IFERROR(VLOOKUP(A370,Imagen!A:B,2,0),"")</f>
        <v>http://http2.mlstatic.com/D_604384-MLA72293219103_102023-F.jpg</v>
      </c>
    </row>
    <row r="371" spans="1:15" ht="18">
      <c r="A371" s="75" t="s">
        <v>428</v>
      </c>
      <c r="C371" s="94">
        <f>+VLOOKUP(A371,BD!$A$2:$E$3988,3,0)</f>
        <v>361</v>
      </c>
      <c r="D371" s="95" t="str">
        <f>+VLOOKUP(A371,BD!$A$2:$E$3988,4,0)</f>
        <v xml:space="preserve"> Tuerca rapidapasaruedas</v>
      </c>
      <c r="E371" s="96">
        <f>+VLOOKUP(A371,BD!$A$2:$E$3988,5,0)</f>
        <v>828.42</v>
      </c>
      <c r="G371" s="101">
        <f t="shared" si="5"/>
        <v>447.35</v>
      </c>
      <c r="H371" s="69"/>
      <c r="I371" s="101">
        <f t="array" ref="I371">+ROUND(G371+(G371*DES.2),2)</f>
        <v>805.23</v>
      </c>
      <c r="J371" s="57"/>
      <c r="K371" s="57"/>
      <c r="L371" s="57"/>
      <c r="M371" s="57"/>
      <c r="N371" s="57"/>
      <c r="O371" s="64" t="str">
        <f>+IFERROR(VLOOKUP(A371,Imagen!A:B,2,0),"")</f>
        <v>http://http2.mlstatic.com/D_735942-MLA71988388024_102023-F.jpg</v>
      </c>
    </row>
    <row r="372" spans="1:15" ht="18">
      <c r="A372" s="75" t="s">
        <v>429</v>
      </c>
      <c r="C372" s="94">
        <f>+VLOOKUP(A372,BD!$A$2:$E$3988,3,0)</f>
        <v>362</v>
      </c>
      <c r="D372" s="95" t="str">
        <f>+VLOOKUP(A372,BD!$A$2:$E$3988,4,0)</f>
        <v>Fijac.mold.laterales Renault Kangoo-Twingo</v>
      </c>
      <c r="E372" s="96">
        <f>+VLOOKUP(A372,BD!$A$2:$E$3988,5,0)</f>
        <v>1094.19</v>
      </c>
      <c r="G372" s="101">
        <f t="shared" si="5"/>
        <v>590.86</v>
      </c>
      <c r="H372" s="69"/>
      <c r="I372" s="101">
        <f t="array" ref="I372">+ROUND(G372+(G372*DES.2),2)</f>
        <v>1063.55</v>
      </c>
      <c r="J372" s="57"/>
      <c r="K372" s="57"/>
      <c r="L372" s="57"/>
      <c r="M372" s="57"/>
      <c r="N372" s="57"/>
      <c r="O372" s="64" t="str">
        <f>+IFERROR(VLOOKUP(A372,Imagen!A:B,2,0),"")</f>
        <v>http://http2.mlstatic.com/D_900216-MLA72045131127_102023-F.jpg</v>
      </c>
    </row>
    <row r="373" spans="1:15" ht="25.5">
      <c r="A373" s="75" t="s">
        <v>430</v>
      </c>
      <c r="C373" s="94">
        <f>+VLOOKUP(A373,BD!$A$2:$E$3988,3,0)</f>
        <v>363</v>
      </c>
      <c r="D373" s="95" t="str">
        <f>+VLOOKUP(A373,BD!$A$2:$E$3988,4,0)</f>
        <v>GRAMPA TARUGO  PICK UP FORD RANGER - FORD ESCORT</v>
      </c>
      <c r="E373" s="96">
        <f>+VLOOKUP(A373,BD!$A$2:$E$3988,5,0)</f>
        <v>1128.06</v>
      </c>
      <c r="G373" s="101">
        <f t="shared" si="5"/>
        <v>609.15</v>
      </c>
      <c r="H373" s="69"/>
      <c r="I373" s="101">
        <f t="array" ref="I373">+ROUND(G373+(G373*DES.2),2)</f>
        <v>1096.47</v>
      </c>
      <c r="J373" s="57"/>
      <c r="K373" s="57"/>
      <c r="L373" s="57"/>
      <c r="M373" s="57"/>
      <c r="N373" s="57"/>
      <c r="O373" s="64" t="str">
        <f>+IFERROR(VLOOKUP(A373,Imagen!A:B,2,0),"")</f>
        <v>http://http2.mlstatic.com/D_689597-MLA72045131131_102023-F.jpg</v>
      </c>
    </row>
    <row r="374" spans="1:15" ht="18">
      <c r="A374" s="75" t="s">
        <v>431</v>
      </c>
      <c r="C374" s="94">
        <f>+VLOOKUP(A374,BD!$A$2:$E$3988,3,0)</f>
        <v>364</v>
      </c>
      <c r="D374" s="95" t="str">
        <f>+VLOOKUP(A374,BD!$A$2:$E$3988,4,0)</f>
        <v>SEGURO PUERTA VOLKSWAGEN GENERACION 2</v>
      </c>
      <c r="E374" s="96">
        <f>+VLOOKUP(A374,BD!$A$2:$E$3988,5,0)</f>
        <v>1104.3</v>
      </c>
      <c r="G374" s="101">
        <f t="shared" si="5"/>
        <v>596.32000000000005</v>
      </c>
      <c r="H374" s="69"/>
      <c r="I374" s="101">
        <f t="array" ref="I374">+ROUND(G374+(G374*DES.2),2)</f>
        <v>1073.3800000000001</v>
      </c>
      <c r="J374" s="57"/>
      <c r="K374" s="57"/>
      <c r="L374" s="57"/>
      <c r="M374" s="57"/>
      <c r="N374" s="57"/>
      <c r="O374" s="64" t="str">
        <f>+IFERROR(VLOOKUP(A374,Imagen!A:B,2,0),"")</f>
        <v>http://http2.mlstatic.com/D_695377-MLA71988388036_102023-F.jpg</v>
      </c>
    </row>
    <row r="375" spans="1:15" ht="18">
      <c r="A375" s="75" t="s">
        <v>432</v>
      </c>
      <c r="C375" s="94">
        <f>+VLOOKUP(A375,BD!$A$2:$E$3988,3,0)</f>
        <v>365</v>
      </c>
      <c r="D375" s="95" t="str">
        <f>+VLOOKUP(A375,BD!$A$2:$E$3988,4,0)</f>
        <v>Grampa tapizado Toyota Hylux-Honda-Kia</v>
      </c>
      <c r="E375" s="96">
        <f>+VLOOKUP(A375,BD!$A$2:$E$3988,5,0)</f>
        <v>2643.63</v>
      </c>
      <c r="G375" s="101">
        <f t="shared" si="5"/>
        <v>1427.56</v>
      </c>
      <c r="H375" s="69"/>
      <c r="I375" s="101">
        <f t="array" ref="I375">+ROUND(G375+(G375*DES.2),2)</f>
        <v>2569.61</v>
      </c>
      <c r="J375" s="57"/>
      <c r="K375" s="57"/>
      <c r="L375" s="57"/>
      <c r="M375" s="57"/>
      <c r="N375" s="57"/>
      <c r="O375" s="64" t="str">
        <f>+IFERROR(VLOOKUP(A375,Imagen!A:B,2,0),"")</f>
        <v>http://http2.mlstatic.com/D_996678-MLA71988388034_102023-F.jpg</v>
      </c>
    </row>
    <row r="376" spans="1:15" ht="18">
      <c r="A376" s="75" t="s">
        <v>433</v>
      </c>
      <c r="C376" s="94">
        <f>+VLOOKUP(A376,BD!$A$2:$E$3988,3,0)</f>
        <v>366</v>
      </c>
      <c r="D376" s="95" t="str">
        <f>+VLOOKUP(A376,BD!$A$2:$E$3988,4,0)</f>
        <v>Grampa fijacionfenders Toyota Hylux-Corolla</v>
      </c>
      <c r="E376" s="96">
        <f>+VLOOKUP(A376,BD!$A$2:$E$3988,5,0)</f>
        <v>1746.26</v>
      </c>
      <c r="G376" s="101">
        <f t="shared" si="5"/>
        <v>942.98</v>
      </c>
      <c r="H376" s="69"/>
      <c r="I376" s="101">
        <f t="array" ref="I376">+ROUND(G376+(G376*DES.2),2)</f>
        <v>1697.36</v>
      </c>
      <c r="J376" s="57"/>
      <c r="K376" s="57"/>
      <c r="L376" s="57"/>
      <c r="M376" s="57"/>
      <c r="N376" s="57"/>
      <c r="O376" s="64" t="str">
        <f>+IFERROR(VLOOKUP(A376,Imagen!A:B,2,0),"")</f>
        <v>http://http2.mlstatic.com/D_817001-MLA72293219245_102023-F.jpg</v>
      </c>
    </row>
    <row r="377" spans="1:15" ht="18">
      <c r="A377" s="75" t="s">
        <v>434</v>
      </c>
      <c r="C377" s="94">
        <f>+VLOOKUP(A377,BD!$A$2:$E$3988,3,0)</f>
        <v>367</v>
      </c>
      <c r="D377" s="95" t="str">
        <f>+VLOOKUP(A377,BD!$A$2:$E$3988,4,0)</f>
        <v>PASARUEDAS CLIO,KANGOO,MEGANE,MASTER,TODOS</v>
      </c>
      <c r="E377" s="96">
        <f>+VLOOKUP(A377,BD!$A$2:$E$3988,5,0)</f>
        <v>913.27</v>
      </c>
      <c r="G377" s="101">
        <f t="shared" si="5"/>
        <v>493.17</v>
      </c>
      <c r="H377" s="69"/>
      <c r="I377" s="101">
        <f t="array" ref="I377">+ROUND(G377+(G377*DES.2),2)</f>
        <v>887.71</v>
      </c>
      <c r="J377" s="57"/>
      <c r="K377" s="57"/>
      <c r="L377" s="57"/>
      <c r="M377" s="57"/>
      <c r="N377" s="57"/>
      <c r="O377" s="64" t="str">
        <f>+IFERROR(VLOOKUP(A377,Imagen!A:B,2,0),"")</f>
        <v>http://http2.mlstatic.com/D_846507-MLA71988388042_102023-F.jpg</v>
      </c>
    </row>
    <row r="378" spans="1:15" ht="18">
      <c r="A378" s="75" t="s">
        <v>435</v>
      </c>
      <c r="C378" s="94">
        <f>+VLOOKUP(A378,BD!$A$2:$E$3988,3,0)</f>
        <v>368</v>
      </c>
      <c r="D378" s="95" t="str">
        <f>+VLOOKUP(A378,BD!$A$2:$E$3988,4,0)</f>
        <v>Grampa Fijación caño combustible. Fiat—Todos</v>
      </c>
      <c r="E378" s="96">
        <f>+VLOOKUP(A378,BD!$A$2:$E$3988,5,0)</f>
        <v>1746.26</v>
      </c>
      <c r="G378" s="101">
        <f t="shared" si="5"/>
        <v>942.98</v>
      </c>
      <c r="H378" s="69"/>
      <c r="I378" s="101">
        <f t="array" ref="I378">+ROUND(G378+(G378*DES.2),2)</f>
        <v>1697.36</v>
      </c>
      <c r="J378" s="57"/>
      <c r="K378" s="57"/>
      <c r="L378" s="57"/>
      <c r="M378" s="57"/>
      <c r="N378" s="57"/>
      <c r="O378" s="64" t="str">
        <f>+IFERROR(VLOOKUP(A378,Imagen!A:B,2,0),"")</f>
        <v>http://http2.mlstatic.com/D_673301-MLA71988388048_102023-F.jpg</v>
      </c>
    </row>
    <row r="379" spans="1:15" ht="18">
      <c r="A379" s="75" t="s">
        <v>436</v>
      </c>
      <c r="C379" s="94">
        <f>+VLOOKUP(A379,BD!$A$2:$E$3988,3,0)</f>
        <v>369</v>
      </c>
      <c r="D379" s="95" t="str">
        <f>+VLOOKUP(A379,BD!$A$2:$E$3988,4,0)</f>
        <v>GR.CAÑERIAS UNIVERSAL.</v>
      </c>
      <c r="E379" s="96">
        <f>+VLOOKUP(A379,BD!$A$2:$E$3988,5,0)</f>
        <v>1164.17</v>
      </c>
      <c r="G379" s="101">
        <f t="shared" si="5"/>
        <v>628.65</v>
      </c>
      <c r="H379" s="69"/>
      <c r="I379" s="101">
        <f t="array" ref="I379">+ROUND(G379+(G379*DES.2),2)</f>
        <v>1131.57</v>
      </c>
      <c r="J379" s="57"/>
      <c r="K379" s="57"/>
      <c r="L379" s="57"/>
      <c r="M379" s="57"/>
      <c r="N379" s="57"/>
      <c r="O379" s="64" t="str">
        <f>+IFERROR(VLOOKUP(A379,Imagen!A:B,2,0),"")</f>
        <v>http://http2.mlstatic.com/D_931927-MLA71988436622_102023-F.jpg</v>
      </c>
    </row>
    <row r="380" spans="1:15" ht="18">
      <c r="A380" s="75" t="s">
        <v>437</v>
      </c>
      <c r="C380" s="94">
        <f>+VLOOKUP(A380,BD!$A$2:$E$3988,3,0)</f>
        <v>370</v>
      </c>
      <c r="D380" s="95" t="str">
        <f>+VLOOKUP(A380,BD!$A$2:$E$3988,4,0)</f>
        <v>ESTRELLA PLASTICA REGUL. OPTICA DODGE 1500 / 128 E</v>
      </c>
      <c r="E380" s="96">
        <f>+VLOOKUP(A380,BD!$A$2:$E$3988,5,0)</f>
        <v>798</v>
      </c>
      <c r="G380" s="101">
        <f t="shared" si="5"/>
        <v>430.92</v>
      </c>
      <c r="H380" s="69"/>
      <c r="I380" s="101">
        <f t="array" ref="I380">+ROUND(G380+(G380*DES.2),2)</f>
        <v>775.66</v>
      </c>
      <c r="J380" s="57"/>
      <c r="K380" s="57"/>
      <c r="L380" s="57"/>
      <c r="M380" s="57"/>
      <c r="N380" s="57"/>
      <c r="O380" s="64" t="str">
        <f>+IFERROR(VLOOKUP(A380,Imagen!A:B,2,0),"")</f>
        <v>http://http2.mlstatic.com/D_962004-MLA71988388050_102023-F.jpg</v>
      </c>
    </row>
    <row r="381" spans="1:15" ht="18">
      <c r="A381" s="75" t="s">
        <v>438</v>
      </c>
      <c r="C381" s="94">
        <f>+VLOOKUP(A381,BD!$A$2:$E$3988,3,0)</f>
        <v>371</v>
      </c>
      <c r="D381" s="95" t="str">
        <f>+VLOOKUP(A381,BD!$A$2:$E$3988,4,0)</f>
        <v>GR.BURLETERIA DE PUERTAS  CHEVROLET</v>
      </c>
      <c r="E381" s="96">
        <f>+VLOOKUP(A381,BD!$A$2:$E$3988,5,0)</f>
        <v>609.92999999999995</v>
      </c>
      <c r="G381" s="101">
        <f t="shared" si="5"/>
        <v>329.36</v>
      </c>
      <c r="H381" s="69"/>
      <c r="I381" s="101">
        <f t="array" ref="I381">+ROUND(G381+(G381*DES.2),2)</f>
        <v>592.85</v>
      </c>
      <c r="J381" s="57"/>
      <c r="K381" s="57"/>
      <c r="L381" s="57"/>
      <c r="M381" s="57"/>
      <c r="N381" s="57"/>
      <c r="O381" s="64" t="str">
        <f>+IFERROR(VLOOKUP(A381,Imagen!A:B,2,0),"")</f>
        <v>http://http2.mlstatic.com/D_887018-MLA71988436626_102023-F.jpg</v>
      </c>
    </row>
    <row r="382" spans="1:15" ht="18">
      <c r="A382" s="75" t="s">
        <v>439</v>
      </c>
      <c r="C382" s="94">
        <f>+VLOOKUP(A382,BD!$A$2:$E$3988,3,0)</f>
        <v>372</v>
      </c>
      <c r="D382" s="95" t="str">
        <f>+VLOOKUP(A382,BD!$A$2:$E$3988,4,0)</f>
        <v>GR.TAPIZADOS DE PUERTA CHEVROLET S10,AVEO,ONIX</v>
      </c>
      <c r="E382" s="96">
        <f>+VLOOKUP(A382,BD!$A$2:$E$3988,5,0)</f>
        <v>800.33</v>
      </c>
      <c r="G382" s="101">
        <f t="shared" si="5"/>
        <v>432.18</v>
      </c>
      <c r="H382" s="69"/>
      <c r="I382" s="101">
        <f t="array" ref="I382">+ROUND(G382+(G382*DES.2),2)</f>
        <v>777.92</v>
      </c>
      <c r="J382" s="57"/>
      <c r="K382" s="57"/>
      <c r="L382" s="57"/>
      <c r="M382" s="57"/>
      <c r="N382" s="57"/>
      <c r="O382" s="64" t="str">
        <f>+IFERROR(VLOOKUP(A382,Imagen!A:B,2,0),"")</f>
        <v>http://http2.mlstatic.com/D_634104-MLA71988436628_102023-F.jpg</v>
      </c>
    </row>
    <row r="383" spans="1:15" ht="18">
      <c r="A383" s="75" t="s">
        <v>440</v>
      </c>
      <c r="C383" s="94">
        <f>+VLOOKUP(A383,BD!$A$2:$E$3988,3,0)</f>
        <v>373</v>
      </c>
      <c r="D383" s="95" t="str">
        <f>+VLOOKUP(A383,BD!$A$2:$E$3988,4,0)</f>
        <v>GR.MOLDURA PASARUEDAS CHEVROLET TRACKER</v>
      </c>
      <c r="E383" s="96">
        <f>+VLOOKUP(A383,BD!$A$2:$E$3988,5,0)</f>
        <v>1319.23</v>
      </c>
      <c r="G383" s="101">
        <f t="shared" si="5"/>
        <v>712.38</v>
      </c>
      <c r="H383" s="69"/>
      <c r="I383" s="101">
        <f t="array" ref="I383">+ROUND(G383+(G383*DES.2),2)</f>
        <v>1282.28</v>
      </c>
      <c r="J383" s="57"/>
      <c r="K383" s="57"/>
      <c r="L383" s="57"/>
      <c r="M383" s="57"/>
      <c r="N383" s="57"/>
      <c r="O383" s="64" t="str">
        <f>+IFERROR(VLOOKUP(A383,Imagen!A:B,2,0),"")</f>
        <v>http://http2.mlstatic.com/D_797538-MLA72045131149_102023-F.jpg</v>
      </c>
    </row>
    <row r="384" spans="1:15" ht="18">
      <c r="A384" s="75" t="s">
        <v>441</v>
      </c>
      <c r="C384" s="94">
        <f>+VLOOKUP(A384,BD!$A$2:$E$3988,3,0)</f>
        <v>374</v>
      </c>
      <c r="D384" s="95" t="str">
        <f>+VLOOKUP(A384,BD!$A$2:$E$3988,4,0)</f>
        <v>Fijacion molduras de puertas</v>
      </c>
      <c r="E384" s="96">
        <f>+VLOOKUP(A384,BD!$A$2:$E$3988,5,0)</f>
        <v>1412.35</v>
      </c>
      <c r="G384" s="101">
        <f t="shared" si="5"/>
        <v>762.67</v>
      </c>
      <c r="H384" s="69"/>
      <c r="I384" s="101">
        <f t="array" ref="I384">+ROUND(G384+(G384*DES.2),2)</f>
        <v>1372.81</v>
      </c>
      <c r="J384" s="57"/>
      <c r="K384" s="57"/>
      <c r="L384" s="57"/>
      <c r="M384" s="57"/>
      <c r="N384" s="57"/>
      <c r="O384" s="64" t="str">
        <f>+IFERROR(VLOOKUP(A384,Imagen!A:B,2,0),"")</f>
        <v>http://http2.mlstatic.com/D_773134-MLA72292972717_102023-F.jpg</v>
      </c>
    </row>
    <row r="385" spans="1:15" ht="18">
      <c r="A385" s="75" t="s">
        <v>442</v>
      </c>
      <c r="C385" s="94">
        <f>+VLOOKUP(A385,BD!$A$2:$E$3988,3,0)</f>
        <v>375</v>
      </c>
      <c r="D385" s="95" t="str">
        <f>+VLOOKUP(A385,BD!$A$2:$E$3988,4,0)</f>
        <v>GRAMPA PATENTES-VARIOS FORD</v>
      </c>
      <c r="E385" s="96">
        <f>+VLOOKUP(A385,BD!$A$2:$E$3988,5,0)</f>
        <v>1250.2</v>
      </c>
      <c r="G385" s="101">
        <f t="shared" si="5"/>
        <v>675.11</v>
      </c>
      <c r="H385" s="69"/>
      <c r="I385" s="101">
        <f t="array" ref="I385">+ROUND(G385+(G385*DES.2),2)</f>
        <v>1215.2</v>
      </c>
      <c r="J385" s="57"/>
      <c r="K385" s="57"/>
      <c r="L385" s="57"/>
      <c r="M385" s="57"/>
      <c r="N385" s="57"/>
      <c r="O385" s="64" t="str">
        <f>+IFERROR(VLOOKUP(A385,Imagen!A:B,2,0),"")</f>
        <v>http://http2.mlstatic.com/D_820489-MLA72292953063_102023-F.jpg</v>
      </c>
    </row>
    <row r="386" spans="1:15" ht="18">
      <c r="A386" s="75" t="s">
        <v>443</v>
      </c>
      <c r="C386" s="94">
        <f>+VLOOKUP(A386,BD!$A$2:$E$3988,3,0)</f>
        <v>376</v>
      </c>
      <c r="D386" s="95" t="str">
        <f>+VLOOKUP(A386,BD!$A$2:$E$3988,4,0)</f>
        <v>Grampa Fijacion paragolpes</v>
      </c>
      <c r="E386" s="96">
        <f>+VLOOKUP(A386,BD!$A$2:$E$3988,5,0)</f>
        <v>1637.2</v>
      </c>
      <c r="G386" s="101">
        <f t="shared" si="5"/>
        <v>884.09</v>
      </c>
      <c r="H386" s="69"/>
      <c r="I386" s="101">
        <f t="array" ref="I386">+ROUND(G386+(G386*DES.2),2)</f>
        <v>1591.36</v>
      </c>
      <c r="J386" s="57"/>
      <c r="K386" s="57"/>
      <c r="L386" s="57"/>
      <c r="M386" s="57"/>
      <c r="N386" s="57"/>
      <c r="O386" s="64" t="str">
        <f>+IFERROR(VLOOKUP(A386,Imagen!A:B,2,0),"")</f>
        <v>http://http2.mlstatic.com/D_646709-MLA72292972573_102023-F.jpg</v>
      </c>
    </row>
    <row r="387" spans="1:15" ht="18">
      <c r="A387" s="75" t="s">
        <v>444</v>
      </c>
      <c r="C387" s="94">
        <f>+VLOOKUP(A387,BD!$A$2:$E$3988,3,0)</f>
        <v>377</v>
      </c>
      <c r="D387" s="95" t="str">
        <f>+VLOOKUP(A387,BD!$A$2:$E$3988,4,0)</f>
        <v>GR.MOLDURAS PASARUEDAS ECOESPORT NUEVA</v>
      </c>
      <c r="E387" s="96">
        <f>+VLOOKUP(A387,BD!$A$2:$E$3988,5,0)</f>
        <v>1319.23</v>
      </c>
      <c r="G387" s="101">
        <f t="shared" si="5"/>
        <v>712.38</v>
      </c>
      <c r="H387" s="69"/>
      <c r="I387" s="101">
        <f t="array" ref="I387">+ROUND(G387+(G387*DES.2),2)</f>
        <v>1282.28</v>
      </c>
      <c r="J387" s="57"/>
      <c r="K387" s="57"/>
      <c r="L387" s="57"/>
      <c r="M387" s="57"/>
      <c r="N387" s="57"/>
      <c r="O387" s="64" t="str">
        <f>+IFERROR(VLOOKUP(A387,Imagen!A:B,2,0),"")</f>
        <v>http://http2.mlstatic.com/D_713214-MLA72045131155_102023-F.jpg</v>
      </c>
    </row>
    <row r="388" spans="1:15" ht="18">
      <c r="A388" s="75" t="s">
        <v>445</v>
      </c>
      <c r="C388" s="94">
        <f>+VLOOKUP(A388,BD!$A$2:$E$3988,3,0)</f>
        <v>378</v>
      </c>
      <c r="D388" s="95" t="str">
        <f>+VLOOKUP(A388,BD!$A$2:$E$3988,4,0)</f>
        <v>Fijacion fenders</v>
      </c>
      <c r="E388" s="96">
        <f>+VLOOKUP(A388,BD!$A$2:$E$3988,5,0)</f>
        <v>1341.73</v>
      </c>
      <c r="G388" s="101">
        <f t="shared" si="5"/>
        <v>724.53</v>
      </c>
      <c r="H388" s="69"/>
      <c r="I388" s="101">
        <f t="array" ref="I388">+ROUND(G388+(G388*DES.2),2)</f>
        <v>1304.1500000000001</v>
      </c>
      <c r="J388" s="57"/>
      <c r="K388" s="57"/>
      <c r="L388" s="57"/>
      <c r="M388" s="57"/>
      <c r="N388" s="57"/>
      <c r="O388" s="64" t="str">
        <f>+IFERROR(VLOOKUP(A388,Imagen!A:B,2,0),"")</f>
        <v>http://http2.mlstatic.com/D_711360-MLA71988436642_102023-F.jpg</v>
      </c>
    </row>
    <row r="389" spans="1:15" ht="18">
      <c r="A389" s="75" t="s">
        <v>446</v>
      </c>
      <c r="C389" s="94">
        <f>+VLOOKUP(A389,BD!$A$2:$E$3988,3,0)</f>
        <v>379</v>
      </c>
      <c r="D389" s="95" t="str">
        <f>+VLOOKUP(A389,BD!$A$2:$E$3988,4,0)</f>
        <v>Fijacion deflector central</v>
      </c>
      <c r="E389" s="96">
        <f>+VLOOKUP(A389,BD!$A$2:$E$3988,5,0)</f>
        <v>1341.73</v>
      </c>
      <c r="G389" s="101">
        <f t="shared" si="5"/>
        <v>724.53</v>
      </c>
      <c r="H389" s="69"/>
      <c r="I389" s="101">
        <f t="array" ref="I389">+ROUND(G389+(G389*DES.2),2)</f>
        <v>1304.1500000000001</v>
      </c>
      <c r="J389" s="57"/>
      <c r="K389" s="57"/>
      <c r="L389" s="57"/>
      <c r="M389" s="57"/>
      <c r="N389" s="57"/>
      <c r="O389" s="64" t="str">
        <f>+IFERROR(VLOOKUP(A389,Imagen!A:B,2,0),"")</f>
        <v>http://http2.mlstatic.com/D_897403-MLA71988436644_102023-F.jpg</v>
      </c>
    </row>
    <row r="390" spans="1:15" ht="18">
      <c r="A390" s="75" t="s">
        <v>447</v>
      </c>
      <c r="C390" s="94">
        <f>+VLOOKUP(A390,BD!$A$2:$E$3988,3,0)</f>
        <v>380</v>
      </c>
      <c r="D390" s="95" t="str">
        <f>+VLOOKUP(A390,BD!$A$2:$E$3988,4,0)</f>
        <v>Grampa tapizados de Peugeot 207-307-308-407</v>
      </c>
      <c r="E390" s="96">
        <f>+VLOOKUP(A390,BD!$A$2:$E$3988,5,0)</f>
        <v>1915.01</v>
      </c>
      <c r="G390" s="101">
        <f t="shared" si="5"/>
        <v>1034.1099999999999</v>
      </c>
      <c r="H390" s="69"/>
      <c r="I390" s="101">
        <f t="array" ref="I390">+ROUND(G390+(G390*DES.2),2)</f>
        <v>1861.4</v>
      </c>
      <c r="J390" s="57"/>
      <c r="K390" s="57"/>
      <c r="L390" s="57"/>
      <c r="M390" s="57"/>
      <c r="N390" s="57"/>
      <c r="O390" s="64" t="str">
        <f>+IFERROR(VLOOKUP(A390,Imagen!A:B,2,0),"")</f>
        <v>http://http2.mlstatic.com/D_983369-MLA71988388058_102023-F.jpg</v>
      </c>
    </row>
    <row r="391" spans="1:15" ht="18">
      <c r="A391" s="75" t="s">
        <v>448</v>
      </c>
      <c r="C391" s="94">
        <f>+VLOOKUP(A391,BD!$A$2:$E$3988,3,0)</f>
        <v>381</v>
      </c>
      <c r="D391" s="95" t="str">
        <f>+VLOOKUP(A391,BD!$A$2:$E$3988,4,0)</f>
        <v>GR. MOLDURAS FENDERS RENAULT STEPWAY</v>
      </c>
      <c r="E391" s="96">
        <f>+VLOOKUP(A391,BD!$A$2:$E$3988,5,0)</f>
        <v>1243.33</v>
      </c>
      <c r="G391" s="101">
        <f t="shared" si="5"/>
        <v>671.4</v>
      </c>
      <c r="H391" s="69"/>
      <c r="I391" s="101">
        <f t="array" ref="I391">+ROUND(G391+(G391*DES.2),2)</f>
        <v>1208.52</v>
      </c>
      <c r="J391" s="57"/>
      <c r="K391" s="57"/>
      <c r="L391" s="57"/>
      <c r="M391" s="57"/>
      <c r="N391" s="57"/>
      <c r="O391" s="64" t="str">
        <f>+IFERROR(VLOOKUP(A391,Imagen!A:B,2,0),"")</f>
        <v>http://http2.mlstatic.com/D_609745-MLA71988388060_102023-F.jpg</v>
      </c>
    </row>
    <row r="392" spans="1:15" ht="18">
      <c r="A392" s="75" t="s">
        <v>449</v>
      </c>
      <c r="C392" s="94">
        <f>+VLOOKUP(A392,BD!$A$2:$E$3988,3,0)</f>
        <v>382</v>
      </c>
      <c r="D392" s="95" t="str">
        <f>+VLOOKUP(A392,BD!$A$2:$E$3988,4,0)</f>
        <v>Clip Fijacion Fender Guarda Barros</v>
      </c>
      <c r="E392" s="96">
        <f>+VLOOKUP(A392,BD!$A$2:$E$3988,5,0)</f>
        <v>786.41</v>
      </c>
      <c r="G392" s="101">
        <f t="shared" si="5"/>
        <v>424.66</v>
      </c>
      <c r="H392" s="69"/>
      <c r="I392" s="101">
        <f t="array" ref="I392">+ROUND(G392+(G392*DES.2),2)</f>
        <v>764.39</v>
      </c>
      <c r="J392" s="57"/>
      <c r="K392" s="57"/>
      <c r="L392" s="57"/>
      <c r="M392" s="57"/>
      <c r="N392" s="57"/>
      <c r="O392" s="64" t="str">
        <f>+IFERROR(VLOOKUP(A392,Imagen!A:B,2,0),"")</f>
        <v>http://http2.mlstatic.com/D_729834-MLA71987832640_102023-F.jpg</v>
      </c>
    </row>
    <row r="393" spans="1:15" ht="18">
      <c r="A393" s="75" t="s">
        <v>450</v>
      </c>
      <c r="C393" s="94">
        <f>+VLOOKUP(A393,BD!$A$2:$E$3988,3,0)</f>
        <v>383</v>
      </c>
      <c r="D393" s="95" t="str">
        <f>+VLOOKUP(A393,BD!$A$2:$E$3988,4,0)</f>
        <v>Clip Fijacion Fender Guarda Barros</v>
      </c>
      <c r="E393" s="96">
        <f>+VLOOKUP(A393,BD!$A$2:$E$3988,5,0)</f>
        <v>786.41</v>
      </c>
      <c r="G393" s="101">
        <f t="shared" si="5"/>
        <v>424.66</v>
      </c>
      <c r="H393" s="69"/>
      <c r="I393" s="101">
        <f t="array" ref="I393">+ROUND(G393+(G393*DES.2),2)</f>
        <v>764.39</v>
      </c>
      <c r="J393" s="57"/>
      <c r="K393" s="57"/>
      <c r="L393" s="57"/>
      <c r="M393" s="57"/>
      <c r="N393" s="57"/>
      <c r="O393" s="65" t="str">
        <f>+IFERROR(VLOOKUP(A393,Imagen!A:B,2,0),"")</f>
        <v/>
      </c>
    </row>
    <row r="394" spans="1:15" ht="18">
      <c r="A394" s="75" t="s">
        <v>451</v>
      </c>
      <c r="C394" s="94">
        <f>+VLOOKUP(A394,BD!$A$2:$E$3988,3,0)</f>
        <v>384</v>
      </c>
      <c r="D394" s="95" t="str">
        <f>+VLOOKUP(A394,BD!$A$2:$E$3988,4,0)</f>
        <v>GR.TAPIZ.MOLD.FENDERS DUSTER-OROCH-AIR CROSS</v>
      </c>
      <c r="E394" s="96">
        <f>+VLOOKUP(A394,BD!$A$2:$E$3988,5,0)</f>
        <v>1101.68</v>
      </c>
      <c r="G394" s="101">
        <f t="shared" si="5"/>
        <v>594.91</v>
      </c>
      <c r="H394" s="69"/>
      <c r="I394" s="101">
        <f t="array" ref="I394">+ROUND(G394+(G394*DES.2),2)</f>
        <v>1070.8399999999999</v>
      </c>
      <c r="J394" s="57"/>
      <c r="K394" s="57"/>
      <c r="L394" s="57"/>
      <c r="M394" s="57"/>
      <c r="N394" s="57"/>
      <c r="O394" s="64" t="str">
        <f>+IFERROR(VLOOKUP(A394,Imagen!A:B,2,0),"")</f>
        <v>http://http2.mlstatic.com/D_887935-MLA72045131167_102023-F.jpg</v>
      </c>
    </row>
    <row r="395" spans="1:15" ht="18">
      <c r="A395" s="75" t="s">
        <v>452</v>
      </c>
      <c r="C395" s="94">
        <f>+VLOOKUP(A395,BD!$A$2:$E$3988,3,0)</f>
        <v>385</v>
      </c>
      <c r="D395" s="95" t="str">
        <f>+VLOOKUP(A395,BD!$A$2:$E$3988,4,0)</f>
        <v>GR.PANELES INTERIORES NISSAN X-TRAIL -KICKS</v>
      </c>
      <c r="E395" s="96">
        <f>+VLOOKUP(A395,BD!$A$2:$E$3988,5,0)</f>
        <v>1341.73</v>
      </c>
      <c r="G395" s="101">
        <f t="shared" si="5"/>
        <v>724.53</v>
      </c>
      <c r="H395" s="69"/>
      <c r="I395" s="101">
        <f t="array" ref="I395">+ROUND(G395+(G395*DES.2),2)</f>
        <v>1304.1500000000001</v>
      </c>
      <c r="J395" s="57"/>
      <c r="K395" s="57"/>
      <c r="L395" s="57"/>
      <c r="M395" s="57"/>
      <c r="N395" s="57"/>
      <c r="O395" s="64" t="str">
        <f>+IFERROR(VLOOKUP(A395,Imagen!A:B,2,0),"")</f>
        <v>http://http2.mlstatic.com/D_947238-MLA72045131169_102023-F.jpg</v>
      </c>
    </row>
    <row r="396" spans="1:15" ht="18">
      <c r="A396" s="75" t="s">
        <v>453</v>
      </c>
      <c r="C396" s="94">
        <f>+VLOOKUP(A396,BD!$A$2:$E$3988,3,0)</f>
        <v>386</v>
      </c>
      <c r="D396" s="95" t="str">
        <f>+VLOOKUP(A396,BD!$A$2:$E$3988,4,0)</f>
        <v>Grampa bagueta lateral Fiat- Peugeot</v>
      </c>
      <c r="E396" s="96">
        <f>+VLOOKUP(A396,BD!$A$2:$E$3988,5,0)</f>
        <v>854.8</v>
      </c>
      <c r="G396" s="101">
        <f t="shared" si="5"/>
        <v>461.59</v>
      </c>
      <c r="H396" s="69"/>
      <c r="I396" s="101">
        <f t="array" ref="I396">+ROUND(G396+(G396*DES.2),2)</f>
        <v>830.86</v>
      </c>
      <c r="J396" s="57"/>
      <c r="K396" s="57"/>
      <c r="L396" s="57"/>
      <c r="M396" s="57"/>
      <c r="N396" s="57"/>
      <c r="O396" s="64" t="str">
        <f>+IFERROR(VLOOKUP(A396,Imagen!A:B,2,0),"")</f>
        <v>http://http2.mlstatic.com/D_816035-MLA71988388064_102023-F.jpg</v>
      </c>
    </row>
    <row r="397" spans="1:15" ht="18">
      <c r="A397" s="75" t="s">
        <v>454</v>
      </c>
      <c r="C397" s="94">
        <f>+VLOOKUP(A397,BD!$A$2:$E$3988,3,0)</f>
        <v>387</v>
      </c>
      <c r="D397" s="95" t="str">
        <f>+VLOOKUP(A397,BD!$A$2:$E$3988,4,0)</f>
        <v>Grampa Moldura de puerta HONDA/otros</v>
      </c>
      <c r="E397" s="96">
        <f>+VLOOKUP(A397,BD!$A$2:$E$3988,5,0)</f>
        <v>944.3</v>
      </c>
      <c r="G397" s="101">
        <f t="shared" si="5"/>
        <v>509.92</v>
      </c>
      <c r="H397" s="69"/>
      <c r="I397" s="101">
        <f t="array" ref="I397">+ROUND(G397+(G397*DES.2),2)</f>
        <v>917.86</v>
      </c>
      <c r="J397" s="57"/>
      <c r="K397" s="57"/>
      <c r="L397" s="57"/>
      <c r="M397" s="57"/>
      <c r="N397" s="57"/>
      <c r="O397" s="64" t="str">
        <f>+IFERROR(VLOOKUP(A397,Imagen!A:B,2,0),"")</f>
        <v>http://http2.mlstatic.com/D_634618-MLA72292953019_102023-F.jpg</v>
      </c>
    </row>
    <row r="398" spans="1:15" ht="18">
      <c r="A398" s="75" t="s">
        <v>455</v>
      </c>
      <c r="C398" s="94">
        <f>+VLOOKUP(A398,BD!$A$2:$E$3988,3,0)</f>
        <v>388</v>
      </c>
      <c r="D398" s="95" t="str">
        <f>+VLOOKUP(A398,BD!$A$2:$E$3988,4,0)</f>
        <v>GR.TAPIZADO DE PUERTAS FIAT CRONOS - ARGO</v>
      </c>
      <c r="E398" s="96">
        <f>+VLOOKUP(A398,BD!$A$2:$E$3988,5,0)</f>
        <v>1347.73</v>
      </c>
      <c r="G398" s="101">
        <f t="shared" si="5"/>
        <v>727.77</v>
      </c>
      <c r="H398" s="69"/>
      <c r="I398" s="101">
        <f t="array" ref="I398">+ROUND(G398+(G398*DES.2),2)</f>
        <v>1309.99</v>
      </c>
      <c r="J398" s="57"/>
      <c r="K398" s="57"/>
      <c r="L398" s="57"/>
      <c r="M398" s="57"/>
      <c r="N398" s="57"/>
      <c r="O398" s="64" t="str">
        <f>+IFERROR(VLOOKUP(A398,Imagen!A:B,2,0),"")</f>
        <v>http://http2.mlstatic.com/D_876492-MLA71988436656_102023-F.jpg</v>
      </c>
    </row>
    <row r="399" spans="1:15" ht="18">
      <c r="A399" s="75" t="s">
        <v>456</v>
      </c>
      <c r="C399" s="94">
        <f>+VLOOKUP(A399,BD!$A$2:$E$3988,3,0)</f>
        <v>389</v>
      </c>
      <c r="D399" s="95" t="str">
        <f>+VLOOKUP(A399,BD!$A$2:$E$3988,4,0)</f>
        <v>Fijacion tapizado puerta Peugeot - Fiat Ducato - Fiat Siena</v>
      </c>
      <c r="E399" s="96">
        <f>+VLOOKUP(A399,BD!$A$2:$E$3988,5,0)</f>
        <v>1030.92</v>
      </c>
      <c r="G399" s="101">
        <f t="shared" ref="G399:G412" si="6">IF($G$7="SI",ROUND(E399-(E399*DES.1),2)*1.21,ROUND(E399-(E399*DES.1),2))</f>
        <v>556.70000000000005</v>
      </c>
      <c r="H399" s="69"/>
      <c r="I399" s="101">
        <f t="array" ref="I399">+ROUND(G399+(G399*DES.2),2)</f>
        <v>1002.06</v>
      </c>
      <c r="J399" s="57"/>
      <c r="K399" s="57"/>
      <c r="L399" s="57"/>
      <c r="M399" s="57"/>
      <c r="N399" s="57"/>
      <c r="O399" s="64" t="str">
        <f>+IFERROR(VLOOKUP(A399,Imagen!A:B,2,0),"")</f>
        <v>http://http2.mlstatic.com/D_868179-MLA72045131179_102023-F.jpg</v>
      </c>
    </row>
    <row r="400" spans="1:15" ht="18">
      <c r="A400" s="75" t="s">
        <v>457</v>
      </c>
      <c r="C400" s="94">
        <f>+VLOOKUP(A400,BD!$A$2:$E$3988,3,0)</f>
        <v>390</v>
      </c>
      <c r="D400" s="95" t="str">
        <f>+VLOOKUP(A400,BD!$A$2:$E$3988,4,0)</f>
        <v>GR.TAPIZADOS DE PUERTA CHEVROLET TRUCKER</v>
      </c>
      <c r="E400" s="96">
        <f>+VLOOKUP(A400,BD!$A$2:$E$3988,5,0)</f>
        <v>800.33</v>
      </c>
      <c r="G400" s="101">
        <f t="shared" si="6"/>
        <v>432.18</v>
      </c>
      <c r="H400" s="69"/>
      <c r="I400" s="101">
        <f t="array" ref="I400">+ROUND(G400+(G400*DES.2),2)</f>
        <v>777.92</v>
      </c>
      <c r="J400" s="57"/>
      <c r="K400" s="57"/>
      <c r="L400" s="57"/>
      <c r="M400" s="57"/>
      <c r="N400" s="57"/>
      <c r="O400" s="64" t="str">
        <f>+IFERROR(VLOOKUP(A400,Imagen!A:B,2,0),"")</f>
        <v>http://http2.mlstatic.com/D_939922-MLA72158858873_102023-F.jpg</v>
      </c>
    </row>
    <row r="401" spans="1:15" ht="18">
      <c r="A401" s="75" t="s">
        <v>458</v>
      </c>
      <c r="C401" s="94">
        <f>+VLOOKUP(A401,BD!$A$2:$E$3988,3,0)</f>
        <v>391</v>
      </c>
      <c r="D401" s="95" t="str">
        <f>+VLOOKUP(A401,BD!$A$2:$E$3988,4,0)</f>
        <v>GR.PARAGOLPES-PASARUEDAS.TOYOTA HYLUX-SW4</v>
      </c>
      <c r="E401" s="96">
        <f>+VLOOKUP(A401,BD!$A$2:$E$3988,5,0)</f>
        <v>2114.4299999999998</v>
      </c>
      <c r="G401" s="101">
        <f t="shared" si="6"/>
        <v>1141.79</v>
      </c>
      <c r="H401" s="69"/>
      <c r="I401" s="101">
        <f t="array" ref="I401">+ROUND(G401+(G401*DES.2),2)</f>
        <v>2055.2199999999998</v>
      </c>
      <c r="J401" s="57"/>
      <c r="K401" s="57"/>
      <c r="L401" s="57"/>
      <c r="M401" s="57"/>
      <c r="N401" s="57"/>
      <c r="O401" s="64" t="str">
        <f>+IFERROR(VLOOKUP(A401,Imagen!A:B,2,0),"")</f>
        <v>http://http2.mlstatic.com/D_643833-MLA71988436664_102023-F.jpg</v>
      </c>
    </row>
    <row r="402" spans="1:15" ht="18">
      <c r="A402" s="75" t="s">
        <v>459</v>
      </c>
      <c r="C402" s="94">
        <f>+VLOOKUP(A402,BD!$A$2:$E$3988,3,0)</f>
        <v>392</v>
      </c>
      <c r="D402" s="95" t="str">
        <f>+VLOOKUP(A402,BD!$A$2:$E$3988,4,0)</f>
        <v>Grampa Moldura Citroen, Fiat, Peugeot</v>
      </c>
      <c r="E402" s="96">
        <f>+VLOOKUP(A402,BD!$A$2:$E$3988,5,0)</f>
        <v>2070.67</v>
      </c>
      <c r="G402" s="101">
        <f t="shared" si="6"/>
        <v>1118.1600000000001</v>
      </c>
      <c r="H402" s="69"/>
      <c r="I402" s="101">
        <f t="array" ref="I402">+ROUND(G402+(G402*DES.2),2)</f>
        <v>2012.69</v>
      </c>
      <c r="J402" s="57"/>
      <c r="K402" s="57"/>
      <c r="L402" s="57"/>
      <c r="M402" s="57"/>
      <c r="N402" s="57"/>
      <c r="O402" s="64" t="str">
        <f>+IFERROR(VLOOKUP(A402,Imagen!A:B,2,0),"")</f>
        <v>http://http2.mlstatic.com/D_721496-MLA72292972535_102023-F.jpg</v>
      </c>
    </row>
    <row r="403" spans="1:15" ht="18">
      <c r="A403" s="75" t="s">
        <v>460</v>
      </c>
      <c r="C403" s="94">
        <f>+VLOOKUP(A403,BD!$A$2:$E$3988,3,0)</f>
        <v>393</v>
      </c>
      <c r="D403" s="95" t="str">
        <f>+VLOOKUP(A403,BD!$A$2:$E$3988,4,0)</f>
        <v>GR. MUELA PLAST.CHEVROLET-PEUGEOT VARIOS</v>
      </c>
      <c r="E403" s="96">
        <f>+VLOOKUP(A403,BD!$A$2:$E$3988,5,0)</f>
        <v>654.84</v>
      </c>
      <c r="G403" s="101">
        <f t="shared" si="6"/>
        <v>353.61</v>
      </c>
      <c r="H403" s="69"/>
      <c r="I403" s="101">
        <f t="array" ref="I403">+ROUND(G403+(G403*DES.2),2)</f>
        <v>636.5</v>
      </c>
      <c r="J403" s="57"/>
      <c r="K403" s="57"/>
      <c r="L403" s="57"/>
      <c r="M403" s="57"/>
      <c r="N403" s="57"/>
      <c r="O403" s="64" t="str">
        <f>+IFERROR(VLOOKUP(A403,Imagen!A:B,2,0),"")</f>
        <v>http://http2.mlstatic.com/D_787851-MLA72045131193_102023-F.jpg</v>
      </c>
    </row>
    <row r="404" spans="1:15" ht="25.5">
      <c r="A404" s="75" t="s">
        <v>461</v>
      </c>
      <c r="C404" s="94">
        <f>+VLOOKUP(A404,BD!$A$2:$E$3988,3,0)</f>
        <v>394</v>
      </c>
      <c r="D404" s="95" t="str">
        <f>+VLOOKUP(A404,BD!$A$2:$E$3988,4,0)</f>
        <v>GR.TAPIZ.PUERTAS RENAULT MASTER,FLUENCE,MEGANE</v>
      </c>
      <c r="E404" s="96">
        <f>+VLOOKUP(A404,BD!$A$2:$E$3988,5,0)</f>
        <v>2766.12</v>
      </c>
      <c r="G404" s="101">
        <f t="shared" si="6"/>
        <v>1493.7</v>
      </c>
      <c r="H404" s="69"/>
      <c r="I404" s="101">
        <f t="array" ref="I404">+ROUND(G404+(G404*DES.2),2)</f>
        <v>2688.66</v>
      </c>
      <c r="J404" s="57"/>
      <c r="K404" s="57"/>
      <c r="L404" s="57"/>
      <c r="M404" s="57"/>
      <c r="N404" s="57"/>
      <c r="O404" s="64" t="str">
        <f>+IFERROR(VLOOKUP(A404,Imagen!A:B,2,0),"")</f>
        <v>http://http2.mlstatic.com/D_761973-MLA71988436666_102023-F.jpg</v>
      </c>
    </row>
    <row r="405" spans="1:15" ht="18">
      <c r="A405" s="75" t="s">
        <v>462</v>
      </c>
      <c r="C405" s="94">
        <f>+VLOOKUP(A405,BD!$A$2:$E$3988,3,0)</f>
        <v>395</v>
      </c>
      <c r="D405" s="95" t="str">
        <f>+VLOOKUP(A405,BD!$A$2:$E$3988,4,0)</f>
        <v>GP , FENDER, PASARRUEDA FIAT, MOBI, TORO</v>
      </c>
      <c r="E405" s="96">
        <f>+VLOOKUP(A405,BD!$A$2:$E$3988,5,0)</f>
        <v>1302.4100000000001</v>
      </c>
      <c r="G405" s="101">
        <f t="shared" si="6"/>
        <v>703.3</v>
      </c>
      <c r="H405" s="69"/>
      <c r="I405" s="101">
        <f t="array" ref="I405">+ROUND(G405+(G405*DES.2),2)</f>
        <v>1265.94</v>
      </c>
      <c r="J405" s="57"/>
      <c r="K405" s="57"/>
      <c r="L405" s="57"/>
      <c r="M405" s="57"/>
      <c r="N405" s="57"/>
      <c r="O405" s="65" t="str">
        <f>+IFERROR(VLOOKUP(A405,Imagen!A:B,2,0),"")</f>
        <v/>
      </c>
    </row>
    <row r="406" spans="1:15" ht="18">
      <c r="A406" s="75" t="s">
        <v>463</v>
      </c>
      <c r="C406" s="94">
        <f>+VLOOKUP(A406,BD!$A$2:$E$3988,3,0)</f>
        <v>396</v>
      </c>
      <c r="D406" s="95" t="str">
        <f>+VLOOKUP(A406,BD!$A$2:$E$3988,4,0)</f>
        <v>TAPIZADO HONDA LARIUS</v>
      </c>
      <c r="E406" s="96">
        <f>+VLOOKUP(A406,BD!$A$2:$E$3988,5,0)</f>
        <v>1423.86</v>
      </c>
      <c r="G406" s="101">
        <f t="shared" si="6"/>
        <v>768.88</v>
      </c>
      <c r="H406" s="69"/>
      <c r="I406" s="101">
        <f t="array" ref="I406">+ROUND(G406+(G406*DES.2),2)</f>
        <v>1383.98</v>
      </c>
      <c r="J406" s="57"/>
      <c r="K406" s="57"/>
      <c r="L406" s="57"/>
      <c r="M406" s="57"/>
      <c r="N406" s="57"/>
      <c r="O406" s="65" t="str">
        <f>+IFERROR(VLOOKUP(A406,Imagen!A:B,2,0),"")</f>
        <v/>
      </c>
    </row>
    <row r="407" spans="1:15" ht="18">
      <c r="A407" s="75" t="s">
        <v>464</v>
      </c>
      <c r="C407" s="94">
        <f>+VLOOKUP(A407,BD!$A$2:$E$3988,3,0)</f>
        <v>397</v>
      </c>
      <c r="D407" s="95" t="str">
        <f>+VLOOKUP(A407,BD!$A$2:$E$3988,4,0)</f>
        <v>GP, FERDER, PASARRUEDA FIAT, MOBI, TORO</v>
      </c>
      <c r="E407" s="96">
        <f>+VLOOKUP(A407,BD!$A$2:$E$3988,5,0)</f>
        <v>1302.4100000000001</v>
      </c>
      <c r="G407" s="101">
        <f t="shared" si="6"/>
        <v>703.3</v>
      </c>
      <c r="H407" s="69"/>
      <c r="I407" s="101">
        <f t="array" ref="I407">+ROUND(G407+(G407*DES.2),2)</f>
        <v>1265.94</v>
      </c>
      <c r="J407" s="57"/>
      <c r="K407" s="57"/>
      <c r="L407" s="57"/>
      <c r="M407" s="57"/>
      <c r="N407" s="57"/>
      <c r="O407" s="65" t="str">
        <f>+IFERROR(VLOOKUP(A407,Imagen!A:B,2,0),"")</f>
        <v/>
      </c>
    </row>
    <row r="408" spans="1:15" ht="18">
      <c r="A408" s="75" t="s">
        <v>465</v>
      </c>
      <c r="C408" s="94">
        <f>+VLOOKUP(A408,BD!$A$2:$E$3988,3,0)</f>
        <v>398</v>
      </c>
      <c r="D408" s="95" t="str">
        <f>+VLOOKUP(A408,BD!$A$2:$E$3988,4,0)</f>
        <v>CLIP PRECINTO UNIVERSAL</v>
      </c>
      <c r="E408" s="96">
        <f>+VLOOKUP(A408,BD!$A$2:$E$3988,5,0)</f>
        <v>860.93</v>
      </c>
      <c r="G408" s="101">
        <f t="shared" si="6"/>
        <v>464.9</v>
      </c>
      <c r="H408" s="69"/>
      <c r="I408" s="101">
        <f t="array" ref="I408">+ROUND(G408+(G408*DES.2),2)</f>
        <v>836.82</v>
      </c>
      <c r="J408" s="57"/>
      <c r="K408" s="57"/>
      <c r="L408" s="57"/>
      <c r="M408" s="57"/>
      <c r="N408" s="57"/>
      <c r="O408" s="65" t="str">
        <f>+IFERROR(VLOOKUP(A408,Imagen!A:B,2,0),"")</f>
        <v/>
      </c>
    </row>
    <row r="409" spans="1:15" ht="18">
      <c r="A409" s="75" t="s">
        <v>466</v>
      </c>
      <c r="C409" s="94">
        <f>+VLOOKUP(A409,BD!$A$2:$E$3988,3,0)</f>
        <v>399</v>
      </c>
      <c r="D409" s="95" t="str">
        <f>+VLOOKUP(A409,BD!$A$2:$E$3988,4,0)</f>
        <v>Gr.pasaruedas toyota hilux</v>
      </c>
      <c r="E409" s="96">
        <f>+VLOOKUP(A409,BD!$A$2:$E$3988,5,0)</f>
        <v>1565.13</v>
      </c>
      <c r="G409" s="101">
        <f t="shared" si="6"/>
        <v>845.17</v>
      </c>
      <c r="H409" s="69"/>
      <c r="I409" s="101">
        <f t="array" ref="I409">+ROUND(G409+(G409*DES.2),2)</f>
        <v>1521.31</v>
      </c>
      <c r="J409" s="57"/>
      <c r="K409" s="57"/>
      <c r="L409" s="57"/>
      <c r="M409" s="57"/>
      <c r="N409" s="57"/>
      <c r="O409" s="65" t="str">
        <f>+IFERROR(VLOOKUP(A409,Imagen!A:B,2,0),"")</f>
        <v/>
      </c>
    </row>
    <row r="410" spans="1:15" ht="18">
      <c r="A410" s="75" t="s">
        <v>467</v>
      </c>
      <c r="C410" s="94">
        <f>+VLOOKUP(A410,BD!$A$2:$E$3988,3,0)</f>
        <v>400</v>
      </c>
      <c r="D410" s="95" t="str">
        <f>+VLOOKUP(A410,BD!$A$2:$E$3988,4,0)</f>
        <v>LEVA CERRADURA PORTON TRASERO TRAFFIC LARGA</v>
      </c>
      <c r="E410" s="96">
        <f>+VLOOKUP(A410,BD!$A$2:$E$3988,5,0)</f>
        <v>1807.47</v>
      </c>
      <c r="G410" s="101">
        <f t="shared" si="6"/>
        <v>976.03</v>
      </c>
      <c r="H410" s="69"/>
      <c r="I410" s="101">
        <f t="array" ref="I410">+ROUND(G410+(G410*DES.2),2)</f>
        <v>1756.85</v>
      </c>
      <c r="J410" s="57"/>
      <c r="K410" s="57"/>
      <c r="L410" s="57"/>
      <c r="M410" s="57"/>
      <c r="N410" s="57"/>
      <c r="O410" s="65" t="str">
        <f>+IFERROR(VLOOKUP(A410,Imagen!A:B,2,0),"")</f>
        <v/>
      </c>
    </row>
    <row r="411" spans="1:15" ht="18">
      <c r="A411" s="75" t="s">
        <v>468</v>
      </c>
      <c r="C411" s="94">
        <f>+VLOOKUP(A411,BD!$A$2:$E$3988,3,0)</f>
        <v>401</v>
      </c>
      <c r="D411" s="95" t="str">
        <f>+VLOOKUP(A411,BD!$A$2:$E$3988,4,0)</f>
        <v>Grampa pasaruedas  FORD NUEVOS</v>
      </c>
      <c r="E411" s="96">
        <f>+VLOOKUP(A411,BD!$A$2:$E$3988,5,0)</f>
        <v>1525.96</v>
      </c>
      <c r="G411" s="101">
        <f t="shared" si="6"/>
        <v>824.02</v>
      </c>
      <c r="H411" s="69"/>
      <c r="I411" s="101">
        <f t="array" ref="I411">+ROUND(G411+(G411*DES.2),2)</f>
        <v>1483.24</v>
      </c>
      <c r="J411" s="57"/>
      <c r="K411" s="57"/>
      <c r="L411" s="57"/>
      <c r="M411" s="57"/>
      <c r="N411" s="57"/>
      <c r="O411" s="65" t="str">
        <f>+IFERROR(VLOOKUP(A411,Imagen!A:B,2,0),"")</f>
        <v/>
      </c>
    </row>
    <row r="412" spans="1:15" ht="18.75" thickBot="1">
      <c r="A412" s="75" t="s">
        <v>469</v>
      </c>
      <c r="C412" s="94">
        <f>+VLOOKUP(A412,BD!$A$2:$E$3988,3,0)</f>
        <v>402</v>
      </c>
      <c r="D412" s="95" t="str">
        <f>+VLOOKUP(A412,BD!$A$2:$E$3988,4,0)</f>
        <v> fijación paragolpes y pasaruedas toyota hilux, corrolla, etios</v>
      </c>
      <c r="E412" s="96">
        <f>+VLOOKUP(A412,BD!$A$2:$E$3988,5,0)</f>
        <v>2127.79</v>
      </c>
      <c r="G412" s="102">
        <f t="shared" si="6"/>
        <v>1149.01</v>
      </c>
      <c r="H412" s="69"/>
      <c r="I412" s="102">
        <f t="array" ref="I412">+ROUND(G412+(G412*DES.2),2)</f>
        <v>2068.2199999999998</v>
      </c>
      <c r="J412" s="57"/>
      <c r="K412" s="57"/>
      <c r="L412" s="57"/>
      <c r="M412" s="57"/>
      <c r="N412" s="57"/>
      <c r="O412" s="65" t="str">
        <f>+IFERROR(VLOOKUP(A412,Imagen!A:B,2,0),"")</f>
        <v/>
      </c>
    </row>
    <row r="413" spans="1:15" ht="27" thickBot="1">
      <c r="A413" s="75">
        <f>+A14+1</f>
        <v>2</v>
      </c>
      <c r="B413" s="174"/>
      <c r="C413" s="185" t="str">
        <f>+VLOOKUP(A413,BD!$G:$H,2,0)</f>
        <v>RESORTES LINEA FERRETERIA</v>
      </c>
      <c r="D413" s="186"/>
      <c r="E413" s="187"/>
      <c r="J413" s="57"/>
      <c r="K413" s="57"/>
      <c r="L413" s="57"/>
      <c r="M413" s="57"/>
      <c r="N413" s="57"/>
      <c r="O413" s="65" t="str">
        <f>+IFERROR(VLOOKUP(A413,Imagen!A:B,2,0),"")</f>
        <v/>
      </c>
    </row>
    <row r="414" spans="1:15" ht="18">
      <c r="A414" s="75" t="s">
        <v>470</v>
      </c>
      <c r="B414" s="175"/>
      <c r="C414" s="94">
        <f>+VLOOKUP(A414,BD!$A$2:$E$3988,3,0)</f>
        <v>1</v>
      </c>
      <c r="D414" s="95" t="str">
        <f>+VLOOKUP(A414,BD!$A$2:$E$3988,4,0)</f>
        <v>0,5 x 4,5 x 30 - Expansión</v>
      </c>
      <c r="E414" s="96">
        <f>+VLOOKUP(A414,BD!$A$2:$E$3988,5,0)</f>
        <v>1128</v>
      </c>
      <c r="G414" s="101">
        <f t="shared" ref="G414:G445" si="7">IF($G$7="SI",ROUND(E414-(E414*DES.1),2)*1.21,ROUND(E414-(E414*DES.1),2))</f>
        <v>609.12</v>
      </c>
      <c r="H414" s="69"/>
      <c r="I414" s="101">
        <f t="array" ref="I414">+ROUND(G414+(G414*DES.2),2)</f>
        <v>1096.42</v>
      </c>
      <c r="J414" s="57"/>
      <c r="K414" s="57"/>
      <c r="L414" s="57"/>
      <c r="M414" s="57"/>
      <c r="N414" s="57"/>
      <c r="O414" s="64" t="str">
        <f>+IFERROR(VLOOKUP(A414,Imagen!A:B,2,0),"")</f>
        <v>http://http2.mlstatic.com/D_625707-MLA72113085111_102023-F.jpg</v>
      </c>
    </row>
    <row r="415" spans="1:15" ht="18">
      <c r="A415" s="75" t="s">
        <v>471</v>
      </c>
      <c r="B415" s="175"/>
      <c r="C415" s="94">
        <f>+VLOOKUP(A415,BD!$A$2:$E$3988,3,0)</f>
        <v>2</v>
      </c>
      <c r="D415" s="95" t="str">
        <f>+VLOOKUP(A415,BD!$A$2:$E$3988,4,0)</f>
        <v>0,5 x 6 x 50 - Expansión</v>
      </c>
      <c r="E415" s="96">
        <f>+VLOOKUP(A415,BD!$A$2:$E$3988,5,0)</f>
        <v>1361.26</v>
      </c>
      <c r="G415" s="101">
        <f t="shared" si="7"/>
        <v>735.08</v>
      </c>
      <c r="H415" s="69"/>
      <c r="I415" s="101">
        <f t="array" ref="I415">+ROUND(G415+(G415*DES.2),2)</f>
        <v>1323.14</v>
      </c>
      <c r="J415" s="57"/>
      <c r="K415" s="57"/>
      <c r="L415" s="57"/>
      <c r="M415" s="57"/>
      <c r="N415" s="57"/>
      <c r="O415" s="64" t="str">
        <f>+IFERROR(VLOOKUP(A415,Imagen!A:B,2,0),"")</f>
        <v>http://http2.mlstatic.com/D_854113-MLA72113085113_102023-F.jpg</v>
      </c>
    </row>
    <row r="416" spans="1:15" ht="18">
      <c r="A416" s="75" t="s">
        <v>472</v>
      </c>
      <c r="B416" s="175"/>
      <c r="C416" s="94">
        <f>+VLOOKUP(A416,BD!$A$2:$E$3988,3,0)</f>
        <v>3</v>
      </c>
      <c r="D416" s="95" t="str">
        <f>+VLOOKUP(A416,BD!$A$2:$E$3988,4,0)</f>
        <v>0,6 x 7 x 30 - Expansión</v>
      </c>
      <c r="E416" s="96">
        <f>+VLOOKUP(A416,BD!$A$2:$E$3988,5,0)</f>
        <v>1128</v>
      </c>
      <c r="G416" s="101">
        <f t="shared" si="7"/>
        <v>609.12</v>
      </c>
      <c r="H416" s="69"/>
      <c r="I416" s="101">
        <f t="array" ref="I416">+ROUND(G416+(G416*DES.2),2)</f>
        <v>1096.42</v>
      </c>
      <c r="J416" s="57"/>
      <c r="K416" s="57"/>
      <c r="L416" s="57"/>
      <c r="M416" s="57"/>
      <c r="N416" s="57"/>
      <c r="O416" s="64" t="str">
        <f>+IFERROR(VLOOKUP(A416,Imagen!A:B,2,0),"")</f>
        <v>http://http2.mlstatic.com/D_989357-MLA72112882997_102023-F.jpg</v>
      </c>
    </row>
    <row r="417" spans="1:15" ht="18">
      <c r="A417" s="75" t="s">
        <v>473</v>
      </c>
      <c r="B417" s="175"/>
      <c r="C417" s="94">
        <f>+VLOOKUP(A417,BD!$A$2:$E$3988,3,0)</f>
        <v>4</v>
      </c>
      <c r="D417" s="95" t="str">
        <f>+VLOOKUP(A417,BD!$A$2:$E$3988,4,0)</f>
        <v>0,6 x 8 x 50 - Expansión</v>
      </c>
      <c r="E417" s="96">
        <f>+VLOOKUP(A417,BD!$A$2:$E$3988,5,0)</f>
        <v>1112.1199999999999</v>
      </c>
      <c r="G417" s="101">
        <f t="shared" si="7"/>
        <v>600.54</v>
      </c>
      <c r="H417" s="69"/>
      <c r="I417" s="101">
        <f t="array" ref="I417">+ROUND(G417+(G417*DES.2),2)</f>
        <v>1080.97</v>
      </c>
      <c r="J417" s="57"/>
      <c r="K417" s="57"/>
      <c r="L417" s="57"/>
      <c r="M417" s="57"/>
      <c r="N417" s="57"/>
      <c r="O417" s="64" t="str">
        <f>+IFERROR(VLOOKUP(A417,Imagen!A:B,2,0),"")</f>
        <v>http://http2.mlstatic.com/D_890937-MLA72112834605_102023-F.jpg</v>
      </c>
    </row>
    <row r="418" spans="1:15" ht="18">
      <c r="A418" s="75" t="s">
        <v>474</v>
      </c>
      <c r="B418" s="175"/>
      <c r="C418" s="94">
        <f>+VLOOKUP(A418,BD!$A$2:$E$3988,3,0)</f>
        <v>5</v>
      </c>
      <c r="D418" s="95" t="str">
        <f>+VLOOKUP(A418,BD!$A$2:$E$3988,4,0)</f>
        <v>0,8 x 6 x 50 - Expansión</v>
      </c>
      <c r="E418" s="96">
        <f>+VLOOKUP(A418,BD!$A$2:$E$3988,5,0)</f>
        <v>1112.1199999999999</v>
      </c>
      <c r="G418" s="101">
        <f t="shared" si="7"/>
        <v>600.54</v>
      </c>
      <c r="H418" s="69"/>
      <c r="I418" s="101">
        <f t="array" ref="I418">+ROUND(G418+(G418*DES.2),2)</f>
        <v>1080.97</v>
      </c>
      <c r="J418" s="57"/>
      <c r="K418" s="57"/>
      <c r="L418" s="57"/>
      <c r="M418" s="57"/>
      <c r="N418" s="57"/>
      <c r="O418" s="64" t="str">
        <f>+IFERROR(VLOOKUP(A418,Imagen!A:B,2,0),"")</f>
        <v>http://http2.mlstatic.com/D_721810-MLA72113085115_102023-F.jpg</v>
      </c>
    </row>
    <row r="419" spans="1:15" ht="18">
      <c r="A419" s="75" t="s">
        <v>475</v>
      </c>
      <c r="B419" s="175"/>
      <c r="C419" s="94">
        <f>+VLOOKUP(A419,BD!$A$2:$E$3988,3,0)</f>
        <v>6</v>
      </c>
      <c r="D419" s="95" t="str">
        <f>+VLOOKUP(A419,BD!$A$2:$E$3988,4,0)</f>
        <v>0,8 x 8 x 50 - Expansión</v>
      </c>
      <c r="E419" s="96">
        <f>+VLOOKUP(A419,BD!$A$2:$E$3988,5,0)</f>
        <v>1165.72</v>
      </c>
      <c r="G419" s="101">
        <f t="shared" si="7"/>
        <v>629.49</v>
      </c>
      <c r="H419" s="69"/>
      <c r="I419" s="101">
        <f t="array" ref="I419">+ROUND(G419+(G419*DES.2),2)</f>
        <v>1133.08</v>
      </c>
      <c r="J419" s="57"/>
      <c r="K419" s="57"/>
      <c r="L419" s="57"/>
      <c r="M419" s="57"/>
      <c r="N419" s="57"/>
      <c r="O419" s="64" t="str">
        <f>+IFERROR(VLOOKUP(A419,Imagen!A:B,2,0),"")</f>
        <v>http://http2.mlstatic.com/D_839781-MLA72053880672_102023-F.jpg</v>
      </c>
    </row>
    <row r="420" spans="1:15" ht="18">
      <c r="A420" s="75" t="s">
        <v>476</v>
      </c>
      <c r="B420" s="175"/>
      <c r="C420" s="94">
        <f>+VLOOKUP(A420,BD!$A$2:$E$3988,3,0)</f>
        <v>7</v>
      </c>
      <c r="D420" s="95" t="str">
        <f>+VLOOKUP(A420,BD!$A$2:$E$3988,4,0)</f>
        <v>0,8 x 10 x 50 - Expansión</v>
      </c>
      <c r="E420" s="96">
        <f>+VLOOKUP(A420,BD!$A$2:$E$3988,5,0)</f>
        <v>1378.67</v>
      </c>
      <c r="G420" s="101">
        <f t="shared" si="7"/>
        <v>744.48</v>
      </c>
      <c r="H420" s="69"/>
      <c r="I420" s="101">
        <f t="array" ref="I420">+ROUND(G420+(G420*DES.2),2)</f>
        <v>1340.06</v>
      </c>
      <c r="J420" s="57"/>
      <c r="K420" s="57"/>
      <c r="L420" s="57"/>
      <c r="M420" s="57"/>
      <c r="N420" s="57"/>
      <c r="O420" s="64" t="str">
        <f>+IFERROR(VLOOKUP(A420,Imagen!A:B,2,0),"")</f>
        <v>http://http2.mlstatic.com/D_708588-MLA72112834607_102023-F.jpg</v>
      </c>
    </row>
    <row r="421" spans="1:15" ht="18">
      <c r="A421" s="75" t="s">
        <v>477</v>
      </c>
      <c r="B421" s="175"/>
      <c r="C421" s="94">
        <f>+VLOOKUP(A421,BD!$A$2:$E$3988,3,0)</f>
        <v>8</v>
      </c>
      <c r="D421" s="95" t="str">
        <f>+VLOOKUP(A421,BD!$A$2:$E$3988,4,0)</f>
        <v>0,8 x 10 x 100 - Expansión</v>
      </c>
      <c r="E421" s="96">
        <f>+VLOOKUP(A421,BD!$A$2:$E$3988,5,0)</f>
        <v>2116.64</v>
      </c>
      <c r="G421" s="101">
        <f t="shared" si="7"/>
        <v>1142.99</v>
      </c>
      <c r="H421" s="69"/>
      <c r="I421" s="101">
        <f t="array" ref="I421">+ROUND(G421+(G421*DES.2),2)</f>
        <v>2057.38</v>
      </c>
      <c r="J421" s="57"/>
      <c r="K421" s="57"/>
      <c r="L421" s="57"/>
      <c r="M421" s="57"/>
      <c r="N421" s="57"/>
      <c r="O421" s="64" t="str">
        <f>+IFERROR(VLOOKUP(A421,Imagen!A:B,2,0),"")</f>
        <v>http://http2.mlstatic.com/D_790933-MLA72112961125_102023-F.jpg</v>
      </c>
    </row>
    <row r="422" spans="1:15" ht="18">
      <c r="A422" s="75" t="s">
        <v>478</v>
      </c>
      <c r="C422" s="94">
        <f>+VLOOKUP(A422,BD!$A$2:$E$3988,3,0)</f>
        <v>9</v>
      </c>
      <c r="D422" s="95" t="str">
        <f>+VLOOKUP(A422,BD!$A$2:$E$3988,4,0)</f>
        <v>1 x 8 x 40 - Expansión</v>
      </c>
      <c r="E422" s="96">
        <f>+VLOOKUP(A422,BD!$A$2:$E$3988,5,0)</f>
        <v>1632.32</v>
      </c>
      <c r="G422" s="101">
        <f t="shared" si="7"/>
        <v>881.45</v>
      </c>
      <c r="H422" s="69"/>
      <c r="I422" s="101">
        <f t="array" ref="I422">+ROUND(G422+(G422*DES.2),2)</f>
        <v>1586.61</v>
      </c>
      <c r="J422" s="57"/>
      <c r="K422" s="57"/>
      <c r="L422" s="57"/>
      <c r="M422" s="57"/>
      <c r="N422" s="57"/>
      <c r="O422" s="64" t="str">
        <f>+IFERROR(VLOOKUP(A422,Imagen!A:B,2,0),"")</f>
        <v>http://http2.mlstatic.com/D_843566-MLA72053883038_102023-F.jpg</v>
      </c>
    </row>
    <row r="423" spans="1:15" ht="18">
      <c r="A423" s="75" t="s">
        <v>479</v>
      </c>
      <c r="C423" s="94">
        <f>+VLOOKUP(A423,BD!$A$2:$E$3988,3,0)</f>
        <v>10</v>
      </c>
      <c r="D423" s="95" t="str">
        <f>+VLOOKUP(A423,BD!$A$2:$E$3988,4,0)</f>
        <v>1 x 8 x 100 - Expansión</v>
      </c>
      <c r="E423" s="96">
        <f>+VLOOKUP(A423,BD!$A$2:$E$3988,5,0)</f>
        <v>2331.84</v>
      </c>
      <c r="G423" s="101">
        <f t="shared" si="7"/>
        <v>1259.19</v>
      </c>
      <c r="H423" s="69"/>
      <c r="I423" s="101">
        <f t="array" ref="I423">+ROUND(G423+(G423*DES.2),2)</f>
        <v>2266.54</v>
      </c>
      <c r="J423" s="57"/>
      <c r="K423" s="57"/>
      <c r="L423" s="57"/>
      <c r="M423" s="57"/>
      <c r="N423" s="57"/>
      <c r="O423" s="64" t="str">
        <f>+IFERROR(VLOOKUP(A423,Imagen!A:B,2,0),"")</f>
        <v>http://http2.mlstatic.com/D_930418-MLA72112834643_102023-F.jpg</v>
      </c>
    </row>
    <row r="424" spans="1:15" ht="18">
      <c r="A424" s="75" t="s">
        <v>480</v>
      </c>
      <c r="C424" s="94">
        <f>+VLOOKUP(A424,BD!$A$2:$E$3988,3,0)</f>
        <v>11</v>
      </c>
      <c r="D424" s="95" t="str">
        <f>+VLOOKUP(A424,BD!$A$2:$E$3988,4,0)</f>
        <v>1 x 10 x 70 - Expansión</v>
      </c>
      <c r="E424" s="96">
        <f>+VLOOKUP(A424,BD!$A$2:$E$3988,5,0)</f>
        <v>2331.84</v>
      </c>
      <c r="G424" s="101">
        <f t="shared" si="7"/>
        <v>1259.19</v>
      </c>
      <c r="H424" s="69"/>
      <c r="I424" s="101">
        <f t="array" ref="I424">+ROUND(G424+(G424*DES.2),2)</f>
        <v>2266.54</v>
      </c>
      <c r="J424" s="57"/>
      <c r="K424" s="57"/>
      <c r="L424" s="57"/>
      <c r="M424" s="57"/>
      <c r="N424" s="57"/>
      <c r="O424" s="64" t="str">
        <f>+IFERROR(VLOOKUP(A424,Imagen!A:B,2,0),"")</f>
        <v>http://http2.mlstatic.com/D_929167-MLA72112834641_102023-F.jpg</v>
      </c>
    </row>
    <row r="425" spans="1:15" ht="18">
      <c r="A425" s="75" t="s">
        <v>481</v>
      </c>
      <c r="C425" s="94">
        <f>+VLOOKUP(A425,BD!$A$2:$E$3988,3,0)</f>
        <v>12</v>
      </c>
      <c r="D425" s="95" t="str">
        <f>+VLOOKUP(A425,BD!$A$2:$E$3988,4,0)</f>
        <v>1 x 10 x 120 - Expansión</v>
      </c>
      <c r="E425" s="96">
        <f>+VLOOKUP(A425,BD!$A$2:$E$3988,5,0)</f>
        <v>2690.44</v>
      </c>
      <c r="G425" s="101">
        <f t="shared" si="7"/>
        <v>1452.84</v>
      </c>
      <c r="H425" s="69"/>
      <c r="I425" s="101">
        <f t="array" ref="I425">+ROUND(G425+(G425*DES.2),2)</f>
        <v>2615.11</v>
      </c>
      <c r="J425" s="57"/>
      <c r="K425" s="57"/>
      <c r="L425" s="57"/>
      <c r="M425" s="57"/>
      <c r="N425" s="57"/>
      <c r="O425" s="64" t="str">
        <f>+IFERROR(VLOOKUP(A425,Imagen!A:B,2,0),"")</f>
        <v>http://http2.mlstatic.com/D_687934-MLA72112834645_102023-F.jpg</v>
      </c>
    </row>
    <row r="426" spans="1:15" ht="18">
      <c r="A426" s="75" t="s">
        <v>482</v>
      </c>
      <c r="C426" s="94">
        <f>+VLOOKUP(A426,BD!$A$2:$E$3988,3,0)</f>
        <v>13</v>
      </c>
      <c r="D426" s="95" t="str">
        <f>+VLOOKUP(A426,BD!$A$2:$E$3988,4,0)</f>
        <v>1 x 12 x 100 - Expansión</v>
      </c>
      <c r="E426" s="96">
        <f>+VLOOKUP(A426,BD!$A$2:$E$3988,5,0)</f>
        <v>2690.44</v>
      </c>
      <c r="G426" s="101">
        <f t="shared" si="7"/>
        <v>1452.84</v>
      </c>
      <c r="H426" s="69"/>
      <c r="I426" s="101">
        <f t="array" ref="I426">+ROUND(G426+(G426*DES.2),2)</f>
        <v>2615.11</v>
      </c>
      <c r="J426" s="57"/>
      <c r="K426" s="57"/>
      <c r="L426" s="57"/>
      <c r="M426" s="57"/>
      <c r="N426" s="57"/>
      <c r="O426" s="64" t="str">
        <f>+IFERROR(VLOOKUP(A426,Imagen!A:B,2,0),"")</f>
        <v>http://http2.mlstatic.com/D_935316-MLA72053880708_102023-F.jpg</v>
      </c>
    </row>
    <row r="427" spans="1:15" ht="18">
      <c r="A427" s="75" t="s">
        <v>483</v>
      </c>
      <c r="C427" s="94">
        <f>+VLOOKUP(A427,BD!$A$2:$E$3988,3,0)</f>
        <v>14</v>
      </c>
      <c r="D427" s="95" t="str">
        <f>+VLOOKUP(A427,BD!$A$2:$E$3988,4,0)</f>
        <v>1 x 12 x 150 - Expansión</v>
      </c>
      <c r="E427" s="96">
        <f>+VLOOKUP(A427,BD!$A$2:$E$3988,5,0)</f>
        <v>3408.08</v>
      </c>
      <c r="G427" s="101">
        <f t="shared" si="7"/>
        <v>1840.36</v>
      </c>
      <c r="H427" s="69"/>
      <c r="I427" s="101">
        <f t="array" ref="I427">+ROUND(G427+(G427*DES.2),2)</f>
        <v>3312.65</v>
      </c>
      <c r="J427" s="57"/>
      <c r="K427" s="57"/>
      <c r="L427" s="57"/>
      <c r="M427" s="57"/>
      <c r="N427" s="57"/>
      <c r="O427" s="64" t="str">
        <f>+IFERROR(VLOOKUP(A427,Imagen!A:B,2,0),"")</f>
        <v>http://http2.mlstatic.com/D_810591-MLA72113085165_102023-F.jpg</v>
      </c>
    </row>
    <row r="428" spans="1:15" ht="18">
      <c r="A428" s="75" t="s">
        <v>484</v>
      </c>
      <c r="C428" s="94">
        <f>+VLOOKUP(A428,BD!$A$2:$E$3988,3,0)</f>
        <v>15</v>
      </c>
      <c r="D428" s="95" t="str">
        <f>+VLOOKUP(A428,BD!$A$2:$E$3988,4,0)</f>
        <v>1,25 x 8 x 100 - Expansión</v>
      </c>
      <c r="E428" s="96">
        <f>+VLOOKUP(A428,BD!$A$2:$E$3988,5,0)</f>
        <v>2152.52</v>
      </c>
      <c r="G428" s="101">
        <f t="shared" si="7"/>
        <v>1162.3599999999999</v>
      </c>
      <c r="H428" s="69"/>
      <c r="I428" s="101">
        <f t="array" ref="I428">+ROUND(G428+(G428*DES.2),2)</f>
        <v>2092.25</v>
      </c>
      <c r="J428" s="57"/>
      <c r="K428" s="57"/>
      <c r="L428" s="57"/>
      <c r="M428" s="57"/>
      <c r="N428" s="57"/>
      <c r="O428" s="64" t="str">
        <f>+IFERROR(VLOOKUP(A428,Imagen!A:B,2,0),"")</f>
        <v>http://http2.mlstatic.com/D_707224-MLA72053880710_102023-F.jpg</v>
      </c>
    </row>
    <row r="429" spans="1:15" ht="18">
      <c r="A429" s="75" t="s">
        <v>485</v>
      </c>
      <c r="C429" s="94">
        <f>+VLOOKUP(A429,BD!$A$2:$E$3988,3,0)</f>
        <v>16</v>
      </c>
      <c r="D429" s="95" t="str">
        <f>+VLOOKUP(A429,BD!$A$2:$E$3988,4,0)</f>
        <v>1,25 x 10 x 100 - Expansión</v>
      </c>
      <c r="E429" s="96">
        <f>+VLOOKUP(A429,BD!$A$2:$E$3988,5,0)</f>
        <v>2331.84</v>
      </c>
      <c r="G429" s="101">
        <f t="shared" si="7"/>
        <v>1259.19</v>
      </c>
      <c r="H429" s="69"/>
      <c r="I429" s="101">
        <f t="array" ref="I429">+ROUND(G429+(G429*DES.2),2)</f>
        <v>2266.54</v>
      </c>
      <c r="J429" s="57"/>
      <c r="K429" s="57"/>
      <c r="L429" s="57"/>
      <c r="M429" s="57"/>
      <c r="N429" s="57"/>
      <c r="O429" s="64" t="str">
        <f>+IFERROR(VLOOKUP(A429,Imagen!A:B,2,0),"")</f>
        <v>http://http2.mlstatic.com/D_708414-MLA72112834687_102023-F.jpg</v>
      </c>
    </row>
    <row r="430" spans="1:15" ht="18">
      <c r="A430" s="75" t="s">
        <v>486</v>
      </c>
      <c r="C430" s="94">
        <f>+VLOOKUP(A430,BD!$A$2:$E$3988,3,0)</f>
        <v>17</v>
      </c>
      <c r="D430" s="95" t="str">
        <f>+VLOOKUP(A430,BD!$A$2:$E$3988,4,0)</f>
        <v>1,25 x 12 x 150 - Expansión</v>
      </c>
      <c r="E430" s="96">
        <f>+VLOOKUP(A430,BD!$A$2:$E$3988,5,0)</f>
        <v>3497.56</v>
      </c>
      <c r="G430" s="101">
        <f t="shared" si="7"/>
        <v>1888.68</v>
      </c>
      <c r="H430" s="69"/>
      <c r="I430" s="101">
        <f t="array" ref="I430">+ROUND(G430+(G430*DES.2),2)</f>
        <v>3399.62</v>
      </c>
      <c r="J430" s="57"/>
      <c r="K430" s="57"/>
      <c r="L430" s="57"/>
      <c r="M430" s="57"/>
      <c r="N430" s="57"/>
      <c r="O430" s="64" t="str">
        <f>+IFERROR(VLOOKUP(A430,Imagen!A:B,2,0),"")</f>
        <v>http://http2.mlstatic.com/D_879298-MLA72112834685_102023-F.jpg</v>
      </c>
    </row>
    <row r="431" spans="1:15" ht="18">
      <c r="A431" s="75" t="s">
        <v>487</v>
      </c>
      <c r="C431" s="94">
        <f>+VLOOKUP(A431,BD!$A$2:$E$3988,3,0)</f>
        <v>18</v>
      </c>
      <c r="D431" s="95" t="str">
        <f>+VLOOKUP(A431,BD!$A$2:$E$3988,4,0)</f>
        <v>1,5 x 10 x 100 - Expansión</v>
      </c>
      <c r="E431" s="96">
        <f>+VLOOKUP(A431,BD!$A$2:$E$3988,5,0)</f>
        <v>2511.12</v>
      </c>
      <c r="G431" s="101">
        <f t="shared" si="7"/>
        <v>1356</v>
      </c>
      <c r="H431" s="69"/>
      <c r="I431" s="101">
        <f t="array" ref="I431">+ROUND(G431+(G431*DES.2),2)</f>
        <v>2440.8000000000002</v>
      </c>
      <c r="J431" s="57"/>
      <c r="K431" s="57"/>
      <c r="L431" s="57"/>
      <c r="M431" s="57"/>
      <c r="N431" s="57"/>
      <c r="O431" s="64" t="str">
        <f>+IFERROR(VLOOKUP(A431,Imagen!A:B,2,0),"")</f>
        <v>http://http2.mlstatic.com/D_667057-MLA72113085215_102023-F.jpg</v>
      </c>
    </row>
    <row r="432" spans="1:15" ht="18">
      <c r="A432" s="75" t="s">
        <v>488</v>
      </c>
      <c r="C432" s="94">
        <f>+VLOOKUP(A432,BD!$A$2:$E$3988,3,0)</f>
        <v>19</v>
      </c>
      <c r="D432" s="95" t="str">
        <f>+VLOOKUP(A432,BD!$A$2:$E$3988,4,0)</f>
        <v>1,5 x 12 x 100 - Expansión</v>
      </c>
      <c r="E432" s="96">
        <f>+VLOOKUP(A432,BD!$A$2:$E$3988,5,0)</f>
        <v>2690.44</v>
      </c>
      <c r="G432" s="101">
        <f t="shared" si="7"/>
        <v>1452.84</v>
      </c>
      <c r="H432" s="69"/>
      <c r="I432" s="101">
        <f t="array" ref="I432">+ROUND(G432+(G432*DES.2),2)</f>
        <v>2615.11</v>
      </c>
      <c r="J432" s="57"/>
      <c r="K432" s="57"/>
      <c r="L432" s="57"/>
      <c r="M432" s="57"/>
      <c r="N432" s="57"/>
      <c r="O432" s="64" t="str">
        <f>+IFERROR(VLOOKUP(A432,Imagen!A:B,2,0),"")</f>
        <v>http://http2.mlstatic.com/D_975773-MLA72113085213_102023-F.jpg</v>
      </c>
    </row>
    <row r="433" spans="1:15" ht="18">
      <c r="A433" s="75" t="s">
        <v>489</v>
      </c>
      <c r="C433" s="94">
        <f>+VLOOKUP(A433,BD!$A$2:$E$3988,3,0)</f>
        <v>20</v>
      </c>
      <c r="D433" s="95" t="str">
        <f>+VLOOKUP(A433,BD!$A$2:$E$3988,4,0)</f>
        <v>1,5 x 14 x 100 - Expansión</v>
      </c>
      <c r="E433" s="96">
        <f>+VLOOKUP(A433,BD!$A$2:$E$3988,5,0)</f>
        <v>2869.76</v>
      </c>
      <c r="G433" s="101">
        <f t="shared" si="7"/>
        <v>1549.67</v>
      </c>
      <c r="H433" s="69"/>
      <c r="I433" s="101">
        <f t="array" ref="I433">+ROUND(G433+(G433*DES.2),2)</f>
        <v>2789.41</v>
      </c>
      <c r="J433" s="57"/>
      <c r="K433" s="57"/>
      <c r="L433" s="57"/>
      <c r="M433" s="57"/>
      <c r="N433" s="57"/>
      <c r="O433" s="64" t="str">
        <f>+IFERROR(VLOOKUP(A433,Imagen!A:B,2,0),"")</f>
        <v>http://http2.mlstatic.com/D_791106-MLA72053880748_102023-F.jpg</v>
      </c>
    </row>
    <row r="434" spans="1:15" ht="18">
      <c r="A434" s="75" t="s">
        <v>490</v>
      </c>
      <c r="C434" s="94">
        <f>+VLOOKUP(A434,BD!$A$2:$E$3988,3,0)</f>
        <v>21</v>
      </c>
      <c r="D434" s="95" t="str">
        <f>+VLOOKUP(A434,BD!$A$2:$E$3988,4,0)</f>
        <v>1,5 x 16 x 150 - Expansión</v>
      </c>
      <c r="E434" s="96">
        <f>+VLOOKUP(A434,BD!$A$2:$E$3988,5,0)</f>
        <v>3946.04</v>
      </c>
      <c r="G434" s="101">
        <f t="shared" si="7"/>
        <v>2130.86</v>
      </c>
      <c r="H434" s="69"/>
      <c r="I434" s="101">
        <f t="array" ref="I434">+ROUND(G434+(G434*DES.2),2)</f>
        <v>3835.55</v>
      </c>
      <c r="J434" s="57"/>
      <c r="K434" s="57"/>
      <c r="L434" s="57"/>
      <c r="M434" s="57"/>
      <c r="N434" s="57"/>
      <c r="O434" s="64" t="str">
        <f>+IFERROR(VLOOKUP(A434,Imagen!A:B,2,0),"")</f>
        <v>http://http2.mlstatic.com/D_817715-MLA72112834697_102023-F.jpg</v>
      </c>
    </row>
    <row r="435" spans="1:15" ht="18">
      <c r="A435" s="75" t="s">
        <v>491</v>
      </c>
      <c r="C435" s="94">
        <f>+VLOOKUP(A435,BD!$A$2:$E$3988,3,0)</f>
        <v>22</v>
      </c>
      <c r="D435" s="95" t="str">
        <f>+VLOOKUP(A435,BD!$A$2:$E$3988,4,0)</f>
        <v>1,75 x 12 x 100 - Expansión</v>
      </c>
      <c r="E435" s="96">
        <f>+VLOOKUP(A435,BD!$A$2:$E$3988,5,0)</f>
        <v>2869.76</v>
      </c>
      <c r="G435" s="101">
        <f t="shared" si="7"/>
        <v>1549.67</v>
      </c>
      <c r="H435" s="69"/>
      <c r="I435" s="101">
        <f t="array" ref="I435">+ROUND(G435+(G435*DES.2),2)</f>
        <v>2789.41</v>
      </c>
      <c r="J435" s="57"/>
      <c r="K435" s="57"/>
      <c r="L435" s="57"/>
      <c r="M435" s="57"/>
      <c r="N435" s="57"/>
      <c r="O435" s="64" t="str">
        <f>+IFERROR(VLOOKUP(A435,Imagen!A:B,2,0),"")</f>
        <v>http://http2.mlstatic.com/D_659156-MLA72053880752_102023-F.jpg</v>
      </c>
    </row>
    <row r="436" spans="1:15" ht="18">
      <c r="A436" s="75" t="s">
        <v>492</v>
      </c>
      <c r="C436" s="94">
        <f>+VLOOKUP(A436,BD!$A$2:$E$3988,3,0)</f>
        <v>23</v>
      </c>
      <c r="D436" s="95" t="str">
        <f>+VLOOKUP(A436,BD!$A$2:$E$3988,4,0)</f>
        <v>1,75 x 14 x 100 - Expansión</v>
      </c>
      <c r="E436" s="96">
        <f>+VLOOKUP(A436,BD!$A$2:$E$3988,5,0)</f>
        <v>2869.76</v>
      </c>
      <c r="G436" s="101">
        <f t="shared" si="7"/>
        <v>1549.67</v>
      </c>
      <c r="H436" s="69"/>
      <c r="I436" s="101">
        <f t="array" ref="I436">+ROUND(G436+(G436*DES.2),2)</f>
        <v>2789.41</v>
      </c>
      <c r="J436" s="57"/>
      <c r="K436" s="57"/>
      <c r="L436" s="57"/>
      <c r="M436" s="57"/>
      <c r="N436" s="57"/>
      <c r="O436" s="64" t="str">
        <f>+IFERROR(VLOOKUP(A436,Imagen!A:B,2,0),"")</f>
        <v>http://http2.mlstatic.com/D_635311-MLA72112961195_102023-F.jpg</v>
      </c>
    </row>
    <row r="437" spans="1:15" ht="18">
      <c r="A437" s="75" t="s">
        <v>493</v>
      </c>
      <c r="C437" s="94">
        <f>+VLOOKUP(A437,BD!$A$2:$E$3988,3,0)</f>
        <v>24</v>
      </c>
      <c r="D437" s="95" t="str">
        <f>+VLOOKUP(A437,BD!$A$2:$E$3988,4,0)</f>
        <v>1,75 x 16 x 100 - Expansión</v>
      </c>
      <c r="E437" s="96">
        <f>+VLOOKUP(A437,BD!$A$2:$E$3988,5,0)</f>
        <v>3049.08</v>
      </c>
      <c r="G437" s="101">
        <f t="shared" si="7"/>
        <v>1646.5</v>
      </c>
      <c r="H437" s="69"/>
      <c r="I437" s="101">
        <f t="array" ref="I437">+ROUND(G437+(G437*DES.2),2)</f>
        <v>2963.7</v>
      </c>
      <c r="J437" s="57"/>
      <c r="K437" s="57"/>
      <c r="L437" s="57"/>
      <c r="M437" s="57"/>
      <c r="N437" s="57"/>
      <c r="O437" s="64" t="str">
        <f>+IFERROR(VLOOKUP(A437,Imagen!A:B,2,0),"")</f>
        <v>http://http2.mlstatic.com/D_715629-MLA72053954734_102023-F.jpg</v>
      </c>
    </row>
    <row r="438" spans="1:15" ht="18">
      <c r="A438" s="75" t="s">
        <v>494</v>
      </c>
      <c r="C438" s="94">
        <f>+VLOOKUP(A438,BD!$A$2:$E$3988,3,0)</f>
        <v>25</v>
      </c>
      <c r="D438" s="95" t="str">
        <f>+VLOOKUP(A438,BD!$A$2:$E$3988,4,0)</f>
        <v>2 x 14 x 100 - Expansión</v>
      </c>
      <c r="E438" s="96">
        <f>+VLOOKUP(A438,BD!$A$2:$E$3988,5,0)</f>
        <v>3049.08</v>
      </c>
      <c r="G438" s="101">
        <f t="shared" si="7"/>
        <v>1646.5</v>
      </c>
      <c r="H438" s="69"/>
      <c r="I438" s="101">
        <f t="array" ref="I438">+ROUND(G438+(G438*DES.2),2)</f>
        <v>2963.7</v>
      </c>
      <c r="J438" s="57"/>
      <c r="K438" s="57"/>
      <c r="L438" s="57"/>
      <c r="M438" s="57"/>
      <c r="N438" s="57"/>
      <c r="O438" s="64" t="str">
        <f>+IFERROR(VLOOKUP(A438,Imagen!A:B,2,0),"")</f>
        <v>http://http2.mlstatic.com/D_929126-MLA72053954736_102023-F.jpg</v>
      </c>
    </row>
    <row r="439" spans="1:15" ht="18">
      <c r="A439" s="75" t="s">
        <v>495</v>
      </c>
      <c r="C439" s="94">
        <f>+VLOOKUP(A439,BD!$A$2:$E$3988,3,0)</f>
        <v>26</v>
      </c>
      <c r="D439" s="95" t="str">
        <f>+VLOOKUP(A439,BD!$A$2:$E$3988,4,0)</f>
        <v>2 x 16 x 150 - Expansión</v>
      </c>
      <c r="E439" s="96">
        <f>+VLOOKUP(A439,BD!$A$2:$E$3988,5,0)</f>
        <v>4484.32</v>
      </c>
      <c r="G439" s="101">
        <f t="shared" si="7"/>
        <v>2421.5300000000002</v>
      </c>
      <c r="H439" s="69"/>
      <c r="I439" s="101">
        <f t="array" ref="I439">+ROUND(G439+(G439*DES.2),2)</f>
        <v>4358.75</v>
      </c>
      <c r="J439" s="57"/>
      <c r="K439" s="57"/>
      <c r="L439" s="57"/>
      <c r="M439" s="57"/>
      <c r="N439" s="57"/>
      <c r="O439" s="64" t="str">
        <f>+IFERROR(VLOOKUP(A439,Imagen!A:B,2,0),"")</f>
        <v>http://http2.mlstatic.com/D_825131-MLA72112961201_102023-F.jpg</v>
      </c>
    </row>
    <row r="440" spans="1:15" ht="18">
      <c r="A440" s="75" t="s">
        <v>496</v>
      </c>
      <c r="C440" s="94">
        <f>+VLOOKUP(A440,BD!$A$2:$E$3988,3,0)</f>
        <v>27</v>
      </c>
      <c r="D440" s="95" t="str">
        <f>+VLOOKUP(A440,BD!$A$2:$E$3988,4,0)</f>
        <v>3 x 17 x 75 - Expansión</v>
      </c>
      <c r="E440" s="96">
        <f>+VLOOKUP(A440,BD!$A$2:$E$3988,5,0)</f>
        <v>3587.4</v>
      </c>
      <c r="G440" s="101">
        <f t="shared" si="7"/>
        <v>1937.2</v>
      </c>
      <c r="H440" s="69"/>
      <c r="I440" s="101">
        <f t="array" ref="I440">+ROUND(G440+(G440*DES.2),2)</f>
        <v>3486.96</v>
      </c>
      <c r="J440" s="57"/>
      <c r="K440" s="57"/>
      <c r="L440" s="57"/>
      <c r="M440" s="57"/>
      <c r="N440" s="57"/>
      <c r="O440" s="64" t="str">
        <f>+IFERROR(VLOOKUP(A440,Imagen!A:B,2,0),"")</f>
        <v>http://http2.mlstatic.com/D_718217-MLA72053883044_102023-F.jpg</v>
      </c>
    </row>
    <row r="441" spans="1:15" ht="18">
      <c r="A441" s="75" t="s">
        <v>497</v>
      </c>
      <c r="C441" s="94">
        <f>+VLOOKUP(A441,BD!$A$2:$E$3988,3,0)</f>
        <v>28</v>
      </c>
      <c r="D441" s="95" t="str">
        <f>+VLOOKUP(A441,BD!$A$2:$E$3988,4,0)</f>
        <v>2,25 x 12 x 175 - Expansión</v>
      </c>
      <c r="E441" s="96">
        <f>+VLOOKUP(A441,BD!$A$2:$E$3988,5,0)</f>
        <v>5022.28</v>
      </c>
      <c r="G441" s="101">
        <f t="shared" si="7"/>
        <v>2712.03</v>
      </c>
      <c r="H441" s="69"/>
      <c r="I441" s="101">
        <f t="array" ref="I441">+ROUND(G441+(G441*DES.2),2)</f>
        <v>4881.6499999999996</v>
      </c>
      <c r="J441" s="57"/>
      <c r="K441" s="57"/>
      <c r="L441" s="57"/>
      <c r="M441" s="57"/>
      <c r="N441" s="57"/>
      <c r="O441" s="64" t="str">
        <f>+IFERROR(VLOOKUP(A441,Imagen!A:B,2,0),"")</f>
        <v>http://http2.mlstatic.com/D_794866-MLA72112883105_102023-F.jpg</v>
      </c>
    </row>
    <row r="442" spans="1:15" ht="18">
      <c r="A442" s="75" t="s">
        <v>498</v>
      </c>
      <c r="C442" s="94">
        <f>+VLOOKUP(A442,BD!$A$2:$E$3988,3,0)</f>
        <v>30</v>
      </c>
      <c r="D442" s="95" t="str">
        <f>+VLOOKUP(A442,BD!$A$2:$E$3988,4,0)</f>
        <v>0,8 x 8 x 27 - Expansión</v>
      </c>
      <c r="E442" s="96">
        <f>+VLOOKUP(A442,BD!$A$2:$E$3988,5,0)</f>
        <v>1168.32</v>
      </c>
      <c r="G442" s="101">
        <f t="shared" si="7"/>
        <v>630.89</v>
      </c>
      <c r="H442" s="69"/>
      <c r="I442" s="101">
        <f t="array" ref="I442">+ROUND(G442+(G442*DES.2),2)</f>
        <v>1135.5999999999999</v>
      </c>
      <c r="J442" s="57"/>
      <c r="K442" s="57"/>
      <c r="L442" s="57"/>
      <c r="M442" s="57"/>
      <c r="N442" s="57"/>
      <c r="O442" s="64" t="str">
        <f>+IFERROR(VLOOKUP(A442,Imagen!A:B,2,0),"")</f>
        <v>http://http2.mlstatic.com/D_815723-MLA72112883109_102023-F.jpg</v>
      </c>
    </row>
    <row r="443" spans="1:15" ht="18">
      <c r="A443" s="75" t="s">
        <v>499</v>
      </c>
      <c r="C443" s="94">
        <f>+VLOOKUP(A443,BD!$A$2:$E$3988,3,0)</f>
        <v>31</v>
      </c>
      <c r="D443" s="95" t="str">
        <f>+VLOOKUP(A443,BD!$A$2:$E$3988,4,0)</f>
        <v>1 x 7 x 22 - Expansión</v>
      </c>
      <c r="E443" s="96">
        <f>+VLOOKUP(A443,BD!$A$2:$E$3988,5,0)</f>
        <v>1168.32</v>
      </c>
      <c r="G443" s="101">
        <f t="shared" si="7"/>
        <v>630.89</v>
      </c>
      <c r="H443" s="69"/>
      <c r="I443" s="101">
        <f t="array" ref="I443">+ROUND(G443+(G443*DES.2),2)</f>
        <v>1135.5999999999999</v>
      </c>
      <c r="J443" s="57"/>
      <c r="K443" s="57"/>
      <c r="L443" s="57"/>
      <c r="M443" s="57"/>
      <c r="N443" s="57"/>
      <c r="O443" s="64" t="str">
        <f>+IFERROR(VLOOKUP(A443,Imagen!A:B,2,0),"")</f>
        <v>http://http2.mlstatic.com/D_796466-MLA72053880800_102023-F.jpg</v>
      </c>
    </row>
    <row r="444" spans="1:15" ht="18">
      <c r="A444" s="75" t="s">
        <v>500</v>
      </c>
      <c r="C444" s="94">
        <f>+VLOOKUP(A444,BD!$A$2:$E$3988,3,0)</f>
        <v>32</v>
      </c>
      <c r="D444" s="95" t="str">
        <f>+VLOOKUP(A444,BD!$A$2:$E$3988,4,0)</f>
        <v>1 x 8 x 25 - Expansión</v>
      </c>
      <c r="E444" s="96">
        <f>+VLOOKUP(A444,BD!$A$2:$E$3988,5,0)</f>
        <v>1255.56</v>
      </c>
      <c r="G444" s="101">
        <f t="shared" si="7"/>
        <v>678</v>
      </c>
      <c r="H444" s="69"/>
      <c r="I444" s="101">
        <f t="array" ref="I444">+ROUND(G444+(G444*DES.2),2)</f>
        <v>1220.4000000000001</v>
      </c>
      <c r="J444" s="57"/>
      <c r="K444" s="57"/>
      <c r="L444" s="57"/>
      <c r="M444" s="57"/>
      <c r="N444" s="57"/>
      <c r="O444" s="64" t="str">
        <f>+IFERROR(VLOOKUP(A444,Imagen!A:B,2,0),"")</f>
        <v>http://http2.mlstatic.com/D_738052-MLA72053880818_102023-F.jpg</v>
      </c>
    </row>
    <row r="445" spans="1:15" ht="18">
      <c r="A445" s="75" t="s">
        <v>501</v>
      </c>
      <c r="C445" s="94">
        <f>+VLOOKUP(A445,BD!$A$2:$E$3988,3,0)</f>
        <v>33</v>
      </c>
      <c r="D445" s="95" t="str">
        <f>+VLOOKUP(A445,BD!$A$2:$E$3988,4,0)</f>
        <v>1,25 x 7 x 32 - Expansión</v>
      </c>
      <c r="E445" s="96">
        <f>+VLOOKUP(A445,BD!$A$2:$E$3988,5,0)</f>
        <v>1372.04</v>
      </c>
      <c r="G445" s="101">
        <f t="shared" si="7"/>
        <v>740.9</v>
      </c>
      <c r="H445" s="69"/>
      <c r="I445" s="101">
        <f t="array" ref="I445">+ROUND(G445+(G445*DES.2),2)</f>
        <v>1333.62</v>
      </c>
      <c r="J445" s="57"/>
      <c r="K445" s="57"/>
      <c r="L445" s="57"/>
      <c r="M445" s="57"/>
      <c r="N445" s="57"/>
      <c r="O445" s="64" t="str">
        <f>+IFERROR(VLOOKUP(A445,Imagen!A:B,2,0),"")</f>
        <v>http://http2.mlstatic.com/D_775107-MLA72053880838_102023-F.jpg</v>
      </c>
    </row>
    <row r="446" spans="1:15" ht="18">
      <c r="A446" s="75" t="s">
        <v>502</v>
      </c>
      <c r="C446" s="94">
        <f>+VLOOKUP(A446,BD!$A$2:$E$3988,3,0)</f>
        <v>34</v>
      </c>
      <c r="D446" s="95" t="str">
        <f>+VLOOKUP(A446,BD!$A$2:$E$3988,4,0)</f>
        <v>1,5 x  x  - Expansión</v>
      </c>
      <c r="E446" s="96">
        <f>+VLOOKUP(A446,BD!$A$2:$E$3988,5,0)</f>
        <v>1328.4</v>
      </c>
      <c r="G446" s="101">
        <f t="shared" ref="G446:G477" si="8">IF($G$7="SI",ROUND(E446-(E446*DES.1),2)*1.21,ROUND(E446-(E446*DES.1),2))</f>
        <v>717.34</v>
      </c>
      <c r="H446" s="69"/>
      <c r="I446" s="101">
        <f t="array" ref="I446">+ROUND(G446+(G446*DES.2),2)</f>
        <v>1291.21</v>
      </c>
      <c r="J446" s="57"/>
      <c r="K446" s="57"/>
      <c r="L446" s="57"/>
      <c r="M446" s="57"/>
      <c r="N446" s="57"/>
      <c r="O446" s="64" t="str">
        <f>+IFERROR(VLOOKUP(A446,Imagen!A:B,2,0),"")</f>
        <v>http://http2.mlstatic.com/D_621417-MLA72053880844_102023-F.jpg</v>
      </c>
    </row>
    <row r="447" spans="1:15" ht="18">
      <c r="A447" s="75" t="s">
        <v>503</v>
      </c>
      <c r="C447" s="94">
        <f>+VLOOKUP(A447,BD!$A$2:$E$3988,3,0)</f>
        <v>38</v>
      </c>
      <c r="D447" s="95" t="str">
        <f>+VLOOKUP(A447,BD!$A$2:$E$3988,4,0)</f>
        <v>1 x 5 x 5 - Torsión</v>
      </c>
      <c r="E447" s="96">
        <f>+VLOOKUP(A447,BD!$A$2:$E$3988,5,0)</f>
        <v>1168.32</v>
      </c>
      <c r="G447" s="101">
        <f t="shared" si="8"/>
        <v>630.89</v>
      </c>
      <c r="H447" s="69"/>
      <c r="I447" s="101">
        <f t="array" ref="I447">+ROUND(G447+(G447*DES.2),2)</f>
        <v>1135.5999999999999</v>
      </c>
      <c r="J447" s="57"/>
      <c r="K447" s="57"/>
      <c r="L447" s="57"/>
      <c r="M447" s="57"/>
      <c r="N447" s="57"/>
      <c r="O447" s="65" t="str">
        <f>+IFERROR(VLOOKUP(A447,Imagen!A:B,2,0),"")</f>
        <v/>
      </c>
    </row>
    <row r="448" spans="1:15" ht="18">
      <c r="A448" s="75" t="s">
        <v>504</v>
      </c>
      <c r="C448" s="94">
        <f>+VLOOKUP(A448,BD!$A$2:$E$3988,3,0)</f>
        <v>39</v>
      </c>
      <c r="D448" s="95" t="str">
        <f>+VLOOKUP(A448,BD!$A$2:$E$3988,4,0)</f>
        <v>1,5 x 8 x 6 - Torsión</v>
      </c>
      <c r="E448" s="96">
        <f>+VLOOKUP(A448,BD!$A$2:$E$3988,5,0)</f>
        <v>1657.84</v>
      </c>
      <c r="G448" s="101">
        <f t="shared" si="8"/>
        <v>895.23</v>
      </c>
      <c r="H448" s="69"/>
      <c r="I448" s="101">
        <f t="array" ref="I448">+ROUND(G448+(G448*DES.2),2)</f>
        <v>1611.41</v>
      </c>
      <c r="J448" s="57"/>
      <c r="K448" s="57"/>
      <c r="L448" s="57"/>
      <c r="M448" s="57"/>
      <c r="N448" s="57"/>
      <c r="O448" s="64" t="str">
        <f>+IFERROR(VLOOKUP(A448,Imagen!A:B,2,0),"")</f>
        <v>http://http2.mlstatic.com/D_671194-MLA72292952859_102023-F.jpg</v>
      </c>
    </row>
    <row r="449" spans="1:15" ht="18">
      <c r="A449" s="75" t="s">
        <v>505</v>
      </c>
      <c r="C449" s="94">
        <f>+VLOOKUP(A449,BD!$A$2:$E$3988,3,0)</f>
        <v>80</v>
      </c>
      <c r="D449" s="95" t="str">
        <f>+VLOOKUP(A449,BD!$A$2:$E$3988,4,0)</f>
        <v>acelerador corto x  x  - Expansión</v>
      </c>
      <c r="E449" s="96">
        <f>+VLOOKUP(A449,BD!$A$2:$E$3988,5,0)</f>
        <v>2331.84</v>
      </c>
      <c r="G449" s="101">
        <f t="shared" si="8"/>
        <v>1259.19</v>
      </c>
      <c r="H449" s="69"/>
      <c r="I449" s="101">
        <f t="array" ref="I449">+ROUND(G449+(G449*DES.2),2)</f>
        <v>2266.54</v>
      </c>
      <c r="J449" s="57"/>
      <c r="K449" s="57"/>
      <c r="L449" s="57"/>
      <c r="M449" s="57"/>
      <c r="N449" s="57"/>
      <c r="O449" s="65" t="str">
        <f>+IFERROR(VLOOKUP(A449,Imagen!A:B,2,0),"")</f>
        <v/>
      </c>
    </row>
    <row r="450" spans="1:15" ht="18">
      <c r="A450" s="75" t="s">
        <v>506</v>
      </c>
      <c r="C450" s="94">
        <f>+VLOOKUP(A450,BD!$A$2:$E$3988,3,0)</f>
        <v>81</v>
      </c>
      <c r="D450" s="95" t="str">
        <f>+VLOOKUP(A450,BD!$A$2:$E$3988,4,0)</f>
        <v>acelerador largo x  x  - Expansión</v>
      </c>
      <c r="E450" s="96">
        <f>+VLOOKUP(A450,BD!$A$2:$E$3988,5,0)</f>
        <v>2690.44</v>
      </c>
      <c r="G450" s="101">
        <f t="shared" si="8"/>
        <v>1452.84</v>
      </c>
      <c r="H450" s="69"/>
      <c r="I450" s="101">
        <f t="array" ref="I450">+ROUND(G450+(G450*DES.2),2)</f>
        <v>2615.11</v>
      </c>
      <c r="J450" s="57"/>
      <c r="K450" s="57"/>
      <c r="L450" s="57"/>
      <c r="M450" s="57"/>
      <c r="N450" s="57"/>
      <c r="O450" s="65" t="str">
        <f>+IFERROR(VLOOKUP(A450,Imagen!A:B,2,0),"")</f>
        <v/>
      </c>
    </row>
    <row r="451" spans="1:15" ht="18">
      <c r="A451" s="75" t="s">
        <v>507</v>
      </c>
      <c r="C451" s="94">
        <f>+VLOOKUP(A451,BD!$A$2:$E$3988,3,0)</f>
        <v>82</v>
      </c>
      <c r="D451" s="95" t="str">
        <f>+VLOOKUP(A451,BD!$A$2:$E$3988,4,0)</f>
        <v>embrague Chevrol.y FORD x  x  - Expansión</v>
      </c>
      <c r="E451" s="96">
        <f>+VLOOKUP(A451,BD!$A$2:$E$3988,5,0)</f>
        <v>4125.32</v>
      </c>
      <c r="G451" s="101">
        <f t="shared" si="8"/>
        <v>2227.67</v>
      </c>
      <c r="H451" s="69"/>
      <c r="I451" s="101">
        <f t="array" ref="I451">+ROUND(G451+(G451*DES.2),2)</f>
        <v>4009.81</v>
      </c>
      <c r="J451" s="57"/>
      <c r="K451" s="57"/>
      <c r="L451" s="57"/>
      <c r="M451" s="57"/>
      <c r="N451" s="57"/>
      <c r="O451" s="64" t="str">
        <f>+IFERROR(VLOOKUP(A451,Imagen!A:B,2,0),"")</f>
        <v>http://http2.mlstatic.com/D_822111-MLA72112961941_102023-F.jpg</v>
      </c>
    </row>
    <row r="452" spans="1:15" ht="18">
      <c r="A452" s="75" t="s">
        <v>508</v>
      </c>
      <c r="C452" s="94">
        <f>+VLOOKUP(A452,BD!$A$2:$E$3988,3,0)</f>
        <v>83</v>
      </c>
      <c r="D452" s="95" t="str">
        <f>+VLOOKUP(A452,BD!$A$2:$E$3988,4,0)</f>
        <v>acelerador falcon/ F100 x  x  - Expansión</v>
      </c>
      <c r="E452" s="96">
        <f>+VLOOKUP(A452,BD!$A$2:$E$3988,5,0)</f>
        <v>2690.44</v>
      </c>
      <c r="G452" s="101">
        <f t="shared" si="8"/>
        <v>1452.84</v>
      </c>
      <c r="H452" s="69"/>
      <c r="I452" s="101">
        <f t="array" ref="I452">+ROUND(G452+(G452*DES.2),2)</f>
        <v>2615.11</v>
      </c>
      <c r="J452" s="57"/>
      <c r="K452" s="57"/>
      <c r="L452" s="57"/>
      <c r="M452" s="57"/>
      <c r="N452" s="57"/>
      <c r="O452" s="65" t="str">
        <f>+IFERROR(VLOOKUP(A452,Imagen!A:B,2,0),"")</f>
        <v/>
      </c>
    </row>
    <row r="453" spans="1:15" ht="18">
      <c r="A453" s="75" t="s">
        <v>509</v>
      </c>
      <c r="C453" s="94">
        <f>+VLOOKUP(A453,BD!$A$2:$E$3988,3,0)</f>
        <v>84</v>
      </c>
      <c r="D453" s="95" t="str">
        <f>+VLOOKUP(A453,BD!$A$2:$E$3988,4,0)</f>
        <v>embrague R/12 x  x  - Expansión</v>
      </c>
      <c r="E453" s="96">
        <f>+VLOOKUP(A453,BD!$A$2:$E$3988,5,0)</f>
        <v>2869.76</v>
      </c>
      <c r="G453" s="101">
        <f t="shared" si="8"/>
        <v>1549.67</v>
      </c>
      <c r="H453" s="69"/>
      <c r="I453" s="101">
        <f t="array" ref="I453">+ROUND(G453+(G453*DES.2),2)</f>
        <v>2789.41</v>
      </c>
      <c r="J453" s="57"/>
      <c r="K453" s="57"/>
      <c r="L453" s="57"/>
      <c r="M453" s="57"/>
      <c r="N453" s="57"/>
      <c r="O453" s="64" t="str">
        <f>+IFERROR(VLOOKUP(A453,Imagen!A:B,2,0),"")</f>
        <v>http://http2.mlstatic.com/D_981054-MLA72113085963_102023-F.jpg</v>
      </c>
    </row>
    <row r="454" spans="1:15" ht="18">
      <c r="A454" s="75" t="s">
        <v>510</v>
      </c>
      <c r="C454" s="94">
        <f>+VLOOKUP(A454,BD!$A$2:$E$3988,3,0)</f>
        <v>85</v>
      </c>
      <c r="D454" s="95" t="str">
        <f>+VLOOKUP(A454,BD!$A$2:$E$3988,4,0)</f>
        <v>Embrague Taunus x  x  - Expansión</v>
      </c>
      <c r="E454" s="96">
        <f>+VLOOKUP(A454,BD!$A$2:$E$3988,5,0)</f>
        <v>3946.04</v>
      </c>
      <c r="G454" s="101">
        <f t="shared" si="8"/>
        <v>2130.86</v>
      </c>
      <c r="H454" s="69"/>
      <c r="I454" s="101">
        <f t="array" ref="I454">+ROUND(G454+(G454*DES.2),2)</f>
        <v>3835.55</v>
      </c>
      <c r="J454" s="57"/>
      <c r="K454" s="57"/>
      <c r="L454" s="57"/>
      <c r="M454" s="57"/>
      <c r="N454" s="57"/>
      <c r="O454" s="65" t="str">
        <f>+IFERROR(VLOOKUP(A454,Imagen!A:B,2,0),"")</f>
        <v/>
      </c>
    </row>
    <row r="455" spans="1:15" ht="18">
      <c r="A455" s="75" t="s">
        <v>511</v>
      </c>
      <c r="C455" s="94">
        <f>+VLOOKUP(A455,BD!$A$2:$E$3988,3,0)</f>
        <v>86</v>
      </c>
      <c r="D455" s="95" t="str">
        <f>+VLOOKUP(A455,BD!$A$2:$E$3988,4,0)</f>
        <v>Acelel. Ref. x  x  - Expansión</v>
      </c>
      <c r="E455" s="96">
        <f>+VLOOKUP(A455,BD!$A$2:$E$3988,5,0)</f>
        <v>3141.52</v>
      </c>
      <c r="G455" s="101">
        <f t="shared" si="8"/>
        <v>1696.42</v>
      </c>
      <c r="H455" s="69"/>
      <c r="I455" s="101">
        <f t="array" ref="I455">+ROUND(G455+(G455*DES.2),2)</f>
        <v>3053.56</v>
      </c>
      <c r="J455" s="57"/>
      <c r="K455" s="57"/>
      <c r="L455" s="57"/>
      <c r="M455" s="57"/>
      <c r="N455" s="57"/>
      <c r="O455" s="64" t="str">
        <f>+IFERROR(VLOOKUP(A455,Imagen!A:B,2,0),"")</f>
        <v>http://http2.mlstatic.com/D_643086-MLA72112883815_102023-F.jpg</v>
      </c>
    </row>
    <row r="456" spans="1:15" ht="18">
      <c r="A456" s="75" t="s">
        <v>512</v>
      </c>
      <c r="C456" s="94">
        <f>+VLOOKUP(A456,BD!$A$2:$E$3988,3,0)</f>
        <v>87</v>
      </c>
      <c r="D456" s="95" t="str">
        <f>+VLOOKUP(A456,BD!$A$2:$E$3988,4,0)</f>
        <v>Embrague Univ. Corto x  x  - Expansión</v>
      </c>
      <c r="E456" s="96">
        <f>+VLOOKUP(A456,BD!$A$2:$E$3988,5,0)</f>
        <v>3228.76</v>
      </c>
      <c r="G456" s="101">
        <f t="shared" si="8"/>
        <v>1743.53</v>
      </c>
      <c r="H456" s="69"/>
      <c r="I456" s="101">
        <f t="array" ref="I456">+ROUND(G456+(G456*DES.2),2)</f>
        <v>3138.35</v>
      </c>
      <c r="J456" s="57"/>
      <c r="K456" s="57"/>
      <c r="L456" s="57"/>
      <c r="M456" s="57"/>
      <c r="N456" s="57"/>
      <c r="O456" s="65" t="str">
        <f>+IFERROR(VLOOKUP(A456,Imagen!A:B,2,0),"")</f>
        <v/>
      </c>
    </row>
    <row r="457" spans="1:15" ht="18">
      <c r="A457" s="75" t="s">
        <v>513</v>
      </c>
      <c r="C457" s="94">
        <f>+VLOOKUP(A457,BD!$A$2:$E$3988,3,0)</f>
        <v>88</v>
      </c>
      <c r="D457" s="95" t="str">
        <f>+VLOOKUP(A457,BD!$A$2:$E$3988,4,0)</f>
        <v>Embrague Univ. Largo x  x  - Expansión</v>
      </c>
      <c r="E457" s="96">
        <f>+VLOOKUP(A457,BD!$A$2:$E$3988,5,0)</f>
        <v>3587.4</v>
      </c>
      <c r="G457" s="101">
        <f t="shared" si="8"/>
        <v>1937.2</v>
      </c>
      <c r="H457" s="69"/>
      <c r="I457" s="101">
        <f t="array" ref="I457">+ROUND(G457+(G457*DES.2),2)</f>
        <v>3486.96</v>
      </c>
      <c r="J457" s="57"/>
      <c r="K457" s="57"/>
      <c r="L457" s="57"/>
      <c r="M457" s="57"/>
      <c r="N457" s="57"/>
      <c r="O457" s="65" t="str">
        <f>+IFERROR(VLOOKUP(A457,Imagen!A:B,2,0),"")</f>
        <v/>
      </c>
    </row>
    <row r="458" spans="1:15" ht="18">
      <c r="A458" s="75" t="s">
        <v>514</v>
      </c>
      <c r="C458" s="94">
        <f>+VLOOKUP(A458,BD!$A$2:$E$3988,3,0)</f>
        <v>89</v>
      </c>
      <c r="D458" s="95" t="str">
        <f>+VLOOKUP(A458,BD!$A$2:$E$3988,4,0)</f>
        <v>Embrague  Dodge x  x  - Expansión</v>
      </c>
      <c r="E458" s="96">
        <f>+VLOOKUP(A458,BD!$A$2:$E$3988,5,0)</f>
        <v>4673.28</v>
      </c>
      <c r="G458" s="101">
        <f t="shared" si="8"/>
        <v>2523.5700000000002</v>
      </c>
      <c r="H458" s="69"/>
      <c r="I458" s="101">
        <f t="array" ref="I458">+ROUND(G458+(G458*DES.2),2)</f>
        <v>4542.43</v>
      </c>
      <c r="J458" s="57"/>
      <c r="K458" s="57"/>
      <c r="L458" s="57"/>
      <c r="M458" s="57"/>
      <c r="N458" s="57"/>
      <c r="O458" s="65" t="str">
        <f>+IFERROR(VLOOKUP(A458,Imagen!A:B,2,0),"")</f>
        <v/>
      </c>
    </row>
    <row r="459" spans="1:15" ht="18">
      <c r="A459" s="75" t="s">
        <v>515</v>
      </c>
      <c r="C459" s="94">
        <f>+VLOOKUP(A459,BD!$A$2:$E$3988,3,0)</f>
        <v>35</v>
      </c>
      <c r="D459" s="95" t="str">
        <f>+VLOOKUP(A459,BD!$A$2:$E$3988,4,0)</f>
        <v>1,25 x 14-19 x 25 - Compresión</v>
      </c>
      <c r="E459" s="96">
        <f>+VLOOKUP(A459,BD!$A$2:$E$3988,5,0)</f>
        <v>842.6</v>
      </c>
      <c r="G459" s="101">
        <f t="shared" si="8"/>
        <v>455</v>
      </c>
      <c r="H459" s="69"/>
      <c r="I459" s="101">
        <f t="array" ref="I459">+ROUND(G459+(G459*DES.2),2)</f>
        <v>819</v>
      </c>
      <c r="J459" s="57"/>
      <c r="K459" s="57"/>
      <c r="L459" s="57"/>
      <c r="M459" s="57"/>
      <c r="N459" s="57"/>
      <c r="O459" s="64" t="str">
        <f>+IFERROR(VLOOKUP(A459,Imagen!A:B,2,0),"")</f>
        <v>http://http2.mlstatic.com/D_945508-MLA72053880840_102023-F.jpg</v>
      </c>
    </row>
    <row r="460" spans="1:15" ht="18">
      <c r="A460" s="75" t="s">
        <v>516</v>
      </c>
      <c r="C460" s="94">
        <f>+VLOOKUP(A460,BD!$A$2:$E$3988,3,0)</f>
        <v>36</v>
      </c>
      <c r="D460" s="95" t="str">
        <f>+VLOOKUP(A460,BD!$A$2:$E$3988,4,0)</f>
        <v>1,5 x .10-18 x 35 - Compresión</v>
      </c>
      <c r="E460" s="96">
        <f>+VLOOKUP(A460,BD!$A$2:$E$3988,5,0)</f>
        <v>963.12</v>
      </c>
      <c r="G460" s="101">
        <f t="shared" si="8"/>
        <v>520.08000000000004</v>
      </c>
      <c r="H460" s="69"/>
      <c r="I460" s="101">
        <f t="array" ref="I460">+ROUND(G460+(G460*DES.2),2)</f>
        <v>936.14</v>
      </c>
      <c r="J460" s="57"/>
      <c r="K460" s="57"/>
      <c r="L460" s="57"/>
      <c r="M460" s="57"/>
      <c r="N460" s="57"/>
      <c r="O460" s="64" t="str">
        <f>+IFERROR(VLOOKUP(A460,Imagen!A:B,2,0),"")</f>
        <v>http://http2.mlstatic.com/D_927399-MLA72112883147_102023-F.jpg</v>
      </c>
    </row>
    <row r="461" spans="1:15" ht="18">
      <c r="A461" s="75" t="s">
        <v>517</v>
      </c>
      <c r="C461" s="94">
        <f>+VLOOKUP(A461,BD!$A$2:$E$3988,3,0)</f>
        <v>37</v>
      </c>
      <c r="D461" s="95" t="str">
        <f>+VLOOKUP(A461,BD!$A$2:$E$3988,4,0)</f>
        <v>1,5 x .14-18 x 90 - Compresión</v>
      </c>
      <c r="E461" s="96">
        <f>+VLOOKUP(A461,BD!$A$2:$E$3988,5,0)</f>
        <v>1054.08</v>
      </c>
      <c r="G461" s="101">
        <f t="shared" si="8"/>
        <v>569.20000000000005</v>
      </c>
      <c r="H461" s="69"/>
      <c r="I461" s="101">
        <f t="array" ref="I461">+ROUND(G461+(G461*DES.2),2)</f>
        <v>1024.56</v>
      </c>
      <c r="J461" s="57"/>
      <c r="K461" s="57"/>
      <c r="L461" s="57"/>
      <c r="M461" s="57"/>
      <c r="N461" s="57"/>
      <c r="O461" s="64" t="str">
        <f>+IFERROR(VLOOKUP(A461,Imagen!A:B,2,0),"")</f>
        <v>http://http2.mlstatic.com/D_828949-MLA72053880842_102023-F.jpg</v>
      </c>
    </row>
    <row r="462" spans="1:15" ht="18">
      <c r="A462" s="75" t="s">
        <v>518</v>
      </c>
      <c r="C462" s="94">
        <f>+VLOOKUP(A462,BD!$A$2:$E$3988,3,0)</f>
        <v>40</v>
      </c>
      <c r="D462" s="95" t="str">
        <f>+VLOOKUP(A462,BD!$A$2:$E$3988,4,0)</f>
        <v>0,5 x 4,5 x 50 - Compresión</v>
      </c>
      <c r="E462" s="96">
        <f>+VLOOKUP(A462,BD!$A$2:$E$3988,5,0)</f>
        <v>811.92</v>
      </c>
      <c r="G462" s="101">
        <f t="shared" si="8"/>
        <v>438.44</v>
      </c>
      <c r="H462" s="69"/>
      <c r="I462" s="101">
        <f t="array" ref="I462">+ROUND(G462+(G462*DES.2),2)</f>
        <v>789.19</v>
      </c>
      <c r="J462" s="57"/>
      <c r="K462" s="57"/>
      <c r="L462" s="57"/>
      <c r="M462" s="57"/>
      <c r="N462" s="57"/>
      <c r="O462" s="64" t="str">
        <f>+IFERROR(VLOOKUP(A462,Imagen!A:B,2,0),"")</f>
        <v>http://http2.mlstatic.com/D_745938-MLA72113085297_102023-F.jpg</v>
      </c>
    </row>
    <row r="463" spans="1:15" ht="18">
      <c r="A463" s="75" t="s">
        <v>519</v>
      </c>
      <c r="C463" s="94">
        <f>+VLOOKUP(A463,BD!$A$2:$E$3988,3,0)</f>
        <v>41</v>
      </c>
      <c r="D463" s="95" t="str">
        <f>+VLOOKUP(A463,BD!$A$2:$E$3988,4,0)</f>
        <v>0,5 x 6 x 50 - Compresión</v>
      </c>
      <c r="E463" s="96">
        <f>+VLOOKUP(A463,BD!$A$2:$E$3988,5,0)</f>
        <v>811.92</v>
      </c>
      <c r="G463" s="101">
        <f t="shared" si="8"/>
        <v>438.44</v>
      </c>
      <c r="H463" s="69"/>
      <c r="I463" s="101">
        <f t="array" ref="I463">+ROUND(G463+(G463*DES.2),2)</f>
        <v>789.19</v>
      </c>
      <c r="J463" s="57"/>
      <c r="K463" s="57"/>
      <c r="L463" s="57"/>
      <c r="M463" s="57"/>
      <c r="N463" s="57"/>
      <c r="O463" s="64" t="str">
        <f>+IFERROR(VLOOKUP(A463,Imagen!A:B,2,0),"")</f>
        <v>http://http2.mlstatic.com/D_801932-MLA72053954812_102023-F.jpg</v>
      </c>
    </row>
    <row r="464" spans="1:15" ht="18">
      <c r="A464" s="75" t="s">
        <v>520</v>
      </c>
      <c r="C464" s="94">
        <f>+VLOOKUP(A464,BD!$A$2:$E$3988,3,0)</f>
        <v>42</v>
      </c>
      <c r="D464" s="95" t="str">
        <f>+VLOOKUP(A464,BD!$A$2:$E$3988,4,0)</f>
        <v>0,6 x 8 x 50 - Compresión</v>
      </c>
      <c r="E464" s="96">
        <f>+VLOOKUP(A464,BD!$A$2:$E$3988,5,0)</f>
        <v>811.92</v>
      </c>
      <c r="G464" s="101">
        <f t="shared" si="8"/>
        <v>438.44</v>
      </c>
      <c r="H464" s="69"/>
      <c r="I464" s="101">
        <f t="array" ref="I464">+ROUND(G464+(G464*DES.2),2)</f>
        <v>789.19</v>
      </c>
      <c r="J464" s="57"/>
      <c r="K464" s="57"/>
      <c r="L464" s="57"/>
      <c r="M464" s="57"/>
      <c r="N464" s="57"/>
      <c r="O464" s="64" t="str">
        <f>+IFERROR(VLOOKUP(A464,Imagen!A:B,2,0),"")</f>
        <v>http://http2.mlstatic.com/D_619162-MLA72112961281_102023-F.jpg</v>
      </c>
    </row>
    <row r="465" spans="1:15" ht="18">
      <c r="A465" s="75" t="s">
        <v>521</v>
      </c>
      <c r="C465" s="94">
        <f>+VLOOKUP(A465,BD!$A$2:$E$3988,3,0)</f>
        <v>43</v>
      </c>
      <c r="D465" s="95" t="str">
        <f>+VLOOKUP(A465,BD!$A$2:$E$3988,4,0)</f>
        <v>0,8 x 9,5 x 16 - Compresión</v>
      </c>
      <c r="E465" s="96">
        <f>+VLOOKUP(A465,BD!$A$2:$E$3988,5,0)</f>
        <v>811.92</v>
      </c>
      <c r="G465" s="101">
        <f t="shared" si="8"/>
        <v>438.44</v>
      </c>
      <c r="H465" s="69"/>
      <c r="I465" s="101">
        <f t="array" ref="I465">+ROUND(G465+(G465*DES.2),2)</f>
        <v>789.19</v>
      </c>
      <c r="J465" s="57"/>
      <c r="K465" s="57"/>
      <c r="L465" s="57"/>
      <c r="M465" s="57"/>
      <c r="N465" s="57"/>
      <c r="O465" s="64" t="str">
        <f>+IFERROR(VLOOKUP(A465,Imagen!A:B,2,0),"")</f>
        <v>http://http2.mlstatic.com/D_995243-MLA72113085321_102023-F.jpg</v>
      </c>
    </row>
    <row r="466" spans="1:15" ht="18">
      <c r="A466" s="75" t="s">
        <v>522</v>
      </c>
      <c r="C466" s="94">
        <f>+VLOOKUP(A466,BD!$A$2:$E$3988,3,0)</f>
        <v>44</v>
      </c>
      <c r="D466" s="95" t="str">
        <f>+VLOOKUP(A466,BD!$A$2:$E$3988,4,0)</f>
        <v>0,8 x 9 x 50 - Compresión</v>
      </c>
      <c r="E466" s="96">
        <f>+VLOOKUP(A466,BD!$A$2:$E$3988,5,0)</f>
        <v>811.92</v>
      </c>
      <c r="G466" s="101">
        <f t="shared" si="8"/>
        <v>438.44</v>
      </c>
      <c r="H466" s="69"/>
      <c r="I466" s="101">
        <f t="array" ref="I466">+ROUND(G466+(G466*DES.2),2)</f>
        <v>789.19</v>
      </c>
      <c r="J466" s="57"/>
      <c r="K466" s="57"/>
      <c r="L466" s="57"/>
      <c r="M466" s="57"/>
      <c r="N466" s="57"/>
      <c r="O466" s="64" t="str">
        <f>+IFERROR(VLOOKUP(A466,Imagen!A:B,2,0),"")</f>
        <v>http://http2.mlstatic.com/D_625167-MLA72053880868_102023-F.jpg</v>
      </c>
    </row>
    <row r="467" spans="1:15" ht="18">
      <c r="A467" s="75" t="s">
        <v>523</v>
      </c>
      <c r="C467" s="94">
        <f>+VLOOKUP(A467,BD!$A$2:$E$3988,3,0)</f>
        <v>45</v>
      </c>
      <c r="D467" s="95" t="str">
        <f>+VLOOKUP(A467,BD!$A$2:$E$3988,4,0)</f>
        <v>0,8 x 11 x 50 - Compresión</v>
      </c>
      <c r="E467" s="96">
        <f>+VLOOKUP(A467,BD!$A$2:$E$3988,5,0)</f>
        <v>916.16</v>
      </c>
      <c r="G467" s="101">
        <f t="shared" si="8"/>
        <v>494.73</v>
      </c>
      <c r="H467" s="69"/>
      <c r="I467" s="101">
        <f t="array" ref="I467">+ROUND(G467+(G467*DES.2),2)</f>
        <v>890.51</v>
      </c>
      <c r="J467" s="57"/>
      <c r="K467" s="57"/>
      <c r="L467" s="57"/>
      <c r="M467" s="57"/>
      <c r="N467" s="57"/>
      <c r="O467" s="64" t="str">
        <f>+IFERROR(VLOOKUP(A467,Imagen!A:B,2,0),"")</f>
        <v>http://http2.mlstatic.com/D_741044-MLA72053954822_102023-F.jpg</v>
      </c>
    </row>
    <row r="468" spans="1:15" ht="18">
      <c r="A468" s="75" t="s">
        <v>524</v>
      </c>
      <c r="C468" s="94">
        <f>+VLOOKUP(A468,BD!$A$2:$E$3988,3,0)</f>
        <v>46</v>
      </c>
      <c r="D468" s="95" t="str">
        <f>+VLOOKUP(A468,BD!$A$2:$E$3988,4,0)</f>
        <v>0,8 x 13 x 70 - Compresión</v>
      </c>
      <c r="E468" s="96">
        <f>+VLOOKUP(A468,BD!$A$2:$E$3988,5,0)</f>
        <v>1175.72</v>
      </c>
      <c r="G468" s="101">
        <f t="shared" si="8"/>
        <v>634.89</v>
      </c>
      <c r="H468" s="69"/>
      <c r="I468" s="101">
        <f t="array" ref="I468">+ROUND(G468+(G468*DES.2),2)</f>
        <v>1142.8</v>
      </c>
      <c r="J468" s="57"/>
      <c r="K468" s="57"/>
      <c r="L468" s="57"/>
      <c r="M468" s="57"/>
      <c r="N468" s="57"/>
      <c r="O468" s="64" t="str">
        <f>+IFERROR(VLOOKUP(A468,Imagen!A:B,2,0),"")</f>
        <v>http://http2.mlstatic.com/D_952348-MLA72112883669_102023-F.jpg</v>
      </c>
    </row>
    <row r="469" spans="1:15" ht="18">
      <c r="A469" s="75" t="s">
        <v>525</v>
      </c>
      <c r="C469" s="94">
        <f>+VLOOKUP(A469,BD!$A$2:$E$3988,3,0)</f>
        <v>47</v>
      </c>
      <c r="D469" s="95" t="str">
        <f>+VLOOKUP(A469,BD!$A$2:$E$3988,4,0)</f>
        <v>1 x 7 x 18 - Compresión</v>
      </c>
      <c r="E469" s="96">
        <f>+VLOOKUP(A469,BD!$A$2:$E$3988,5,0)</f>
        <v>896.96</v>
      </c>
      <c r="G469" s="101">
        <f t="shared" si="8"/>
        <v>484.36</v>
      </c>
      <c r="H469" s="69"/>
      <c r="I469" s="101">
        <f t="array" ref="I469">+ROUND(G469+(G469*DES.2),2)</f>
        <v>871.85</v>
      </c>
      <c r="J469" s="57"/>
      <c r="K469" s="57"/>
      <c r="L469" s="57"/>
      <c r="M469" s="57"/>
      <c r="N469" s="57"/>
      <c r="O469" s="64" t="str">
        <f>+IFERROR(VLOOKUP(A469,Imagen!A:B,2,0),"")</f>
        <v>http://http2.mlstatic.com/D_928941-MLA72053881456_102023-F.jpg</v>
      </c>
    </row>
    <row r="470" spans="1:15" ht="18">
      <c r="A470" s="75" t="s">
        <v>526</v>
      </c>
      <c r="C470" s="94">
        <f>+VLOOKUP(A470,BD!$A$2:$E$3988,3,0)</f>
        <v>48</v>
      </c>
      <c r="D470" s="95" t="str">
        <f>+VLOOKUP(A470,BD!$A$2:$E$3988,4,0)</f>
        <v>1 x 8 x 50 - Compresión</v>
      </c>
      <c r="E470" s="96">
        <f>+VLOOKUP(A470,BD!$A$2:$E$3988,5,0)</f>
        <v>1175.72</v>
      </c>
      <c r="G470" s="101">
        <f t="shared" si="8"/>
        <v>634.89</v>
      </c>
      <c r="H470" s="69"/>
      <c r="I470" s="101">
        <f t="array" ref="I470">+ROUND(G470+(G470*DES.2),2)</f>
        <v>1142.8</v>
      </c>
      <c r="J470" s="57"/>
      <c r="K470" s="57"/>
      <c r="L470" s="57"/>
      <c r="M470" s="57"/>
      <c r="N470" s="57"/>
      <c r="O470" s="64" t="str">
        <f>+IFERROR(VLOOKUP(A470,Imagen!A:B,2,0),"")</f>
        <v>http://http2.mlstatic.com/D_953015-MLA72053881454_102023-F.jpg</v>
      </c>
    </row>
    <row r="471" spans="1:15" ht="18">
      <c r="A471" s="75" t="s">
        <v>527</v>
      </c>
      <c r="C471" s="94">
        <f>+VLOOKUP(A471,BD!$A$2:$E$3988,3,0)</f>
        <v>50</v>
      </c>
      <c r="D471" s="95" t="str">
        <f>+VLOOKUP(A471,BD!$A$2:$E$3988,4,0)</f>
        <v>1 x 10 x 100 - Compresión</v>
      </c>
      <c r="E471" s="96">
        <f>+VLOOKUP(A471,BD!$A$2:$E$3988,5,0)</f>
        <v>1260.3599999999999</v>
      </c>
      <c r="G471" s="101">
        <f t="shared" si="8"/>
        <v>680.59</v>
      </c>
      <c r="H471" s="69"/>
      <c r="I471" s="101">
        <f t="array" ref="I471">+ROUND(G471+(G471*DES.2),2)</f>
        <v>1225.06</v>
      </c>
      <c r="J471" s="57"/>
      <c r="K471" s="57"/>
      <c r="L471" s="57"/>
      <c r="M471" s="57"/>
      <c r="N471" s="57"/>
      <c r="O471" s="64" t="str">
        <f>+IFERROR(VLOOKUP(A471,Imagen!A:B,2,0),"")</f>
        <v>http://http2.mlstatic.com/D_807614-MLA72112961807_102023-F.jpg</v>
      </c>
    </row>
    <row r="472" spans="1:15" ht="18">
      <c r="A472" s="75" t="s">
        <v>528</v>
      </c>
      <c r="C472" s="94">
        <f>+VLOOKUP(A472,BD!$A$2:$E$3988,3,0)</f>
        <v>51</v>
      </c>
      <c r="D472" s="95" t="str">
        <f>+VLOOKUP(A472,BD!$A$2:$E$3988,4,0)</f>
        <v>1 x 12 x 50 - Compresión</v>
      </c>
      <c r="E472" s="96">
        <f>+VLOOKUP(A472,BD!$A$2:$E$3988,5,0)</f>
        <v>1175.72</v>
      </c>
      <c r="G472" s="101">
        <f t="shared" si="8"/>
        <v>634.89</v>
      </c>
      <c r="H472" s="69"/>
      <c r="I472" s="101">
        <f t="array" ref="I472">+ROUND(G472+(G472*DES.2),2)</f>
        <v>1142.8</v>
      </c>
      <c r="J472" s="57"/>
      <c r="K472" s="57"/>
      <c r="L472" s="57"/>
      <c r="M472" s="57"/>
      <c r="N472" s="57"/>
      <c r="O472" s="64" t="str">
        <f>+IFERROR(VLOOKUP(A472,Imagen!A:B,2,0),"")</f>
        <v>http://http2.mlstatic.com/D_931655-MLA72053955384_102023-F.jpg</v>
      </c>
    </row>
    <row r="473" spans="1:15" ht="18">
      <c r="A473" s="75" t="s">
        <v>529</v>
      </c>
      <c r="C473" s="94">
        <f>+VLOOKUP(A473,BD!$A$2:$E$3988,3,0)</f>
        <v>52</v>
      </c>
      <c r="D473" s="95" t="str">
        <f>+VLOOKUP(A473,BD!$A$2:$E$3988,4,0)</f>
        <v>1 x 12 x 100 - Compresión</v>
      </c>
      <c r="E473" s="96">
        <f>+VLOOKUP(A473,BD!$A$2:$E$3988,5,0)</f>
        <v>1378.67</v>
      </c>
      <c r="G473" s="101">
        <f t="shared" si="8"/>
        <v>744.48</v>
      </c>
      <c r="H473" s="69"/>
      <c r="I473" s="101">
        <f t="array" ref="I473">+ROUND(G473+(G473*DES.2),2)</f>
        <v>1340.06</v>
      </c>
      <c r="J473" s="57"/>
      <c r="K473" s="57"/>
      <c r="L473" s="57"/>
      <c r="M473" s="57"/>
      <c r="N473" s="57"/>
      <c r="O473" s="64" t="str">
        <f>+IFERROR(VLOOKUP(A473,Imagen!A:B,2,0),"")</f>
        <v>http://http2.mlstatic.com/D_774713-MLA72053956978_102023-F.jpg</v>
      </c>
    </row>
    <row r="474" spans="1:15" ht="18">
      <c r="A474" s="75" t="s">
        <v>530</v>
      </c>
      <c r="C474" s="94">
        <f>+VLOOKUP(A474,BD!$A$2:$E$3988,3,0)</f>
        <v>53</v>
      </c>
      <c r="D474" s="95" t="str">
        <f>+VLOOKUP(A474,BD!$A$2:$E$3988,4,0)</f>
        <v>1 x 14 x 60 - Compresión</v>
      </c>
      <c r="E474" s="96">
        <f>+VLOOKUP(A474,BD!$A$2:$E$3988,5,0)</f>
        <v>1260.3599999999999</v>
      </c>
      <c r="G474" s="101">
        <f t="shared" si="8"/>
        <v>680.59</v>
      </c>
      <c r="H474" s="69"/>
      <c r="I474" s="101">
        <f t="array" ref="I474">+ROUND(G474+(G474*DES.2),2)</f>
        <v>1225.06</v>
      </c>
      <c r="J474" s="57"/>
      <c r="K474" s="57"/>
      <c r="L474" s="57"/>
      <c r="M474" s="57"/>
      <c r="N474" s="57"/>
      <c r="O474" s="64" t="str">
        <f>+IFERROR(VLOOKUP(A474,Imagen!A:B,2,0),"")</f>
        <v>http://http2.mlstatic.com/D_853898-MLA72113085859_102023-F.jpg</v>
      </c>
    </row>
    <row r="475" spans="1:15" ht="18">
      <c r="A475" s="75" t="s">
        <v>531</v>
      </c>
      <c r="C475" s="94">
        <f>+VLOOKUP(A475,BD!$A$2:$E$3988,3,0)</f>
        <v>55</v>
      </c>
      <c r="D475" s="95" t="str">
        <f>+VLOOKUP(A475,BD!$A$2:$E$3988,4,0)</f>
        <v>1,25 x 8 x 50 - Compresión</v>
      </c>
      <c r="E475" s="96">
        <f>+VLOOKUP(A475,BD!$A$2:$E$3988,5,0)</f>
        <v>1175.72</v>
      </c>
      <c r="G475" s="101">
        <f t="shared" si="8"/>
        <v>634.89</v>
      </c>
      <c r="H475" s="69"/>
      <c r="I475" s="101">
        <f t="array" ref="I475">+ROUND(G475+(G475*DES.2),2)</f>
        <v>1142.8</v>
      </c>
      <c r="J475" s="57"/>
      <c r="K475" s="57"/>
      <c r="L475" s="57"/>
      <c r="M475" s="57"/>
      <c r="N475" s="57"/>
      <c r="O475" s="64" t="str">
        <f>+IFERROR(VLOOKUP(A475,Imagen!A:B,2,0),"")</f>
        <v>http://http2.mlstatic.com/D_604039-MLA72053881464_102023-F.jpg</v>
      </c>
    </row>
    <row r="476" spans="1:15" ht="18">
      <c r="A476" s="75" t="s">
        <v>532</v>
      </c>
      <c r="C476" s="94">
        <f>+VLOOKUP(A476,BD!$A$2:$E$3988,3,0)</f>
        <v>56</v>
      </c>
      <c r="D476" s="95" t="str">
        <f>+VLOOKUP(A476,BD!$A$2:$E$3988,4,0)</f>
        <v>1,25 x 10 x 50 - Compresión</v>
      </c>
      <c r="E476" s="96">
        <f>+VLOOKUP(A476,BD!$A$2:$E$3988,5,0)</f>
        <v>1175.72</v>
      </c>
      <c r="G476" s="101">
        <f t="shared" si="8"/>
        <v>634.89</v>
      </c>
      <c r="H476" s="69"/>
      <c r="I476" s="101">
        <f t="array" ref="I476">+ROUND(G476+(G476*DES.2),2)</f>
        <v>1142.8</v>
      </c>
      <c r="J476" s="57"/>
      <c r="K476" s="57"/>
      <c r="L476" s="57"/>
      <c r="M476" s="57"/>
      <c r="N476" s="57"/>
      <c r="O476" s="64" t="str">
        <f>+IFERROR(VLOOKUP(A476,Imagen!A:B,2,0),"")</f>
        <v>http://http2.mlstatic.com/D_942731-MLA72113085869_102023-F.jpg</v>
      </c>
    </row>
    <row r="477" spans="1:15" ht="18">
      <c r="A477" s="75" t="s">
        <v>533</v>
      </c>
      <c r="C477" s="94">
        <f>+VLOOKUP(A477,BD!$A$2:$E$3988,3,0)</f>
        <v>57</v>
      </c>
      <c r="D477" s="95" t="str">
        <f>+VLOOKUP(A477,BD!$A$2:$E$3988,4,0)</f>
        <v>1,25 x 12 x 150 - Compresión</v>
      </c>
      <c r="E477" s="96">
        <f>+VLOOKUP(A477,BD!$A$2:$E$3988,5,0)</f>
        <v>1660.4</v>
      </c>
      <c r="G477" s="101">
        <f t="shared" si="8"/>
        <v>896.62</v>
      </c>
      <c r="H477" s="69"/>
      <c r="I477" s="101">
        <f t="array" ref="I477">+ROUND(G477+(G477*DES.2),2)</f>
        <v>1613.92</v>
      </c>
      <c r="J477" s="57"/>
      <c r="K477" s="57"/>
      <c r="L477" s="57"/>
      <c r="M477" s="57"/>
      <c r="N477" s="57"/>
      <c r="O477" s="64" t="str">
        <f>+IFERROR(VLOOKUP(A477,Imagen!A:B,2,0),"")</f>
        <v>http://http2.mlstatic.com/D_833305-MLA72053955438_102023-F.jpg</v>
      </c>
    </row>
    <row r="478" spans="1:15" ht="18">
      <c r="A478" s="75" t="s">
        <v>534</v>
      </c>
      <c r="C478" s="94">
        <f>+VLOOKUP(A478,BD!$A$2:$E$3988,3,0)</f>
        <v>58</v>
      </c>
      <c r="D478" s="95" t="str">
        <f>+VLOOKUP(A478,BD!$A$2:$E$3988,4,0)</f>
        <v>1,25 x 14 x 130 - Compresión</v>
      </c>
      <c r="E478" s="96">
        <f>+VLOOKUP(A478,BD!$A$2:$E$3988,5,0)</f>
        <v>1660.4</v>
      </c>
      <c r="G478" s="101">
        <f t="shared" ref="G478:G507" si="9">IF($G$7="SI",ROUND(E478-(E478*DES.1),2)*1.21,ROUND(E478-(E478*DES.1),2))</f>
        <v>896.62</v>
      </c>
      <c r="H478" s="69"/>
      <c r="I478" s="101">
        <f t="array" ref="I478">+ROUND(G478+(G478*DES.2),2)</f>
        <v>1613.92</v>
      </c>
      <c r="J478" s="57"/>
      <c r="K478" s="57"/>
      <c r="L478" s="57"/>
      <c r="M478" s="57"/>
      <c r="N478" s="57"/>
      <c r="O478" s="64" t="str">
        <f>+IFERROR(VLOOKUP(A478,Imagen!A:B,2,0),"")</f>
        <v>http://http2.mlstatic.com/D_852823-MLA72053955440_102023-F.jpg</v>
      </c>
    </row>
    <row r="479" spans="1:15" ht="18">
      <c r="A479" s="75" t="s">
        <v>535</v>
      </c>
      <c r="C479" s="94">
        <f>+VLOOKUP(A479,BD!$A$2:$E$3988,3,0)</f>
        <v>59</v>
      </c>
      <c r="D479" s="95" t="str">
        <f>+VLOOKUP(A479,BD!$A$2:$E$3988,4,0)</f>
        <v>1,5 x 12 x 50 - Compresión</v>
      </c>
      <c r="E479" s="96">
        <f>+VLOOKUP(A479,BD!$A$2:$E$3988,5,0)</f>
        <v>1260.3599999999999</v>
      </c>
      <c r="G479" s="101">
        <f t="shared" si="9"/>
        <v>680.59</v>
      </c>
      <c r="H479" s="69"/>
      <c r="I479" s="101">
        <f t="array" ref="I479">+ROUND(G479+(G479*DES.2),2)</f>
        <v>1225.06</v>
      </c>
      <c r="J479" s="57"/>
      <c r="K479" s="57"/>
      <c r="L479" s="57"/>
      <c r="M479" s="57"/>
      <c r="N479" s="57"/>
      <c r="O479" s="64" t="str">
        <f>+IFERROR(VLOOKUP(A479,Imagen!A:B,2,0),"")</f>
        <v>http://http2.mlstatic.com/D_853063-MLA72053881498_102023-F.jpg</v>
      </c>
    </row>
    <row r="480" spans="1:15" ht="18">
      <c r="A480" s="75" t="s">
        <v>536</v>
      </c>
      <c r="C480" s="94">
        <f>+VLOOKUP(A480,BD!$A$2:$E$3988,3,0)</f>
        <v>60</v>
      </c>
      <c r="D480" s="95" t="str">
        <f>+VLOOKUP(A480,BD!$A$2:$E$3988,4,0)</f>
        <v>1,5 x 14 x 100 - Compresión</v>
      </c>
      <c r="E480" s="96">
        <f>+VLOOKUP(A480,BD!$A$2:$E$3988,5,0)</f>
        <v>1333.2</v>
      </c>
      <c r="G480" s="101">
        <f t="shared" si="9"/>
        <v>719.93</v>
      </c>
      <c r="H480" s="69"/>
      <c r="I480" s="101">
        <f t="array" ref="I480">+ROUND(G480+(G480*DES.2),2)</f>
        <v>1295.8699999999999</v>
      </c>
      <c r="J480" s="57"/>
      <c r="K480" s="57"/>
      <c r="L480" s="57"/>
      <c r="M480" s="57"/>
      <c r="N480" s="57"/>
      <c r="O480" s="64" t="str">
        <f>+IFERROR(VLOOKUP(A480,Imagen!A:B,2,0),"")</f>
        <v>http://http2.mlstatic.com/D_646146-MLA72053955442_102023-F.jpg</v>
      </c>
    </row>
    <row r="481" spans="1:15" ht="18">
      <c r="A481" s="75" t="s">
        <v>537</v>
      </c>
      <c r="C481" s="94">
        <f>+VLOOKUP(A481,BD!$A$2:$E$3988,3,0)</f>
        <v>61</v>
      </c>
      <c r="D481" s="95" t="str">
        <f>+VLOOKUP(A481,BD!$A$2:$E$3988,4,0)</f>
        <v>1,5 x 16 x 100 - Compresión</v>
      </c>
      <c r="E481" s="96">
        <f>+VLOOKUP(A481,BD!$A$2:$E$3988,5,0)</f>
        <v>1333.2</v>
      </c>
      <c r="G481" s="101">
        <f t="shared" si="9"/>
        <v>719.93</v>
      </c>
      <c r="H481" s="69"/>
      <c r="I481" s="101">
        <f t="array" ref="I481">+ROUND(G481+(G481*DES.2),2)</f>
        <v>1295.8699999999999</v>
      </c>
      <c r="J481" s="57"/>
      <c r="K481" s="57"/>
      <c r="L481" s="57"/>
      <c r="M481" s="57"/>
      <c r="N481" s="57"/>
      <c r="O481" s="64" t="str">
        <f>+IFERROR(VLOOKUP(A481,Imagen!A:B,2,0),"")</f>
        <v>http://http2.mlstatic.com/D_754554-MLA72112961857_102023-F.jpg</v>
      </c>
    </row>
    <row r="482" spans="1:15" ht="18">
      <c r="A482" s="75" t="s">
        <v>538</v>
      </c>
      <c r="C482" s="94">
        <f>+VLOOKUP(A482,BD!$A$2:$E$3988,3,0)</f>
        <v>62</v>
      </c>
      <c r="D482" s="95" t="str">
        <f>+VLOOKUP(A482,BD!$A$2:$E$3988,4,0)</f>
        <v>1,5 x 16 x 35 - Compresión</v>
      </c>
      <c r="E482" s="96">
        <f>+VLOOKUP(A482,BD!$A$2:$E$3988,5,0)</f>
        <v>1260.3599999999999</v>
      </c>
      <c r="G482" s="101">
        <f t="shared" si="9"/>
        <v>680.59</v>
      </c>
      <c r="H482" s="69"/>
      <c r="I482" s="101">
        <f t="array" ref="I482">+ROUND(G482+(G482*DES.2),2)</f>
        <v>1225.06</v>
      </c>
      <c r="J482" s="57"/>
      <c r="K482" s="57"/>
      <c r="L482" s="57"/>
      <c r="M482" s="57"/>
      <c r="N482" s="57"/>
      <c r="O482" s="64" t="str">
        <f>+IFERROR(VLOOKUP(A482,Imagen!A:B,2,0),"")</f>
        <v>http://http2.mlstatic.com/D_854494-MLA72113085907_102023-F.jpg</v>
      </c>
    </row>
    <row r="483" spans="1:15" ht="18">
      <c r="A483" s="75" t="s">
        <v>539</v>
      </c>
      <c r="C483" s="94">
        <f>+VLOOKUP(A483,BD!$A$2:$E$3988,3,0)</f>
        <v>63</v>
      </c>
      <c r="D483" s="95" t="str">
        <f>+VLOOKUP(A483,BD!$A$2:$E$3988,4,0)</f>
        <v>1,5 x 16 x 45 - Compresión</v>
      </c>
      <c r="E483" s="96">
        <f>+VLOOKUP(A483,BD!$A$2:$E$3988,5,0)</f>
        <v>1260.3599999999999</v>
      </c>
      <c r="G483" s="101">
        <f t="shared" si="9"/>
        <v>680.59</v>
      </c>
      <c r="H483" s="69"/>
      <c r="I483" s="101">
        <f t="array" ref="I483">+ROUND(G483+(G483*DES.2),2)</f>
        <v>1225.06</v>
      </c>
      <c r="J483" s="57"/>
      <c r="K483" s="57"/>
      <c r="L483" s="57"/>
      <c r="M483" s="57"/>
      <c r="N483" s="57"/>
      <c r="O483" s="64" t="str">
        <f>+IFERROR(VLOOKUP(A483,Imagen!A:B,2,0),"")</f>
        <v>http://http2.mlstatic.com/D_659492-MLA72112883745_102023-F.jpg</v>
      </c>
    </row>
    <row r="484" spans="1:15" ht="18">
      <c r="A484" s="75" t="s">
        <v>540</v>
      </c>
      <c r="C484" s="94">
        <f>+VLOOKUP(A484,BD!$A$2:$E$3988,3,0)</f>
        <v>64</v>
      </c>
      <c r="D484" s="95" t="str">
        <f>+VLOOKUP(A484,BD!$A$2:$E$3988,4,0)</f>
        <v>1,5 x 22 x 25 - Compresión</v>
      </c>
      <c r="E484" s="96">
        <f>+VLOOKUP(A484,BD!$A$2:$E$3988,5,0)</f>
        <v>1211.96</v>
      </c>
      <c r="G484" s="101">
        <f t="shared" si="9"/>
        <v>654.46</v>
      </c>
      <c r="H484" s="69"/>
      <c r="I484" s="101">
        <f t="array" ref="I484">+ROUND(G484+(G484*DES.2),2)</f>
        <v>1178.03</v>
      </c>
      <c r="J484" s="57"/>
      <c r="K484" s="57"/>
      <c r="L484" s="57"/>
      <c r="M484" s="57"/>
      <c r="N484" s="57"/>
      <c r="O484" s="64" t="str">
        <f>+IFERROR(VLOOKUP(A484,Imagen!A:B,2,0),"")</f>
        <v>http://http2.mlstatic.com/D_743890-MLA72053955478_102023-F.jpg</v>
      </c>
    </row>
    <row r="485" spans="1:15" ht="18">
      <c r="A485" s="75" t="s">
        <v>541</v>
      </c>
      <c r="C485" s="94">
        <f>+VLOOKUP(A485,BD!$A$2:$E$3988,3,0)</f>
        <v>65</v>
      </c>
      <c r="D485" s="95" t="str">
        <f>+VLOOKUP(A485,BD!$A$2:$E$3988,4,0)</f>
        <v>1,75 x 16 x 100 - Compresión</v>
      </c>
      <c r="E485" s="96">
        <f>+VLOOKUP(A485,BD!$A$2:$E$3988,5,0)</f>
        <v>1660.4</v>
      </c>
      <c r="G485" s="101">
        <f t="shared" si="9"/>
        <v>896.62</v>
      </c>
      <c r="H485" s="69"/>
      <c r="I485" s="101">
        <f t="array" ref="I485">+ROUND(G485+(G485*DES.2),2)</f>
        <v>1613.92</v>
      </c>
      <c r="J485" s="57"/>
      <c r="K485" s="57"/>
      <c r="L485" s="57"/>
      <c r="M485" s="57"/>
      <c r="N485" s="57"/>
      <c r="O485" s="64" t="str">
        <f>+IFERROR(VLOOKUP(A485,Imagen!A:B,2,0),"")</f>
        <v>http://http2.mlstatic.com/D_644237-MLA72112883769_102023-F.jpg</v>
      </c>
    </row>
    <row r="486" spans="1:15" ht="18">
      <c r="A486" s="75" t="s">
        <v>542</v>
      </c>
      <c r="C486" s="94">
        <f>+VLOOKUP(A486,BD!$A$2:$E$3988,3,0)</f>
        <v>66</v>
      </c>
      <c r="D486" s="95" t="str">
        <f>+VLOOKUP(A486,BD!$A$2:$E$3988,4,0)</f>
        <v>1,75 x 22 x 40 - Compresión</v>
      </c>
      <c r="E486" s="96">
        <f>+VLOOKUP(A486,BD!$A$2:$E$3988,5,0)</f>
        <v>1299.2</v>
      </c>
      <c r="G486" s="101">
        <f t="shared" si="9"/>
        <v>701.57</v>
      </c>
      <c r="H486" s="69"/>
      <c r="I486" s="101">
        <f t="array" ref="I486">+ROUND(G486+(G486*DES.2),2)</f>
        <v>1262.83</v>
      </c>
      <c r="J486" s="57"/>
      <c r="K486" s="57"/>
      <c r="L486" s="57"/>
      <c r="M486" s="57"/>
      <c r="N486" s="57"/>
      <c r="O486" s="64" t="str">
        <f>+IFERROR(VLOOKUP(A486,Imagen!A:B,2,0),"")</f>
        <v>http://http2.mlstatic.com/D_779842-MLA72112883767_102023-F.jpg</v>
      </c>
    </row>
    <row r="487" spans="1:15" ht="18">
      <c r="A487" s="75" t="s">
        <v>543</v>
      </c>
      <c r="C487" s="94">
        <f>+VLOOKUP(A487,BD!$A$2:$E$3988,3,0)</f>
        <v>68</v>
      </c>
      <c r="D487" s="95" t="str">
        <f>+VLOOKUP(A487,BD!$A$2:$E$3988,4,0)</f>
        <v>2 x 16 x 100 - Compresión</v>
      </c>
      <c r="E487" s="96">
        <f>+VLOOKUP(A487,BD!$A$2:$E$3988,5,0)</f>
        <v>1880</v>
      </c>
      <c r="G487" s="101">
        <f t="shared" si="9"/>
        <v>1015.2</v>
      </c>
      <c r="H487" s="69"/>
      <c r="I487" s="101">
        <f t="array" ref="I487">+ROUND(G487+(G487*DES.2),2)</f>
        <v>1827.36</v>
      </c>
      <c r="J487" s="57"/>
      <c r="K487" s="57"/>
      <c r="L487" s="57"/>
      <c r="M487" s="57"/>
      <c r="N487" s="57"/>
      <c r="O487" s="64" t="str">
        <f>+IFERROR(VLOOKUP(A487,Imagen!A:B,2,0),"")</f>
        <v>http://http2.mlstatic.com/D_886471-MLA72112883771_102023-F.jpg</v>
      </c>
    </row>
    <row r="488" spans="1:15" ht="18">
      <c r="A488" s="75" t="s">
        <v>544</v>
      </c>
      <c r="C488" s="94">
        <f>+VLOOKUP(A488,BD!$A$2:$E$3988,3,0)</f>
        <v>69</v>
      </c>
      <c r="D488" s="95" t="str">
        <f>+VLOOKUP(A488,BD!$A$2:$E$3988,4,0)</f>
        <v>2 x 18 x 55 - Compresión</v>
      </c>
      <c r="E488" s="96">
        <f>+VLOOKUP(A488,BD!$A$2:$E$3988,5,0)</f>
        <v>1566.67</v>
      </c>
      <c r="G488" s="101">
        <f t="shared" si="9"/>
        <v>846</v>
      </c>
      <c r="H488" s="69"/>
      <c r="I488" s="101">
        <f t="array" ref="I488">+ROUND(G488+(G488*DES.2),2)</f>
        <v>1522.8</v>
      </c>
      <c r="J488" s="57"/>
      <c r="K488" s="57"/>
      <c r="L488" s="57"/>
      <c r="M488" s="57"/>
      <c r="N488" s="57"/>
      <c r="O488" s="64" t="str">
        <f>+IFERROR(VLOOKUP(A488,Imagen!A:B,2,0),"")</f>
        <v>http://http2.mlstatic.com/D_849939-MLA72053881530_102023-F.jpg</v>
      </c>
    </row>
    <row r="489" spans="1:15" ht="18">
      <c r="A489" s="75" t="s">
        <v>545</v>
      </c>
      <c r="C489" s="94">
        <f>+VLOOKUP(A489,BD!$A$2:$E$3988,3,0)</f>
        <v>70</v>
      </c>
      <c r="D489" s="95" t="str">
        <f>+VLOOKUP(A489,BD!$A$2:$E$3988,4,0)</f>
        <v>2 x 30 x 100 - Compresión</v>
      </c>
      <c r="E489" s="96">
        <f>+VLOOKUP(A489,BD!$A$2:$E$3988,5,0)</f>
        <v>2245.6799999999998</v>
      </c>
      <c r="G489" s="101">
        <f t="shared" si="9"/>
        <v>1212.67</v>
      </c>
      <c r="H489" s="69"/>
      <c r="I489" s="101">
        <f t="array" ref="I489">+ROUND(G489+(G489*DES.2),2)</f>
        <v>2182.81</v>
      </c>
      <c r="J489" s="57"/>
      <c r="K489" s="57"/>
      <c r="L489" s="57"/>
      <c r="M489" s="57"/>
      <c r="N489" s="57"/>
      <c r="O489" s="65" t="str">
        <f>+IFERROR(VLOOKUP(A489,Imagen!A:B,2,0),"")</f>
        <v/>
      </c>
    </row>
    <row r="490" spans="1:15" ht="18">
      <c r="A490" s="75" t="s">
        <v>546</v>
      </c>
      <c r="C490" s="94">
        <f>+VLOOKUP(A490,BD!$A$2:$E$3988,3,0)</f>
        <v>71</v>
      </c>
      <c r="D490" s="95" t="str">
        <f>+VLOOKUP(A490,BD!$A$2:$E$3988,4,0)</f>
        <v>2 x 20 x 30 - Compresión</v>
      </c>
      <c r="E490" s="96">
        <f>+VLOOKUP(A490,BD!$A$2:$E$3988,5,0)</f>
        <v>1417.88</v>
      </c>
      <c r="G490" s="101">
        <f t="shared" si="9"/>
        <v>765.66</v>
      </c>
      <c r="H490" s="69"/>
      <c r="I490" s="101">
        <f t="array" ref="I490">+ROUND(G490+(G490*DES.2),2)</f>
        <v>1378.19</v>
      </c>
      <c r="J490" s="57"/>
      <c r="K490" s="57"/>
      <c r="L490" s="57"/>
      <c r="M490" s="57"/>
      <c r="N490" s="57"/>
      <c r="O490" s="64" t="str">
        <f>+IFERROR(VLOOKUP(A490,Imagen!A:B,2,0),"")</f>
        <v>http://http2.mlstatic.com/D_993236-MLA72112883777_102023-F.jpg</v>
      </c>
    </row>
    <row r="491" spans="1:15" ht="18">
      <c r="A491" s="75" t="s">
        <v>547</v>
      </c>
      <c r="C491" s="94">
        <f>+VLOOKUP(A491,BD!$A$2:$E$3988,3,0)</f>
        <v>72</v>
      </c>
      <c r="D491" s="95" t="str">
        <f>+VLOOKUP(A491,BD!$A$2:$E$3988,4,0)</f>
        <v>2 x 25 x 35 - Compresión</v>
      </c>
      <c r="E491" s="96">
        <f>+VLOOKUP(A491,BD!$A$2:$E$3988,5,0)</f>
        <v>1417.88</v>
      </c>
      <c r="G491" s="101">
        <f t="shared" si="9"/>
        <v>765.66</v>
      </c>
      <c r="H491" s="69"/>
      <c r="I491" s="101">
        <f t="array" ref="I491">+ROUND(G491+(G491*DES.2),2)</f>
        <v>1378.19</v>
      </c>
      <c r="J491" s="57"/>
      <c r="K491" s="57"/>
      <c r="L491" s="57"/>
      <c r="M491" s="57"/>
      <c r="N491" s="57"/>
      <c r="O491" s="64" t="str">
        <f>+IFERROR(VLOOKUP(A491,Imagen!A:B,2,0),"")</f>
        <v>http://http2.mlstatic.com/D_640794-MLA72112961917_102023-F.jpg</v>
      </c>
    </row>
    <row r="492" spans="1:15" ht="18">
      <c r="A492" s="75" t="s">
        <v>548</v>
      </c>
      <c r="C492" s="94">
        <f>+VLOOKUP(A492,BD!$A$2:$E$3988,3,0)</f>
        <v>73</v>
      </c>
      <c r="D492" s="95" t="str">
        <f>+VLOOKUP(A492,BD!$A$2:$E$3988,4,0)</f>
        <v>2,5 x 15 x 30 - Compresión</v>
      </c>
      <c r="E492" s="96">
        <f>+VLOOKUP(A492,BD!$A$2:$E$3988,5,0)</f>
        <v>1417.88</v>
      </c>
      <c r="G492" s="101">
        <f t="shared" si="9"/>
        <v>765.66</v>
      </c>
      <c r="H492" s="69"/>
      <c r="I492" s="101">
        <f t="array" ref="I492">+ROUND(G492+(G492*DES.2),2)</f>
        <v>1378.19</v>
      </c>
      <c r="J492" s="57"/>
      <c r="K492" s="57"/>
      <c r="L492" s="57"/>
      <c r="M492" s="57"/>
      <c r="N492" s="57"/>
      <c r="O492" s="64" t="str">
        <f>+IFERROR(VLOOKUP(A492,Imagen!A:B,2,0),"")</f>
        <v>http://http2.mlstatic.com/D_833373-MLA72112961939_102023-F.jpg</v>
      </c>
    </row>
    <row r="493" spans="1:15" ht="18">
      <c r="A493" s="75" t="s">
        <v>549</v>
      </c>
      <c r="C493" s="94">
        <f>+VLOOKUP(A493,BD!$A$2:$E$3988,3,0)</f>
        <v>74</v>
      </c>
      <c r="D493" s="95" t="str">
        <f>+VLOOKUP(A493,BD!$A$2:$E$3988,4,0)</f>
        <v>2,5 x 23 x 30 - Compresión</v>
      </c>
      <c r="E493" s="96">
        <f>+VLOOKUP(A493,BD!$A$2:$E$3988,5,0)</f>
        <v>1417.88</v>
      </c>
      <c r="G493" s="101">
        <f t="shared" si="9"/>
        <v>765.66</v>
      </c>
      <c r="H493" s="69"/>
      <c r="I493" s="101">
        <f t="array" ref="I493">+ROUND(G493+(G493*DES.2),2)</f>
        <v>1378.19</v>
      </c>
      <c r="J493" s="57"/>
      <c r="K493" s="57"/>
      <c r="L493" s="57"/>
      <c r="M493" s="57"/>
      <c r="N493" s="57"/>
      <c r="O493" s="64" t="str">
        <f>+IFERROR(VLOOKUP(A493,Imagen!A:B,2,0),"")</f>
        <v>http://http2.mlstatic.com/D_788363-MLA72053881558_102023-F.jpg</v>
      </c>
    </row>
    <row r="494" spans="1:15" ht="18">
      <c r="A494" s="75" t="s">
        <v>550</v>
      </c>
      <c r="C494" s="94">
        <f>+VLOOKUP(A494,BD!$A$2:$E$3988,3,0)</f>
        <v>75</v>
      </c>
      <c r="D494" s="95" t="str">
        <f>+VLOOKUP(A494,BD!$A$2:$E$3988,4,0)</f>
        <v>2,5 x 35 x 25 - Compresión</v>
      </c>
      <c r="E494" s="96">
        <f>+VLOOKUP(A494,BD!$A$2:$E$3988,5,0)</f>
        <v>1660.4</v>
      </c>
      <c r="G494" s="101">
        <f t="shared" si="9"/>
        <v>896.62</v>
      </c>
      <c r="H494" s="69"/>
      <c r="I494" s="101">
        <f t="array" ref="I494">+ROUND(G494+(G494*DES.2),2)</f>
        <v>1613.92</v>
      </c>
      <c r="J494" s="57"/>
      <c r="K494" s="57"/>
      <c r="L494" s="57"/>
      <c r="M494" s="57"/>
      <c r="N494" s="57"/>
      <c r="O494" s="64" t="str">
        <f>+IFERROR(VLOOKUP(A494,Imagen!A:B,2,0),"")</f>
        <v>http://http2.mlstatic.com/D_920265-MLA72113085961_102023-F.jpg</v>
      </c>
    </row>
    <row r="495" spans="1:15" ht="18">
      <c r="A495" s="75" t="s">
        <v>551</v>
      </c>
      <c r="C495" s="94">
        <f>+VLOOKUP(A495,BD!$A$2:$E$3988,3,0)</f>
        <v>91</v>
      </c>
      <c r="D495" s="95" t="str">
        <f>+VLOOKUP(A495,BD!$A$2:$E$3988,4,0)</f>
        <v>0,5 x 3,5 x 12 - Compresión</v>
      </c>
      <c r="E495" s="96">
        <f>+VLOOKUP(A495,BD!$A$2:$E$3988,5,0)</f>
        <v>811.92</v>
      </c>
      <c r="G495" s="101">
        <f t="shared" si="9"/>
        <v>438.44</v>
      </c>
      <c r="H495" s="69"/>
      <c r="I495" s="101">
        <f t="array" ref="I495">+ROUND(G495+(G495*DES.2),2)</f>
        <v>789.19</v>
      </c>
      <c r="J495" s="57"/>
      <c r="K495" s="57"/>
      <c r="L495" s="57"/>
      <c r="M495" s="57"/>
      <c r="N495" s="57"/>
      <c r="O495" s="64" t="str">
        <f>+IFERROR(VLOOKUP(A495,Imagen!A:B,2,0),"")</f>
        <v>http://http2.mlstatic.com/D_661522-MLA72112961949_102023-F.jpg</v>
      </c>
    </row>
    <row r="496" spans="1:15" ht="18">
      <c r="A496" s="75" t="s">
        <v>552</v>
      </c>
      <c r="C496" s="94">
        <f>+VLOOKUP(A496,BD!$A$2:$E$3988,3,0)</f>
        <v>92</v>
      </c>
      <c r="D496" s="95" t="str">
        <f>+VLOOKUP(A496,BD!$A$2:$E$3988,4,0)</f>
        <v>0,5 x 3,5 x 16 - Compresión</v>
      </c>
      <c r="E496" s="96">
        <f>+VLOOKUP(A496,BD!$A$2:$E$3988,5,0)</f>
        <v>811.92</v>
      </c>
      <c r="G496" s="101">
        <f t="shared" si="9"/>
        <v>438.44</v>
      </c>
      <c r="H496" s="69"/>
      <c r="I496" s="101">
        <f t="array" ref="I496">+ROUND(G496+(G496*DES.2),2)</f>
        <v>789.19</v>
      </c>
      <c r="J496" s="57"/>
      <c r="K496" s="57"/>
      <c r="L496" s="57"/>
      <c r="M496" s="57"/>
      <c r="N496" s="57"/>
      <c r="O496" s="64" t="str">
        <f>+IFERROR(VLOOKUP(A496,Imagen!A:B,2,0),"")</f>
        <v>http://http2.mlstatic.com/D_952783-MLA72112961977_102023-F.jpg</v>
      </c>
    </row>
    <row r="497" spans="1:15" ht="18">
      <c r="A497" s="75" t="s">
        <v>553</v>
      </c>
      <c r="C497" s="94">
        <f>+VLOOKUP(A497,BD!$A$2:$E$3988,3,0)</f>
        <v>93</v>
      </c>
      <c r="D497" s="95" t="str">
        <f>+VLOOKUP(A497,BD!$A$2:$E$3988,4,0)</f>
        <v>0,5 x 3,5 x 25 - Compresión</v>
      </c>
      <c r="E497" s="96">
        <f>+VLOOKUP(A497,BD!$A$2:$E$3988,5,0)</f>
        <v>811.92</v>
      </c>
      <c r="G497" s="101">
        <f t="shared" si="9"/>
        <v>438.44</v>
      </c>
      <c r="H497" s="69"/>
      <c r="I497" s="101">
        <f t="array" ref="I497">+ROUND(G497+(G497*DES.2),2)</f>
        <v>789.19</v>
      </c>
      <c r="J497" s="57"/>
      <c r="K497" s="57"/>
      <c r="L497" s="57"/>
      <c r="M497" s="57"/>
      <c r="N497" s="57"/>
      <c r="O497" s="64" t="str">
        <f>+IFERROR(VLOOKUP(A497,Imagen!A:B,2,0),"")</f>
        <v>http://http2.mlstatic.com/D_647631-MLA72053881604_102023-F.jpg</v>
      </c>
    </row>
    <row r="498" spans="1:15" ht="18">
      <c r="A498" s="75" t="s">
        <v>554</v>
      </c>
      <c r="C498" s="94">
        <f>+VLOOKUP(A498,BD!$A$2:$E$3988,3,0)</f>
        <v>94</v>
      </c>
      <c r="D498" s="95" t="str">
        <f>+VLOOKUP(A498,BD!$A$2:$E$3988,4,0)</f>
        <v>0,5 x 4,5 x 9 - Compresión</v>
      </c>
      <c r="E498" s="96">
        <f>+VLOOKUP(A498,BD!$A$2:$E$3988,5,0)</f>
        <v>811.92</v>
      </c>
      <c r="G498" s="101">
        <f t="shared" si="9"/>
        <v>438.44</v>
      </c>
      <c r="H498" s="69"/>
      <c r="I498" s="101">
        <f t="array" ref="I498">+ROUND(G498+(G498*DES.2),2)</f>
        <v>789.19</v>
      </c>
      <c r="J498" s="57"/>
      <c r="K498" s="57"/>
      <c r="L498" s="57"/>
      <c r="M498" s="57"/>
      <c r="N498" s="57"/>
      <c r="O498" s="65" t="str">
        <f>+IFERROR(VLOOKUP(A498,Imagen!A:B,2,0),"")</f>
        <v/>
      </c>
    </row>
    <row r="499" spans="1:15" ht="18">
      <c r="A499" s="75" t="s">
        <v>555</v>
      </c>
      <c r="C499" s="94">
        <f>+VLOOKUP(A499,BD!$A$2:$E$3988,3,0)</f>
        <v>95</v>
      </c>
      <c r="D499" s="95" t="str">
        <f>+VLOOKUP(A499,BD!$A$2:$E$3988,4,0)</f>
        <v>0,5 x 4,5 x 14 - Compresión</v>
      </c>
      <c r="E499" s="96">
        <f>+VLOOKUP(A499,BD!$A$2:$E$3988,5,0)</f>
        <v>811.92</v>
      </c>
      <c r="G499" s="101">
        <f t="shared" si="9"/>
        <v>438.44</v>
      </c>
      <c r="H499" s="69"/>
      <c r="I499" s="101">
        <f t="array" ref="I499">+ROUND(G499+(G499*DES.2),2)</f>
        <v>789.19</v>
      </c>
      <c r="J499" s="57"/>
      <c r="K499" s="57"/>
      <c r="L499" s="57"/>
      <c r="M499" s="57"/>
      <c r="N499" s="57"/>
      <c r="O499" s="64" t="str">
        <f>+IFERROR(VLOOKUP(A499,Imagen!A:B,2,0),"")</f>
        <v>http://http2.mlstatic.com/D_696036-MLA72112883839_102023-F.jpg</v>
      </c>
    </row>
    <row r="500" spans="1:15" ht="18">
      <c r="A500" s="75" t="s">
        <v>556</v>
      </c>
      <c r="C500" s="94">
        <f>+VLOOKUP(A500,BD!$A$2:$E$3988,3,0)</f>
        <v>96</v>
      </c>
      <c r="D500" s="95" t="str">
        <f>+VLOOKUP(A500,BD!$A$2:$E$3988,4,0)</f>
        <v>0,5 x 6 x 15 - Compresión</v>
      </c>
      <c r="E500" s="96">
        <f>+VLOOKUP(A500,BD!$A$2:$E$3988,5,0)</f>
        <v>811.92</v>
      </c>
      <c r="G500" s="101">
        <f t="shared" si="9"/>
        <v>438.44</v>
      </c>
      <c r="H500" s="69"/>
      <c r="I500" s="101">
        <f t="array" ref="I500">+ROUND(G500+(G500*DES.2),2)</f>
        <v>789.19</v>
      </c>
      <c r="J500" s="57"/>
      <c r="K500" s="57"/>
      <c r="L500" s="57"/>
      <c r="M500" s="57"/>
      <c r="N500" s="57"/>
      <c r="O500" s="65" t="str">
        <f>+IFERROR(VLOOKUP(A500,Imagen!A:B,2,0),"")</f>
        <v/>
      </c>
    </row>
    <row r="501" spans="1:15" ht="18">
      <c r="A501" s="75" t="s">
        <v>557</v>
      </c>
      <c r="C501" s="94">
        <f>+VLOOKUP(A501,BD!$A$2:$E$3988,3,0)</f>
        <v>97</v>
      </c>
      <c r="D501" s="95" t="str">
        <f>+VLOOKUP(A501,BD!$A$2:$E$3988,4,0)</f>
        <v>0,5 x 7 x 6 - Compresión</v>
      </c>
      <c r="E501" s="96">
        <f>+VLOOKUP(A501,BD!$A$2:$E$3988,5,0)</f>
        <v>811.92</v>
      </c>
      <c r="G501" s="101">
        <f t="shared" si="9"/>
        <v>438.44</v>
      </c>
      <c r="H501" s="69"/>
      <c r="I501" s="101">
        <f t="array" ref="I501">+ROUND(G501+(G501*DES.2),2)</f>
        <v>789.19</v>
      </c>
      <c r="J501" s="57"/>
      <c r="K501" s="57"/>
      <c r="L501" s="57"/>
      <c r="M501" s="57"/>
      <c r="N501" s="57"/>
      <c r="O501" s="64" t="str">
        <f>+IFERROR(VLOOKUP(A501,Imagen!A:B,2,0),"")</f>
        <v>http://http2.mlstatic.com/D_602035-MLA72053881602_102023-F.jpg</v>
      </c>
    </row>
    <row r="502" spans="1:15" ht="18">
      <c r="A502" s="75" t="s">
        <v>558</v>
      </c>
      <c r="C502" s="94">
        <f>+VLOOKUP(A502,BD!$A$2:$E$3988,3,0)</f>
        <v>98</v>
      </c>
      <c r="D502" s="95" t="str">
        <f>+VLOOKUP(A502,BD!$A$2:$E$3988,4,0)</f>
        <v>0,5 x 7,5 x 20 - Compresión</v>
      </c>
      <c r="E502" s="96">
        <f>+VLOOKUP(A502,BD!$A$2:$E$3988,5,0)</f>
        <v>811.92</v>
      </c>
      <c r="G502" s="101">
        <f t="shared" si="9"/>
        <v>438.44</v>
      </c>
      <c r="H502" s="69"/>
      <c r="I502" s="101">
        <f t="array" ref="I502">+ROUND(G502+(G502*DES.2),2)</f>
        <v>789.19</v>
      </c>
      <c r="J502" s="57"/>
      <c r="K502" s="57"/>
      <c r="L502" s="57"/>
      <c r="M502" s="57"/>
      <c r="N502" s="57"/>
      <c r="O502" s="64" t="str">
        <f>+IFERROR(VLOOKUP(A502,Imagen!A:B,2,0),"")</f>
        <v>http://http2.mlstatic.com/D_869944-MLA72053881614_102023-F.jpg</v>
      </c>
    </row>
    <row r="503" spans="1:15" ht="18">
      <c r="A503" s="75" t="s">
        <v>559</v>
      </c>
      <c r="C503" s="94">
        <f>+VLOOKUP(A503,BD!$A$2:$E$3988,3,0)</f>
        <v>99</v>
      </c>
      <c r="D503" s="95" t="str">
        <f>+VLOOKUP(A503,BD!$A$2:$E$3988,4,0)</f>
        <v>0,8 x 7 x 15 - Compresión</v>
      </c>
      <c r="E503" s="96">
        <f>+VLOOKUP(A503,BD!$A$2:$E$3988,5,0)</f>
        <v>1002.67</v>
      </c>
      <c r="G503" s="101">
        <f t="shared" si="9"/>
        <v>541.44000000000005</v>
      </c>
      <c r="H503" s="69"/>
      <c r="I503" s="101">
        <f t="array" ref="I503">+ROUND(G503+(G503*DES.2),2)</f>
        <v>974.59</v>
      </c>
      <c r="J503" s="57"/>
      <c r="K503" s="57"/>
      <c r="L503" s="57"/>
      <c r="M503" s="57"/>
      <c r="N503" s="57"/>
      <c r="O503" s="64" t="str">
        <f>+IFERROR(VLOOKUP(A503,Imagen!A:B,2,0),"")</f>
        <v>http://http2.mlstatic.com/D_684969-MLA72053955542_102023-F.jpg</v>
      </c>
    </row>
    <row r="504" spans="1:15" ht="18">
      <c r="A504" s="75" t="s">
        <v>560</v>
      </c>
      <c r="C504" s="94">
        <f>+VLOOKUP(A504,BD!$A$2:$E$3988,3,0)</f>
        <v>100</v>
      </c>
      <c r="D504" s="95" t="str">
        <f>+VLOOKUP(A504,BD!$A$2:$E$3988,4,0)</f>
        <v>0,8 x 13 x 25 - Compresión</v>
      </c>
      <c r="E504" s="96">
        <f>+VLOOKUP(A504,BD!$A$2:$E$3988,5,0)</f>
        <v>1183.7</v>
      </c>
      <c r="G504" s="101">
        <f t="shared" si="9"/>
        <v>639.20000000000005</v>
      </c>
      <c r="H504" s="69"/>
      <c r="I504" s="101">
        <f t="array" ref="I504">+ROUND(G504+(G504*DES.2),2)</f>
        <v>1150.56</v>
      </c>
      <c r="J504" s="57"/>
      <c r="K504" s="57"/>
      <c r="L504" s="57"/>
      <c r="M504" s="57"/>
      <c r="N504" s="57"/>
      <c r="O504" s="64" t="str">
        <f>+IFERROR(VLOOKUP(A504,Imagen!A:B,2,0),"")</f>
        <v>http://http2.mlstatic.com/D_891599-MLA72053881616_102023-F.jpg</v>
      </c>
    </row>
    <row r="505" spans="1:15" ht="18">
      <c r="A505" s="75" t="s">
        <v>561</v>
      </c>
      <c r="C505" s="94">
        <f>+VLOOKUP(A505,BD!$A$2:$E$3988,3,0)</f>
        <v>101</v>
      </c>
      <c r="D505" s="95" t="str">
        <f>+VLOOKUP(A505,BD!$A$2:$E$3988,4,0)</f>
        <v>1 x 6 x 8 - Compresión</v>
      </c>
      <c r="E505" s="96">
        <f>+VLOOKUP(A505,BD!$A$2:$E$3988,5,0)</f>
        <v>811.92</v>
      </c>
      <c r="G505" s="101">
        <f t="shared" si="9"/>
        <v>438.44</v>
      </c>
      <c r="H505" s="69"/>
      <c r="I505" s="101">
        <f t="array" ref="I505">+ROUND(G505+(G505*DES.2),2)</f>
        <v>789.19</v>
      </c>
      <c r="J505" s="57"/>
      <c r="K505" s="57"/>
      <c r="L505" s="57"/>
      <c r="M505" s="57"/>
      <c r="N505" s="57"/>
      <c r="O505" s="64" t="str">
        <f>+IFERROR(VLOOKUP(A505,Imagen!A:B,2,0),"")</f>
        <v>http://http2.mlstatic.com/D_726970-MLA72112962015_102023-F.jpg</v>
      </c>
    </row>
    <row r="506" spans="1:15" ht="18">
      <c r="A506" s="75" t="s">
        <v>562</v>
      </c>
      <c r="C506" s="94">
        <f>+VLOOKUP(A506,BD!$A$2:$E$3988,3,0)</f>
        <v>102</v>
      </c>
      <c r="D506" s="95" t="str">
        <f>+VLOOKUP(A506,BD!$A$2:$E$3988,4,0)</f>
        <v>1,25 x 9 x 15 - Compresión</v>
      </c>
      <c r="E506" s="96">
        <f>+VLOOKUP(A506,BD!$A$2:$E$3988,5,0)</f>
        <v>811.92</v>
      </c>
      <c r="G506" s="101">
        <f t="shared" si="9"/>
        <v>438.44</v>
      </c>
      <c r="H506" s="69"/>
      <c r="I506" s="101">
        <f t="array" ref="I506">+ROUND(G506+(G506*DES.2),2)</f>
        <v>789.19</v>
      </c>
      <c r="J506" s="57"/>
      <c r="K506" s="57"/>
      <c r="L506" s="57"/>
      <c r="M506" s="57"/>
      <c r="N506" s="57"/>
      <c r="O506" s="64" t="str">
        <f>+IFERROR(VLOOKUP(A506,Imagen!A:B,2,0),"")</f>
        <v>http://http2.mlstatic.com/D_677159-MLA72053881644_102023-F.jpg</v>
      </c>
    </row>
    <row r="507" spans="1:15" ht="18.75" thickBot="1">
      <c r="A507" s="75" t="s">
        <v>563</v>
      </c>
      <c r="C507" s="94">
        <f>+VLOOKUP(A507,BD!$A$2:$E$3988,3,0)</f>
        <v>103</v>
      </c>
      <c r="D507" s="95" t="str">
        <f>+VLOOKUP(A507,BD!$A$2:$E$3988,4,0)</f>
        <v>1,5 x 11 x 20 - Compresión</v>
      </c>
      <c r="E507" s="96">
        <f>+VLOOKUP(A507,BD!$A$2:$E$3988,5,0)</f>
        <v>940</v>
      </c>
      <c r="G507" s="101">
        <f t="shared" si="9"/>
        <v>507.6</v>
      </c>
      <c r="H507" s="69"/>
      <c r="I507" s="101">
        <f t="array" ref="I507">+ROUND(G507+(G507*DES.2),2)</f>
        <v>913.68</v>
      </c>
      <c r="J507" s="57"/>
      <c r="K507" s="57"/>
      <c r="L507" s="57"/>
      <c r="M507" s="57"/>
      <c r="N507" s="57"/>
      <c r="O507" s="64" t="str">
        <f>+IFERROR(VLOOKUP(A507,Imagen!A:B,2,0),"")</f>
        <v>http://http2.mlstatic.com/D_781113-MLA72112883873_102023-F.jpg</v>
      </c>
    </row>
    <row r="508" spans="1:15" ht="27" thickBot="1">
      <c r="A508" s="75">
        <f>+A413+1</f>
        <v>3</v>
      </c>
      <c r="B508" s="174"/>
      <c r="C508" s="179" t="str">
        <f>+VLOOKUP(A508,BD!$G:$H,2,0)</f>
        <v>RESORTES LINEA COMPLEMENTARIA</v>
      </c>
      <c r="D508" s="180"/>
      <c r="E508" s="181"/>
      <c r="J508" s="57"/>
      <c r="K508" s="57"/>
      <c r="L508" s="57"/>
      <c r="M508" s="57"/>
      <c r="N508" s="57"/>
      <c r="O508" s="65" t="str">
        <f>+IFERROR(VLOOKUP(A508,Imagen!A:B,2,0),"")</f>
        <v/>
      </c>
    </row>
    <row r="509" spans="1:15" ht="18">
      <c r="A509" s="75" t="s">
        <v>564</v>
      </c>
      <c r="B509" s="175"/>
      <c r="C509" s="94">
        <f>+VLOOKUP(A509,BD!$A$2:$E$3988,3,0)</f>
        <v>269</v>
      </c>
      <c r="D509" s="95" t="str">
        <f>+VLOOKUP(A509,BD!$A$2:$E$3988,4,0)</f>
        <v>TIJERA PODAR - Expansión</v>
      </c>
      <c r="E509" s="96">
        <f>+VLOOKUP(A509,BD!$A$2:$E$3988,5,0)</f>
        <v>3408.08</v>
      </c>
      <c r="G509" s="101">
        <f t="shared" ref="G509:G540" si="10">IF($G$7="SI",ROUND(E509-(E509*DES.1),2)*1.21,ROUND(E509-(E509*DES.1),2))</f>
        <v>1840.36</v>
      </c>
      <c r="H509" s="69"/>
      <c r="I509" s="101">
        <f t="array" ref="I509">+ROUND(G509+(G509*DES.2),2)</f>
        <v>3312.65</v>
      </c>
      <c r="J509" s="57"/>
      <c r="K509" s="57"/>
      <c r="L509" s="57"/>
      <c r="M509" s="57"/>
      <c r="N509" s="57"/>
      <c r="O509" s="65" t="str">
        <f>+IFERROR(VLOOKUP(A509,Imagen!A:B,2,0),"")</f>
        <v/>
      </c>
    </row>
    <row r="510" spans="1:15" ht="18">
      <c r="A510" s="75" t="s">
        <v>565</v>
      </c>
      <c r="B510" s="175"/>
      <c r="C510" s="94">
        <f>+VLOOKUP(A510,BD!$A$2:$E$3988,3,0)</f>
        <v>270</v>
      </c>
      <c r="D510" s="95" t="str">
        <f>+VLOOKUP(A510,BD!$A$2:$E$3988,4,0)</f>
        <v>0,3 x 3 x 15 - Expansión</v>
      </c>
      <c r="E510" s="96">
        <f>+VLOOKUP(A510,BD!$A$2:$E$3988,5,0)</f>
        <v>933.16</v>
      </c>
      <c r="G510" s="101">
        <f t="shared" si="10"/>
        <v>503.91</v>
      </c>
      <c r="H510" s="69"/>
      <c r="I510" s="101">
        <f t="array" ref="I510">+ROUND(G510+(G510*DES.2),2)</f>
        <v>907.04</v>
      </c>
      <c r="J510" s="57"/>
      <c r="K510" s="57"/>
      <c r="L510" s="57"/>
      <c r="M510" s="57"/>
      <c r="N510" s="57"/>
      <c r="O510" s="64" t="str">
        <f>+IFERROR(VLOOKUP(A510,Imagen!A:B,2,0),"")</f>
        <v>http://http2.mlstatic.com/D_910001-MLA72112884111_102023-F.jpg</v>
      </c>
    </row>
    <row r="511" spans="1:15" ht="18">
      <c r="A511" s="75" t="s">
        <v>566</v>
      </c>
      <c r="B511" s="175"/>
      <c r="C511" s="94">
        <f>+VLOOKUP(A511,BD!$A$2:$E$3988,3,0)</f>
        <v>271</v>
      </c>
      <c r="D511" s="95" t="str">
        <f>+VLOOKUP(A511,BD!$A$2:$E$3988,4,0)</f>
        <v>0,3 x 4,5 x 22 - Expansión</v>
      </c>
      <c r="E511" s="96">
        <f>+VLOOKUP(A511,BD!$A$2:$E$3988,5,0)</f>
        <v>933.16</v>
      </c>
      <c r="G511" s="101">
        <f t="shared" si="10"/>
        <v>503.91</v>
      </c>
      <c r="H511" s="69"/>
      <c r="I511" s="101">
        <f t="array" ref="I511">+ROUND(G511+(G511*DES.2),2)</f>
        <v>907.04</v>
      </c>
      <c r="J511" s="57"/>
      <c r="K511" s="57"/>
      <c r="L511" s="57"/>
      <c r="M511" s="57"/>
      <c r="N511" s="57"/>
      <c r="O511" s="64" t="str">
        <f>+IFERROR(VLOOKUP(A511,Imagen!A:B,2,0),"")</f>
        <v>http://http2.mlstatic.com/D_642975-MLA72113086249_102023-F.jpg</v>
      </c>
    </row>
    <row r="512" spans="1:15" ht="18">
      <c r="A512" s="75" t="s">
        <v>567</v>
      </c>
      <c r="B512" s="175"/>
      <c r="C512" s="94">
        <f>+VLOOKUP(A512,BD!$A$2:$E$3988,3,0)</f>
        <v>272</v>
      </c>
      <c r="D512" s="95" t="str">
        <f>+VLOOKUP(A512,BD!$A$2:$E$3988,4,0)</f>
        <v>0,3 x 4,2 x 15 - Expansión</v>
      </c>
      <c r="E512" s="96">
        <f>+VLOOKUP(A512,BD!$A$2:$E$3988,5,0)</f>
        <v>933.16</v>
      </c>
      <c r="G512" s="101">
        <f t="shared" si="10"/>
        <v>503.91</v>
      </c>
      <c r="H512" s="69"/>
      <c r="I512" s="101">
        <f t="array" ref="I512">+ROUND(G512+(G512*DES.2),2)</f>
        <v>907.04</v>
      </c>
      <c r="J512" s="57"/>
      <c r="K512" s="57"/>
      <c r="L512" s="57"/>
      <c r="M512" s="57"/>
      <c r="N512" s="57"/>
      <c r="O512" s="64" t="str">
        <f>+IFERROR(VLOOKUP(A512,Imagen!A:B,2,0),"")</f>
        <v>http://http2.mlstatic.com/D_621147-MLA72112884121_102023-F.jpg</v>
      </c>
    </row>
    <row r="513" spans="1:15" ht="18">
      <c r="A513" s="75" t="s">
        <v>568</v>
      </c>
      <c r="B513" s="175"/>
      <c r="C513" s="94">
        <f>+VLOOKUP(A513,BD!$A$2:$E$3988,3,0)</f>
        <v>273</v>
      </c>
      <c r="D513" s="95" t="str">
        <f>+VLOOKUP(A513,BD!$A$2:$E$3988,4,0)</f>
        <v>0,5 x 4,5 x 80 - Expansión</v>
      </c>
      <c r="E513" s="96">
        <f>+VLOOKUP(A513,BD!$A$2:$E$3988,5,0)</f>
        <v>1512.52</v>
      </c>
      <c r="G513" s="101">
        <f t="shared" si="10"/>
        <v>816.76</v>
      </c>
      <c r="H513" s="69"/>
      <c r="I513" s="101">
        <f t="array" ref="I513">+ROUND(G513+(G513*DES.2),2)</f>
        <v>1470.17</v>
      </c>
      <c r="J513" s="57"/>
      <c r="K513" s="57"/>
      <c r="L513" s="57"/>
      <c r="M513" s="57"/>
      <c r="N513" s="57"/>
      <c r="O513" s="64" t="str">
        <f>+IFERROR(VLOOKUP(A513,Imagen!A:B,2,0),"")</f>
        <v>http://http2.mlstatic.com/D_706724-MLA72113086257_102023-F.jpg</v>
      </c>
    </row>
    <row r="514" spans="1:15" ht="18">
      <c r="A514" s="75" t="s">
        <v>569</v>
      </c>
      <c r="B514" s="175"/>
      <c r="C514" s="94">
        <f>+VLOOKUP(A514,BD!$A$2:$E$3988,3,0)</f>
        <v>274</v>
      </c>
      <c r="D514" s="95" t="str">
        <f>+VLOOKUP(A514,BD!$A$2:$E$3988,4,0)</f>
        <v>0,5 x 6 x 60 - Expansión</v>
      </c>
      <c r="E514" s="96">
        <f>+VLOOKUP(A514,BD!$A$2:$E$3988,5,0)</f>
        <v>1378.67</v>
      </c>
      <c r="G514" s="101">
        <f t="shared" si="10"/>
        <v>744.48</v>
      </c>
      <c r="H514" s="69"/>
      <c r="I514" s="101">
        <f t="array" ref="I514">+ROUND(G514+(G514*DES.2),2)</f>
        <v>1340.06</v>
      </c>
      <c r="J514" s="57"/>
      <c r="K514" s="57"/>
      <c r="L514" s="57"/>
      <c r="M514" s="57"/>
      <c r="N514" s="57"/>
      <c r="O514" s="64" t="str">
        <f>+IFERROR(VLOOKUP(A514,Imagen!A:B,2,0),"")</f>
        <v>http://http2.mlstatic.com/D_785058-MLA72112884125_102023-F.jpg</v>
      </c>
    </row>
    <row r="515" spans="1:15" ht="18">
      <c r="A515" s="75" t="s">
        <v>570</v>
      </c>
      <c r="B515" s="175"/>
      <c r="C515" s="94">
        <f>+VLOOKUP(A515,BD!$A$2:$E$3988,3,0)</f>
        <v>275</v>
      </c>
      <c r="D515" s="95" t="str">
        <f>+VLOOKUP(A515,BD!$A$2:$E$3988,4,0)</f>
        <v>0,8 x 8 x 100 - Expansión</v>
      </c>
      <c r="E515" s="96">
        <f>+VLOOKUP(A515,BD!$A$2:$E$3988,5,0)</f>
        <v>1883.36</v>
      </c>
      <c r="G515" s="101">
        <f t="shared" si="10"/>
        <v>1017.01</v>
      </c>
      <c r="H515" s="69"/>
      <c r="I515" s="101">
        <f t="array" ref="I515">+ROUND(G515+(G515*DES.2),2)</f>
        <v>1830.62</v>
      </c>
      <c r="J515" s="57"/>
      <c r="K515" s="57"/>
      <c r="L515" s="57"/>
      <c r="M515" s="57"/>
      <c r="N515" s="57"/>
      <c r="O515" s="64" t="str">
        <f>+IFERROR(VLOOKUP(A515,Imagen!A:B,2,0),"")</f>
        <v>http://http2.mlstatic.com/D_895173-MLA72053955814_102023-F.jpg</v>
      </c>
    </row>
    <row r="516" spans="1:15" ht="18">
      <c r="A516" s="75" t="s">
        <v>571</v>
      </c>
      <c r="B516" s="175"/>
      <c r="C516" s="94">
        <f>+VLOOKUP(A516,BD!$A$2:$E$3988,3,0)</f>
        <v>276</v>
      </c>
      <c r="D516" s="95" t="str">
        <f>+VLOOKUP(A516,BD!$A$2:$E$3988,4,0)</f>
        <v>1 x 10 x 95 - Expansión</v>
      </c>
      <c r="E516" s="96">
        <f>+VLOOKUP(A516,BD!$A$2:$E$3988,5,0)</f>
        <v>2511.12</v>
      </c>
      <c r="G516" s="101">
        <f t="shared" si="10"/>
        <v>1356</v>
      </c>
      <c r="H516" s="69"/>
      <c r="I516" s="101">
        <f t="array" ref="I516">+ROUND(G516+(G516*DES.2),2)</f>
        <v>2440.8000000000002</v>
      </c>
      <c r="J516" s="57"/>
      <c r="K516" s="57"/>
      <c r="L516" s="57"/>
      <c r="M516" s="57"/>
      <c r="N516" s="57"/>
      <c r="O516" s="64" t="str">
        <f>+IFERROR(VLOOKUP(A516,Imagen!A:B,2,0),"")</f>
        <v>http://http2.mlstatic.com/D_743772-MLA72053881904_102023-F.jpg</v>
      </c>
    </row>
    <row r="517" spans="1:15" ht="18">
      <c r="A517" s="75" t="s">
        <v>572</v>
      </c>
      <c r="C517" s="94">
        <f>+VLOOKUP(A517,BD!$A$2:$E$3988,3,0)</f>
        <v>277</v>
      </c>
      <c r="D517" s="95" t="str">
        <f>+VLOOKUP(A517,BD!$A$2:$E$3988,4,0)</f>
        <v>1 x 10 x 144 - Expansión</v>
      </c>
      <c r="E517" s="96">
        <f>+VLOOKUP(A517,BD!$A$2:$E$3988,5,0)</f>
        <v>3138.92</v>
      </c>
      <c r="G517" s="101">
        <f t="shared" si="10"/>
        <v>1695.02</v>
      </c>
      <c r="H517" s="69"/>
      <c r="I517" s="101">
        <f t="array" ref="I517">+ROUND(G517+(G517*DES.2),2)</f>
        <v>3051.04</v>
      </c>
      <c r="J517" s="57"/>
      <c r="K517" s="57"/>
      <c r="L517" s="57"/>
      <c r="M517" s="57"/>
      <c r="N517" s="57"/>
      <c r="O517" s="64" t="str">
        <f>+IFERROR(VLOOKUP(A517,Imagen!A:B,2,0),"")</f>
        <v>http://http2.mlstatic.com/D_763347-MLA72113086291_102023-F.jpg</v>
      </c>
    </row>
    <row r="518" spans="1:15" ht="18">
      <c r="A518" s="75" t="s">
        <v>573</v>
      </c>
      <c r="C518" s="94">
        <f>+VLOOKUP(A518,BD!$A$2:$E$3988,3,0)</f>
        <v>278</v>
      </c>
      <c r="D518" s="95" t="str">
        <f>+VLOOKUP(A518,BD!$A$2:$E$3988,4,0)</f>
        <v>1 x 13 x 50 - Expansión</v>
      </c>
      <c r="E518" s="96">
        <f>+VLOOKUP(A518,BD!$A$2:$E$3988,5,0)</f>
        <v>1883.36</v>
      </c>
      <c r="G518" s="101">
        <f t="shared" si="10"/>
        <v>1017.01</v>
      </c>
      <c r="H518" s="69"/>
      <c r="I518" s="101">
        <f t="array" ref="I518">+ROUND(G518+(G518*DES.2),2)</f>
        <v>1830.62</v>
      </c>
      <c r="J518" s="57"/>
      <c r="K518" s="57"/>
      <c r="L518" s="57"/>
      <c r="M518" s="57"/>
      <c r="N518" s="57"/>
      <c r="O518" s="64" t="str">
        <f>+IFERROR(VLOOKUP(A518,Imagen!A:B,2,0),"")</f>
        <v>http://http2.mlstatic.com/D_693791-MLA72112962297_102023-F.jpg</v>
      </c>
    </row>
    <row r="519" spans="1:15" ht="18">
      <c r="A519" s="75" t="s">
        <v>574</v>
      </c>
      <c r="C519" s="94">
        <f>+VLOOKUP(A519,BD!$A$2:$E$3988,3,0)</f>
        <v>279</v>
      </c>
      <c r="D519" s="95" t="str">
        <f>+VLOOKUP(A519,BD!$A$2:$E$3988,4,0)</f>
        <v>1 x 13 x 95 - Expansión</v>
      </c>
      <c r="E519" s="96">
        <f>+VLOOKUP(A519,BD!$A$2:$E$3988,5,0)</f>
        <v>2959.6</v>
      </c>
      <c r="G519" s="101">
        <f t="shared" si="10"/>
        <v>1598.18</v>
      </c>
      <c r="H519" s="69"/>
      <c r="I519" s="101">
        <f t="array" ref="I519">+ROUND(G519+(G519*DES.2),2)</f>
        <v>2876.72</v>
      </c>
      <c r="J519" s="57"/>
      <c r="K519" s="57"/>
      <c r="L519" s="57"/>
      <c r="M519" s="57"/>
      <c r="N519" s="57"/>
      <c r="O519" s="64" t="str">
        <f>+IFERROR(VLOOKUP(A519,Imagen!A:B,2,0),"")</f>
        <v>http://http2.mlstatic.com/D_656529-MLA72112962301_102023-F.jpg</v>
      </c>
    </row>
    <row r="520" spans="1:15" ht="18">
      <c r="A520" s="75" t="s">
        <v>575</v>
      </c>
      <c r="C520" s="94">
        <f>+VLOOKUP(A520,BD!$A$2:$E$3988,3,0)</f>
        <v>280</v>
      </c>
      <c r="D520" s="95" t="str">
        <f>+VLOOKUP(A520,BD!$A$2:$E$3988,4,0)</f>
        <v>1 x 13 x 177 - Expansión</v>
      </c>
      <c r="E520" s="96">
        <f>+VLOOKUP(A520,BD!$A$2:$E$3988,5,0)</f>
        <v>4125.32</v>
      </c>
      <c r="G520" s="101">
        <f t="shared" si="10"/>
        <v>2227.67</v>
      </c>
      <c r="H520" s="69"/>
      <c r="I520" s="101">
        <f t="array" ref="I520">+ROUND(G520+(G520*DES.2),2)</f>
        <v>4009.81</v>
      </c>
      <c r="J520" s="57"/>
      <c r="K520" s="57"/>
      <c r="L520" s="57"/>
      <c r="M520" s="57"/>
      <c r="N520" s="57"/>
      <c r="O520" s="64" t="str">
        <f>+IFERROR(VLOOKUP(A520,Imagen!A:B,2,0),"")</f>
        <v>http://http2.mlstatic.com/D_679257-MLA72113086299_102023-F.jpg</v>
      </c>
    </row>
    <row r="521" spans="1:15" ht="18">
      <c r="A521" s="75" t="s">
        <v>576</v>
      </c>
      <c r="C521" s="94">
        <f>+VLOOKUP(A521,BD!$A$2:$E$3988,3,0)</f>
        <v>281</v>
      </c>
      <c r="D521" s="95" t="str">
        <f>+VLOOKUP(A521,BD!$A$2:$E$3988,4,0)</f>
        <v>1,25 x 7 x 80 - Expansión</v>
      </c>
      <c r="E521" s="96">
        <f>+VLOOKUP(A521,BD!$A$2:$E$3988,5,0)</f>
        <v>2152.52</v>
      </c>
      <c r="G521" s="101">
        <f t="shared" si="10"/>
        <v>1162.3599999999999</v>
      </c>
      <c r="H521" s="69"/>
      <c r="I521" s="101">
        <f t="array" ref="I521">+ROUND(G521+(G521*DES.2),2)</f>
        <v>2092.25</v>
      </c>
      <c r="J521" s="57"/>
      <c r="K521" s="57"/>
      <c r="L521" s="57"/>
      <c r="M521" s="57"/>
      <c r="N521" s="57"/>
      <c r="O521" s="64" t="str">
        <f>+IFERROR(VLOOKUP(A521,Imagen!A:B,2,0),"")</f>
        <v>http://http2.mlstatic.com/D_729434-MLA72112884167_102023-F.jpg</v>
      </c>
    </row>
    <row r="522" spans="1:15" ht="18">
      <c r="A522" s="75" t="s">
        <v>577</v>
      </c>
      <c r="C522" s="94">
        <f>+VLOOKUP(A522,BD!$A$2:$E$3988,3,0)</f>
        <v>282</v>
      </c>
      <c r="D522" s="95" t="str">
        <f>+VLOOKUP(A522,BD!$A$2:$E$3988,4,0)</f>
        <v>1,25 x 7 x 140 - Expansión</v>
      </c>
      <c r="E522" s="96">
        <f>+VLOOKUP(A522,BD!$A$2:$E$3988,5,0)</f>
        <v>2601</v>
      </c>
      <c r="G522" s="101">
        <f t="shared" si="10"/>
        <v>1404.54</v>
      </c>
      <c r="H522" s="69"/>
      <c r="I522" s="101">
        <f t="array" ref="I522">+ROUND(G522+(G522*DES.2),2)</f>
        <v>2528.17</v>
      </c>
      <c r="J522" s="57"/>
      <c r="K522" s="57"/>
      <c r="L522" s="57"/>
      <c r="M522" s="57"/>
      <c r="N522" s="57"/>
      <c r="O522" s="64" t="str">
        <f>+IFERROR(VLOOKUP(A522,Imagen!A:B,2,0),"")</f>
        <v>http://http2.mlstatic.com/D_999857-MLA72053955852_102023-F.jpg</v>
      </c>
    </row>
    <row r="523" spans="1:15" ht="18">
      <c r="A523" s="75" t="s">
        <v>578</v>
      </c>
      <c r="C523" s="94">
        <f>+VLOOKUP(A523,BD!$A$2:$E$3988,3,0)</f>
        <v>283</v>
      </c>
      <c r="D523" s="95" t="str">
        <f>+VLOOKUP(A523,BD!$A$2:$E$3988,4,0)</f>
        <v>1,5 x 10 x 47 - Expansión</v>
      </c>
      <c r="E523" s="96">
        <f>+VLOOKUP(A523,BD!$A$2:$E$3988,5,0)</f>
        <v>2017.92</v>
      </c>
      <c r="G523" s="101">
        <f t="shared" si="10"/>
        <v>1089.68</v>
      </c>
      <c r="H523" s="69"/>
      <c r="I523" s="101">
        <f t="array" ref="I523">+ROUND(G523+(G523*DES.2),2)</f>
        <v>1961.42</v>
      </c>
      <c r="J523" s="57"/>
      <c r="K523" s="57"/>
      <c r="L523" s="57"/>
      <c r="M523" s="57"/>
      <c r="N523" s="57"/>
      <c r="O523" s="64" t="str">
        <f>+IFERROR(VLOOKUP(A523,Imagen!A:B,2,0),"")</f>
        <v>http://http2.mlstatic.com/D_786190-MLA72053881950_102023-F.jpg</v>
      </c>
    </row>
    <row r="524" spans="1:15" ht="18">
      <c r="A524" s="75" t="s">
        <v>579</v>
      </c>
      <c r="C524" s="94">
        <f>+VLOOKUP(A524,BD!$A$2:$E$3988,3,0)</f>
        <v>284</v>
      </c>
      <c r="D524" s="95" t="str">
        <f>+VLOOKUP(A524,BD!$A$2:$E$3988,4,0)</f>
        <v>1,5 x 12 x 51 - Expansión</v>
      </c>
      <c r="E524" s="96">
        <f>+VLOOKUP(A524,BD!$A$2:$E$3988,5,0)</f>
        <v>2017.92</v>
      </c>
      <c r="G524" s="101">
        <f t="shared" si="10"/>
        <v>1089.68</v>
      </c>
      <c r="H524" s="69"/>
      <c r="I524" s="101">
        <f t="array" ref="I524">+ROUND(G524+(G524*DES.2),2)</f>
        <v>1961.42</v>
      </c>
      <c r="J524" s="57"/>
      <c r="K524" s="57"/>
      <c r="L524" s="57"/>
      <c r="M524" s="57"/>
      <c r="N524" s="57"/>
      <c r="O524" s="64" t="str">
        <f>+IFERROR(VLOOKUP(A524,Imagen!A:B,2,0),"")</f>
        <v>http://http2.mlstatic.com/D_908484-MLA72113086315_102023-F.jpg</v>
      </c>
    </row>
    <row r="525" spans="1:15" ht="18">
      <c r="A525" s="75" t="s">
        <v>580</v>
      </c>
      <c r="C525" s="94">
        <f>+VLOOKUP(A525,BD!$A$2:$E$3988,3,0)</f>
        <v>285</v>
      </c>
      <c r="D525" s="95" t="str">
        <f>+VLOOKUP(A525,BD!$A$2:$E$3988,4,0)</f>
        <v>1,5 x 12 x 140 - Expansión</v>
      </c>
      <c r="E525" s="96">
        <f>+VLOOKUP(A525,BD!$A$2:$E$3988,5,0)</f>
        <v>3228.76</v>
      </c>
      <c r="G525" s="101">
        <f t="shared" si="10"/>
        <v>1743.53</v>
      </c>
      <c r="H525" s="69"/>
      <c r="I525" s="101">
        <f t="array" ref="I525">+ROUND(G525+(G525*DES.2),2)</f>
        <v>3138.35</v>
      </c>
      <c r="J525" s="57"/>
      <c r="K525" s="57"/>
      <c r="L525" s="57"/>
      <c r="M525" s="57"/>
      <c r="N525" s="57"/>
      <c r="O525" s="64" t="str">
        <f>+IFERROR(VLOOKUP(A525,Imagen!A:B,2,0),"")</f>
        <v>http://http2.mlstatic.com/D_739332-MLA72112962335_102023-F.jpg</v>
      </c>
    </row>
    <row r="526" spans="1:15" ht="18">
      <c r="A526" s="75" t="s">
        <v>581</v>
      </c>
      <c r="C526" s="94">
        <f>+VLOOKUP(A526,BD!$A$2:$E$3988,3,0)</f>
        <v>286</v>
      </c>
      <c r="D526" s="95" t="str">
        <f>+VLOOKUP(A526,BD!$A$2:$E$3988,4,0)</f>
        <v>1,75 x 12 x 60 - Espansión</v>
      </c>
      <c r="E526" s="96">
        <f>+VLOOKUP(A526,BD!$A$2:$E$3988,5,0)</f>
        <v>2017.92</v>
      </c>
      <c r="G526" s="101">
        <f t="shared" si="10"/>
        <v>1089.68</v>
      </c>
      <c r="H526" s="69"/>
      <c r="I526" s="101">
        <f t="array" ref="I526">+ROUND(G526+(G526*DES.2),2)</f>
        <v>1961.42</v>
      </c>
      <c r="J526" s="57"/>
      <c r="K526" s="57"/>
      <c r="L526" s="57"/>
      <c r="M526" s="57"/>
      <c r="N526" s="57"/>
      <c r="O526" s="64" t="str">
        <f>+IFERROR(VLOOKUP(A526,Imagen!A:B,2,0),"")</f>
        <v>http://http2.mlstatic.com/D_668399-MLA72112884211_102023-F.jpg</v>
      </c>
    </row>
    <row r="527" spans="1:15" ht="18">
      <c r="A527" s="75" t="s">
        <v>582</v>
      </c>
      <c r="C527" s="94">
        <f>+VLOOKUP(A527,BD!$A$2:$E$3988,3,0)</f>
        <v>287</v>
      </c>
      <c r="D527" s="95" t="str">
        <f>+VLOOKUP(A527,BD!$A$2:$E$3988,4,0)</f>
        <v>1,75 x 12 x 120 - Espansión</v>
      </c>
      <c r="E527" s="96">
        <f>+VLOOKUP(A527,BD!$A$2:$E$3988,5,0)</f>
        <v>3094.2</v>
      </c>
      <c r="G527" s="101">
        <f t="shared" si="10"/>
        <v>1670.87</v>
      </c>
      <c r="H527" s="69"/>
      <c r="I527" s="101">
        <f t="array" ref="I527">+ROUND(G527+(G527*DES.2),2)</f>
        <v>3007.57</v>
      </c>
      <c r="J527" s="57"/>
      <c r="K527" s="57"/>
      <c r="L527" s="57"/>
      <c r="M527" s="57"/>
      <c r="N527" s="57"/>
      <c r="O527" s="64" t="str">
        <f>+IFERROR(VLOOKUP(A527,Imagen!A:B,2,0),"")</f>
        <v>http://http2.mlstatic.com/D_807173-MLA72053881992_102023-F.jpg</v>
      </c>
    </row>
    <row r="528" spans="1:15" ht="18">
      <c r="A528" s="75" t="s">
        <v>583</v>
      </c>
      <c r="C528" s="94">
        <f>+VLOOKUP(A528,BD!$A$2:$E$3988,3,0)</f>
        <v>288</v>
      </c>
      <c r="D528" s="95" t="str">
        <f>+VLOOKUP(A528,BD!$A$2:$E$3988,4,0)</f>
        <v>3 x 17 x 56 - Espansión</v>
      </c>
      <c r="E528" s="96">
        <f>+VLOOKUP(A528,BD!$A$2:$E$3988,5,0)</f>
        <v>2466.4</v>
      </c>
      <c r="G528" s="101">
        <f t="shared" si="10"/>
        <v>1331.86</v>
      </c>
      <c r="H528" s="69"/>
      <c r="I528" s="101">
        <f t="array" ref="I528">+ROUND(G528+(G528*DES.2),2)</f>
        <v>2397.35</v>
      </c>
      <c r="J528" s="57"/>
      <c r="K528" s="57"/>
      <c r="L528" s="57"/>
      <c r="M528" s="57"/>
      <c r="N528" s="57"/>
      <c r="O528" s="64" t="str">
        <f>+IFERROR(VLOOKUP(A528,Imagen!A:B,2,0),"")</f>
        <v>http://http2.mlstatic.com/D_710950-MLA72112884215_102023-F.jpg</v>
      </c>
    </row>
    <row r="529" spans="1:15" ht="18">
      <c r="A529" s="75" t="s">
        <v>584</v>
      </c>
      <c r="C529" s="94">
        <f>+VLOOKUP(A529,BD!$A$2:$E$3988,3,0)</f>
        <v>289</v>
      </c>
      <c r="D529" s="95" t="str">
        <f>+VLOOKUP(A529,BD!$A$2:$E$3988,4,0)</f>
        <v>TIJERA PODAR - Torsión</v>
      </c>
      <c r="E529" s="96">
        <f>+VLOOKUP(A529,BD!$A$2:$E$3988,5,0)</f>
        <v>4304.6400000000003</v>
      </c>
      <c r="G529" s="101">
        <f t="shared" si="10"/>
        <v>2324.5100000000002</v>
      </c>
      <c r="H529" s="69"/>
      <c r="I529" s="101">
        <f t="array" ref="I529">+ROUND(G529+(G529*DES.2),2)</f>
        <v>4184.12</v>
      </c>
      <c r="J529" s="57"/>
      <c r="K529" s="57"/>
      <c r="L529" s="57"/>
      <c r="M529" s="57"/>
      <c r="N529" s="57"/>
      <c r="O529" s="65" t="str">
        <f>+IFERROR(VLOOKUP(A529,Imagen!A:B,2,0),"")</f>
        <v/>
      </c>
    </row>
    <row r="530" spans="1:15" ht="18">
      <c r="A530" s="75" t="s">
        <v>585</v>
      </c>
      <c r="C530" s="94">
        <f>+VLOOKUP(A530,BD!$A$2:$E$3988,3,0)</f>
        <v>290</v>
      </c>
      <c r="D530" s="95" t="str">
        <f>+VLOOKUP(A530,BD!$A$2:$E$3988,4,0)</f>
        <v>1,25 x 10 - Torsión</v>
      </c>
      <c r="E530" s="96">
        <f>+VLOOKUP(A530,BD!$A$2:$E$3988,5,0)</f>
        <v>1300.32</v>
      </c>
      <c r="G530" s="101">
        <f t="shared" si="10"/>
        <v>702.17</v>
      </c>
      <c r="H530" s="69"/>
      <c r="I530" s="101">
        <f t="array" ref="I530">+ROUND(G530+(G530*DES.2),2)</f>
        <v>1263.9100000000001</v>
      </c>
      <c r="J530" s="57"/>
      <c r="K530" s="57"/>
      <c r="L530" s="57"/>
      <c r="M530" s="57"/>
      <c r="N530" s="57"/>
      <c r="O530" s="64" t="str">
        <f>+IFERROR(VLOOKUP(A530,Imagen!A:B,2,0),"")</f>
        <v>http://http2.mlstatic.com/D_625417-MLA72292972847_102023-F.jpg</v>
      </c>
    </row>
    <row r="531" spans="1:15" ht="18">
      <c r="A531" s="75" t="s">
        <v>586</v>
      </c>
      <c r="C531" s="94">
        <f>+VLOOKUP(A531,BD!$A$2:$E$3988,3,0)</f>
        <v>291</v>
      </c>
      <c r="D531" s="95" t="str">
        <f>+VLOOKUP(A531,BD!$A$2:$E$3988,4,0)</f>
        <v>0,3 x 4 x 4,5 - Torsión</v>
      </c>
      <c r="E531" s="96">
        <f>+VLOOKUP(A531,BD!$A$2:$E$3988,5,0)</f>
        <v>811.92</v>
      </c>
      <c r="G531" s="101">
        <f t="shared" si="10"/>
        <v>438.44</v>
      </c>
      <c r="H531" s="69"/>
      <c r="I531" s="101">
        <f t="array" ref="I531">+ROUND(G531+(G531*DES.2),2)</f>
        <v>789.19</v>
      </c>
      <c r="J531" s="57"/>
      <c r="K531" s="57"/>
      <c r="L531" s="57"/>
      <c r="M531" s="57"/>
      <c r="N531" s="57"/>
      <c r="O531" s="64" t="str">
        <f>+IFERROR(VLOOKUP(A531,Imagen!A:B,2,0),"")</f>
        <v>http://http2.mlstatic.com/D_848105-MLA72292972707_102023-F.jpg</v>
      </c>
    </row>
    <row r="532" spans="1:15" ht="18">
      <c r="A532" s="75" t="s">
        <v>587</v>
      </c>
      <c r="C532" s="94">
        <f>+VLOOKUP(A532,BD!$A$2:$E$3988,3,0)</f>
        <v>292</v>
      </c>
      <c r="D532" s="95" t="str">
        <f>+VLOOKUP(A532,BD!$A$2:$E$3988,4,0)</f>
        <v>0,5 x 4,5 x 3 - Torsión</v>
      </c>
      <c r="E532" s="96">
        <f>+VLOOKUP(A532,BD!$A$2:$E$3988,5,0)</f>
        <v>811.92</v>
      </c>
      <c r="G532" s="101">
        <f t="shared" si="10"/>
        <v>438.44</v>
      </c>
      <c r="H532" s="69"/>
      <c r="I532" s="101">
        <f t="array" ref="I532">+ROUND(G532+(G532*DES.2),2)</f>
        <v>789.19</v>
      </c>
      <c r="J532" s="57"/>
      <c r="K532" s="57"/>
      <c r="L532" s="57"/>
      <c r="M532" s="57"/>
      <c r="N532" s="57"/>
      <c r="O532" s="64" t="str">
        <f>+IFERROR(VLOOKUP(A532,Imagen!A:B,2,0),"")</f>
        <v>http://http2.mlstatic.com/D_847987-MLA72292972743_102023-F.jpg</v>
      </c>
    </row>
    <row r="533" spans="1:15" ht="18">
      <c r="A533" s="75" t="s">
        <v>588</v>
      </c>
      <c r="C533" s="94">
        <f>+VLOOKUP(A533,BD!$A$2:$E$3988,3,0)</f>
        <v>293</v>
      </c>
      <c r="D533" s="95" t="str">
        <f>+VLOOKUP(A533,BD!$A$2:$E$3988,4,0)</f>
        <v>0,6 x 6,5 - Torsión</v>
      </c>
      <c r="E533" s="96">
        <f>+VLOOKUP(A533,BD!$A$2:$E$3988,5,0)</f>
        <v>811.92</v>
      </c>
      <c r="G533" s="101">
        <f t="shared" si="10"/>
        <v>438.44</v>
      </c>
      <c r="H533" s="69"/>
      <c r="I533" s="101">
        <f t="array" ref="I533">+ROUND(G533+(G533*DES.2),2)</f>
        <v>789.19</v>
      </c>
      <c r="J533" s="57"/>
      <c r="K533" s="57"/>
      <c r="L533" s="57"/>
      <c r="M533" s="57"/>
      <c r="N533" s="57"/>
      <c r="O533" s="64" t="str">
        <f>+IFERROR(VLOOKUP(A533,Imagen!A:B,2,0),"")</f>
        <v>http://http2.mlstatic.com/D_814430-MLA72292952981_102023-F.jpg</v>
      </c>
    </row>
    <row r="534" spans="1:15" ht="18">
      <c r="A534" s="75" t="s">
        <v>589</v>
      </c>
      <c r="C534" s="94">
        <f>+VLOOKUP(A534,BD!$A$2:$E$3988,3,0)</f>
        <v>294</v>
      </c>
      <c r="D534" s="95" t="str">
        <f>+VLOOKUP(A534,BD!$A$2:$E$3988,4,0)</f>
        <v>0,8 x 4,5 x 8 - Torsión</v>
      </c>
      <c r="E534" s="96">
        <f>+VLOOKUP(A534,BD!$A$2:$E$3988,5,0)</f>
        <v>811.92</v>
      </c>
      <c r="G534" s="101">
        <f t="shared" si="10"/>
        <v>438.44</v>
      </c>
      <c r="H534" s="69"/>
      <c r="I534" s="101">
        <f t="array" ref="I534">+ROUND(G534+(G534*DES.2),2)</f>
        <v>789.19</v>
      </c>
      <c r="J534" s="57"/>
      <c r="K534" s="57"/>
      <c r="L534" s="57"/>
      <c r="M534" s="57"/>
      <c r="N534" s="57"/>
      <c r="O534" s="64" t="str">
        <f>+IFERROR(VLOOKUP(A534,Imagen!A:B,2,0),"")</f>
        <v>http://http2.mlstatic.com/D_785074-MLA72292972843_102023-F.jpg</v>
      </c>
    </row>
    <row r="535" spans="1:15" ht="18">
      <c r="A535" s="75" t="s">
        <v>590</v>
      </c>
      <c r="C535" s="94">
        <f>+VLOOKUP(A535,BD!$A$2:$E$3988,3,0)</f>
        <v>295</v>
      </c>
      <c r="D535" s="95" t="str">
        <f>+VLOOKUP(A535,BD!$A$2:$E$3988,4,0)</f>
        <v>1 x 8 x 9 - Torsión</v>
      </c>
      <c r="E535" s="96">
        <f>+VLOOKUP(A535,BD!$A$2:$E$3988,5,0)</f>
        <v>811.92</v>
      </c>
      <c r="G535" s="101">
        <f t="shared" si="10"/>
        <v>438.44</v>
      </c>
      <c r="H535" s="69"/>
      <c r="I535" s="101">
        <f t="array" ref="I535">+ROUND(G535+(G535*DES.2),2)</f>
        <v>789.19</v>
      </c>
      <c r="J535" s="57"/>
      <c r="K535" s="57"/>
      <c r="L535" s="57"/>
      <c r="M535" s="57"/>
      <c r="N535" s="57"/>
      <c r="O535" s="64" t="str">
        <f>+IFERROR(VLOOKUP(A535,Imagen!A:B,2,0),"")</f>
        <v>http://http2.mlstatic.com/D_907849-MLA72292972653_102023-F.jpg</v>
      </c>
    </row>
    <row r="536" spans="1:15" ht="18">
      <c r="A536" s="75" t="s">
        <v>591</v>
      </c>
      <c r="C536" s="94">
        <f>+VLOOKUP(A536,BD!$A$2:$E$3988,3,0)</f>
        <v>296</v>
      </c>
      <c r="D536" s="95" t="str">
        <f>+VLOOKUP(A536,BD!$A$2:$E$3988,4,0)</f>
        <v>1,5 x 10 x 10 - Torsión</v>
      </c>
      <c r="E536" s="96">
        <f>+VLOOKUP(A536,BD!$A$2:$E$3988,5,0)</f>
        <v>1300.32</v>
      </c>
      <c r="G536" s="101">
        <f t="shared" si="10"/>
        <v>702.17</v>
      </c>
      <c r="H536" s="69"/>
      <c r="I536" s="101">
        <f t="array" ref="I536">+ROUND(G536+(G536*DES.2),2)</f>
        <v>1263.9100000000001</v>
      </c>
      <c r="J536" s="57"/>
      <c r="K536" s="57"/>
      <c r="L536" s="57"/>
      <c r="M536" s="57"/>
      <c r="N536" s="57"/>
      <c r="O536" s="64" t="str">
        <f>+IFERROR(VLOOKUP(A536,Imagen!A:B,2,0),"")</f>
        <v>http://http2.mlstatic.com/D_781998-MLA72292952787_102023-F.jpg</v>
      </c>
    </row>
    <row r="537" spans="1:15" ht="18">
      <c r="A537" s="75" t="s">
        <v>592</v>
      </c>
      <c r="C537" s="94">
        <f>+VLOOKUP(A537,BD!$A$2:$E$3988,3,0)</f>
        <v>297</v>
      </c>
      <c r="D537" s="95" t="str">
        <f>+VLOOKUP(A537,BD!$A$2:$E$3988,4,0)</f>
        <v>Tijeras Multiuso - Torsión</v>
      </c>
      <c r="E537" s="96">
        <f>+VLOOKUP(A537,BD!$A$2:$E$3988,5,0)</f>
        <v>1973.2</v>
      </c>
      <c r="G537" s="101">
        <f t="shared" si="10"/>
        <v>1065.53</v>
      </c>
      <c r="H537" s="69"/>
      <c r="I537" s="101">
        <f t="array" ref="I537">+ROUND(G537+(G537*DES.2),2)</f>
        <v>1917.95</v>
      </c>
      <c r="J537" s="57"/>
      <c r="K537" s="57"/>
      <c r="L537" s="57"/>
      <c r="M537" s="57"/>
      <c r="N537" s="57"/>
      <c r="O537" s="65" t="str">
        <f>+IFERROR(VLOOKUP(A537,Imagen!A:B,2,0),"")</f>
        <v/>
      </c>
    </row>
    <row r="538" spans="1:15" ht="18">
      <c r="A538" s="75" t="s">
        <v>593</v>
      </c>
      <c r="C538" s="94">
        <f>+VLOOKUP(A538,BD!$A$2:$E$3988,3,0)</f>
        <v>298</v>
      </c>
      <c r="D538" s="95" t="str">
        <f>+VLOOKUP(A538,BD!$A$2:$E$3988,4,0)</f>
        <v>Tijeras Multiuso - Torsión</v>
      </c>
      <c r="E538" s="96">
        <f>+VLOOKUP(A538,BD!$A$2:$E$3988,5,0)</f>
        <v>2152.52</v>
      </c>
      <c r="G538" s="101">
        <f t="shared" si="10"/>
        <v>1162.3599999999999</v>
      </c>
      <c r="H538" s="69"/>
      <c r="I538" s="101">
        <f t="array" ref="I538">+ROUND(G538+(G538*DES.2),2)</f>
        <v>2092.25</v>
      </c>
      <c r="J538" s="57"/>
      <c r="K538" s="57"/>
      <c r="L538" s="57"/>
      <c r="M538" s="57"/>
      <c r="N538" s="57"/>
      <c r="O538" s="64" t="str">
        <f>+IFERROR(VLOOKUP(A538,Imagen!A:B,2,0),"")</f>
        <v>http://http2.mlstatic.com/D_991203-MLA72112884217_102023-F.jpg</v>
      </c>
    </row>
    <row r="539" spans="1:15" ht="18">
      <c r="A539" s="75" t="s">
        <v>594</v>
      </c>
      <c r="C539" s="94">
        <f>+VLOOKUP(A539,BD!$A$2:$E$3988,3,0)</f>
        <v>299</v>
      </c>
      <c r="D539" s="95" t="str">
        <f>+VLOOKUP(A539,BD!$A$2:$E$3988,4,0)</f>
        <v>1,75 - Torsión</v>
      </c>
      <c r="E539" s="96">
        <f>+VLOOKUP(A539,BD!$A$2:$E$3988,5,0)</f>
        <v>1883.36</v>
      </c>
      <c r="G539" s="101">
        <f t="shared" si="10"/>
        <v>1017.01</v>
      </c>
      <c r="H539" s="69"/>
      <c r="I539" s="101">
        <f t="array" ref="I539">+ROUND(G539+(G539*DES.2),2)</f>
        <v>1830.62</v>
      </c>
      <c r="J539" s="57"/>
      <c r="K539" s="57"/>
      <c r="L539" s="57"/>
      <c r="M539" s="57"/>
      <c r="N539" s="57"/>
      <c r="O539" s="64" t="str">
        <f>+IFERROR(VLOOKUP(A539,Imagen!A:B,2,0),"")</f>
        <v>http://http2.mlstatic.com/D_632061-MLA72293218921_102023-F.jpg</v>
      </c>
    </row>
    <row r="540" spans="1:15" ht="18">
      <c r="A540" s="75" t="s">
        <v>595</v>
      </c>
      <c r="C540" s="94">
        <f>+VLOOKUP(A540,BD!$A$2:$E$3988,3,0)</f>
        <v>300</v>
      </c>
      <c r="D540" s="95" t="str">
        <f>+VLOOKUP(A540,BD!$A$2:$E$3988,4,0)</f>
        <v>0,3 x 4,5 x 13 - Compresión</v>
      </c>
      <c r="E540" s="96">
        <f>+VLOOKUP(A540,BD!$A$2:$E$3988,5,0)</f>
        <v>811.92</v>
      </c>
      <c r="G540" s="101">
        <f t="shared" si="10"/>
        <v>438.44</v>
      </c>
      <c r="H540" s="69"/>
      <c r="I540" s="101">
        <f t="array" ref="I540">+ROUND(G540+(G540*DES.2),2)</f>
        <v>789.19</v>
      </c>
      <c r="J540" s="57"/>
      <c r="K540" s="57"/>
      <c r="L540" s="57"/>
      <c r="M540" s="57"/>
      <c r="N540" s="57"/>
      <c r="O540" s="64" t="str">
        <f>+IFERROR(VLOOKUP(A540,Imagen!A:B,2,0),"")</f>
        <v>http://http2.mlstatic.com/D_651377-MLA72053881998_102023-F.jpg</v>
      </c>
    </row>
    <row r="541" spans="1:15" ht="18">
      <c r="A541" s="75" t="s">
        <v>596</v>
      </c>
      <c r="C541" s="94">
        <f>+VLOOKUP(A541,BD!$A$2:$E$3988,3,0)</f>
        <v>302</v>
      </c>
      <c r="D541" s="95" t="str">
        <f>+VLOOKUP(A541,BD!$A$2:$E$3988,4,0)</f>
        <v>0,3 x 5 x 30 - Compresión</v>
      </c>
      <c r="E541" s="96">
        <f>+VLOOKUP(A541,BD!$A$2:$E$3988,5,0)</f>
        <v>811.92</v>
      </c>
      <c r="G541" s="101">
        <f t="shared" ref="G541:G572" si="11">IF($G$7="SI",ROUND(E541-(E541*DES.1),2)*1.21,ROUND(E541-(E541*DES.1),2))</f>
        <v>438.44</v>
      </c>
      <c r="H541" s="69"/>
      <c r="I541" s="101">
        <f t="array" ref="I541">+ROUND(G541+(G541*DES.2),2)</f>
        <v>789.19</v>
      </c>
      <c r="J541" s="57"/>
      <c r="K541" s="57"/>
      <c r="L541" s="57"/>
      <c r="M541" s="57"/>
      <c r="N541" s="57"/>
      <c r="O541" s="64" t="str">
        <f>+IFERROR(VLOOKUP(A541,Imagen!A:B,2,0),"")</f>
        <v>http://http2.mlstatic.com/D_773755-MLA72113086341_102023-F.jpg</v>
      </c>
    </row>
    <row r="542" spans="1:15" ht="18">
      <c r="A542" s="75" t="s">
        <v>597</v>
      </c>
      <c r="C542" s="94">
        <f>+VLOOKUP(A542,BD!$A$2:$E$3988,3,0)</f>
        <v>303</v>
      </c>
      <c r="D542" s="95" t="str">
        <f>+VLOOKUP(A542,BD!$A$2:$E$3988,4,0)</f>
        <v>0,5 x 3,5 x 45 - Compresión</v>
      </c>
      <c r="E542" s="96">
        <f>+VLOOKUP(A542,BD!$A$2:$E$3988,5,0)</f>
        <v>811.92</v>
      </c>
      <c r="G542" s="101">
        <f t="shared" si="11"/>
        <v>438.44</v>
      </c>
      <c r="H542" s="69"/>
      <c r="I542" s="101">
        <f t="array" ref="I542">+ROUND(G542+(G542*DES.2),2)</f>
        <v>789.19</v>
      </c>
      <c r="J542" s="57"/>
      <c r="K542" s="57"/>
      <c r="L542" s="57"/>
      <c r="M542" s="57"/>
      <c r="N542" s="57"/>
      <c r="O542" s="64" t="str">
        <f>+IFERROR(VLOOKUP(A542,Imagen!A:B,2,0),"")</f>
        <v>http://http2.mlstatic.com/D_862733-MLA72112962359_102023-F.jpg</v>
      </c>
    </row>
    <row r="543" spans="1:15" ht="18">
      <c r="A543" s="75" t="s">
        <v>598</v>
      </c>
      <c r="C543" s="94">
        <f>+VLOOKUP(A543,BD!$A$2:$E$3988,3,0)</f>
        <v>304</v>
      </c>
      <c r="D543" s="95" t="str">
        <f>+VLOOKUP(A543,BD!$A$2:$E$3988,4,0)</f>
        <v>0,5 x 6 x 35 - Compresión</v>
      </c>
      <c r="E543" s="96">
        <f>+VLOOKUP(A543,BD!$A$2:$E$3988,5,0)</f>
        <v>811.92</v>
      </c>
      <c r="G543" s="101">
        <f t="shared" si="11"/>
        <v>438.44</v>
      </c>
      <c r="H543" s="69"/>
      <c r="I543" s="101">
        <f t="array" ref="I543">+ROUND(G543+(G543*DES.2),2)</f>
        <v>789.19</v>
      </c>
      <c r="J543" s="57"/>
      <c r="K543" s="57"/>
      <c r="L543" s="57"/>
      <c r="M543" s="57"/>
      <c r="N543" s="57"/>
      <c r="O543" s="64" t="str">
        <f>+IFERROR(VLOOKUP(A543,Imagen!A:B,2,0),"")</f>
        <v>http://http2.mlstatic.com/D_623216-MLA72053882020_102023-F.jpg</v>
      </c>
    </row>
    <row r="544" spans="1:15" ht="18">
      <c r="A544" s="75" t="s">
        <v>599</v>
      </c>
      <c r="C544" s="94">
        <f>+VLOOKUP(A544,BD!$A$2:$E$3988,3,0)</f>
        <v>305</v>
      </c>
      <c r="D544" s="95" t="str">
        <f>+VLOOKUP(A544,BD!$A$2:$E$3988,4,0)</f>
        <v>0,5 x 5 x 15 - Compresión</v>
      </c>
      <c r="E544" s="96">
        <f>+VLOOKUP(A544,BD!$A$2:$E$3988,5,0)</f>
        <v>811.92</v>
      </c>
      <c r="G544" s="101">
        <f t="shared" si="11"/>
        <v>438.44</v>
      </c>
      <c r="H544" s="69"/>
      <c r="I544" s="101">
        <f t="array" ref="I544">+ROUND(G544+(G544*DES.2),2)</f>
        <v>789.19</v>
      </c>
      <c r="J544" s="57"/>
      <c r="K544" s="57"/>
      <c r="L544" s="57"/>
      <c r="M544" s="57"/>
      <c r="N544" s="57"/>
      <c r="O544" s="64" t="str">
        <f>+IFERROR(VLOOKUP(A544,Imagen!A:B,2,0),"")</f>
        <v>http://http2.mlstatic.com/D_676100-MLA72112962371_102023-F.jpg</v>
      </c>
    </row>
    <row r="545" spans="1:15" ht="18">
      <c r="A545" s="75" t="s">
        <v>600</v>
      </c>
      <c r="C545" s="94">
        <f>+VLOOKUP(A545,BD!$A$2:$E$3988,3,0)</f>
        <v>306</v>
      </c>
      <c r="D545" s="95" t="str">
        <f>+VLOOKUP(A545,BD!$A$2:$E$3988,4,0)</f>
        <v>0,5 x 6,5 x 12 - Compresión</v>
      </c>
      <c r="E545" s="96">
        <f>+VLOOKUP(A545,BD!$A$2:$E$3988,5,0)</f>
        <v>811.92</v>
      </c>
      <c r="G545" s="101">
        <f t="shared" si="11"/>
        <v>438.44</v>
      </c>
      <c r="H545" s="69"/>
      <c r="I545" s="101">
        <f t="array" ref="I545">+ROUND(G545+(G545*DES.2),2)</f>
        <v>789.19</v>
      </c>
      <c r="J545" s="57"/>
      <c r="K545" s="57"/>
      <c r="L545" s="57"/>
      <c r="M545" s="57"/>
      <c r="N545" s="57"/>
      <c r="O545" s="64" t="str">
        <f>+IFERROR(VLOOKUP(A545,Imagen!A:B,2,0),"")</f>
        <v>http://http2.mlstatic.com/D_878043-MLA72112962381_102023-F.jpg</v>
      </c>
    </row>
    <row r="546" spans="1:15" ht="18">
      <c r="A546" s="75" t="s">
        <v>601</v>
      </c>
      <c r="C546" s="94">
        <f>+VLOOKUP(A546,BD!$A$2:$E$3988,3,0)</f>
        <v>308</v>
      </c>
      <c r="D546" s="95" t="str">
        <f>+VLOOKUP(A546,BD!$A$2:$E$3988,4,0)</f>
        <v>0,5 x 7,5 x 32 - Compresión</v>
      </c>
      <c r="E546" s="96">
        <f>+VLOOKUP(A546,BD!$A$2:$E$3988,5,0)</f>
        <v>811.92</v>
      </c>
      <c r="G546" s="101">
        <f t="shared" si="11"/>
        <v>438.44</v>
      </c>
      <c r="H546" s="69"/>
      <c r="I546" s="101">
        <f t="array" ref="I546">+ROUND(G546+(G546*DES.2),2)</f>
        <v>789.19</v>
      </c>
      <c r="J546" s="57"/>
      <c r="K546" s="57"/>
      <c r="L546" s="57"/>
      <c r="M546" s="57"/>
      <c r="N546" s="57"/>
      <c r="O546" s="64" t="str">
        <f>+IFERROR(VLOOKUP(A546,Imagen!A:B,2,0),"")</f>
        <v>http://http2.mlstatic.com/D_785830-MLA72053882026_102023-F.jpg</v>
      </c>
    </row>
    <row r="547" spans="1:15" ht="18">
      <c r="A547" s="75" t="s">
        <v>602</v>
      </c>
      <c r="C547" s="94">
        <f>+VLOOKUP(A547,BD!$A$2:$E$3988,3,0)</f>
        <v>309</v>
      </c>
      <c r="D547" s="95" t="str">
        <f>+VLOOKUP(A547,BD!$A$2:$E$3988,4,0)</f>
        <v>0,5 x 6 x 45 - Compresión</v>
      </c>
      <c r="E547" s="96">
        <f>+VLOOKUP(A547,BD!$A$2:$E$3988,5,0)</f>
        <v>933.16</v>
      </c>
      <c r="G547" s="101">
        <f t="shared" si="11"/>
        <v>503.91</v>
      </c>
      <c r="H547" s="69"/>
      <c r="I547" s="101">
        <f t="array" ref="I547">+ROUND(G547+(G547*DES.2),2)</f>
        <v>907.04</v>
      </c>
      <c r="J547" s="57"/>
      <c r="K547" s="57"/>
      <c r="L547" s="57"/>
      <c r="M547" s="57"/>
      <c r="N547" s="57"/>
      <c r="O547" s="64" t="str">
        <f>+IFERROR(VLOOKUP(A547,Imagen!A:B,2,0),"")</f>
        <v>http://http2.mlstatic.com/D_730423-MLA72112962379_102023-F.jpg</v>
      </c>
    </row>
    <row r="548" spans="1:15" ht="18">
      <c r="A548" s="75" t="s">
        <v>603</v>
      </c>
      <c r="C548" s="94">
        <f>+VLOOKUP(A548,BD!$A$2:$E$3988,3,0)</f>
        <v>310</v>
      </c>
      <c r="D548" s="95" t="str">
        <f>+VLOOKUP(A548,BD!$A$2:$E$3988,4,0)</f>
        <v>0,5 x 9 x 14 - Compresión</v>
      </c>
      <c r="E548" s="96">
        <f>+VLOOKUP(A548,BD!$A$2:$E$3988,5,0)</f>
        <v>811.92</v>
      </c>
      <c r="G548" s="101">
        <f t="shared" si="11"/>
        <v>438.44</v>
      </c>
      <c r="H548" s="69"/>
      <c r="I548" s="101">
        <f t="array" ref="I548">+ROUND(G548+(G548*DES.2),2)</f>
        <v>789.19</v>
      </c>
      <c r="J548" s="57"/>
      <c r="K548" s="57"/>
      <c r="L548" s="57"/>
      <c r="M548" s="57"/>
      <c r="N548" s="57"/>
      <c r="O548" s="64" t="str">
        <f>+IFERROR(VLOOKUP(A548,Imagen!A:B,2,0),"")</f>
        <v>http://http2.mlstatic.com/D_674238-MLA72053955952_102023-F.jpg</v>
      </c>
    </row>
    <row r="549" spans="1:15" ht="18">
      <c r="A549" s="75" t="s">
        <v>604</v>
      </c>
      <c r="C549" s="94">
        <f>+VLOOKUP(A549,BD!$A$2:$E$3988,3,0)</f>
        <v>312</v>
      </c>
      <c r="D549" s="95" t="str">
        <f>+VLOOKUP(A549,BD!$A$2:$E$3988,4,0)</f>
        <v>0,5 x 10 x 28 - Compresión</v>
      </c>
      <c r="E549" s="96">
        <f>+VLOOKUP(A549,BD!$A$2:$E$3988,5,0)</f>
        <v>811.92</v>
      </c>
      <c r="G549" s="101">
        <f t="shared" si="11"/>
        <v>438.44</v>
      </c>
      <c r="H549" s="69"/>
      <c r="I549" s="101">
        <f t="array" ref="I549">+ROUND(G549+(G549*DES.2),2)</f>
        <v>789.19</v>
      </c>
      <c r="J549" s="57"/>
      <c r="K549" s="57"/>
      <c r="L549" s="57"/>
      <c r="M549" s="57"/>
      <c r="N549" s="57"/>
      <c r="O549" s="64" t="str">
        <f>+IFERROR(VLOOKUP(A549,Imagen!A:B,2,0),"")</f>
        <v>http://http2.mlstatic.com/D_970178-MLA72112884275_102023-F.jpg</v>
      </c>
    </row>
    <row r="550" spans="1:15" ht="18">
      <c r="A550" s="75" t="s">
        <v>605</v>
      </c>
      <c r="C550" s="94">
        <f>+VLOOKUP(A550,BD!$A$2:$E$3988,3,0)</f>
        <v>313</v>
      </c>
      <c r="D550" s="95" t="str">
        <f>+VLOOKUP(A550,BD!$A$2:$E$3988,4,0)</f>
        <v>0,6 x 6,5 x 18 - Compresión</v>
      </c>
      <c r="E550" s="96">
        <f>+VLOOKUP(A550,BD!$A$2:$E$3988,5,0)</f>
        <v>811.92</v>
      </c>
      <c r="G550" s="101">
        <f t="shared" si="11"/>
        <v>438.44</v>
      </c>
      <c r="H550" s="69"/>
      <c r="I550" s="101">
        <f t="array" ref="I550">+ROUND(G550+(G550*DES.2),2)</f>
        <v>789.19</v>
      </c>
      <c r="J550" s="57"/>
      <c r="K550" s="57"/>
      <c r="L550" s="57"/>
      <c r="M550" s="57"/>
      <c r="N550" s="57"/>
      <c r="O550" s="64" t="str">
        <f>+IFERROR(VLOOKUP(A550,Imagen!A:B,2,0),"")</f>
        <v>http://http2.mlstatic.com/D_750119-MLA72053955980_102023-F.jpg</v>
      </c>
    </row>
    <row r="551" spans="1:15" ht="18">
      <c r="A551" s="75" t="s">
        <v>606</v>
      </c>
      <c r="C551" s="94">
        <f>+VLOOKUP(A551,BD!$A$2:$E$3988,3,0)</f>
        <v>316</v>
      </c>
      <c r="D551" s="95" t="str">
        <f>+VLOOKUP(A551,BD!$A$2:$E$3988,4,0)</f>
        <v>0,6 x 9 x 28 - Compresión</v>
      </c>
      <c r="E551" s="96">
        <f>+VLOOKUP(A551,BD!$A$2:$E$3988,5,0)</f>
        <v>811.92</v>
      </c>
      <c r="G551" s="101">
        <f t="shared" si="11"/>
        <v>438.44</v>
      </c>
      <c r="H551" s="69"/>
      <c r="I551" s="101">
        <f t="array" ref="I551">+ROUND(G551+(G551*DES.2),2)</f>
        <v>789.19</v>
      </c>
      <c r="J551" s="57"/>
      <c r="K551" s="57"/>
      <c r="L551" s="57"/>
      <c r="M551" s="57"/>
      <c r="N551" s="57"/>
      <c r="O551" s="64" t="str">
        <f>+IFERROR(VLOOKUP(A551,Imagen!A:B,2,0),"")</f>
        <v>http://http2.mlstatic.com/D_785496-MLA72112884287_102023-F.jpg</v>
      </c>
    </row>
    <row r="552" spans="1:15" ht="18">
      <c r="A552" s="75" t="s">
        <v>607</v>
      </c>
      <c r="C552" s="94">
        <f>+VLOOKUP(A552,BD!$A$2:$E$3988,3,0)</f>
        <v>317</v>
      </c>
      <c r="D552" s="95" t="str">
        <f>+VLOOKUP(A552,BD!$A$2:$E$3988,4,0)</f>
        <v>0,6 x 13 x 20 - Compresión</v>
      </c>
      <c r="E552" s="96">
        <f>+VLOOKUP(A552,BD!$A$2:$E$3988,5,0)</f>
        <v>1046.32</v>
      </c>
      <c r="G552" s="101">
        <f t="shared" si="11"/>
        <v>565.01</v>
      </c>
      <c r="H552" s="69"/>
      <c r="I552" s="101">
        <f t="array" ref="I552">+ROUND(G552+(G552*DES.2),2)</f>
        <v>1017.02</v>
      </c>
      <c r="J552" s="57"/>
      <c r="K552" s="57"/>
      <c r="L552" s="57"/>
      <c r="M552" s="57"/>
      <c r="N552" s="57"/>
      <c r="O552" s="64" t="str">
        <f>+IFERROR(VLOOKUP(A552,Imagen!A:B,2,0),"")</f>
        <v>http://http2.mlstatic.com/D_727397-MLA72112884297_102023-F.jpg</v>
      </c>
    </row>
    <row r="553" spans="1:15" ht="18">
      <c r="A553" s="75" t="s">
        <v>608</v>
      </c>
      <c r="C553" s="94">
        <f>+VLOOKUP(A553,BD!$A$2:$E$3988,3,0)</f>
        <v>318</v>
      </c>
      <c r="D553" s="95" t="str">
        <f>+VLOOKUP(A553,BD!$A$2:$E$3988,4,0)</f>
        <v>0,7 x 8,5 x 10 - Compresión</v>
      </c>
      <c r="E553" s="96">
        <f>+VLOOKUP(A553,BD!$A$2:$E$3988,5,0)</f>
        <v>811.92</v>
      </c>
      <c r="G553" s="101">
        <f t="shared" si="11"/>
        <v>438.44</v>
      </c>
      <c r="H553" s="69"/>
      <c r="I553" s="101">
        <f t="array" ref="I553">+ROUND(G553+(G553*DES.2),2)</f>
        <v>789.19</v>
      </c>
      <c r="J553" s="57"/>
      <c r="K553" s="57"/>
      <c r="L553" s="57"/>
      <c r="M553" s="57"/>
      <c r="N553" s="57"/>
      <c r="O553" s="64" t="str">
        <f>+IFERROR(VLOOKUP(A553,Imagen!A:B,2,0),"")</f>
        <v>http://http2.mlstatic.com/D_950118-MLA72113086407_102023-F.jpg</v>
      </c>
    </row>
    <row r="554" spans="1:15" ht="18">
      <c r="A554" s="75" t="s">
        <v>609</v>
      </c>
      <c r="C554" s="94">
        <f>+VLOOKUP(A554,BD!$A$2:$E$3988,3,0)</f>
        <v>320</v>
      </c>
      <c r="D554" s="95" t="str">
        <f>+VLOOKUP(A554,BD!$A$2:$E$3988,4,0)</f>
        <v>0,8 x 5 x 15 - Compresión</v>
      </c>
      <c r="E554" s="96">
        <f>+VLOOKUP(A554,BD!$A$2:$E$3988,5,0)</f>
        <v>811.92</v>
      </c>
      <c r="G554" s="101">
        <f t="shared" si="11"/>
        <v>438.44</v>
      </c>
      <c r="H554" s="69"/>
      <c r="I554" s="101">
        <f t="array" ref="I554">+ROUND(G554+(G554*DES.2),2)</f>
        <v>789.19</v>
      </c>
      <c r="J554" s="57"/>
      <c r="K554" s="57"/>
      <c r="L554" s="57"/>
      <c r="M554" s="57"/>
      <c r="N554" s="57"/>
      <c r="O554" s="64" t="str">
        <f>+IFERROR(VLOOKUP(A554,Imagen!A:B,2,0),"")</f>
        <v>http://http2.mlstatic.com/D_748013-MLA72112962435_102023-F.jpg</v>
      </c>
    </row>
    <row r="555" spans="1:15" ht="18">
      <c r="A555" s="75" t="s">
        <v>610</v>
      </c>
      <c r="C555" s="94">
        <f>+VLOOKUP(A555,BD!$A$2:$E$3988,3,0)</f>
        <v>322</v>
      </c>
      <c r="D555" s="95" t="str">
        <f>+VLOOKUP(A555,BD!$A$2:$E$3988,4,0)</f>
        <v>0,8 x 5,5 x 36 - Compresión</v>
      </c>
      <c r="E555" s="96">
        <f>+VLOOKUP(A555,BD!$A$2:$E$3988,5,0)</f>
        <v>811.92</v>
      </c>
      <c r="G555" s="101">
        <f t="shared" si="11"/>
        <v>438.44</v>
      </c>
      <c r="H555" s="69"/>
      <c r="I555" s="101">
        <f t="array" ref="I555">+ROUND(G555+(G555*DES.2),2)</f>
        <v>789.19</v>
      </c>
      <c r="J555" s="57"/>
      <c r="K555" s="57"/>
      <c r="L555" s="57"/>
      <c r="M555" s="57"/>
      <c r="N555" s="57"/>
      <c r="O555" s="64" t="str">
        <f>+IFERROR(VLOOKUP(A555,Imagen!A:B,2,0),"")</f>
        <v>http://http2.mlstatic.com/D_964615-MLA72112884299_102023-F.jpg</v>
      </c>
    </row>
    <row r="556" spans="1:15" ht="18">
      <c r="A556" s="75" t="s">
        <v>611</v>
      </c>
      <c r="C556" s="94">
        <f>+VLOOKUP(A556,BD!$A$2:$E$3988,3,0)</f>
        <v>324</v>
      </c>
      <c r="D556" s="95" t="str">
        <f>+VLOOKUP(A556,BD!$A$2:$E$3988,4,0)</f>
        <v>0,8 x 7 x 16 - Compresión</v>
      </c>
      <c r="E556" s="96">
        <f>+VLOOKUP(A556,BD!$A$2:$E$3988,5,0)</f>
        <v>811.92</v>
      </c>
      <c r="G556" s="101">
        <f t="shared" si="11"/>
        <v>438.44</v>
      </c>
      <c r="H556" s="69"/>
      <c r="I556" s="101">
        <f t="array" ref="I556">+ROUND(G556+(G556*DES.2),2)</f>
        <v>789.19</v>
      </c>
      <c r="J556" s="57"/>
      <c r="K556" s="57"/>
      <c r="L556" s="57"/>
      <c r="M556" s="57"/>
      <c r="N556" s="57"/>
      <c r="O556" s="64" t="str">
        <f>+IFERROR(VLOOKUP(A556,Imagen!A:B,2,0),"")</f>
        <v>http://http2.mlstatic.com/D_650374-MLA72053955998_102023-F.jpg</v>
      </c>
    </row>
    <row r="557" spans="1:15" ht="18">
      <c r="A557" s="75" t="s">
        <v>612</v>
      </c>
      <c r="C557" s="94">
        <f>+VLOOKUP(A557,BD!$A$2:$E$3988,3,0)</f>
        <v>326</v>
      </c>
      <c r="D557" s="95" t="str">
        <f>+VLOOKUP(A557,BD!$A$2:$E$3988,4,0)</f>
        <v>0,8 x 7 x 32 - Compresión</v>
      </c>
      <c r="E557" s="96">
        <f>+VLOOKUP(A557,BD!$A$2:$E$3988,5,0)</f>
        <v>940</v>
      </c>
      <c r="G557" s="101">
        <f t="shared" si="11"/>
        <v>507.6</v>
      </c>
      <c r="H557" s="69"/>
      <c r="I557" s="101">
        <f t="array" ref="I557">+ROUND(G557+(G557*DES.2),2)</f>
        <v>913.68</v>
      </c>
      <c r="J557" s="57"/>
      <c r="K557" s="57"/>
      <c r="L557" s="57"/>
      <c r="M557" s="57"/>
      <c r="N557" s="57"/>
      <c r="O557" s="64" t="str">
        <f>+IFERROR(VLOOKUP(A557,Imagen!A:B,2,0),"")</f>
        <v>http://http2.mlstatic.com/D_728350-MLA72053882092_102023-F.jpg</v>
      </c>
    </row>
    <row r="558" spans="1:15" ht="18">
      <c r="A558" s="75" t="s">
        <v>613</v>
      </c>
      <c r="C558" s="94">
        <f>+VLOOKUP(A558,BD!$A$2:$E$3988,3,0)</f>
        <v>327</v>
      </c>
      <c r="D558" s="95" t="str">
        <f>+VLOOKUP(A558,BD!$A$2:$E$3988,4,0)</f>
        <v>0,8 x 7 x 40 - Compresión</v>
      </c>
      <c r="E558" s="96">
        <f>+VLOOKUP(A558,BD!$A$2:$E$3988,5,0)</f>
        <v>916.16</v>
      </c>
      <c r="G558" s="101">
        <f t="shared" si="11"/>
        <v>494.73</v>
      </c>
      <c r="H558" s="69"/>
      <c r="I558" s="101">
        <f t="array" ref="I558">+ROUND(G558+(G558*DES.2),2)</f>
        <v>890.51</v>
      </c>
      <c r="J558" s="57"/>
      <c r="K558" s="57"/>
      <c r="L558" s="57"/>
      <c r="M558" s="57"/>
      <c r="N558" s="57"/>
      <c r="O558" s="64" t="str">
        <f>+IFERROR(VLOOKUP(A558,Imagen!A:B,2,0),"")</f>
        <v>http://http2.mlstatic.com/D_662800-MLA72113086429_102023-F.jpg</v>
      </c>
    </row>
    <row r="559" spans="1:15" ht="18">
      <c r="A559" s="75" t="s">
        <v>614</v>
      </c>
      <c r="C559" s="94">
        <f>+VLOOKUP(A559,BD!$A$2:$E$3988,3,0)</f>
        <v>328</v>
      </c>
      <c r="D559" s="95" t="str">
        <f>+VLOOKUP(A559,BD!$A$2:$E$3988,4,0)</f>
        <v>0,8 x 7,5 x 15 - Compresión</v>
      </c>
      <c r="E559" s="96">
        <f>+VLOOKUP(A559,BD!$A$2:$E$3988,5,0)</f>
        <v>1002.67</v>
      </c>
      <c r="G559" s="101">
        <f t="shared" si="11"/>
        <v>541.44000000000005</v>
      </c>
      <c r="H559" s="69"/>
      <c r="I559" s="101">
        <f t="array" ref="I559">+ROUND(G559+(G559*DES.2),2)</f>
        <v>974.59</v>
      </c>
      <c r="J559" s="57"/>
      <c r="K559" s="57"/>
      <c r="L559" s="57"/>
      <c r="M559" s="57"/>
      <c r="N559" s="57"/>
      <c r="O559" s="64" t="str">
        <f>+IFERROR(VLOOKUP(A559,Imagen!A:B,2,0),"")</f>
        <v>http://http2.mlstatic.com/D_954313-MLA72112884361_102023-F.jpg</v>
      </c>
    </row>
    <row r="560" spans="1:15" ht="18">
      <c r="A560" s="75" t="s">
        <v>615</v>
      </c>
      <c r="C560" s="94">
        <f>+VLOOKUP(A560,BD!$A$2:$E$3988,3,0)</f>
        <v>330</v>
      </c>
      <c r="D560" s="95" t="str">
        <f>+VLOOKUP(A560,BD!$A$2:$E$3988,4,0)</f>
        <v>0,8 x 7,5 x 23 - Compresión</v>
      </c>
      <c r="E560" s="96">
        <f>+VLOOKUP(A560,BD!$A$2:$E$3988,5,0)</f>
        <v>811.92</v>
      </c>
      <c r="G560" s="101">
        <f t="shared" si="11"/>
        <v>438.44</v>
      </c>
      <c r="H560" s="69"/>
      <c r="I560" s="101">
        <f t="array" ref="I560">+ROUND(G560+(G560*DES.2),2)</f>
        <v>789.19</v>
      </c>
      <c r="J560" s="57"/>
      <c r="K560" s="57"/>
      <c r="L560" s="57"/>
      <c r="M560" s="57"/>
      <c r="N560" s="57"/>
      <c r="O560" s="64" t="str">
        <f>+IFERROR(VLOOKUP(A560,Imagen!A:B,2,0),"")</f>
        <v>http://http2.mlstatic.com/D_715276-MLA72112962489_102023-F.jpg</v>
      </c>
    </row>
    <row r="561" spans="1:15" ht="18">
      <c r="A561" s="75" t="s">
        <v>616</v>
      </c>
      <c r="C561" s="94">
        <f>+VLOOKUP(A561,BD!$A$2:$E$3988,3,0)</f>
        <v>332</v>
      </c>
      <c r="D561" s="95" t="str">
        <f>+VLOOKUP(A561,BD!$A$2:$E$3988,4,0)</f>
        <v>0,8 x 8 x 13 - Compresión</v>
      </c>
      <c r="E561" s="96">
        <f>+VLOOKUP(A561,BD!$A$2:$E$3988,5,0)</f>
        <v>1002.67</v>
      </c>
      <c r="G561" s="101">
        <f t="shared" si="11"/>
        <v>541.44000000000005</v>
      </c>
      <c r="H561" s="69"/>
      <c r="I561" s="101">
        <f t="array" ref="I561">+ROUND(G561+(G561*DES.2),2)</f>
        <v>974.59</v>
      </c>
      <c r="J561" s="57"/>
      <c r="K561" s="57"/>
      <c r="L561" s="57"/>
      <c r="M561" s="57"/>
      <c r="N561" s="57"/>
      <c r="O561" s="64" t="str">
        <f>+IFERROR(VLOOKUP(A561,Imagen!A:B,2,0),"")</f>
        <v>http://http2.mlstatic.com/D_817941-MLA72112962477_102023-F.jpg</v>
      </c>
    </row>
    <row r="562" spans="1:15" ht="18">
      <c r="A562" s="75" t="s">
        <v>617</v>
      </c>
      <c r="C562" s="94">
        <f>+VLOOKUP(A562,BD!$A$2:$E$3988,3,0)</f>
        <v>334</v>
      </c>
      <c r="D562" s="95" t="str">
        <f>+VLOOKUP(A562,BD!$A$2:$E$3988,4,0)</f>
        <v>0,8 x 8 x 22 - Compresión</v>
      </c>
      <c r="E562" s="96">
        <f>+VLOOKUP(A562,BD!$A$2:$E$3988,5,0)</f>
        <v>940</v>
      </c>
      <c r="G562" s="101">
        <f t="shared" si="11"/>
        <v>507.6</v>
      </c>
      <c r="H562" s="69"/>
      <c r="I562" s="101">
        <f t="array" ref="I562">+ROUND(G562+(G562*DES.2),2)</f>
        <v>913.68</v>
      </c>
      <c r="J562" s="57"/>
      <c r="K562" s="57"/>
      <c r="L562" s="57"/>
      <c r="M562" s="57"/>
      <c r="N562" s="57"/>
      <c r="O562" s="64" t="str">
        <f>+IFERROR(VLOOKUP(A562,Imagen!A:B,2,0),"")</f>
        <v>http://http2.mlstatic.com/D_666560-MLA72113086443_102023-F.jpg</v>
      </c>
    </row>
    <row r="563" spans="1:15" ht="18">
      <c r="A563" s="75" t="s">
        <v>618</v>
      </c>
      <c r="C563" s="94">
        <f>+VLOOKUP(A563,BD!$A$2:$E$3988,3,0)</f>
        <v>336</v>
      </c>
      <c r="D563" s="95" t="str">
        <f>+VLOOKUP(A563,BD!$A$2:$E$3988,4,0)</f>
        <v>0,8 x 10 x 10 - Compresión</v>
      </c>
      <c r="E563" s="96">
        <f>+VLOOKUP(A563,BD!$A$2:$E$3988,5,0)</f>
        <v>811.92</v>
      </c>
      <c r="G563" s="101">
        <f t="shared" si="11"/>
        <v>438.44</v>
      </c>
      <c r="H563" s="69"/>
      <c r="I563" s="101">
        <f t="array" ref="I563">+ROUND(G563+(G563*DES.2),2)</f>
        <v>789.19</v>
      </c>
      <c r="J563" s="57"/>
      <c r="K563" s="57"/>
      <c r="L563" s="57"/>
      <c r="M563" s="57"/>
      <c r="N563" s="57"/>
      <c r="O563" s="64" t="str">
        <f>+IFERROR(VLOOKUP(A563,Imagen!A:B,2,0),"")</f>
        <v>http://http2.mlstatic.com/D_839741-MLA72112962487_102023-F.jpg</v>
      </c>
    </row>
    <row r="564" spans="1:15" ht="18">
      <c r="A564" s="75" t="s">
        <v>619</v>
      </c>
      <c r="C564" s="94">
        <f>+VLOOKUP(A564,BD!$A$2:$E$3988,3,0)</f>
        <v>338</v>
      </c>
      <c r="D564" s="95" t="str">
        <f>+VLOOKUP(A564,BD!$A$2:$E$3988,4,0)</f>
        <v>0,8 x 11 x 16 - Compresión</v>
      </c>
      <c r="E564" s="96">
        <f>+VLOOKUP(A564,BD!$A$2:$E$3988,5,0)</f>
        <v>811.92</v>
      </c>
      <c r="G564" s="101">
        <f t="shared" si="11"/>
        <v>438.44</v>
      </c>
      <c r="H564" s="69"/>
      <c r="I564" s="101">
        <f t="array" ref="I564">+ROUND(G564+(G564*DES.2),2)</f>
        <v>789.19</v>
      </c>
      <c r="J564" s="57"/>
      <c r="K564" s="57"/>
      <c r="L564" s="57"/>
      <c r="M564" s="57"/>
      <c r="N564" s="57"/>
      <c r="O564" s="64" t="str">
        <f>+IFERROR(VLOOKUP(A564,Imagen!A:B,2,0),"")</f>
        <v>http://http2.mlstatic.com/D_674153-MLA72112884379_102023-F.jpg</v>
      </c>
    </row>
    <row r="565" spans="1:15" ht="18">
      <c r="A565" s="75" t="s">
        <v>620</v>
      </c>
      <c r="C565" s="94">
        <f>+VLOOKUP(A565,BD!$A$2:$E$3988,3,0)</f>
        <v>340</v>
      </c>
      <c r="D565" s="95" t="str">
        <f>+VLOOKUP(A565,BD!$A$2:$E$3988,4,0)</f>
        <v>0,8 x 13 x 65 - Compresión</v>
      </c>
      <c r="E565" s="96">
        <f>+VLOOKUP(A565,BD!$A$2:$E$3988,5,0)</f>
        <v>1175.72</v>
      </c>
      <c r="G565" s="101">
        <f t="shared" si="11"/>
        <v>634.89</v>
      </c>
      <c r="H565" s="69"/>
      <c r="I565" s="101">
        <f t="array" ref="I565">+ROUND(G565+(G565*DES.2),2)</f>
        <v>1142.8</v>
      </c>
      <c r="J565" s="57"/>
      <c r="K565" s="57"/>
      <c r="L565" s="57"/>
      <c r="M565" s="57"/>
      <c r="N565" s="57"/>
      <c r="O565" s="64" t="str">
        <f>+IFERROR(VLOOKUP(A565,Imagen!A:B,2,0),"")</f>
        <v>http://http2.mlstatic.com/D_934632-MLA72112962509_102023-F.jpg</v>
      </c>
    </row>
    <row r="566" spans="1:15" ht="18">
      <c r="A566" s="75" t="s">
        <v>621</v>
      </c>
      <c r="C566" s="94">
        <f>+VLOOKUP(A566,BD!$A$2:$E$3988,3,0)</f>
        <v>341</v>
      </c>
      <c r="D566" s="95" t="str">
        <f>+VLOOKUP(A566,BD!$A$2:$E$3988,4,0)</f>
        <v>0,8 x 14 x 25 - Compresión</v>
      </c>
      <c r="E566" s="96">
        <f>+VLOOKUP(A566,BD!$A$2:$E$3988,5,0)</f>
        <v>1253.33</v>
      </c>
      <c r="G566" s="101">
        <f t="shared" si="11"/>
        <v>676.8</v>
      </c>
      <c r="H566" s="69"/>
      <c r="I566" s="101">
        <f t="array" ref="I566">+ROUND(G566+(G566*DES.2),2)</f>
        <v>1218.24</v>
      </c>
      <c r="J566" s="57"/>
      <c r="K566" s="57"/>
      <c r="L566" s="57"/>
      <c r="M566" s="57"/>
      <c r="N566" s="57"/>
      <c r="O566" s="64" t="str">
        <f>+IFERROR(VLOOKUP(A566,Imagen!A:B,2,0),"")</f>
        <v>http://http2.mlstatic.com/D_818208-MLA72112962517_102023-F.jpg</v>
      </c>
    </row>
    <row r="567" spans="1:15" ht="18">
      <c r="A567" s="75" t="s">
        <v>622</v>
      </c>
      <c r="C567" s="94">
        <f>+VLOOKUP(A567,BD!$A$2:$E$3988,3,0)</f>
        <v>342</v>
      </c>
      <c r="D567" s="95" t="str">
        <f>+VLOOKUP(A567,BD!$A$2:$E$3988,4,0)</f>
        <v>0,8 x 13 x 25 - Compresión</v>
      </c>
      <c r="E567" s="96">
        <f>+VLOOKUP(A567,BD!$A$2:$E$3988,5,0)</f>
        <v>1253.33</v>
      </c>
      <c r="G567" s="101">
        <f t="shared" si="11"/>
        <v>676.8</v>
      </c>
      <c r="H567" s="69"/>
      <c r="I567" s="101">
        <f t="array" ref="I567">+ROUND(G567+(G567*DES.2),2)</f>
        <v>1218.24</v>
      </c>
      <c r="J567" s="57"/>
      <c r="K567" s="57"/>
      <c r="L567" s="57"/>
      <c r="M567" s="57"/>
      <c r="N567" s="57"/>
      <c r="O567" s="64" t="str">
        <f>+IFERROR(VLOOKUP(A567,Imagen!A:B,2,0),"")</f>
        <v>http://http2.mlstatic.com/D_907877-MLA72112884389_102023-F.jpg</v>
      </c>
    </row>
    <row r="568" spans="1:15" ht="18">
      <c r="A568" s="75" t="s">
        <v>623</v>
      </c>
      <c r="C568" s="94">
        <f>+VLOOKUP(A568,BD!$A$2:$E$3988,3,0)</f>
        <v>343</v>
      </c>
      <c r="D568" s="95" t="str">
        <f>+VLOOKUP(A568,BD!$A$2:$E$3988,4,0)</f>
        <v>1 x 6 x 60 - Compresión</v>
      </c>
      <c r="E568" s="96">
        <f>+VLOOKUP(A568,BD!$A$2:$E$3988,5,0)</f>
        <v>1030.04</v>
      </c>
      <c r="G568" s="101">
        <f t="shared" si="11"/>
        <v>556.22</v>
      </c>
      <c r="H568" s="69"/>
      <c r="I568" s="101">
        <f t="array" ref="I568">+ROUND(G568+(G568*DES.2),2)</f>
        <v>1001.2</v>
      </c>
      <c r="J568" s="57"/>
      <c r="K568" s="57"/>
      <c r="L568" s="57"/>
      <c r="M568" s="57"/>
      <c r="N568" s="57"/>
      <c r="O568" s="64" t="str">
        <f>+IFERROR(VLOOKUP(A568,Imagen!A:B,2,0),"")</f>
        <v>http://http2.mlstatic.com/D_602561-MLA72053956076_102023-F.jpg</v>
      </c>
    </row>
    <row r="569" spans="1:15" ht="18">
      <c r="A569" s="75" t="s">
        <v>624</v>
      </c>
      <c r="C569" s="94">
        <f>+VLOOKUP(A569,BD!$A$2:$E$3988,3,0)</f>
        <v>344</v>
      </c>
      <c r="D569" s="95" t="str">
        <f>+VLOOKUP(A569,BD!$A$2:$E$3988,4,0)</f>
        <v>1 x 8 x 8 - Compresión</v>
      </c>
      <c r="E569" s="96">
        <f>+VLOOKUP(A569,BD!$A$2:$E$3988,5,0)</f>
        <v>811.92</v>
      </c>
      <c r="G569" s="101">
        <f t="shared" si="11"/>
        <v>438.44</v>
      </c>
      <c r="H569" s="69"/>
      <c r="I569" s="101">
        <f t="array" ref="I569">+ROUND(G569+(G569*DES.2),2)</f>
        <v>789.19</v>
      </c>
      <c r="J569" s="57"/>
      <c r="K569" s="57"/>
      <c r="L569" s="57"/>
      <c r="M569" s="57"/>
      <c r="N569" s="57"/>
      <c r="O569" s="64" t="str">
        <f>+IFERROR(VLOOKUP(A569,Imagen!A:B,2,0),"")</f>
        <v>http://http2.mlstatic.com/D_730213-MLA72053956078_102023-F.jpg</v>
      </c>
    </row>
    <row r="570" spans="1:15" ht="18">
      <c r="A570" s="75" t="s">
        <v>625</v>
      </c>
      <c r="C570" s="94">
        <f>+VLOOKUP(A570,BD!$A$2:$E$3988,3,0)</f>
        <v>346</v>
      </c>
      <c r="D570" s="95" t="str">
        <f>+VLOOKUP(A570,BD!$A$2:$E$3988,4,0)</f>
        <v>1 x 8 x 15 - Compresión</v>
      </c>
      <c r="E570" s="96">
        <f>+VLOOKUP(A570,BD!$A$2:$E$3988,5,0)</f>
        <v>811.92</v>
      </c>
      <c r="G570" s="101">
        <f t="shared" si="11"/>
        <v>438.44</v>
      </c>
      <c r="H570" s="69"/>
      <c r="I570" s="101">
        <f t="array" ref="I570">+ROUND(G570+(G570*DES.2),2)</f>
        <v>789.19</v>
      </c>
      <c r="J570" s="57"/>
      <c r="K570" s="57"/>
      <c r="L570" s="57"/>
      <c r="M570" s="57"/>
      <c r="N570" s="57"/>
      <c r="O570" s="64" t="str">
        <f>+IFERROR(VLOOKUP(A570,Imagen!A:B,2,0),"")</f>
        <v>http://http2.mlstatic.com/D_703601-MLA72113086501_102023-F.jpg</v>
      </c>
    </row>
    <row r="571" spans="1:15" ht="18">
      <c r="A571" s="75" t="s">
        <v>626</v>
      </c>
      <c r="C571" s="94">
        <f>+VLOOKUP(A571,BD!$A$2:$E$3988,3,0)</f>
        <v>348</v>
      </c>
      <c r="D571" s="95" t="str">
        <f>+VLOOKUP(A571,BD!$A$2:$E$3988,4,0)</f>
        <v>1 x 8 x 25 - Compresión</v>
      </c>
      <c r="E571" s="96">
        <f>+VLOOKUP(A571,BD!$A$2:$E$3988,5,0)</f>
        <v>811.92</v>
      </c>
      <c r="G571" s="101">
        <f t="shared" si="11"/>
        <v>438.44</v>
      </c>
      <c r="H571" s="69"/>
      <c r="I571" s="101">
        <f t="array" ref="I571">+ROUND(G571+(G571*DES.2),2)</f>
        <v>789.19</v>
      </c>
      <c r="J571" s="57"/>
      <c r="K571" s="57"/>
      <c r="L571" s="57"/>
      <c r="M571" s="57"/>
      <c r="N571" s="57"/>
      <c r="O571" s="64" t="str">
        <f>+IFERROR(VLOOKUP(A571,Imagen!A:B,2,0),"")</f>
        <v>http://http2.mlstatic.com/D_698520-MLA72053882146_102023-F.jpg</v>
      </c>
    </row>
    <row r="572" spans="1:15" ht="18">
      <c r="A572" s="75" t="s">
        <v>627</v>
      </c>
      <c r="C572" s="94">
        <f>+VLOOKUP(A572,BD!$A$2:$E$3988,3,0)</f>
        <v>349</v>
      </c>
      <c r="D572" s="95" t="str">
        <f>+VLOOKUP(A572,BD!$A$2:$E$3988,4,0)</f>
        <v>1 x 11 x 50 - Compresión</v>
      </c>
      <c r="E572" s="96">
        <f>+VLOOKUP(A572,BD!$A$2:$E$3988,5,0)</f>
        <v>1253.33</v>
      </c>
      <c r="G572" s="101">
        <f t="shared" si="11"/>
        <v>676.8</v>
      </c>
      <c r="H572" s="69"/>
      <c r="I572" s="101">
        <f t="array" ref="I572">+ROUND(G572+(G572*DES.2),2)</f>
        <v>1218.24</v>
      </c>
      <c r="J572" s="57"/>
      <c r="K572" s="57"/>
      <c r="L572" s="57"/>
      <c r="M572" s="57"/>
      <c r="N572" s="57"/>
      <c r="O572" s="64" t="str">
        <f>+IFERROR(VLOOKUP(A572,Imagen!A:B,2,0),"")</f>
        <v>http://http2.mlstatic.com/D_945741-MLA72112884411_102023-F.jpg</v>
      </c>
    </row>
    <row r="573" spans="1:15" ht="18">
      <c r="A573" s="75" t="s">
        <v>628</v>
      </c>
      <c r="C573" s="94">
        <f>+VLOOKUP(A573,BD!$A$2:$E$3988,3,0)</f>
        <v>350</v>
      </c>
      <c r="D573" s="95" t="str">
        <f>+VLOOKUP(A573,BD!$A$2:$E$3988,4,0)</f>
        <v>1 x 11 x 85 - Compresión</v>
      </c>
      <c r="E573" s="96">
        <f>+VLOOKUP(A573,BD!$A$2:$E$3988,5,0)</f>
        <v>1504</v>
      </c>
      <c r="G573" s="101">
        <f t="shared" ref="G573:G604" si="12">IF($G$7="SI",ROUND(E573-(E573*DES.1),2)*1.21,ROUND(E573-(E573*DES.1),2))</f>
        <v>812.16</v>
      </c>
      <c r="H573" s="69"/>
      <c r="I573" s="101">
        <f t="array" ref="I573">+ROUND(G573+(G573*DES.2),2)</f>
        <v>1461.89</v>
      </c>
      <c r="J573" s="57"/>
      <c r="K573" s="57"/>
      <c r="L573" s="57"/>
      <c r="M573" s="57"/>
      <c r="N573" s="57"/>
      <c r="O573" s="64" t="str">
        <f>+IFERROR(VLOOKUP(A573,Imagen!A:B,2,0),"")</f>
        <v>http://http2.mlstatic.com/D_746806-MLA72112884433_102023-F.jpg</v>
      </c>
    </row>
    <row r="574" spans="1:15" ht="18">
      <c r="A574" s="75" t="s">
        <v>629</v>
      </c>
      <c r="C574" s="94">
        <f>+VLOOKUP(A574,BD!$A$2:$E$3988,3,0)</f>
        <v>352</v>
      </c>
      <c r="D574" s="95" t="str">
        <f>+VLOOKUP(A574,BD!$A$2:$E$3988,4,0)</f>
        <v>1 x 15 x 20 - Compresión</v>
      </c>
      <c r="E574" s="96">
        <f>+VLOOKUP(A574,BD!$A$2:$E$3988,5,0)</f>
        <v>1054.44</v>
      </c>
      <c r="G574" s="101">
        <f t="shared" si="12"/>
        <v>569.4</v>
      </c>
      <c r="H574" s="69"/>
      <c r="I574" s="101">
        <f t="array" ref="I574">+ROUND(G574+(G574*DES.2),2)</f>
        <v>1024.92</v>
      </c>
      <c r="J574" s="57"/>
      <c r="K574" s="57"/>
      <c r="L574" s="57"/>
      <c r="M574" s="57"/>
      <c r="N574" s="57"/>
      <c r="O574" s="64" t="str">
        <f>+IFERROR(VLOOKUP(A574,Imagen!A:B,2,0),"")</f>
        <v>http://http2.mlstatic.com/D_702660-MLA72112884431_102023-F.jpg</v>
      </c>
    </row>
    <row r="575" spans="1:15" ht="18">
      <c r="A575" s="75" t="s">
        <v>630</v>
      </c>
      <c r="C575" s="94">
        <f>+VLOOKUP(A575,BD!$A$2:$E$3988,3,0)</f>
        <v>353</v>
      </c>
      <c r="D575" s="95" t="str">
        <f>+VLOOKUP(A575,BD!$A$2:$E$3988,4,0)</f>
        <v>1 x 15 x 20 - Compresión</v>
      </c>
      <c r="E575" s="96">
        <f>+VLOOKUP(A575,BD!$A$2:$E$3988,5,0)</f>
        <v>1054.44</v>
      </c>
      <c r="G575" s="101">
        <f t="shared" si="12"/>
        <v>569.4</v>
      </c>
      <c r="H575" s="69"/>
      <c r="I575" s="101">
        <f t="array" ref="I575">+ROUND(G575+(G575*DES.2),2)</f>
        <v>1024.92</v>
      </c>
      <c r="J575" s="57"/>
      <c r="K575" s="57"/>
      <c r="L575" s="57"/>
      <c r="M575" s="57"/>
      <c r="N575" s="57"/>
      <c r="O575" s="65" t="str">
        <f>+IFERROR(VLOOKUP(A575,Imagen!A:B,2,0),"")</f>
        <v/>
      </c>
    </row>
    <row r="576" spans="1:15" ht="18">
      <c r="A576" s="75" t="s">
        <v>631</v>
      </c>
      <c r="C576" s="94">
        <f>+VLOOKUP(A576,BD!$A$2:$E$3988,3,0)</f>
        <v>354</v>
      </c>
      <c r="D576" s="95" t="str">
        <f>+VLOOKUP(A576,BD!$A$2:$E$3988,4,0)</f>
        <v>1 x 17 x 20 - Compresión</v>
      </c>
      <c r="E576" s="96">
        <f>+VLOOKUP(A576,BD!$A$2:$E$3988,5,0)</f>
        <v>1054.44</v>
      </c>
      <c r="G576" s="101">
        <f t="shared" si="12"/>
        <v>569.4</v>
      </c>
      <c r="H576" s="69"/>
      <c r="I576" s="101">
        <f t="array" ref="I576">+ROUND(G576+(G576*DES.2),2)</f>
        <v>1024.92</v>
      </c>
      <c r="J576" s="57"/>
      <c r="K576" s="57"/>
      <c r="L576" s="57"/>
      <c r="M576" s="57"/>
      <c r="N576" s="57"/>
      <c r="O576" s="64" t="str">
        <f>+IFERROR(VLOOKUP(A576,Imagen!A:B,2,0),"")</f>
        <v>http://http2.mlstatic.com/D_979900-MLA72053956130_102023-F.jpg</v>
      </c>
    </row>
    <row r="577" spans="1:15" ht="18">
      <c r="A577" s="75" t="s">
        <v>632</v>
      </c>
      <c r="C577" s="94">
        <f>+VLOOKUP(A577,BD!$A$2:$E$3988,3,0)</f>
        <v>355</v>
      </c>
      <c r="D577" s="95" t="str">
        <f>+VLOOKUP(A577,BD!$A$2:$E$3988,4,0)</f>
        <v>1 x 28 x 28 - Compresión</v>
      </c>
      <c r="E577" s="96">
        <f>+VLOOKUP(A577,BD!$A$2:$E$3988,5,0)</f>
        <v>1054.44</v>
      </c>
      <c r="G577" s="101">
        <f t="shared" si="12"/>
        <v>569.4</v>
      </c>
      <c r="H577" s="69"/>
      <c r="I577" s="101">
        <f t="array" ref="I577">+ROUND(G577+(G577*DES.2),2)</f>
        <v>1024.92</v>
      </c>
      <c r="J577" s="57"/>
      <c r="K577" s="57"/>
      <c r="L577" s="57"/>
      <c r="M577" s="57"/>
      <c r="N577" s="57"/>
      <c r="O577" s="64" t="str">
        <f>+IFERROR(VLOOKUP(A577,Imagen!A:B,2,0),"")</f>
        <v>http://http2.mlstatic.com/D_966750-MLA72113086541_102023-F.jpg</v>
      </c>
    </row>
    <row r="578" spans="1:15" ht="18">
      <c r="A578" s="75" t="s">
        <v>633</v>
      </c>
      <c r="C578" s="94">
        <f>+VLOOKUP(A578,BD!$A$2:$E$3988,3,0)</f>
        <v>356</v>
      </c>
      <c r="D578" s="95" t="str">
        <f>+VLOOKUP(A578,BD!$A$2:$E$3988,4,0)</f>
        <v>1,25 x 8 x 15 - Compresión</v>
      </c>
      <c r="E578" s="96">
        <f>+VLOOKUP(A578,BD!$A$2:$E$3988,5,0)</f>
        <v>1054.44</v>
      </c>
      <c r="G578" s="101">
        <f t="shared" si="12"/>
        <v>569.4</v>
      </c>
      <c r="H578" s="69"/>
      <c r="I578" s="101">
        <f t="array" ref="I578">+ROUND(G578+(G578*DES.2),2)</f>
        <v>1024.92</v>
      </c>
      <c r="J578" s="57"/>
      <c r="K578" s="57"/>
      <c r="L578" s="57"/>
      <c r="M578" s="57"/>
      <c r="N578" s="57"/>
      <c r="O578" s="64" t="str">
        <f>+IFERROR(VLOOKUP(A578,Imagen!A:B,2,0),"")</f>
        <v>http://http2.mlstatic.com/D_629849-MLA72112962585_102023-F.jpg</v>
      </c>
    </row>
    <row r="579" spans="1:15" ht="18">
      <c r="A579" s="75" t="s">
        <v>634</v>
      </c>
      <c r="C579" s="94">
        <f>+VLOOKUP(A579,BD!$A$2:$E$3988,3,0)</f>
        <v>358</v>
      </c>
      <c r="D579" s="95" t="str">
        <f>+VLOOKUP(A579,BD!$A$2:$E$3988,4,0)</f>
        <v>1,25 x 9,5 x 17 - Compresión</v>
      </c>
      <c r="E579" s="96">
        <f>+VLOOKUP(A579,BD!$A$2:$E$3988,5,0)</f>
        <v>1054.44</v>
      </c>
      <c r="G579" s="101">
        <f t="shared" si="12"/>
        <v>569.4</v>
      </c>
      <c r="H579" s="69"/>
      <c r="I579" s="101">
        <f t="array" ref="I579">+ROUND(G579+(G579*DES.2),2)</f>
        <v>1024.92</v>
      </c>
      <c r="J579" s="57"/>
      <c r="K579" s="57"/>
      <c r="L579" s="57"/>
      <c r="M579" s="57"/>
      <c r="N579" s="57"/>
      <c r="O579" s="64" t="str">
        <f>+IFERROR(VLOOKUP(A579,Imagen!A:B,2,0),"")</f>
        <v>http://http2.mlstatic.com/D_921756-MLA72053956128_102023-F.jpg</v>
      </c>
    </row>
    <row r="580" spans="1:15" ht="18">
      <c r="A580" s="75" t="s">
        <v>635</v>
      </c>
      <c r="C580" s="94">
        <f>+VLOOKUP(A580,BD!$A$2:$E$3988,3,0)</f>
        <v>360</v>
      </c>
      <c r="D580" s="95" t="str">
        <f>+VLOOKUP(A580,BD!$A$2:$E$3988,4,0)</f>
        <v>1,25 x 11 x 35 - Compresión</v>
      </c>
      <c r="E580" s="96">
        <f>+VLOOKUP(A580,BD!$A$2:$E$3988,5,0)</f>
        <v>1054.44</v>
      </c>
      <c r="G580" s="101">
        <f t="shared" si="12"/>
        <v>569.4</v>
      </c>
      <c r="H580" s="69"/>
      <c r="I580" s="101">
        <f t="array" ref="I580">+ROUND(G580+(G580*DES.2),2)</f>
        <v>1024.92</v>
      </c>
      <c r="J580" s="57"/>
      <c r="K580" s="57"/>
      <c r="L580" s="57"/>
      <c r="M580" s="57"/>
      <c r="N580" s="57"/>
      <c r="O580" s="64" t="str">
        <f>+IFERROR(VLOOKUP(A580,Imagen!A:B,2,0),"")</f>
        <v>http://http2.mlstatic.com/D_872697-MLA72112962603_102023-F.jpg</v>
      </c>
    </row>
    <row r="581" spans="1:15" ht="18">
      <c r="A581" s="75" t="s">
        <v>636</v>
      </c>
      <c r="C581" s="94">
        <f>+VLOOKUP(A581,BD!$A$2:$E$3988,3,0)</f>
        <v>362</v>
      </c>
      <c r="D581" s="95" t="str">
        <f>+VLOOKUP(A581,BD!$A$2:$E$3988,4,0)</f>
        <v>1,25 x 13 x 13 - Compresión</v>
      </c>
      <c r="E581" s="96">
        <f>+VLOOKUP(A581,BD!$A$2:$E$3988,5,0)</f>
        <v>1054.44</v>
      </c>
      <c r="G581" s="101">
        <f t="shared" si="12"/>
        <v>569.4</v>
      </c>
      <c r="H581" s="69"/>
      <c r="I581" s="101">
        <f t="array" ref="I581">+ROUND(G581+(G581*DES.2),2)</f>
        <v>1024.92</v>
      </c>
      <c r="J581" s="57"/>
      <c r="K581" s="57"/>
      <c r="L581" s="57"/>
      <c r="M581" s="57"/>
      <c r="N581" s="57"/>
      <c r="O581" s="64" t="str">
        <f>+IFERROR(VLOOKUP(A581,Imagen!A:B,2,0),"")</f>
        <v>http://http2.mlstatic.com/D_873927-MLA72053882216_102023-F.jpg</v>
      </c>
    </row>
    <row r="582" spans="1:15" ht="18">
      <c r="A582" s="75" t="s">
        <v>637</v>
      </c>
      <c r="C582" s="94">
        <f>+VLOOKUP(A582,BD!$A$2:$E$3988,3,0)</f>
        <v>364</v>
      </c>
      <c r="D582" s="95" t="str">
        <f>+VLOOKUP(A582,BD!$A$2:$E$3988,4,0)</f>
        <v>1,25 x 13 x 26 - Compresión</v>
      </c>
      <c r="E582" s="96">
        <f>+VLOOKUP(A582,BD!$A$2:$E$3988,5,0)</f>
        <v>1054.44</v>
      </c>
      <c r="G582" s="101">
        <f t="shared" si="12"/>
        <v>569.4</v>
      </c>
      <c r="H582" s="69"/>
      <c r="I582" s="101">
        <f t="array" ref="I582">+ROUND(G582+(G582*DES.2),2)</f>
        <v>1024.92</v>
      </c>
      <c r="J582" s="57"/>
      <c r="K582" s="57"/>
      <c r="L582" s="57"/>
      <c r="M582" s="57"/>
      <c r="N582" s="57"/>
      <c r="O582" s="64" t="str">
        <f>+IFERROR(VLOOKUP(A582,Imagen!A:B,2,0),"")</f>
        <v>http://http2.mlstatic.com/D_617050-MLA72053882222_102023-F.jpg</v>
      </c>
    </row>
    <row r="583" spans="1:15" ht="18">
      <c r="A583" s="75" t="s">
        <v>638</v>
      </c>
      <c r="C583" s="94">
        <f>+VLOOKUP(A583,BD!$A$2:$E$3988,3,0)</f>
        <v>365</v>
      </c>
      <c r="D583" s="95" t="str">
        <f>+VLOOKUP(A583,BD!$A$2:$E$3988,4,0)</f>
        <v>1,25 x 14 x 65 - Compresión</v>
      </c>
      <c r="E583" s="96">
        <f>+VLOOKUP(A583,BD!$A$2:$E$3988,5,0)</f>
        <v>1175.72</v>
      </c>
      <c r="G583" s="101">
        <f t="shared" si="12"/>
        <v>634.89</v>
      </c>
      <c r="H583" s="69"/>
      <c r="I583" s="101">
        <f t="array" ref="I583">+ROUND(G583+(G583*DES.2),2)</f>
        <v>1142.8</v>
      </c>
      <c r="J583" s="57"/>
      <c r="K583" s="57"/>
      <c r="L583" s="57"/>
      <c r="M583" s="57"/>
      <c r="N583" s="57"/>
      <c r="O583" s="65" t="str">
        <f>+IFERROR(VLOOKUP(A583,Imagen!A:B,2,0),"")</f>
        <v/>
      </c>
    </row>
    <row r="584" spans="1:15" ht="18">
      <c r="A584" s="75" t="s">
        <v>639</v>
      </c>
      <c r="C584" s="94">
        <f>+VLOOKUP(A584,BD!$A$2:$E$3988,3,0)</f>
        <v>366</v>
      </c>
      <c r="D584" s="95" t="str">
        <f>+VLOOKUP(A584,BD!$A$2:$E$3988,4,0)</f>
        <v>1,25 x 15 x 12 - Compresión</v>
      </c>
      <c r="E584" s="96">
        <f>+VLOOKUP(A584,BD!$A$2:$E$3988,5,0)</f>
        <v>909.16</v>
      </c>
      <c r="G584" s="101">
        <f t="shared" si="12"/>
        <v>490.95</v>
      </c>
      <c r="H584" s="69"/>
      <c r="I584" s="101">
        <f t="array" ref="I584">+ROUND(G584+(G584*DES.2),2)</f>
        <v>883.71</v>
      </c>
      <c r="J584" s="57"/>
      <c r="K584" s="57"/>
      <c r="L584" s="57"/>
      <c r="M584" s="57"/>
      <c r="N584" s="57"/>
      <c r="O584" s="64" t="str">
        <f>+IFERROR(VLOOKUP(A584,Imagen!A:B,2,0),"")</f>
        <v>http://http2.mlstatic.com/D_633736-MLA72053956162_102023-F.jpg</v>
      </c>
    </row>
    <row r="585" spans="1:15" ht="18">
      <c r="A585" s="75" t="s">
        <v>640</v>
      </c>
      <c r="C585" s="94">
        <f>+VLOOKUP(A585,BD!$A$2:$E$3988,3,0)</f>
        <v>367</v>
      </c>
      <c r="D585" s="95" t="str">
        <f>+VLOOKUP(A585,BD!$A$2:$E$3988,4,0)</f>
        <v>1,25 x 16 x 38 - Compresión</v>
      </c>
      <c r="E585" s="96">
        <f>+VLOOKUP(A585,BD!$A$2:$E$3988,5,0)</f>
        <v>1175.72</v>
      </c>
      <c r="G585" s="101">
        <f t="shared" si="12"/>
        <v>634.89</v>
      </c>
      <c r="H585" s="69"/>
      <c r="I585" s="101">
        <f t="array" ref="I585">+ROUND(G585+(G585*DES.2),2)</f>
        <v>1142.8</v>
      </c>
      <c r="J585" s="57"/>
      <c r="K585" s="57"/>
      <c r="L585" s="57"/>
      <c r="M585" s="57"/>
      <c r="N585" s="57"/>
      <c r="O585" s="64" t="str">
        <f>+IFERROR(VLOOKUP(A585,Imagen!A:B,2,0),"")</f>
        <v>http://http2.mlstatic.com/D_932624-MLA72053956168_102023-F.jpg</v>
      </c>
    </row>
    <row r="586" spans="1:15" ht="18">
      <c r="A586" s="75" t="s">
        <v>641</v>
      </c>
      <c r="C586" s="94">
        <f>+VLOOKUP(A586,BD!$A$2:$E$3988,3,0)</f>
        <v>368</v>
      </c>
      <c r="D586" s="95" t="str">
        <f>+VLOOKUP(A586,BD!$A$2:$E$3988,4,0)</f>
        <v>1,25 x 18 x 45 - Compresión</v>
      </c>
      <c r="E586" s="96">
        <f>+VLOOKUP(A586,BD!$A$2:$E$3988,5,0)</f>
        <v>1175.72</v>
      </c>
      <c r="G586" s="101">
        <f t="shared" si="12"/>
        <v>634.89</v>
      </c>
      <c r="H586" s="69"/>
      <c r="I586" s="101">
        <f t="array" ref="I586">+ROUND(G586+(G586*DES.2),2)</f>
        <v>1142.8</v>
      </c>
      <c r="J586" s="57"/>
      <c r="K586" s="57"/>
      <c r="L586" s="57"/>
      <c r="M586" s="57"/>
      <c r="N586" s="57"/>
      <c r="O586" s="64" t="str">
        <f>+IFERROR(VLOOKUP(A586,Imagen!A:B,2,0),"")</f>
        <v>http://http2.mlstatic.com/D_627471-MLA72053956176_102023-F.jpg</v>
      </c>
    </row>
    <row r="587" spans="1:15" ht="18">
      <c r="A587" s="75" t="s">
        <v>642</v>
      </c>
      <c r="C587" s="94">
        <f>+VLOOKUP(A587,BD!$A$2:$E$3988,3,0)</f>
        <v>370</v>
      </c>
      <c r="D587" s="95" t="str">
        <f>+VLOOKUP(A587,BD!$A$2:$E$3988,4,0)</f>
        <v>1,25 x 20 x 75 - Compresión</v>
      </c>
      <c r="E587" s="96">
        <f>+VLOOKUP(A587,BD!$A$2:$E$3988,5,0)</f>
        <v>1465.92</v>
      </c>
      <c r="G587" s="101">
        <f t="shared" si="12"/>
        <v>791.6</v>
      </c>
      <c r="H587" s="69"/>
      <c r="I587" s="101">
        <f t="array" ref="I587">+ROUND(G587+(G587*DES.2),2)</f>
        <v>1424.88</v>
      </c>
      <c r="J587" s="57"/>
      <c r="K587" s="57"/>
      <c r="L587" s="57"/>
      <c r="M587" s="57"/>
      <c r="N587" s="57"/>
      <c r="O587" s="64" t="str">
        <f>+IFERROR(VLOOKUP(A587,Imagen!A:B,2,0),"")</f>
        <v>http://http2.mlstatic.com/D_652487-MLA72113086597_102023-F.jpg</v>
      </c>
    </row>
    <row r="588" spans="1:15" ht="18">
      <c r="A588" s="75" t="s">
        <v>643</v>
      </c>
      <c r="C588" s="94">
        <f>+VLOOKUP(A588,BD!$A$2:$E$3988,3,0)</f>
        <v>371</v>
      </c>
      <c r="D588" s="95" t="str">
        <f>+VLOOKUP(A588,BD!$A$2:$E$3988,4,0)</f>
        <v>1,5 x 13 x 29 - Compresión</v>
      </c>
      <c r="E588" s="96">
        <f>+VLOOKUP(A588,BD!$A$2:$E$3988,5,0)</f>
        <v>1128</v>
      </c>
      <c r="G588" s="101">
        <f t="shared" si="12"/>
        <v>609.12</v>
      </c>
      <c r="H588" s="69"/>
      <c r="I588" s="101">
        <f t="array" ref="I588">+ROUND(G588+(G588*DES.2),2)</f>
        <v>1096.42</v>
      </c>
      <c r="J588" s="57"/>
      <c r="K588" s="57"/>
      <c r="L588" s="57"/>
      <c r="M588" s="57"/>
      <c r="N588" s="57"/>
      <c r="O588" s="64" t="str">
        <f>+IFERROR(VLOOKUP(A588,Imagen!A:B,2,0),"")</f>
        <v>http://http2.mlstatic.com/D_738268-MLA72053882244_102023-F.jpg</v>
      </c>
    </row>
    <row r="589" spans="1:15" ht="18">
      <c r="A589" s="75" t="s">
        <v>644</v>
      </c>
      <c r="C589" s="94">
        <f>+VLOOKUP(A589,BD!$A$2:$E$3988,3,0)</f>
        <v>372</v>
      </c>
      <c r="D589" s="95" t="str">
        <f>+VLOOKUP(A589,BD!$A$2:$E$3988,4,0)</f>
        <v>1,5 x 16 x 60 - Compresión</v>
      </c>
      <c r="E589" s="96">
        <f>+VLOOKUP(A589,BD!$A$2:$E$3988,5,0)</f>
        <v>1636</v>
      </c>
      <c r="G589" s="101">
        <f t="shared" si="12"/>
        <v>883.44</v>
      </c>
      <c r="H589" s="69"/>
      <c r="I589" s="101">
        <f t="array" ref="I589">+ROUND(G589+(G589*DES.2),2)</f>
        <v>1590.19</v>
      </c>
      <c r="J589" s="57"/>
      <c r="K589" s="57"/>
      <c r="L589" s="57"/>
      <c r="M589" s="57"/>
      <c r="N589" s="57"/>
      <c r="O589" s="64" t="str">
        <f>+IFERROR(VLOOKUP(A589,Imagen!A:B,2,0),"")</f>
        <v>http://http2.mlstatic.com/D_784949-MLA72112884489_102023-F.jpg</v>
      </c>
    </row>
    <row r="590" spans="1:15" ht="18">
      <c r="A590" s="75" t="s">
        <v>645</v>
      </c>
      <c r="C590" s="94">
        <f>+VLOOKUP(A590,BD!$A$2:$E$3988,3,0)</f>
        <v>374</v>
      </c>
      <c r="D590" s="95" t="str">
        <f>+VLOOKUP(A590,BD!$A$2:$E$3988,4,0)</f>
        <v>1,5 x 17 x 45 - Compresión</v>
      </c>
      <c r="E590" s="96">
        <f>+VLOOKUP(A590,BD!$A$2:$E$3988,5,0)</f>
        <v>1636</v>
      </c>
      <c r="G590" s="101">
        <f t="shared" si="12"/>
        <v>883.44</v>
      </c>
      <c r="H590" s="69"/>
      <c r="I590" s="101">
        <f t="array" ref="I590">+ROUND(G590+(G590*DES.2),2)</f>
        <v>1590.19</v>
      </c>
      <c r="J590" s="57"/>
      <c r="K590" s="57"/>
      <c r="L590" s="57"/>
      <c r="M590" s="57"/>
      <c r="N590" s="57"/>
      <c r="O590" s="64" t="str">
        <f>+IFERROR(VLOOKUP(A590,Imagen!A:B,2,0),"")</f>
        <v>http://http2.mlstatic.com/D_981033-MLA72054068266_102023-F.jpg</v>
      </c>
    </row>
    <row r="591" spans="1:15" ht="18">
      <c r="A591" s="75" t="s">
        <v>646</v>
      </c>
      <c r="C591" s="94">
        <f>+VLOOKUP(A591,BD!$A$2:$E$3988,3,0)</f>
        <v>375</v>
      </c>
      <c r="D591" s="95" t="str">
        <f>+VLOOKUP(A591,BD!$A$2:$E$3988,4,0)</f>
        <v>1,5 x 17 x 75 - Compresión</v>
      </c>
      <c r="E591" s="96">
        <f>+VLOOKUP(A591,BD!$A$2:$E$3988,5,0)</f>
        <v>1901.84</v>
      </c>
      <c r="G591" s="101">
        <f t="shared" si="12"/>
        <v>1026.99</v>
      </c>
      <c r="H591" s="69"/>
      <c r="I591" s="101">
        <f t="array" ref="I591">+ROUND(G591+(G591*DES.2),2)</f>
        <v>1848.58</v>
      </c>
      <c r="J591" s="57"/>
      <c r="K591" s="57"/>
      <c r="L591" s="57"/>
      <c r="M591" s="57"/>
      <c r="N591" s="57"/>
      <c r="O591" s="64" t="str">
        <f>+IFERROR(VLOOKUP(A591,Imagen!A:B,2,0),"")</f>
        <v>http://http2.mlstatic.com/D_897827-MLA72053956218_102023-F.jpg</v>
      </c>
    </row>
    <row r="592" spans="1:15" ht="18">
      <c r="A592" s="75" t="s">
        <v>647</v>
      </c>
      <c r="C592" s="94">
        <f>+VLOOKUP(A592,BD!$A$2:$E$3988,3,0)</f>
        <v>376</v>
      </c>
      <c r="D592" s="95" t="str">
        <f>+VLOOKUP(A592,BD!$A$2:$E$3988,4,0)</f>
        <v>1,5 x 25 x 11 - Compresión</v>
      </c>
      <c r="E592" s="96">
        <f>+VLOOKUP(A592,BD!$A$2:$E$3988,5,0)</f>
        <v>1175.72</v>
      </c>
      <c r="G592" s="101">
        <f t="shared" si="12"/>
        <v>634.89</v>
      </c>
      <c r="H592" s="69"/>
      <c r="I592" s="101">
        <f t="array" ref="I592">+ROUND(G592+(G592*DES.2),2)</f>
        <v>1142.8</v>
      </c>
      <c r="J592" s="57"/>
      <c r="K592" s="57"/>
      <c r="L592" s="57"/>
      <c r="M592" s="57"/>
      <c r="N592" s="57"/>
      <c r="O592" s="64" t="str">
        <f>+IFERROR(VLOOKUP(A592,Imagen!A:B,2,0),"")</f>
        <v>http://http2.mlstatic.com/D_632230-MLA72112884493_102023-F.jpg</v>
      </c>
    </row>
    <row r="593" spans="1:15" ht="18">
      <c r="A593" s="75" t="s">
        <v>648</v>
      </c>
      <c r="C593" s="94">
        <f>+VLOOKUP(A593,BD!$A$2:$E$3988,3,0)</f>
        <v>377</v>
      </c>
      <c r="D593" s="95" t="str">
        <f>+VLOOKUP(A593,BD!$A$2:$E$3988,4,0)</f>
        <v>1,5 x 24 x 45 - Compresión</v>
      </c>
      <c r="E593" s="96">
        <f>+VLOOKUP(A593,BD!$A$2:$E$3988,5,0)</f>
        <v>1175.72</v>
      </c>
      <c r="G593" s="101">
        <f t="shared" si="12"/>
        <v>634.89</v>
      </c>
      <c r="H593" s="69"/>
      <c r="I593" s="101">
        <f t="array" ref="I593">+ROUND(G593+(G593*DES.2),2)</f>
        <v>1142.8</v>
      </c>
      <c r="J593" s="57"/>
      <c r="K593" s="57"/>
      <c r="L593" s="57"/>
      <c r="M593" s="57"/>
      <c r="N593" s="57"/>
      <c r="O593" s="64" t="str">
        <f>+IFERROR(VLOOKUP(A593,Imagen!A:B,2,0),"")</f>
        <v>http://http2.mlstatic.com/D_889071-MLA72053956224_102023-F.jpg</v>
      </c>
    </row>
    <row r="594" spans="1:15" ht="18">
      <c r="A594" s="75" t="s">
        <v>649</v>
      </c>
      <c r="C594" s="94">
        <f>+VLOOKUP(A594,BD!$A$2:$E$3988,3,0)</f>
        <v>378</v>
      </c>
      <c r="D594" s="95" t="str">
        <f>+VLOOKUP(A594,BD!$A$2:$E$3988,4,0)</f>
        <v>1,6 x 20 x 29 - Compresión</v>
      </c>
      <c r="E594" s="96">
        <f>+VLOOKUP(A594,BD!$A$2:$E$3988,5,0)</f>
        <v>1175.72</v>
      </c>
      <c r="G594" s="101">
        <f t="shared" si="12"/>
        <v>634.89</v>
      </c>
      <c r="H594" s="69"/>
      <c r="I594" s="101">
        <f t="array" ref="I594">+ROUND(G594+(G594*DES.2),2)</f>
        <v>1142.8</v>
      </c>
      <c r="J594" s="57"/>
      <c r="K594" s="57"/>
      <c r="L594" s="57"/>
      <c r="M594" s="57"/>
      <c r="N594" s="57"/>
      <c r="O594" s="64" t="str">
        <f>+IFERROR(VLOOKUP(A594,Imagen!A:B,2,0),"")</f>
        <v>http://http2.mlstatic.com/D_957308-MLA72054015188_102023-F.jpg</v>
      </c>
    </row>
    <row r="595" spans="1:15" ht="18">
      <c r="A595" s="75" t="s">
        <v>650</v>
      </c>
      <c r="C595" s="94">
        <f>+VLOOKUP(A595,BD!$A$2:$E$3988,3,0)</f>
        <v>380</v>
      </c>
      <c r="D595" s="95" t="str">
        <f>+VLOOKUP(A595,BD!$A$2:$E$3988,4,0)</f>
        <v>1,75 x 10 x 45 - Compresión</v>
      </c>
      <c r="E595" s="96">
        <f>+VLOOKUP(A595,BD!$A$2:$E$3988,5,0)</f>
        <v>1310.6400000000001</v>
      </c>
      <c r="G595" s="101">
        <f t="shared" si="12"/>
        <v>707.75</v>
      </c>
      <c r="H595" s="69"/>
      <c r="I595" s="101">
        <f t="array" ref="I595">+ROUND(G595+(G595*DES.2),2)</f>
        <v>1273.95</v>
      </c>
      <c r="J595" s="57"/>
      <c r="K595" s="57"/>
      <c r="L595" s="57"/>
      <c r="M595" s="57"/>
      <c r="N595" s="57"/>
      <c r="O595" s="64" t="str">
        <f>+IFERROR(VLOOKUP(A595,Imagen!A:B,2,0),"")</f>
        <v>http://http2.mlstatic.com/D_644759-MLA72053882280_102023-F.jpg</v>
      </c>
    </row>
    <row r="596" spans="1:15" ht="18">
      <c r="A596" s="75" t="s">
        <v>651</v>
      </c>
      <c r="C596" s="94">
        <f>+VLOOKUP(A596,BD!$A$2:$E$3988,3,0)</f>
        <v>381</v>
      </c>
      <c r="D596" s="95" t="str">
        <f>+VLOOKUP(A596,BD!$A$2:$E$3988,4,0)</f>
        <v>1,75 x 14 x 50 - Compresión</v>
      </c>
      <c r="E596" s="96">
        <f>+VLOOKUP(A596,BD!$A$2:$E$3988,5,0)</f>
        <v>1310.6400000000001</v>
      </c>
      <c r="G596" s="101">
        <f t="shared" si="12"/>
        <v>707.75</v>
      </c>
      <c r="H596" s="69"/>
      <c r="I596" s="101">
        <f t="array" ref="I596">+ROUND(G596+(G596*DES.2),2)</f>
        <v>1273.95</v>
      </c>
      <c r="J596" s="57"/>
      <c r="K596" s="57"/>
      <c r="L596" s="57"/>
      <c r="M596" s="57"/>
      <c r="N596" s="57"/>
      <c r="O596" s="64" t="str">
        <f>+IFERROR(VLOOKUP(A596,Imagen!A:B,2,0),"")</f>
        <v>http://http2.mlstatic.com/D_931841-MLA72112962675_102023-F.jpg</v>
      </c>
    </row>
    <row r="597" spans="1:15" ht="18">
      <c r="A597" s="75" t="s">
        <v>652</v>
      </c>
      <c r="C597" s="94">
        <f>+VLOOKUP(A597,BD!$A$2:$E$3988,3,0)</f>
        <v>382</v>
      </c>
      <c r="D597" s="95" t="str">
        <f>+VLOOKUP(A597,BD!$A$2:$E$3988,4,0)</f>
        <v>1,75 x 16 x 50 - Compresión</v>
      </c>
      <c r="E597" s="96">
        <f>+VLOOKUP(A597,BD!$A$2:$E$3988,5,0)</f>
        <v>1310.6400000000001</v>
      </c>
      <c r="G597" s="101">
        <f t="shared" si="12"/>
        <v>707.75</v>
      </c>
      <c r="H597" s="69"/>
      <c r="I597" s="101">
        <f t="array" ref="I597">+ROUND(G597+(G597*DES.2),2)</f>
        <v>1273.95</v>
      </c>
      <c r="J597" s="57"/>
      <c r="K597" s="57"/>
      <c r="L597" s="57"/>
      <c r="M597" s="57"/>
      <c r="N597" s="57"/>
      <c r="O597" s="64" t="str">
        <f>+IFERROR(VLOOKUP(A597,Imagen!A:B,2,0),"")</f>
        <v>http://http2.mlstatic.com/D_733864-MLA72053882286_102023-F.jpg</v>
      </c>
    </row>
    <row r="598" spans="1:15" ht="18">
      <c r="A598" s="75" t="s">
        <v>653</v>
      </c>
      <c r="C598" s="94">
        <f>+VLOOKUP(A598,BD!$A$2:$E$3988,3,0)</f>
        <v>383</v>
      </c>
      <c r="D598" s="95" t="str">
        <f>+VLOOKUP(A598,BD!$A$2:$E$3988,4,0)</f>
        <v>1,75 x 16 x 35 - Compresión</v>
      </c>
      <c r="E598" s="96">
        <f>+VLOOKUP(A598,BD!$A$2:$E$3988,5,0)</f>
        <v>1310.6400000000001</v>
      </c>
      <c r="G598" s="101">
        <f t="shared" si="12"/>
        <v>707.75</v>
      </c>
      <c r="H598" s="69"/>
      <c r="I598" s="101">
        <f t="array" ref="I598">+ROUND(G598+(G598*DES.2),2)</f>
        <v>1273.95</v>
      </c>
      <c r="J598" s="57"/>
      <c r="K598" s="57"/>
      <c r="L598" s="57"/>
      <c r="M598" s="57"/>
      <c r="N598" s="57"/>
      <c r="O598" s="64" t="str">
        <f>+IFERROR(VLOOKUP(A598,Imagen!A:B,2,0),"")</f>
        <v>http://http2.mlstatic.com/D_703149-MLA72112962679_102023-F.jpg</v>
      </c>
    </row>
    <row r="599" spans="1:15" ht="18">
      <c r="A599" s="75" t="s">
        <v>654</v>
      </c>
      <c r="C599" s="94">
        <f>+VLOOKUP(A599,BD!$A$2:$E$3988,3,0)</f>
        <v>384</v>
      </c>
      <c r="D599" s="95" t="str">
        <f>+VLOOKUP(A599,BD!$A$2:$E$3988,4,0)</f>
        <v>1,75 x 22 x 17 - Compresión</v>
      </c>
      <c r="E599" s="96">
        <f>+VLOOKUP(A599,BD!$A$2:$E$3988,5,0)</f>
        <v>1636</v>
      </c>
      <c r="G599" s="101">
        <f t="shared" si="12"/>
        <v>883.44</v>
      </c>
      <c r="H599" s="69"/>
      <c r="I599" s="101">
        <f t="array" ref="I599">+ROUND(G599+(G599*DES.2),2)</f>
        <v>1590.19</v>
      </c>
      <c r="J599" s="57"/>
      <c r="K599" s="57"/>
      <c r="L599" s="57"/>
      <c r="M599" s="57"/>
      <c r="N599" s="57"/>
      <c r="O599" s="64" t="str">
        <f>+IFERROR(VLOOKUP(A599,Imagen!A:B,2,0),"")</f>
        <v>http://http2.mlstatic.com/D_989864-MLA72053956248_102023-F.jpg</v>
      </c>
    </row>
    <row r="600" spans="1:15" ht="18">
      <c r="A600" s="75" t="s">
        <v>655</v>
      </c>
      <c r="C600" s="94">
        <f>+VLOOKUP(A600,BD!$A$2:$E$3988,3,0)</f>
        <v>385</v>
      </c>
      <c r="D600" s="95" t="str">
        <f>+VLOOKUP(A600,BD!$A$2:$E$3988,4,0)</f>
        <v>1,75 x 18 x 60 - Compresión</v>
      </c>
      <c r="E600" s="96">
        <f>+VLOOKUP(A600,BD!$A$2:$E$3988,5,0)</f>
        <v>1897.76</v>
      </c>
      <c r="G600" s="101">
        <f t="shared" si="12"/>
        <v>1024.79</v>
      </c>
      <c r="H600" s="69"/>
      <c r="I600" s="101">
        <f t="array" ref="I600">+ROUND(G600+(G600*DES.2),2)</f>
        <v>1844.62</v>
      </c>
      <c r="J600" s="57"/>
      <c r="K600" s="57"/>
      <c r="L600" s="57"/>
      <c r="M600" s="57"/>
      <c r="N600" s="57"/>
      <c r="O600" s="65" t="str">
        <f>+IFERROR(VLOOKUP(A600,Imagen!A:B,2,0),"")</f>
        <v/>
      </c>
    </row>
    <row r="601" spans="1:15" ht="18">
      <c r="A601" s="75" t="s">
        <v>656</v>
      </c>
      <c r="C601" s="94">
        <f>+VLOOKUP(A601,BD!$A$2:$E$3988,3,0)</f>
        <v>386</v>
      </c>
      <c r="D601" s="95" t="str">
        <f>+VLOOKUP(A601,BD!$A$2:$E$3988,4,0)</f>
        <v>1,75 x 28 x 80 - Compresión</v>
      </c>
      <c r="E601" s="96">
        <f>+VLOOKUP(A601,BD!$A$2:$E$3988,5,0)</f>
        <v>2290.4</v>
      </c>
      <c r="G601" s="101">
        <f t="shared" si="12"/>
        <v>1236.82</v>
      </c>
      <c r="H601" s="69"/>
      <c r="I601" s="101">
        <f t="array" ref="I601">+ROUND(G601+(G601*DES.2),2)</f>
        <v>2226.2800000000002</v>
      </c>
      <c r="J601" s="57"/>
      <c r="K601" s="57"/>
      <c r="L601" s="57"/>
      <c r="M601" s="57"/>
      <c r="N601" s="57"/>
      <c r="O601" s="64" t="str">
        <f>+IFERROR(VLOOKUP(A601,Imagen!A:B,2,0),"")</f>
        <v>http://http2.mlstatic.com/D_705999-MLA72053882318_102023-F.jpg</v>
      </c>
    </row>
    <row r="602" spans="1:15" ht="18">
      <c r="A602" s="75" t="s">
        <v>657</v>
      </c>
      <c r="C602" s="94">
        <f>+VLOOKUP(A602,BD!$A$2:$E$3988,3,0)</f>
        <v>387</v>
      </c>
      <c r="D602" s="95" t="str">
        <f>+VLOOKUP(A602,BD!$A$2:$E$3988,4,0)</f>
        <v>1,75 x 34 x 125 - Compresión</v>
      </c>
      <c r="E602" s="96">
        <f>+VLOOKUP(A602,BD!$A$2:$E$3988,5,0)</f>
        <v>2748.88</v>
      </c>
      <c r="G602" s="101">
        <f t="shared" si="12"/>
        <v>1484.4</v>
      </c>
      <c r="H602" s="69"/>
      <c r="I602" s="101">
        <f t="array" ref="I602">+ROUND(G602+(G602*DES.2),2)</f>
        <v>2671.92</v>
      </c>
      <c r="J602" s="57"/>
      <c r="K602" s="57"/>
      <c r="L602" s="57"/>
      <c r="M602" s="57"/>
      <c r="N602" s="57"/>
      <c r="O602" s="65" t="str">
        <f>+IFERROR(VLOOKUP(A602,Imagen!A:B,2,0),"")</f>
        <v/>
      </c>
    </row>
    <row r="603" spans="1:15" ht="18">
      <c r="A603" s="75" t="s">
        <v>658</v>
      </c>
      <c r="C603" s="94">
        <f>+VLOOKUP(A603,BD!$A$2:$E$3988,3,0)</f>
        <v>388</v>
      </c>
      <c r="D603" s="95" t="str">
        <f>+VLOOKUP(A603,BD!$A$2:$E$3988,4,0)</f>
        <v>1,75 x 21 x 22 - Compresión</v>
      </c>
      <c r="E603" s="96">
        <f>+VLOOKUP(A603,BD!$A$2:$E$3988,5,0)</f>
        <v>1732.12</v>
      </c>
      <c r="G603" s="101">
        <f t="shared" si="12"/>
        <v>935.34</v>
      </c>
      <c r="H603" s="69"/>
      <c r="I603" s="101">
        <f t="array" ref="I603">+ROUND(G603+(G603*DES.2),2)</f>
        <v>1683.61</v>
      </c>
      <c r="J603" s="57"/>
      <c r="K603" s="57"/>
      <c r="L603" s="57"/>
      <c r="M603" s="57"/>
      <c r="N603" s="57"/>
      <c r="O603" s="65" t="str">
        <f>+IFERROR(VLOOKUP(A603,Imagen!A:B,2,0),"")</f>
        <v/>
      </c>
    </row>
    <row r="604" spans="1:15" ht="18">
      <c r="A604" s="75" t="s">
        <v>659</v>
      </c>
      <c r="C604" s="94">
        <f>+VLOOKUP(A604,BD!$A$2:$E$3988,3,0)</f>
        <v>389</v>
      </c>
      <c r="D604" s="95" t="str">
        <f>+VLOOKUP(A604,BD!$A$2:$E$3988,4,0)</f>
        <v>2,25 x 27 x 40 - Compresión</v>
      </c>
      <c r="E604" s="96">
        <f>+VLOOKUP(A604,BD!$A$2:$E$3988,5,0)</f>
        <v>2421.2800000000002</v>
      </c>
      <c r="G604" s="101">
        <f t="shared" si="12"/>
        <v>1307.49</v>
      </c>
      <c r="H604" s="69"/>
      <c r="I604" s="101">
        <f t="array" ref="I604">+ROUND(G604+(G604*DES.2),2)</f>
        <v>2353.48</v>
      </c>
      <c r="J604" s="57"/>
      <c r="K604" s="57"/>
      <c r="L604" s="57"/>
      <c r="M604" s="57"/>
      <c r="N604" s="57"/>
      <c r="O604" s="64" t="str">
        <f>+IFERROR(VLOOKUP(A604,Imagen!A:B,2,0),"")</f>
        <v>http://http2.mlstatic.com/D_613591-MLA72113086675_102023-F.jpg</v>
      </c>
    </row>
    <row r="605" spans="1:15" ht="18">
      <c r="A605" s="75" t="s">
        <v>660</v>
      </c>
      <c r="C605" s="94">
        <f>+VLOOKUP(A605,BD!$A$2:$E$3988,3,0)</f>
        <v>393</v>
      </c>
      <c r="D605" s="95" t="str">
        <f>+VLOOKUP(A605,BD!$A$2:$E$3988,4,0)</f>
        <v>0,5 x 5,5 x 16 - Conicos</v>
      </c>
      <c r="E605" s="96">
        <f>+VLOOKUP(A605,BD!$A$2:$E$3988,5,0)</f>
        <v>811.92</v>
      </c>
      <c r="G605" s="101">
        <f t="shared" ref="G605:G621" si="13">IF($G$7="SI",ROUND(E605-(E605*DES.1),2)*1.21,ROUND(E605-(E605*DES.1),2))</f>
        <v>438.44</v>
      </c>
      <c r="H605" s="69"/>
      <c r="I605" s="101">
        <f t="array" ref="I605">+ROUND(G605+(G605*DES.2),2)</f>
        <v>789.19</v>
      </c>
      <c r="J605" s="57"/>
      <c r="K605" s="57"/>
      <c r="L605" s="57"/>
      <c r="M605" s="57"/>
      <c r="N605" s="57"/>
      <c r="O605" s="64" t="str">
        <f>+IFERROR(VLOOKUP(A605,Imagen!A:B,2,0),"")</f>
        <v>http://http2.mlstatic.com/D_756463-MLA72113086677_102023-F.jpg</v>
      </c>
    </row>
    <row r="606" spans="1:15" ht="18">
      <c r="A606" s="75" t="s">
        <v>661</v>
      </c>
      <c r="C606" s="94">
        <f>+VLOOKUP(A606,BD!$A$2:$E$3988,3,0)</f>
        <v>394</v>
      </c>
      <c r="D606" s="95" t="str">
        <f>+VLOOKUP(A606,BD!$A$2:$E$3988,4,0)</f>
        <v>0,5 x 5x9 x 13 - Conicos</v>
      </c>
      <c r="E606" s="96">
        <f>+VLOOKUP(A606,BD!$A$2:$E$3988,5,0)</f>
        <v>811.92</v>
      </c>
      <c r="G606" s="101">
        <f t="shared" si="13"/>
        <v>438.44</v>
      </c>
      <c r="H606" s="69"/>
      <c r="I606" s="101">
        <f t="array" ref="I606">+ROUND(G606+(G606*DES.2),2)</f>
        <v>789.19</v>
      </c>
      <c r="J606" s="57"/>
      <c r="K606" s="57"/>
      <c r="L606" s="57"/>
      <c r="M606" s="57"/>
      <c r="N606" s="57"/>
      <c r="O606" s="64" t="str">
        <f>+IFERROR(VLOOKUP(A606,Imagen!A:B,2,0),"")</f>
        <v>http://http2.mlstatic.com/D_600894-MLA72053882322_102023-F.jpg</v>
      </c>
    </row>
    <row r="607" spans="1:15" ht="18">
      <c r="A607" s="75" t="s">
        <v>662</v>
      </c>
      <c r="C607" s="94">
        <f>+VLOOKUP(A607,BD!$A$2:$E$3988,3,0)</f>
        <v>395</v>
      </c>
      <c r="D607" s="95" t="str">
        <f>+VLOOKUP(A607,BD!$A$2:$E$3988,4,0)</f>
        <v>0,6 x 8x12 x 16 - Conicos</v>
      </c>
      <c r="E607" s="96">
        <f>+VLOOKUP(A607,BD!$A$2:$E$3988,5,0)</f>
        <v>811.92</v>
      </c>
      <c r="G607" s="101">
        <f t="shared" si="13"/>
        <v>438.44</v>
      </c>
      <c r="H607" s="69"/>
      <c r="I607" s="101">
        <f t="array" ref="I607">+ROUND(G607+(G607*DES.2),2)</f>
        <v>789.19</v>
      </c>
      <c r="J607" s="57"/>
      <c r="K607" s="57"/>
      <c r="L607" s="57"/>
      <c r="M607" s="57"/>
      <c r="N607" s="57"/>
      <c r="O607" s="64" t="str">
        <f>+IFERROR(VLOOKUP(A607,Imagen!A:B,2,0),"")</f>
        <v>http://http2.mlstatic.com/D_646278-MLA72053956272_102023-F.jpg</v>
      </c>
    </row>
    <row r="608" spans="1:15" ht="18">
      <c r="A608" s="75" t="s">
        <v>663</v>
      </c>
      <c r="C608" s="94">
        <f>+VLOOKUP(A608,BD!$A$2:$E$3988,3,0)</f>
        <v>396</v>
      </c>
      <c r="D608" s="95" t="str">
        <f>+VLOOKUP(A608,BD!$A$2:$E$3988,4,0)</f>
        <v>0,8 x 5x11 x 12 - Conicos</v>
      </c>
      <c r="E608" s="96">
        <f>+VLOOKUP(A608,BD!$A$2:$E$3988,5,0)</f>
        <v>811.92</v>
      </c>
      <c r="G608" s="101">
        <f t="shared" si="13"/>
        <v>438.44</v>
      </c>
      <c r="H608" s="69"/>
      <c r="I608" s="101">
        <f t="array" ref="I608">+ROUND(G608+(G608*DES.2),2)</f>
        <v>789.19</v>
      </c>
      <c r="J608" s="57"/>
      <c r="K608" s="57"/>
      <c r="L608" s="57"/>
      <c r="M608" s="57"/>
      <c r="N608" s="57"/>
      <c r="O608" s="64" t="str">
        <f>+IFERROR(VLOOKUP(A608,Imagen!A:B,2,0),"")</f>
        <v>http://http2.mlstatic.com/D_978769-MLA72054015186_102023-F.jpg</v>
      </c>
    </row>
    <row r="609" spans="1:15" ht="18">
      <c r="A609" s="75" t="s">
        <v>664</v>
      </c>
      <c r="C609" s="94">
        <f>+VLOOKUP(A609,BD!$A$2:$E$3988,3,0)</f>
        <v>397</v>
      </c>
      <c r="D609" s="95" t="str">
        <f>+VLOOKUP(A609,BD!$A$2:$E$3988,4,0)</f>
        <v>0,8 x 7x11 x 15 - Conicos</v>
      </c>
      <c r="E609" s="96">
        <f>+VLOOKUP(A609,BD!$A$2:$E$3988,5,0)</f>
        <v>811.92</v>
      </c>
      <c r="G609" s="101">
        <f t="shared" si="13"/>
        <v>438.44</v>
      </c>
      <c r="H609" s="69"/>
      <c r="I609" s="101">
        <f t="array" ref="I609">+ROUND(G609+(G609*DES.2),2)</f>
        <v>789.19</v>
      </c>
      <c r="J609" s="57"/>
      <c r="K609" s="57"/>
      <c r="L609" s="57"/>
      <c r="M609" s="57"/>
      <c r="N609" s="57"/>
      <c r="O609" s="64" t="str">
        <f>+IFERROR(VLOOKUP(A609,Imagen!A:B,2,0),"")</f>
        <v>http://http2.mlstatic.com/D_842701-MLA72113086707_102023-F.jpg</v>
      </c>
    </row>
    <row r="610" spans="1:15" ht="18">
      <c r="A610" s="75" t="s">
        <v>665</v>
      </c>
      <c r="C610" s="94">
        <f>+VLOOKUP(A610,BD!$A$2:$E$3988,3,0)</f>
        <v>398</v>
      </c>
      <c r="D610" s="95" t="str">
        <f>+VLOOKUP(A610,BD!$A$2:$E$3988,4,0)</f>
        <v>1 x 9x16 x 13 - Conicos</v>
      </c>
      <c r="E610" s="96">
        <f>+VLOOKUP(A610,BD!$A$2:$E$3988,5,0)</f>
        <v>811.92</v>
      </c>
      <c r="G610" s="101">
        <f t="shared" si="13"/>
        <v>438.44</v>
      </c>
      <c r="H610" s="69"/>
      <c r="I610" s="101">
        <f t="array" ref="I610">+ROUND(G610+(G610*DES.2),2)</f>
        <v>789.19</v>
      </c>
      <c r="J610" s="57"/>
      <c r="K610" s="57"/>
      <c r="L610" s="57"/>
      <c r="M610" s="57"/>
      <c r="N610" s="57"/>
      <c r="O610" s="64" t="str">
        <f>+IFERROR(VLOOKUP(A610,Imagen!A:B,2,0),"")</f>
        <v>http://http2.mlstatic.com/D_719141-MLA72053956292_102023-F.jpg</v>
      </c>
    </row>
    <row r="611" spans="1:15" ht="18">
      <c r="A611" s="75" t="s">
        <v>666</v>
      </c>
      <c r="C611" s="94">
        <f>+VLOOKUP(A611,BD!$A$2:$E$3988,3,0)</f>
        <v>399</v>
      </c>
      <c r="D611" s="95" t="str">
        <f>+VLOOKUP(A611,BD!$A$2:$E$3988,4,0)</f>
        <v>1,25 x 9x11,5 x 21 - Conicos</v>
      </c>
      <c r="E611" s="96">
        <f>+VLOOKUP(A611,BD!$A$2:$E$3988,5,0)</f>
        <v>916.16</v>
      </c>
      <c r="G611" s="101">
        <f t="shared" si="13"/>
        <v>494.73</v>
      </c>
      <c r="H611" s="69"/>
      <c r="I611" s="101">
        <f t="array" ref="I611">+ROUND(G611+(G611*DES.2),2)</f>
        <v>890.51</v>
      </c>
      <c r="J611" s="57"/>
      <c r="K611" s="57"/>
      <c r="L611" s="57"/>
      <c r="M611" s="57"/>
      <c r="N611" s="57"/>
      <c r="O611" s="64" t="str">
        <f>+IFERROR(VLOOKUP(A611,Imagen!A:B,2,0),"")</f>
        <v>http://http2.mlstatic.com/D_830053-MLA72112962719_102023-F.jpg</v>
      </c>
    </row>
    <row r="612" spans="1:15" ht="18">
      <c r="A612" s="75" t="s">
        <v>667</v>
      </c>
      <c r="C612" s="94">
        <f>+VLOOKUP(A612,BD!$A$2:$E$3988,3,0)</f>
        <v>400</v>
      </c>
      <c r="D612" s="95" t="str">
        <f>+VLOOKUP(A612,BD!$A$2:$E$3988,4,0)</f>
        <v>1,5 x 14x17 x 65 - Conicos</v>
      </c>
      <c r="E612" s="96">
        <f>+VLOOKUP(A612,BD!$A$2:$E$3988,5,0)</f>
        <v>2239.7600000000002</v>
      </c>
      <c r="G612" s="101">
        <f t="shared" si="13"/>
        <v>1209.47</v>
      </c>
      <c r="H612" s="69"/>
      <c r="I612" s="101">
        <f t="array" ref="I612">+ROUND(G612+(G612*DES.2),2)</f>
        <v>2177.0500000000002</v>
      </c>
      <c r="J612" s="57"/>
      <c r="K612" s="57"/>
      <c r="L612" s="57"/>
      <c r="M612" s="57"/>
      <c r="N612" s="57"/>
      <c r="O612" s="64" t="str">
        <f>+IFERROR(VLOOKUP(A612,Imagen!A:B,2,0),"")</f>
        <v>http://http2.mlstatic.com/D_829876-MLA72113086733_102023-F.jpg</v>
      </c>
    </row>
    <row r="613" spans="1:15" ht="18">
      <c r="A613" s="75" t="s">
        <v>668</v>
      </c>
      <c r="C613" s="94">
        <f>+VLOOKUP(A613,BD!$A$2:$E$3988,3,0)</f>
        <v>401</v>
      </c>
      <c r="D613" s="95" t="str">
        <f>+VLOOKUP(A613,BD!$A$2:$E$3988,4,0)</f>
        <v>1,6 x 14x18 x 83 - Conicos</v>
      </c>
      <c r="E613" s="96">
        <f>+VLOOKUP(A613,BD!$A$2:$E$3988,5,0)</f>
        <v>2351.8000000000002</v>
      </c>
      <c r="G613" s="101">
        <f t="shared" si="13"/>
        <v>1269.97</v>
      </c>
      <c r="H613" s="69"/>
      <c r="I613" s="101">
        <f t="array" ref="I613">+ROUND(G613+(G613*DES.2),2)</f>
        <v>2285.9499999999998</v>
      </c>
      <c r="J613" s="57"/>
      <c r="K613" s="57"/>
      <c r="L613" s="57"/>
      <c r="M613" s="57"/>
      <c r="N613" s="57"/>
      <c r="O613" s="64" t="str">
        <f>+IFERROR(VLOOKUP(A613,Imagen!A:B,2,0),"")</f>
        <v>http://http2.mlstatic.com/D_791219-MLA72112962733_102023-F.jpg</v>
      </c>
    </row>
    <row r="614" spans="1:15" ht="18">
      <c r="A614" s="75" t="s">
        <v>669</v>
      </c>
      <c r="C614" s="94">
        <f>+VLOOKUP(A614,BD!$A$2:$E$3988,3,0)</f>
        <v>402</v>
      </c>
      <c r="D614" s="95" t="str">
        <f>+VLOOKUP(A614,BD!$A$2:$E$3988,4,0)</f>
        <v>1,75 x 18x23 x 98 - Conicos</v>
      </c>
      <c r="E614" s="96">
        <f>+VLOOKUP(A614,BD!$A$2:$E$3988,5,0)</f>
        <v>3223.6</v>
      </c>
      <c r="G614" s="101">
        <f t="shared" si="13"/>
        <v>1740.74</v>
      </c>
      <c r="H614" s="69"/>
      <c r="I614" s="101">
        <f t="array" ref="I614">+ROUND(G614+(G614*DES.2),2)</f>
        <v>3133.33</v>
      </c>
      <c r="J614" s="57"/>
      <c r="K614" s="57"/>
      <c r="L614" s="57"/>
      <c r="M614" s="57"/>
      <c r="N614" s="57"/>
      <c r="O614" s="64" t="str">
        <f>+IFERROR(VLOOKUP(A614,Imagen!A:B,2,0),"")</f>
        <v>http://http2.mlstatic.com/D_858845-MLA72113086737_102023-F.jpg</v>
      </c>
    </row>
    <row r="615" spans="1:15" ht="18">
      <c r="A615" s="75" t="s">
        <v>670</v>
      </c>
      <c r="C615" s="94">
        <f>+VLOOKUP(A615,BD!$A$2:$E$3988,3,0)</f>
        <v>403</v>
      </c>
      <c r="D615" s="95" t="str">
        <f>+VLOOKUP(A615,BD!$A$2:$E$3988,4,0)</f>
        <v>2 x 15x25 x 75 - Conicos</v>
      </c>
      <c r="E615" s="96">
        <f>+VLOOKUP(A615,BD!$A$2:$E$3988,5,0)</f>
        <v>1506.6</v>
      </c>
      <c r="G615" s="101">
        <f t="shared" si="13"/>
        <v>813.56</v>
      </c>
      <c r="H615" s="69"/>
      <c r="I615" s="101">
        <f t="array" ref="I615">+ROUND(G615+(G615*DES.2),2)</f>
        <v>1464.41</v>
      </c>
      <c r="J615" s="57"/>
      <c r="K615" s="57"/>
      <c r="L615" s="57"/>
      <c r="M615" s="57"/>
      <c r="N615" s="57"/>
      <c r="O615" s="64" t="str">
        <f>+IFERROR(VLOOKUP(A615,Imagen!A:B,2,0),"")</f>
        <v>http://http2.mlstatic.com/D_777494-MLA72053882372_102023-F.jpg</v>
      </c>
    </row>
    <row r="616" spans="1:15" ht="18">
      <c r="A616" s="75" t="s">
        <v>671</v>
      </c>
      <c r="C616" s="94">
        <f>+VLOOKUP(A616,BD!$A$2:$E$3988,3,0)</f>
        <v>404</v>
      </c>
      <c r="D616" s="95" t="str">
        <f>+VLOOKUP(A616,BD!$A$2:$E$3988,4,0)</f>
        <v>1,75 x 18x23 x 98 - Conicos</v>
      </c>
      <c r="E616" s="96">
        <f>+VLOOKUP(A616,BD!$A$2:$E$3988,5,0)</f>
        <v>1506.6</v>
      </c>
      <c r="G616" s="101">
        <f t="shared" si="13"/>
        <v>813.56</v>
      </c>
      <c r="H616" s="69"/>
      <c r="I616" s="101">
        <f t="array" ref="I616">+ROUND(G616+(G616*DES.2),2)</f>
        <v>1464.41</v>
      </c>
      <c r="J616" s="57"/>
      <c r="K616" s="57"/>
      <c r="L616" s="57"/>
      <c r="M616" s="57"/>
      <c r="N616" s="57"/>
      <c r="O616" s="64" t="str">
        <f>+IFERROR(VLOOKUP(A616,Imagen!A:B,2,0),"")</f>
        <v>http://http2.mlstatic.com/D_683223-MLA72113086751_102023-F.jpg</v>
      </c>
    </row>
    <row r="617" spans="1:15" ht="18">
      <c r="A617" s="75" t="s">
        <v>672</v>
      </c>
      <c r="C617" s="94">
        <f>+VLOOKUP(A617,BD!$A$2:$E$3988,3,0)</f>
        <v>405</v>
      </c>
      <c r="D617" s="95" t="str">
        <f>+VLOOKUP(A617,BD!$A$2:$E$3988,4,0)</f>
        <v>2 x 23 x 60 - Conicos</v>
      </c>
      <c r="E617" s="96">
        <f>+VLOOKUP(A617,BD!$A$2:$E$3988,5,0)</f>
        <v>2195.04</v>
      </c>
      <c r="G617" s="101">
        <f t="shared" si="13"/>
        <v>1185.32</v>
      </c>
      <c r="H617" s="69"/>
      <c r="I617" s="101">
        <f t="array" ref="I617">+ROUND(G617+(G617*DES.2),2)</f>
        <v>2133.58</v>
      </c>
      <c r="J617" s="57"/>
      <c r="K617" s="57"/>
      <c r="L617" s="57"/>
      <c r="M617" s="57"/>
      <c r="N617" s="57"/>
      <c r="O617" s="64" t="str">
        <f>+IFERROR(VLOOKUP(A617,Imagen!A:B,2,0),"")</f>
        <v>http://http2.mlstatic.com/D_842263-MLA72113086753_102023-F.jpg</v>
      </c>
    </row>
    <row r="618" spans="1:15" ht="18">
      <c r="A618" s="75" t="s">
        <v>673</v>
      </c>
      <c r="C618" s="94">
        <f>+VLOOKUP(A618,BD!$A$2:$E$3988,3,0)</f>
        <v>407</v>
      </c>
      <c r="D618" s="95" t="str">
        <f>+VLOOKUP(A618,BD!$A$2:$E$3988,4,0)</f>
        <v>1,25 x 8 x 6 - Torsión</v>
      </c>
      <c r="E618" s="96">
        <f>+VLOOKUP(A618,BD!$A$2:$E$3988,5,0)</f>
        <v>1657.84</v>
      </c>
      <c r="G618" s="101">
        <f t="shared" si="13"/>
        <v>895.23</v>
      </c>
      <c r="H618" s="69"/>
      <c r="I618" s="101">
        <f t="array" ref="I618">+ROUND(G618+(G618*DES.2),2)</f>
        <v>1611.41</v>
      </c>
      <c r="J618" s="57"/>
      <c r="K618" s="57"/>
      <c r="L618" s="57"/>
      <c r="M618" s="57"/>
      <c r="N618" s="57"/>
      <c r="O618" s="64" t="str">
        <f>+IFERROR(VLOOKUP(A618,Imagen!A:B,2,0),"")</f>
        <v>http://http2.mlstatic.com/D_621764-MLA72112962755_102023-F.jpg</v>
      </c>
    </row>
    <row r="619" spans="1:15" ht="18">
      <c r="A619" s="75" t="s">
        <v>674</v>
      </c>
      <c r="C619" s="94">
        <f>+VLOOKUP(A619,BD!$A$2:$E$3988,3,0)</f>
        <v>408</v>
      </c>
      <c r="D619" s="95" t="str">
        <f>+VLOOKUP(A619,BD!$A$2:$E$3988,4,0)</f>
        <v>1,5 x 8 x 6 - Torsión</v>
      </c>
      <c r="E619" s="96">
        <f>+VLOOKUP(A619,BD!$A$2:$E$3988,5,0)</f>
        <v>1657.84</v>
      </c>
      <c r="G619" s="101">
        <f t="shared" si="13"/>
        <v>895.23</v>
      </c>
      <c r="H619" s="69"/>
      <c r="I619" s="101">
        <f t="array" ref="I619">+ROUND(G619+(G619*DES.2),2)</f>
        <v>1611.41</v>
      </c>
      <c r="J619" s="57"/>
      <c r="K619" s="57"/>
      <c r="L619" s="57"/>
      <c r="M619" s="57"/>
      <c r="N619" s="57"/>
      <c r="O619" s="65" t="str">
        <f>+IFERROR(VLOOKUP(A619,Imagen!A:B,2,0),"")</f>
        <v/>
      </c>
    </row>
    <row r="620" spans="1:15" ht="18">
      <c r="A620" s="75" t="s">
        <v>675</v>
      </c>
      <c r="C620" s="94">
        <f>+VLOOKUP(A620,BD!$A$2:$E$3988,3,0)</f>
        <v>410</v>
      </c>
      <c r="D620" s="95" t="str">
        <f>+VLOOKUP(A620,BD!$A$2:$E$3988,4,0)</f>
        <v>1,75 x 8 x 6 - Torsión</v>
      </c>
      <c r="E620" s="96">
        <f>+VLOOKUP(A620,BD!$A$2:$E$3988,5,0)</f>
        <v>1657.84</v>
      </c>
      <c r="G620" s="101">
        <f t="shared" si="13"/>
        <v>895.23</v>
      </c>
      <c r="H620" s="69"/>
      <c r="I620" s="101">
        <f t="array" ref="I620">+ROUND(G620+(G620*DES.2),2)</f>
        <v>1611.41</v>
      </c>
      <c r="J620" s="57"/>
      <c r="K620" s="57"/>
      <c r="L620" s="57"/>
      <c r="M620" s="57"/>
      <c r="N620" s="57"/>
      <c r="O620" s="65" t="str">
        <f>+IFERROR(VLOOKUP(A620,Imagen!A:B,2,0),"")</f>
        <v/>
      </c>
    </row>
    <row r="621" spans="1:15" ht="18.75" thickBot="1">
      <c r="A621" s="75" t="s">
        <v>676</v>
      </c>
      <c r="C621" s="94">
        <f>+VLOOKUP(A621,BD!$A$2:$E$3988,3,0)</f>
        <v>411</v>
      </c>
      <c r="D621" s="95" t="str">
        <f>+VLOOKUP(A621,BD!$A$2:$E$3988,4,0)</f>
        <v>1,50 - Torsión</v>
      </c>
      <c r="E621" s="96">
        <f>+VLOOKUP(A621,BD!$A$2:$E$3988,5,0)</f>
        <v>1989.4</v>
      </c>
      <c r="G621" s="102">
        <f t="shared" si="13"/>
        <v>1074.28</v>
      </c>
      <c r="H621" s="69"/>
      <c r="I621" s="102">
        <f t="array" ref="I621">+ROUND(G621+(G621*DES.2),2)</f>
        <v>1933.7</v>
      </c>
      <c r="J621" s="57"/>
      <c r="K621" s="57"/>
      <c r="L621" s="57"/>
      <c r="M621" s="57"/>
      <c r="N621" s="57"/>
      <c r="O621" s="65" t="str">
        <f>+IFERROR(VLOOKUP(A621,Imagen!A:B,2,0),"")</f>
        <v/>
      </c>
    </row>
    <row r="622" spans="1:15" ht="27" thickBot="1">
      <c r="A622" s="75">
        <f>+A508+1</f>
        <v>4</v>
      </c>
      <c r="B622" s="174"/>
      <c r="C622" s="179" t="str">
        <f>+VLOOKUP(A622,BD!$G:$H,2,0)</f>
        <v>RESORTES LINEA PESADA</v>
      </c>
      <c r="D622" s="180"/>
      <c r="E622" s="181"/>
      <c r="J622" s="57"/>
      <c r="K622" s="57"/>
      <c r="L622" s="57"/>
      <c r="M622" s="57"/>
      <c r="N622" s="57"/>
      <c r="O622" s="65" t="str">
        <f>+IFERROR(VLOOKUP(A622,Imagen!A:B,2,0),"")</f>
        <v/>
      </c>
    </row>
    <row r="623" spans="1:15" ht="18">
      <c r="A623" s="75" t="s">
        <v>677</v>
      </c>
      <c r="B623" s="175"/>
      <c r="C623" s="94">
        <f>+VLOOKUP(A623,BD!$A$2:$E$3988,3,0)</f>
        <v>110</v>
      </c>
      <c r="D623" s="95" t="str">
        <f>+VLOOKUP(A623,BD!$A$2:$E$3988,4,0)</f>
        <v>2 x 12 x 150 - Compresión</v>
      </c>
      <c r="E623" s="96">
        <f>+VLOOKUP(A623,BD!$A$2:$E$3988,5,0)</f>
        <v>2836.12</v>
      </c>
      <c r="G623" s="101">
        <f t="shared" ref="G623:G664" si="14">IF($G$7="SI",ROUND(E623-(E623*DES.1),2)*1.21,ROUND(E623-(E623*DES.1),2))</f>
        <v>1531.5</v>
      </c>
      <c r="H623" s="69"/>
      <c r="I623" s="101">
        <f t="array" ref="I623">+ROUND(G623+(G623*DES.2),2)</f>
        <v>2756.7</v>
      </c>
      <c r="J623" s="57"/>
      <c r="K623" s="57"/>
      <c r="L623" s="57"/>
      <c r="M623" s="57"/>
      <c r="N623" s="57"/>
      <c r="O623" s="64" t="str">
        <f>+IFERROR(VLOOKUP(A623,Imagen!A:B,2,0),"")</f>
        <v>http://http2.mlstatic.com/D_995011-MLA72053881652_102023-F.jpg</v>
      </c>
    </row>
    <row r="624" spans="1:15" ht="18">
      <c r="A624" s="75" t="s">
        <v>678</v>
      </c>
      <c r="B624" s="175"/>
      <c r="C624" s="94">
        <f>+VLOOKUP(A624,BD!$A$2:$E$3988,3,0)</f>
        <v>112</v>
      </c>
      <c r="D624" s="95" t="str">
        <f>+VLOOKUP(A624,BD!$A$2:$E$3988,4,0)</f>
        <v>2 x 18 x 130 - Compresión</v>
      </c>
      <c r="E624" s="96">
        <f>+VLOOKUP(A624,BD!$A$2:$E$3988,5,0)</f>
        <v>2836.12</v>
      </c>
      <c r="G624" s="101">
        <f t="shared" si="14"/>
        <v>1531.5</v>
      </c>
      <c r="H624" s="69"/>
      <c r="I624" s="101">
        <f t="array" ref="I624">+ROUND(G624+(G624*DES.2),2)</f>
        <v>2756.7</v>
      </c>
      <c r="J624" s="57"/>
      <c r="K624" s="57"/>
      <c r="L624" s="57"/>
      <c r="M624" s="57"/>
      <c r="N624" s="57"/>
      <c r="O624" s="64" t="str">
        <f>+IFERROR(VLOOKUP(A624,Imagen!A:B,2,0),"")</f>
        <v>http://http2.mlstatic.com/D_792846-MLA72053881658_102023-F.jpg</v>
      </c>
    </row>
    <row r="625" spans="1:15" ht="18">
      <c r="A625" s="75" t="s">
        <v>679</v>
      </c>
      <c r="B625" s="175"/>
      <c r="C625" s="94">
        <f>+VLOOKUP(A625,BD!$A$2:$E$3988,3,0)</f>
        <v>114</v>
      </c>
      <c r="D625" s="95" t="str">
        <f>+VLOOKUP(A625,BD!$A$2:$E$3988,4,0)</f>
        <v>2 x 20 x 100 - Compresión</v>
      </c>
      <c r="E625" s="96">
        <f>+VLOOKUP(A625,BD!$A$2:$E$3988,5,0)</f>
        <v>2448.2800000000002</v>
      </c>
      <c r="G625" s="101">
        <f t="shared" si="14"/>
        <v>1322.07</v>
      </c>
      <c r="H625" s="69"/>
      <c r="I625" s="101">
        <f t="array" ref="I625">+ROUND(G625+(G625*DES.2),2)</f>
        <v>2379.73</v>
      </c>
      <c r="J625" s="57"/>
      <c r="K625" s="57"/>
      <c r="L625" s="57"/>
      <c r="M625" s="57"/>
      <c r="N625" s="57"/>
      <c r="O625" s="64" t="str">
        <f>+IFERROR(VLOOKUP(A625,Imagen!A:B,2,0),"")</f>
        <v>http://http2.mlstatic.com/D_709038-MLA72112962033_102023-F.jpg</v>
      </c>
    </row>
    <row r="626" spans="1:15" ht="18">
      <c r="A626" s="75" t="s">
        <v>680</v>
      </c>
      <c r="B626" s="175"/>
      <c r="C626" s="94">
        <f>+VLOOKUP(A626,BD!$A$2:$E$3988,3,0)</f>
        <v>116</v>
      </c>
      <c r="D626" s="95" t="str">
        <f>+VLOOKUP(A626,BD!$A$2:$E$3988,4,0)</f>
        <v>2 x 25 x 100 - Compresión</v>
      </c>
      <c r="E626" s="96">
        <f>+VLOOKUP(A626,BD!$A$2:$E$3988,5,0)</f>
        <v>2645.72</v>
      </c>
      <c r="G626" s="101">
        <f t="shared" si="14"/>
        <v>1428.69</v>
      </c>
      <c r="H626" s="69"/>
      <c r="I626" s="101">
        <f t="array" ref="I626">+ROUND(G626+(G626*DES.2),2)</f>
        <v>2571.64</v>
      </c>
      <c r="J626" s="57"/>
      <c r="K626" s="57"/>
      <c r="L626" s="57"/>
      <c r="M626" s="57"/>
      <c r="N626" s="57"/>
      <c r="O626" s="64" t="str">
        <f>+IFERROR(VLOOKUP(A626,Imagen!A:B,2,0),"")</f>
        <v>http://http2.mlstatic.com/D_640435-MLA72053881668_102023-F.jpg</v>
      </c>
    </row>
    <row r="627" spans="1:15" ht="18">
      <c r="A627" s="75" t="s">
        <v>681</v>
      </c>
      <c r="B627" s="175"/>
      <c r="C627" s="94">
        <f>+VLOOKUP(A627,BD!$A$2:$E$3988,3,0)</f>
        <v>118</v>
      </c>
      <c r="D627" s="95" t="str">
        <f>+VLOOKUP(A627,BD!$A$2:$E$3988,4,0)</f>
        <v>2 x 30 x 50 - Compresión</v>
      </c>
      <c r="E627" s="96">
        <f>+VLOOKUP(A627,BD!$A$2:$E$3988,5,0)</f>
        <v>2170.2399999999998</v>
      </c>
      <c r="G627" s="101">
        <f t="shared" si="14"/>
        <v>1171.93</v>
      </c>
      <c r="H627" s="69"/>
      <c r="I627" s="101">
        <f t="array" ref="I627">+ROUND(G627+(G627*DES.2),2)</f>
        <v>2109.4699999999998</v>
      </c>
      <c r="J627" s="57"/>
      <c r="K627" s="57"/>
      <c r="L627" s="57"/>
      <c r="M627" s="57"/>
      <c r="N627" s="57"/>
      <c r="O627" s="64" t="str">
        <f>+IFERROR(VLOOKUP(A627,Imagen!A:B,2,0),"")</f>
        <v>http://http2.mlstatic.com/D_761339-MLA72112883897_102023-F.jpg</v>
      </c>
    </row>
    <row r="628" spans="1:15" ht="18">
      <c r="A628" s="75" t="s">
        <v>682</v>
      </c>
      <c r="B628" s="175"/>
      <c r="C628" s="94">
        <f>+VLOOKUP(A628,BD!$A$2:$E$3988,3,0)</f>
        <v>120</v>
      </c>
      <c r="D628" s="95" t="str">
        <f>+VLOOKUP(A628,BD!$A$2:$E$3988,4,0)</f>
        <v>2 x 30 x 100 - Compresión</v>
      </c>
      <c r="E628" s="96">
        <f>+VLOOKUP(A628,BD!$A$2:$E$3988,5,0)</f>
        <v>2869.76</v>
      </c>
      <c r="G628" s="101">
        <f t="shared" si="14"/>
        <v>1549.67</v>
      </c>
      <c r="H628" s="69"/>
      <c r="I628" s="101">
        <f t="array" ref="I628">+ROUND(G628+(G628*DES.2),2)</f>
        <v>2789.41</v>
      </c>
      <c r="J628" s="57"/>
      <c r="K628" s="57"/>
      <c r="L628" s="57"/>
      <c r="M628" s="57"/>
      <c r="N628" s="57"/>
      <c r="O628" s="65" t="str">
        <f>+IFERROR(VLOOKUP(A628,Imagen!A:B,2,0),"")</f>
        <v/>
      </c>
    </row>
    <row r="629" spans="1:15" ht="18">
      <c r="A629" s="75" t="s">
        <v>683</v>
      </c>
      <c r="B629" s="175"/>
      <c r="C629" s="94">
        <f>+VLOOKUP(A629,BD!$A$2:$E$3988,3,0)</f>
        <v>122</v>
      </c>
      <c r="D629" s="95" t="str">
        <f>+VLOOKUP(A629,BD!$A$2:$E$3988,4,0)</f>
        <v>2 x 34 x 42 - Compresión</v>
      </c>
      <c r="E629" s="96">
        <f>+VLOOKUP(A629,BD!$A$2:$E$3988,5,0)</f>
        <v>2170.2399999999998</v>
      </c>
      <c r="G629" s="101">
        <f t="shared" si="14"/>
        <v>1171.93</v>
      </c>
      <c r="H629" s="69"/>
      <c r="I629" s="101">
        <f t="array" ref="I629">+ROUND(G629+(G629*DES.2),2)</f>
        <v>2109.4699999999998</v>
      </c>
      <c r="J629" s="57"/>
      <c r="K629" s="57"/>
      <c r="L629" s="57"/>
      <c r="M629" s="57"/>
      <c r="N629" s="57"/>
      <c r="O629" s="64" t="str">
        <f>+IFERROR(VLOOKUP(A629,Imagen!A:B,2,0),"")</f>
        <v>http://http2.mlstatic.com/D_872690-MLA72112962049_102023-F.jpg</v>
      </c>
    </row>
    <row r="630" spans="1:15" ht="18">
      <c r="A630" s="75" t="s">
        <v>684</v>
      </c>
      <c r="B630" s="175"/>
      <c r="C630" s="94">
        <f>+VLOOKUP(A630,BD!$A$2:$E$3988,3,0)</f>
        <v>124</v>
      </c>
      <c r="D630" s="95" t="str">
        <f>+VLOOKUP(A630,BD!$A$2:$E$3988,4,0)</f>
        <v>2,25 x 27 x 37 - Compresión</v>
      </c>
      <c r="E630" s="96">
        <f>+VLOOKUP(A630,BD!$A$2:$E$3988,5,0)</f>
        <v>2170.2399999999998</v>
      </c>
      <c r="G630" s="101">
        <f t="shared" si="14"/>
        <v>1171.93</v>
      </c>
      <c r="H630" s="69"/>
      <c r="I630" s="101">
        <f t="array" ref="I630">+ROUND(G630+(G630*DES.2),2)</f>
        <v>2109.4699999999998</v>
      </c>
      <c r="J630" s="57"/>
      <c r="K630" s="57"/>
      <c r="L630" s="57"/>
      <c r="M630" s="57"/>
      <c r="N630" s="57"/>
      <c r="O630" s="64" t="str">
        <f>+IFERROR(VLOOKUP(A630,Imagen!A:B,2,0),"")</f>
        <v>http://http2.mlstatic.com/D_969505-MLA72053955592_102023-F.jpg</v>
      </c>
    </row>
    <row r="631" spans="1:15" ht="18">
      <c r="A631" s="75" t="s">
        <v>685</v>
      </c>
      <c r="C631" s="94">
        <f>+VLOOKUP(A631,BD!$A$2:$E$3988,3,0)</f>
        <v>125</v>
      </c>
      <c r="D631" s="95" t="str">
        <f>+VLOOKUP(A631,BD!$A$2:$E$3988,4,0)</f>
        <v>2,5 x 17 x 35 - Compresión</v>
      </c>
      <c r="E631" s="96">
        <f>+VLOOKUP(A631,BD!$A$2:$E$3988,5,0)</f>
        <v>2170.2399999999998</v>
      </c>
      <c r="G631" s="101">
        <f t="shared" si="14"/>
        <v>1171.93</v>
      </c>
      <c r="H631" s="69"/>
      <c r="I631" s="101">
        <f t="array" ref="I631">+ROUND(G631+(G631*DES.2),2)</f>
        <v>2109.4699999999998</v>
      </c>
      <c r="J631" s="57"/>
      <c r="K631" s="57"/>
      <c r="L631" s="57"/>
      <c r="M631" s="57"/>
      <c r="N631" s="57"/>
      <c r="O631" s="65" t="str">
        <f>+IFERROR(VLOOKUP(A631,Imagen!A:B,2,0),"")</f>
        <v/>
      </c>
    </row>
    <row r="632" spans="1:15" ht="18">
      <c r="A632" s="75" t="s">
        <v>686</v>
      </c>
      <c r="C632" s="94">
        <f>+VLOOKUP(A632,BD!$A$2:$E$3988,3,0)</f>
        <v>126</v>
      </c>
      <c r="D632" s="95" t="str">
        <f>+VLOOKUP(A632,BD!$A$2:$E$3988,4,0)</f>
        <v>2,5 x 25 x 55 - Compresión</v>
      </c>
      <c r="E632" s="96">
        <f>+VLOOKUP(A632,BD!$A$2:$E$3988,5,0)</f>
        <v>2466.4</v>
      </c>
      <c r="G632" s="101">
        <f t="shared" si="14"/>
        <v>1331.86</v>
      </c>
      <c r="H632" s="69"/>
      <c r="I632" s="101">
        <f t="array" ref="I632">+ROUND(G632+(G632*DES.2),2)</f>
        <v>2397.35</v>
      </c>
      <c r="J632" s="57"/>
      <c r="K632" s="57"/>
      <c r="L632" s="57"/>
      <c r="M632" s="57"/>
      <c r="N632" s="57"/>
      <c r="O632" s="64" t="str">
        <f>+IFERROR(VLOOKUP(A632,Imagen!A:B,2,0),"")</f>
        <v>http://http2.mlstatic.com/D_763527-MLA72112883917_102023-F.jpg</v>
      </c>
    </row>
    <row r="633" spans="1:15" ht="18">
      <c r="A633" s="75" t="s">
        <v>687</v>
      </c>
      <c r="C633" s="94">
        <f>+VLOOKUP(A633,BD!$A$2:$E$3988,3,0)</f>
        <v>128</v>
      </c>
      <c r="D633" s="95" t="str">
        <f>+VLOOKUP(A633,BD!$A$2:$E$3988,4,0)</f>
        <v>2,5 x 33 x 50 - Compresión</v>
      </c>
      <c r="E633" s="96">
        <f>+VLOOKUP(A633,BD!$A$2:$E$3988,5,0)</f>
        <v>2636.84</v>
      </c>
      <c r="G633" s="101">
        <f t="shared" si="14"/>
        <v>1423.89</v>
      </c>
      <c r="H633" s="69"/>
      <c r="I633" s="101">
        <f t="array" ref="I633">+ROUND(G633+(G633*DES.2),2)</f>
        <v>2563</v>
      </c>
      <c r="J633" s="57"/>
      <c r="K633" s="57"/>
      <c r="L633" s="57"/>
      <c r="M633" s="57"/>
      <c r="N633" s="57"/>
      <c r="O633" s="64" t="str">
        <f>+IFERROR(VLOOKUP(A633,Imagen!A:B,2,0),"")</f>
        <v>http://http2.mlstatic.com/D_835254-MLA72112883933_102023-F.jpg</v>
      </c>
    </row>
    <row r="634" spans="1:15" ht="18">
      <c r="A634" s="75" t="s">
        <v>688</v>
      </c>
      <c r="C634" s="94">
        <f>+VLOOKUP(A634,BD!$A$2:$E$3988,3,0)</f>
        <v>130</v>
      </c>
      <c r="D634" s="95" t="str">
        <f>+VLOOKUP(A634,BD!$A$2:$E$3988,4,0)</f>
        <v>2,5 x 37 x 50 - Compresión</v>
      </c>
      <c r="E634" s="96">
        <f>+VLOOKUP(A634,BD!$A$2:$E$3988,5,0)</f>
        <v>2780.28</v>
      </c>
      <c r="G634" s="101">
        <f t="shared" si="14"/>
        <v>1501.35</v>
      </c>
      <c r="H634" s="69"/>
      <c r="I634" s="101">
        <f t="array" ref="I634">+ROUND(G634+(G634*DES.2),2)</f>
        <v>2702.43</v>
      </c>
      <c r="J634" s="57"/>
      <c r="K634" s="57"/>
      <c r="L634" s="57"/>
      <c r="M634" s="57"/>
      <c r="N634" s="57"/>
      <c r="O634" s="64" t="str">
        <f>+IFERROR(VLOOKUP(A634,Imagen!A:B,2,0),"")</f>
        <v>http://http2.mlstatic.com/D_856532-MLA72113086077_102023-F.jpg</v>
      </c>
    </row>
    <row r="635" spans="1:15" ht="18">
      <c r="A635" s="75" t="s">
        <v>689</v>
      </c>
      <c r="C635" s="94">
        <f>+VLOOKUP(A635,BD!$A$2:$E$3988,3,0)</f>
        <v>132</v>
      </c>
      <c r="D635" s="95" t="str">
        <f>+VLOOKUP(A635,BD!$A$2:$E$3988,4,0)</f>
        <v>2,5 x 42 x 42 - Compresión</v>
      </c>
      <c r="E635" s="96">
        <f>+VLOOKUP(A635,BD!$A$2:$E$3988,5,0)</f>
        <v>2780.28</v>
      </c>
      <c r="G635" s="101">
        <f t="shared" si="14"/>
        <v>1501.35</v>
      </c>
      <c r="H635" s="69"/>
      <c r="I635" s="101">
        <f t="array" ref="I635">+ROUND(G635+(G635*DES.2),2)</f>
        <v>2702.43</v>
      </c>
      <c r="J635" s="57"/>
      <c r="K635" s="57"/>
      <c r="L635" s="57"/>
      <c r="M635" s="57"/>
      <c r="N635" s="57"/>
      <c r="O635" s="64" t="str">
        <f>+IFERROR(VLOOKUP(A635,Imagen!A:B,2,0),"")</f>
        <v>http://http2.mlstatic.com/D_907275-MLA72112883953_102023-F.jpg</v>
      </c>
    </row>
    <row r="636" spans="1:15" ht="18">
      <c r="A636" s="75" t="s">
        <v>690</v>
      </c>
      <c r="C636" s="94">
        <f>+VLOOKUP(A636,BD!$A$2:$E$3988,3,0)</f>
        <v>134</v>
      </c>
      <c r="D636" s="95" t="str">
        <f>+VLOOKUP(A636,BD!$A$2:$E$3988,4,0)</f>
        <v>2,75 x 38 x 42 - Compresión</v>
      </c>
      <c r="E636" s="96">
        <f>+VLOOKUP(A636,BD!$A$2:$E$3988,5,0)</f>
        <v>2869.76</v>
      </c>
      <c r="G636" s="101">
        <f t="shared" si="14"/>
        <v>1549.67</v>
      </c>
      <c r="H636" s="69"/>
      <c r="I636" s="101">
        <f t="array" ref="I636">+ROUND(G636+(G636*DES.2),2)</f>
        <v>2789.41</v>
      </c>
      <c r="J636" s="57"/>
      <c r="K636" s="57"/>
      <c r="L636" s="57"/>
      <c r="M636" s="57"/>
      <c r="N636" s="57"/>
      <c r="O636" s="64" t="str">
        <f>+IFERROR(VLOOKUP(A636,Imagen!A:B,2,0),"")</f>
        <v>http://http2.mlstatic.com/D_886652-MLA72053955622_102023-F.jpg</v>
      </c>
    </row>
    <row r="637" spans="1:15" ht="18">
      <c r="A637" s="75" t="s">
        <v>691</v>
      </c>
      <c r="C637" s="94">
        <f>+VLOOKUP(A637,BD!$A$2:$E$3988,3,0)</f>
        <v>136</v>
      </c>
      <c r="D637" s="95" t="str">
        <f>+VLOOKUP(A637,BD!$A$2:$E$3988,4,0)</f>
        <v>3 x 18 x 40 - Compresión</v>
      </c>
      <c r="E637" s="96">
        <f>+VLOOKUP(A637,BD!$A$2:$E$3988,5,0)</f>
        <v>3008</v>
      </c>
      <c r="G637" s="101">
        <f t="shared" si="14"/>
        <v>1624.32</v>
      </c>
      <c r="H637" s="69"/>
      <c r="I637" s="101">
        <f t="array" ref="I637">+ROUND(G637+(G637*DES.2),2)</f>
        <v>2923.78</v>
      </c>
      <c r="J637" s="57"/>
      <c r="K637" s="57"/>
      <c r="L637" s="57"/>
      <c r="M637" s="57"/>
      <c r="N637" s="57"/>
      <c r="O637" s="64" t="str">
        <f>+IFERROR(VLOOKUP(A637,Imagen!A:B,2,0),"")</f>
        <v>http://http2.mlstatic.com/D_963478-MLA72113086117_102023-F.jpg</v>
      </c>
    </row>
    <row r="638" spans="1:15" ht="18">
      <c r="A638" s="75" t="s">
        <v>692</v>
      </c>
      <c r="C638" s="94">
        <f>+VLOOKUP(A638,BD!$A$2:$E$3988,3,0)</f>
        <v>138</v>
      </c>
      <c r="D638" s="95" t="str">
        <f>+VLOOKUP(A638,BD!$A$2:$E$3988,4,0)</f>
        <v>3 x 18 x 150 - Compresión</v>
      </c>
      <c r="E638" s="96">
        <f>+VLOOKUP(A638,BD!$A$2:$E$3988,5,0)</f>
        <v>4954.24</v>
      </c>
      <c r="G638" s="101">
        <f t="shared" si="14"/>
        <v>2675.29</v>
      </c>
      <c r="H638" s="69"/>
      <c r="I638" s="101">
        <f t="array" ref="I638">+ROUND(G638+(G638*DES.2),2)</f>
        <v>4815.5200000000004</v>
      </c>
      <c r="J638" s="57"/>
      <c r="K638" s="57"/>
      <c r="L638" s="57"/>
      <c r="M638" s="57"/>
      <c r="N638" s="57"/>
      <c r="O638" s="64" t="str">
        <f>+IFERROR(VLOOKUP(A638,Imagen!A:B,2,0),"")</f>
        <v>http://http2.mlstatic.com/D_661709-MLA72053955652_102023-F.jpg</v>
      </c>
    </row>
    <row r="639" spans="1:15" ht="18">
      <c r="A639" s="75" t="s">
        <v>693</v>
      </c>
      <c r="C639" s="94">
        <f>+VLOOKUP(A639,BD!$A$2:$E$3988,3,0)</f>
        <v>140</v>
      </c>
      <c r="D639" s="95" t="str">
        <f>+VLOOKUP(A639,BD!$A$2:$E$3988,4,0)</f>
        <v>3 x 25 x 150 - Compresión</v>
      </c>
      <c r="E639" s="96">
        <f>+VLOOKUP(A639,BD!$A$2:$E$3988,5,0)</f>
        <v>5362.8</v>
      </c>
      <c r="G639" s="101">
        <f t="shared" si="14"/>
        <v>2895.91</v>
      </c>
      <c r="H639" s="69"/>
      <c r="I639" s="101">
        <f t="array" ref="I639">+ROUND(G639+(G639*DES.2),2)</f>
        <v>5212.6400000000003</v>
      </c>
      <c r="J639" s="57"/>
      <c r="K639" s="57"/>
      <c r="L639" s="57"/>
      <c r="M639" s="57"/>
      <c r="N639" s="57"/>
      <c r="O639" s="64" t="str">
        <f>+IFERROR(VLOOKUP(A639,Imagen!A:B,2,0),"")</f>
        <v>http://http2.mlstatic.com/D_873092-MLA72053955644_102023-F.jpg</v>
      </c>
    </row>
    <row r="640" spans="1:15" ht="18">
      <c r="A640" s="75" t="s">
        <v>694</v>
      </c>
      <c r="C640" s="94">
        <f>+VLOOKUP(A640,BD!$A$2:$E$3988,3,0)</f>
        <v>145</v>
      </c>
      <c r="D640" s="95" t="str">
        <f>+VLOOKUP(A640,BD!$A$2:$E$3988,4,0)</f>
        <v>3 x 33 x 55 - Compresión</v>
      </c>
      <c r="E640" s="96">
        <f>+VLOOKUP(A640,BD!$A$2:$E$3988,5,0)</f>
        <v>3165.92</v>
      </c>
      <c r="G640" s="101">
        <f t="shared" si="14"/>
        <v>1709.6</v>
      </c>
      <c r="H640" s="69"/>
      <c r="I640" s="101">
        <f t="array" ref="I640">+ROUND(G640+(G640*DES.2),2)</f>
        <v>3077.28</v>
      </c>
      <c r="J640" s="57"/>
      <c r="K640" s="57"/>
      <c r="L640" s="57"/>
      <c r="M640" s="57"/>
      <c r="N640" s="57"/>
      <c r="O640" s="64" t="str">
        <f>+IFERROR(VLOOKUP(A640,Imagen!A:B,2,0),"")</f>
        <v>http://http2.mlstatic.com/D_931986-MLA72053881734_102023-F.jpg</v>
      </c>
    </row>
    <row r="641" spans="1:15" ht="18">
      <c r="A641" s="75" t="s">
        <v>695</v>
      </c>
      <c r="C641" s="94">
        <f>+VLOOKUP(A641,BD!$A$2:$E$3988,3,0)</f>
        <v>146</v>
      </c>
      <c r="D641" s="95" t="str">
        <f>+VLOOKUP(A641,BD!$A$2:$E$3988,4,0)</f>
        <v>3 x 33 x 150 - Compresión</v>
      </c>
      <c r="E641" s="96">
        <f>+VLOOKUP(A641,BD!$A$2:$E$3988,5,0)</f>
        <v>7102.22</v>
      </c>
      <c r="G641" s="101">
        <f t="shared" si="14"/>
        <v>3835.2</v>
      </c>
      <c r="H641" s="69"/>
      <c r="I641" s="101">
        <f t="array" ref="I641">+ROUND(G641+(G641*DES.2),2)</f>
        <v>6903.36</v>
      </c>
      <c r="J641" s="57"/>
      <c r="K641" s="57"/>
      <c r="L641" s="57"/>
      <c r="M641" s="57"/>
      <c r="N641" s="57"/>
      <c r="O641" s="64" t="str">
        <f>+IFERROR(VLOOKUP(A641,Imagen!A:B,2,0),"")</f>
        <v>http://http2.mlstatic.com/D_825852-MLA72053881754_102023-F.jpg</v>
      </c>
    </row>
    <row r="642" spans="1:15" ht="18">
      <c r="A642" s="75" t="s">
        <v>696</v>
      </c>
      <c r="C642" s="94">
        <f>+VLOOKUP(A642,BD!$A$2:$E$3988,3,0)</f>
        <v>149</v>
      </c>
      <c r="D642" s="95" t="str">
        <f>+VLOOKUP(A642,BD!$A$2:$E$3988,4,0)</f>
        <v>3 x 40 x 100 - Compresión</v>
      </c>
      <c r="E642" s="96">
        <f>+VLOOKUP(A642,BD!$A$2:$E$3988,5,0)</f>
        <v>4439.24</v>
      </c>
      <c r="G642" s="101">
        <f t="shared" si="14"/>
        <v>2397.19</v>
      </c>
      <c r="H642" s="69"/>
      <c r="I642" s="101">
        <f t="array" ref="I642">+ROUND(G642+(G642*DES.2),2)</f>
        <v>4314.9399999999996</v>
      </c>
      <c r="J642" s="57"/>
      <c r="K642" s="57"/>
      <c r="L642" s="57"/>
      <c r="M642" s="57"/>
      <c r="N642" s="57"/>
      <c r="O642" s="64" t="str">
        <f>+IFERROR(VLOOKUP(A642,Imagen!A:B,2,0),"")</f>
        <v>http://http2.mlstatic.com/D_950113-MLA72113086137_102023-F.jpg</v>
      </c>
    </row>
    <row r="643" spans="1:15" ht="18">
      <c r="A643" s="75" t="s">
        <v>697</v>
      </c>
      <c r="C643" s="94">
        <f>+VLOOKUP(A643,BD!$A$2:$E$3988,3,0)</f>
        <v>151</v>
      </c>
      <c r="D643" s="95" t="str">
        <f>+VLOOKUP(A643,BD!$A$2:$E$3988,4,0)</f>
        <v>3,5 x 23 x 100 - Compresión</v>
      </c>
      <c r="E643" s="96">
        <f>+VLOOKUP(A643,BD!$A$2:$E$3988,5,0)</f>
        <v>3990.76</v>
      </c>
      <c r="G643" s="101">
        <f t="shared" si="14"/>
        <v>2155.0100000000002</v>
      </c>
      <c r="H643" s="69"/>
      <c r="I643" s="101">
        <f t="array" ref="I643">+ROUND(G643+(G643*DES.2),2)</f>
        <v>3879.02</v>
      </c>
      <c r="J643" s="57"/>
      <c r="K643" s="57"/>
      <c r="L643" s="57"/>
      <c r="M643" s="57"/>
      <c r="N643" s="57"/>
      <c r="O643" s="64" t="str">
        <f>+IFERROR(VLOOKUP(A643,Imagen!A:B,2,0),"")</f>
        <v>http://http2.mlstatic.com/D_694579-MLA72112962109_102023-F.jpg</v>
      </c>
    </row>
    <row r="644" spans="1:15" ht="18">
      <c r="A644" s="75" t="s">
        <v>698</v>
      </c>
      <c r="C644" s="94">
        <f>+VLOOKUP(A644,BD!$A$2:$E$3988,3,0)</f>
        <v>153</v>
      </c>
      <c r="D644" s="95" t="str">
        <f>+VLOOKUP(A644,BD!$A$2:$E$3988,4,0)</f>
        <v>3,5 x 27 x 60 - Compresión</v>
      </c>
      <c r="E644" s="96">
        <f>+VLOOKUP(A644,BD!$A$2:$E$3988,5,0)</f>
        <v>3901.28</v>
      </c>
      <c r="G644" s="101">
        <f t="shared" si="14"/>
        <v>2106.69</v>
      </c>
      <c r="H644" s="69"/>
      <c r="I644" s="101">
        <f t="array" ref="I644">+ROUND(G644+(G644*DES.2),2)</f>
        <v>3792.04</v>
      </c>
      <c r="J644" s="57"/>
      <c r="K644" s="57"/>
      <c r="L644" s="57"/>
      <c r="M644" s="57"/>
      <c r="N644" s="57"/>
      <c r="O644" s="65" t="str">
        <f>+IFERROR(VLOOKUP(A644,Imagen!A:B,2,0),"")</f>
        <v/>
      </c>
    </row>
    <row r="645" spans="1:15" ht="18">
      <c r="A645" s="75" t="s">
        <v>699</v>
      </c>
      <c r="C645" s="94">
        <f>+VLOOKUP(A645,BD!$A$2:$E$3988,3,0)</f>
        <v>157</v>
      </c>
      <c r="D645" s="95" t="str">
        <f>+VLOOKUP(A645,BD!$A$2:$E$3988,4,0)</f>
        <v>3,5 x 40 x 37 - Compresión</v>
      </c>
      <c r="E645" s="96">
        <f>+VLOOKUP(A645,BD!$A$2:$E$3988,5,0)</f>
        <v>3990.76</v>
      </c>
      <c r="G645" s="101">
        <f t="shared" si="14"/>
        <v>2155.0100000000002</v>
      </c>
      <c r="H645" s="69"/>
      <c r="I645" s="101">
        <f t="array" ref="I645">+ROUND(G645+(G645*DES.2),2)</f>
        <v>3879.02</v>
      </c>
      <c r="J645" s="57"/>
      <c r="K645" s="57"/>
      <c r="L645" s="57"/>
      <c r="M645" s="57"/>
      <c r="N645" s="57"/>
      <c r="O645" s="64" t="str">
        <f>+IFERROR(VLOOKUP(A645,Imagen!A:B,2,0),"")</f>
        <v>http://http2.mlstatic.com/D_636266-MLA72053881762_102023-F.jpg</v>
      </c>
    </row>
    <row r="646" spans="1:15" ht="18">
      <c r="A646" s="75" t="s">
        <v>700</v>
      </c>
      <c r="C646" s="94">
        <f>+VLOOKUP(A646,BD!$A$2:$E$3988,3,0)</f>
        <v>161</v>
      </c>
      <c r="D646" s="95" t="str">
        <f>+VLOOKUP(A646,BD!$A$2:$E$3988,4,0)</f>
        <v>4 x 22 x 50 - Compresión</v>
      </c>
      <c r="E646" s="96">
        <f>+VLOOKUP(A646,BD!$A$2:$E$3988,5,0)</f>
        <v>4304.6400000000003</v>
      </c>
      <c r="G646" s="101">
        <f t="shared" si="14"/>
        <v>2324.5100000000002</v>
      </c>
      <c r="H646" s="69"/>
      <c r="I646" s="101">
        <f t="array" ref="I646">+ROUND(G646+(G646*DES.2),2)</f>
        <v>4184.12</v>
      </c>
      <c r="J646" s="57"/>
      <c r="K646" s="57"/>
      <c r="L646" s="57"/>
      <c r="M646" s="57"/>
      <c r="N646" s="57"/>
      <c r="O646" s="65" t="str">
        <f>+IFERROR(VLOOKUP(A646,Imagen!A:B,2,0),"")</f>
        <v/>
      </c>
    </row>
    <row r="647" spans="1:15" ht="18">
      <c r="A647" s="75" t="s">
        <v>701</v>
      </c>
      <c r="C647" s="94">
        <f>+VLOOKUP(A647,BD!$A$2:$E$3988,3,0)</f>
        <v>163</v>
      </c>
      <c r="D647" s="95" t="str">
        <f>+VLOOKUP(A647,BD!$A$2:$E$3988,4,0)</f>
        <v>4 x 26 x 60 - Compresión</v>
      </c>
      <c r="E647" s="96">
        <f>+VLOOKUP(A647,BD!$A$2:$E$3988,5,0)</f>
        <v>4439.24</v>
      </c>
      <c r="G647" s="101">
        <f t="shared" si="14"/>
        <v>2397.19</v>
      </c>
      <c r="H647" s="69"/>
      <c r="I647" s="101">
        <f t="array" ref="I647">+ROUND(G647+(G647*DES.2),2)</f>
        <v>4314.9399999999996</v>
      </c>
      <c r="J647" s="57"/>
      <c r="K647" s="57"/>
      <c r="L647" s="57"/>
      <c r="M647" s="57"/>
      <c r="N647" s="57"/>
      <c r="O647" s="64" t="str">
        <f>+IFERROR(VLOOKUP(A647,Imagen!A:B,2,0),"")</f>
        <v>http://http2.mlstatic.com/D_931766-MLA72112962137_102023-F.jpg</v>
      </c>
    </row>
    <row r="648" spans="1:15" ht="18">
      <c r="A648" s="75" t="s">
        <v>702</v>
      </c>
      <c r="C648" s="94">
        <f>+VLOOKUP(A648,BD!$A$2:$E$3988,3,0)</f>
        <v>165</v>
      </c>
      <c r="D648" s="95" t="str">
        <f>+VLOOKUP(A648,BD!$A$2:$E$3988,4,0)</f>
        <v>4 x 38 x 100 - Compresión</v>
      </c>
      <c r="E648" s="96">
        <f>+VLOOKUP(A648,BD!$A$2:$E$3988,5,0)</f>
        <v>7659.48</v>
      </c>
      <c r="G648" s="101">
        <f t="shared" si="14"/>
        <v>4136.12</v>
      </c>
      <c r="H648" s="69"/>
      <c r="I648" s="101">
        <f t="array" ref="I648">+ROUND(G648+(G648*DES.2),2)</f>
        <v>7445.02</v>
      </c>
      <c r="J648" s="57"/>
      <c r="K648" s="57"/>
      <c r="L648" s="57"/>
      <c r="M648" s="57"/>
      <c r="N648" s="57"/>
      <c r="O648" s="64" t="str">
        <f>+IFERROR(VLOOKUP(A648,Imagen!A:B,2,0),"")</f>
        <v>http://http2.mlstatic.com/D_846650-MLA72113086175_102023-F.jpg</v>
      </c>
    </row>
    <row r="649" spans="1:15" ht="18">
      <c r="A649" s="75" t="s">
        <v>703</v>
      </c>
      <c r="C649" s="94">
        <f>+VLOOKUP(A649,BD!$A$2:$E$3988,3,0)</f>
        <v>167</v>
      </c>
      <c r="D649" s="95" t="str">
        <f>+VLOOKUP(A649,BD!$A$2:$E$3988,4,0)</f>
        <v>5 x 35 x 140 - Compresión</v>
      </c>
      <c r="E649" s="96">
        <f>+VLOOKUP(A649,BD!$A$2:$E$3988,5,0)</f>
        <v>9016.7199999999993</v>
      </c>
      <c r="G649" s="101">
        <f t="shared" si="14"/>
        <v>4869.03</v>
      </c>
      <c r="H649" s="69"/>
      <c r="I649" s="101">
        <f t="array" ref="I649">+ROUND(G649+(G649*DES.2),2)</f>
        <v>8764.25</v>
      </c>
      <c r="J649" s="57"/>
      <c r="K649" s="57"/>
      <c r="L649" s="57"/>
      <c r="M649" s="57"/>
      <c r="N649" s="57"/>
      <c r="O649" s="64" t="str">
        <f>+IFERROR(VLOOKUP(A649,Imagen!A:B,2,0),"")</f>
        <v>http://http2.mlstatic.com/D_888465-MLA72053881778_102023-F.jpg</v>
      </c>
    </row>
    <row r="650" spans="1:15" ht="18">
      <c r="A650" s="75" t="s">
        <v>704</v>
      </c>
      <c r="C650" s="94">
        <f>+VLOOKUP(A650,BD!$A$2:$E$3988,3,0)</f>
        <v>169</v>
      </c>
      <c r="D650" s="95" t="str">
        <f>+VLOOKUP(A650,BD!$A$2:$E$3988,4,0)</f>
        <v>5 x 45 x 90 - Compresión</v>
      </c>
      <c r="E650" s="96">
        <f>+VLOOKUP(A650,BD!$A$2:$E$3988,5,0)</f>
        <v>9123.6</v>
      </c>
      <c r="G650" s="101">
        <f t="shared" si="14"/>
        <v>4926.74</v>
      </c>
      <c r="H650" s="69"/>
      <c r="I650" s="101">
        <f t="array" ref="I650">+ROUND(G650+(G650*DES.2),2)</f>
        <v>8868.1299999999992</v>
      </c>
      <c r="J650" s="57"/>
      <c r="K650" s="57"/>
      <c r="L650" s="57"/>
      <c r="M650" s="57"/>
      <c r="N650" s="57"/>
      <c r="O650" s="64" t="str">
        <f>+IFERROR(VLOOKUP(A650,Imagen!A:B,2,0),"")</f>
        <v>http://http2.mlstatic.com/D_781988-MLA72053881790_102023-F.jpg</v>
      </c>
    </row>
    <row r="651" spans="1:15" ht="18">
      <c r="A651" s="75" t="s">
        <v>705</v>
      </c>
      <c r="C651" s="94">
        <f>+VLOOKUP(A651,BD!$A$2:$E$3988,3,0)</f>
        <v>170</v>
      </c>
      <c r="D651" s="95" t="str">
        <f>+VLOOKUP(A651,BD!$A$2:$E$3988,4,0)</f>
        <v>2 x 20 x 100 - Espansión</v>
      </c>
      <c r="E651" s="96">
        <f>+VLOOKUP(A651,BD!$A$2:$E$3988,5,0)</f>
        <v>5380.92</v>
      </c>
      <c r="G651" s="101">
        <f t="shared" si="14"/>
        <v>2905.7</v>
      </c>
      <c r="H651" s="69"/>
      <c r="I651" s="101">
        <f t="array" ref="I651">+ROUND(G651+(G651*DES.2),2)</f>
        <v>5230.26</v>
      </c>
      <c r="J651" s="57"/>
      <c r="K651" s="57"/>
      <c r="L651" s="57"/>
      <c r="M651" s="57"/>
      <c r="N651" s="57"/>
      <c r="O651" s="64" t="str">
        <f>+IFERROR(VLOOKUP(A651,Imagen!A:B,2,0),"")</f>
        <v>http://http2.mlstatic.com/D_838368-MLA72053955734_102023-F.jpg</v>
      </c>
    </row>
    <row r="652" spans="1:15" ht="18">
      <c r="A652" s="75" t="s">
        <v>706</v>
      </c>
      <c r="C652" s="94">
        <f>+VLOOKUP(A652,BD!$A$2:$E$3988,3,0)</f>
        <v>172</v>
      </c>
      <c r="D652" s="95" t="str">
        <f>+VLOOKUP(A652,BD!$A$2:$E$3988,4,0)</f>
        <v>2 x 20 x 150 - Espansión</v>
      </c>
      <c r="E652" s="96">
        <f>+VLOOKUP(A652,BD!$A$2:$E$3988,5,0)</f>
        <v>7174.8</v>
      </c>
      <c r="G652" s="101">
        <f t="shared" si="14"/>
        <v>3874.39</v>
      </c>
      <c r="H652" s="69"/>
      <c r="I652" s="101">
        <f t="array" ref="I652">+ROUND(G652+(G652*DES.2),2)</f>
        <v>6973.9</v>
      </c>
      <c r="J652" s="57"/>
      <c r="K652" s="57"/>
      <c r="L652" s="57"/>
      <c r="M652" s="57"/>
      <c r="N652" s="57"/>
      <c r="O652" s="64" t="str">
        <f>+IFERROR(VLOOKUP(A652,Imagen!A:B,2,0),"")</f>
        <v>http://http2.mlstatic.com/D_759507-MLA72053955742_102023-F.jpg</v>
      </c>
    </row>
    <row r="653" spans="1:15" ht="18">
      <c r="A653" s="75" t="s">
        <v>707</v>
      </c>
      <c r="C653" s="94">
        <f>+VLOOKUP(A653,BD!$A$2:$E$3988,3,0)</f>
        <v>174</v>
      </c>
      <c r="D653" s="95" t="str">
        <f>+VLOOKUP(A653,BD!$A$2:$E$3988,4,0)</f>
        <v>2,25 x 17 x 85 - Espansión</v>
      </c>
      <c r="E653" s="96">
        <f>+VLOOKUP(A653,BD!$A$2:$E$3988,5,0)</f>
        <v>5380.92</v>
      </c>
      <c r="G653" s="101">
        <f t="shared" si="14"/>
        <v>2905.7</v>
      </c>
      <c r="H653" s="69"/>
      <c r="I653" s="101">
        <f t="array" ref="I653">+ROUND(G653+(G653*DES.2),2)</f>
        <v>5230.26</v>
      </c>
      <c r="J653" s="57"/>
      <c r="K653" s="57"/>
      <c r="L653" s="57"/>
      <c r="M653" s="57"/>
      <c r="N653" s="57"/>
      <c r="O653" s="64" t="str">
        <f>+IFERROR(VLOOKUP(A653,Imagen!A:B,2,0),"")</f>
        <v>http://http2.mlstatic.com/D_812801-MLA72113086187_102023-F.jpg</v>
      </c>
    </row>
    <row r="654" spans="1:15" ht="18">
      <c r="A654" s="75" t="s">
        <v>708</v>
      </c>
      <c r="C654" s="94">
        <f>+VLOOKUP(A654,BD!$A$2:$E$3988,3,0)</f>
        <v>176</v>
      </c>
      <c r="D654" s="95" t="str">
        <f>+VLOOKUP(A654,BD!$A$2:$E$3988,4,0)</f>
        <v>2,5 x 20 x 150 - Espansión</v>
      </c>
      <c r="E654" s="96">
        <f>+VLOOKUP(A654,BD!$A$2:$E$3988,5,0)</f>
        <v>7623.24</v>
      </c>
      <c r="G654" s="101">
        <f t="shared" si="14"/>
        <v>4116.55</v>
      </c>
      <c r="H654" s="69"/>
      <c r="I654" s="101">
        <f t="array" ref="I654">+ROUND(G654+(G654*DES.2),2)</f>
        <v>7409.79</v>
      </c>
      <c r="J654" s="57"/>
      <c r="K654" s="57"/>
      <c r="L654" s="57"/>
      <c r="M654" s="57"/>
      <c r="N654" s="57"/>
      <c r="O654" s="64" t="str">
        <f>+IFERROR(VLOOKUP(A654,Imagen!A:B,2,0),"")</f>
        <v>http://http2.mlstatic.com/D_774403-MLA72112884037_102023-F.jpg</v>
      </c>
    </row>
    <row r="655" spans="1:15" ht="18">
      <c r="A655" s="75" t="s">
        <v>709</v>
      </c>
      <c r="C655" s="94">
        <f>+VLOOKUP(A655,BD!$A$2:$E$3988,3,0)</f>
        <v>178</v>
      </c>
      <c r="D655" s="95" t="str">
        <f>+VLOOKUP(A655,BD!$A$2:$E$3988,4,0)</f>
        <v>2,5 x 25 x 150 - Espansión</v>
      </c>
      <c r="E655" s="96">
        <f>+VLOOKUP(A655,BD!$A$2:$E$3988,5,0)</f>
        <v>8519.84</v>
      </c>
      <c r="G655" s="101">
        <f t="shared" si="14"/>
        <v>4600.71</v>
      </c>
      <c r="H655" s="69"/>
      <c r="I655" s="101">
        <f t="array" ref="I655">+ROUND(G655+(G655*DES.2),2)</f>
        <v>8281.2800000000007</v>
      </c>
      <c r="J655" s="57"/>
      <c r="K655" s="57"/>
      <c r="L655" s="57"/>
      <c r="M655" s="57"/>
      <c r="N655" s="57"/>
      <c r="O655" s="64" t="str">
        <f>+IFERROR(VLOOKUP(A655,Imagen!A:B,2,0),"")</f>
        <v>http://http2.mlstatic.com/D_739658-MLA72053881828_102023-F.jpg</v>
      </c>
    </row>
    <row r="656" spans="1:15" ht="18">
      <c r="A656" s="75" t="s">
        <v>710</v>
      </c>
      <c r="C656" s="94">
        <f>+VLOOKUP(A656,BD!$A$2:$E$3988,3,0)</f>
        <v>179</v>
      </c>
      <c r="D656" s="95" t="str">
        <f>+VLOOKUP(A656,BD!$A$2:$E$3988,4,0)</f>
        <v>2,5 x 20 x 100 - Espansión</v>
      </c>
      <c r="E656" s="96">
        <f>+VLOOKUP(A656,BD!$A$2:$E$3988,5,0)</f>
        <v>8196</v>
      </c>
      <c r="G656" s="101">
        <f t="shared" si="14"/>
        <v>4425.84</v>
      </c>
      <c r="H656" s="69"/>
      <c r="I656" s="101">
        <f t="array" ref="I656">+ROUND(G656+(G656*DES.2),2)</f>
        <v>7966.51</v>
      </c>
      <c r="J656" s="57"/>
      <c r="K656" s="57"/>
      <c r="L656" s="57"/>
      <c r="M656" s="57"/>
      <c r="N656" s="57"/>
      <c r="O656" s="65" t="str">
        <f>+IFERROR(VLOOKUP(A656,Imagen!A:B,2,0),"")</f>
        <v/>
      </c>
    </row>
    <row r="657" spans="1:15" ht="18">
      <c r="A657" s="75" t="s">
        <v>711</v>
      </c>
      <c r="C657" s="94">
        <f>+VLOOKUP(A657,BD!$A$2:$E$3988,3,0)</f>
        <v>180</v>
      </c>
      <c r="D657" s="95" t="str">
        <f>+VLOOKUP(A657,BD!$A$2:$E$3988,4,0)</f>
        <v>3 x 20 x 200 - Espansión</v>
      </c>
      <c r="E657" s="96">
        <f>+VLOOKUP(A657,BD!$A$2:$E$3988,5,0)</f>
        <v>11030.96</v>
      </c>
      <c r="G657" s="101">
        <f t="shared" si="14"/>
        <v>5956.72</v>
      </c>
      <c r="H657" s="69"/>
      <c r="I657" s="101">
        <f t="array" ref="I657">+ROUND(G657+(G657*DES.2),2)</f>
        <v>10722.1</v>
      </c>
      <c r="J657" s="57"/>
      <c r="K657" s="57"/>
      <c r="L657" s="57"/>
      <c r="M657" s="57"/>
      <c r="N657" s="57"/>
      <c r="O657" s="65" t="str">
        <f>+IFERROR(VLOOKUP(A657,Imagen!A:B,2,0),"")</f>
        <v/>
      </c>
    </row>
    <row r="658" spans="1:15" ht="18">
      <c r="A658" s="75" t="s">
        <v>712</v>
      </c>
      <c r="C658" s="94">
        <f>+VLOOKUP(A658,BD!$A$2:$E$3988,3,0)</f>
        <v>182</v>
      </c>
      <c r="D658" s="95" t="str">
        <f>+VLOOKUP(A658,BD!$A$2:$E$3988,4,0)</f>
        <v>3 x 25 x 142 - Espansión</v>
      </c>
      <c r="E658" s="96">
        <f>+VLOOKUP(A658,BD!$A$2:$E$3988,5,0)</f>
        <v>10941.48</v>
      </c>
      <c r="G658" s="101">
        <f t="shared" si="14"/>
        <v>5908.4</v>
      </c>
      <c r="H658" s="69"/>
      <c r="I658" s="101">
        <f t="array" ref="I658">+ROUND(G658+(G658*DES.2),2)</f>
        <v>10635.12</v>
      </c>
      <c r="J658" s="57"/>
      <c r="K658" s="57"/>
      <c r="L658" s="57"/>
      <c r="M658" s="57"/>
      <c r="N658" s="57"/>
      <c r="O658" s="64" t="str">
        <f>+IFERROR(VLOOKUP(A658,Imagen!A:B,2,0),"")</f>
        <v>http://http2.mlstatic.com/D_735312-MLA72112884061_102023-F.jpg</v>
      </c>
    </row>
    <row r="659" spans="1:15" ht="18">
      <c r="A659" s="75" t="s">
        <v>713</v>
      </c>
      <c r="C659" s="94">
        <f>+VLOOKUP(A659,BD!$A$2:$E$3988,3,0)</f>
        <v>184</v>
      </c>
      <c r="D659" s="95" t="str">
        <f>+VLOOKUP(A659,BD!$A$2:$E$3988,4,0)</f>
        <v>3 x 30 x 200 - Espansión</v>
      </c>
      <c r="E659" s="96">
        <f>+VLOOKUP(A659,BD!$A$2:$E$3988,5,0)</f>
        <v>13901.12</v>
      </c>
      <c r="G659" s="101">
        <f t="shared" si="14"/>
        <v>7506.6</v>
      </c>
      <c r="H659" s="69"/>
      <c r="I659" s="101">
        <f t="array" ref="I659">+ROUND(G659+(G659*DES.2),2)</f>
        <v>13511.88</v>
      </c>
      <c r="J659" s="57"/>
      <c r="K659" s="57"/>
      <c r="L659" s="57"/>
      <c r="M659" s="57"/>
      <c r="N659" s="57"/>
      <c r="O659" s="64" t="str">
        <f>+IFERROR(VLOOKUP(A659,Imagen!A:B,2,0),"")</f>
        <v>http://http2.mlstatic.com/D_763184-MLA72053955772_102023-F.jpg</v>
      </c>
    </row>
    <row r="660" spans="1:15" ht="18">
      <c r="A660" s="75" t="s">
        <v>714</v>
      </c>
      <c r="C660" s="94">
        <f>+VLOOKUP(A660,BD!$A$2:$E$3988,3,0)</f>
        <v>188</v>
      </c>
      <c r="D660" s="95" t="str">
        <f>+VLOOKUP(A660,BD!$A$2:$E$3988,4,0)</f>
        <v>3,5 x 25 x 130 - Espansión</v>
      </c>
      <c r="E660" s="96">
        <f>+VLOOKUP(A660,BD!$A$2:$E$3988,5,0)</f>
        <v>15694.6</v>
      </c>
      <c r="G660" s="101">
        <f t="shared" si="14"/>
        <v>8475.08</v>
      </c>
      <c r="H660" s="69"/>
      <c r="I660" s="101">
        <f t="array" ref="I660">+ROUND(G660+(G660*DES.2),2)</f>
        <v>15255.14</v>
      </c>
      <c r="J660" s="57"/>
      <c r="K660" s="57"/>
      <c r="L660" s="57"/>
      <c r="M660" s="57"/>
      <c r="N660" s="57"/>
      <c r="O660" s="64" t="str">
        <f>+IFERROR(VLOOKUP(A660,Imagen!A:B,2,0),"")</f>
        <v>http://http2.mlstatic.com/D_917178-MLA72053881830_102023-F.jpg</v>
      </c>
    </row>
    <row r="661" spans="1:15" ht="18">
      <c r="A661" s="75" t="s">
        <v>715</v>
      </c>
      <c r="C661" s="94">
        <f>+VLOOKUP(A661,BD!$A$2:$E$3988,3,0)</f>
        <v>190</v>
      </c>
      <c r="D661" s="95" t="str">
        <f>+VLOOKUP(A661,BD!$A$2:$E$3988,4,0)</f>
        <v>3,5 x 32 x 130 - Espansión</v>
      </c>
      <c r="E661" s="96">
        <f>+VLOOKUP(A661,BD!$A$2:$E$3988,5,0)</f>
        <v>17219.32</v>
      </c>
      <c r="G661" s="101">
        <f t="shared" si="14"/>
        <v>9298.43</v>
      </c>
      <c r="H661" s="69"/>
      <c r="I661" s="101">
        <f t="array" ref="I661">+ROUND(G661+(G661*DES.2),2)</f>
        <v>16737.169999999998</v>
      </c>
      <c r="J661" s="57"/>
      <c r="K661" s="57"/>
      <c r="L661" s="57"/>
      <c r="M661" s="57"/>
      <c r="N661" s="57"/>
      <c r="O661" s="65" t="str">
        <f>+IFERROR(VLOOKUP(A661,Imagen!A:B,2,0),"")</f>
        <v/>
      </c>
    </row>
    <row r="662" spans="1:15" ht="18">
      <c r="A662" s="75" t="s">
        <v>716</v>
      </c>
      <c r="C662" s="94">
        <f>+VLOOKUP(A662,BD!$A$2:$E$3988,3,0)</f>
        <v>194</v>
      </c>
      <c r="D662" s="95" t="str">
        <f>+VLOOKUP(A662,BD!$A$2:$E$3988,4,0)</f>
        <v>4 x 32 x 156 - Espansión</v>
      </c>
      <c r="E662" s="96">
        <f>+VLOOKUP(A662,BD!$A$2:$E$3988,5,0)</f>
        <v>13901.12</v>
      </c>
      <c r="G662" s="101">
        <f t="shared" si="14"/>
        <v>7506.6</v>
      </c>
      <c r="H662" s="69"/>
      <c r="I662" s="101">
        <f t="array" ref="I662">+ROUND(G662+(G662*DES.2),2)</f>
        <v>13511.88</v>
      </c>
      <c r="J662" s="57"/>
      <c r="K662" s="57"/>
      <c r="L662" s="57"/>
      <c r="M662" s="57"/>
      <c r="N662" s="57"/>
      <c r="O662" s="64" t="str">
        <f>+IFERROR(VLOOKUP(A662,Imagen!A:B,2,0),"")</f>
        <v>http://http2.mlstatic.com/D_727979-MLA72113086221_102023-F.jpg</v>
      </c>
    </row>
    <row r="663" spans="1:15" ht="18">
      <c r="A663" s="75" t="s">
        <v>717</v>
      </c>
      <c r="C663" s="94">
        <f>+VLOOKUP(A663,BD!$A$2:$E$3988,3,0)</f>
        <v>196</v>
      </c>
      <c r="D663" s="95" t="str">
        <f>+VLOOKUP(A663,BD!$A$2:$E$3988,4,0)</f>
        <v>4,5 x 32 x 200 - Espansión</v>
      </c>
      <c r="E663" s="96">
        <f>+VLOOKUP(A663,BD!$A$2:$E$3988,5,0)</f>
        <v>20627.400000000001</v>
      </c>
      <c r="G663" s="101">
        <f t="shared" si="14"/>
        <v>11138.8</v>
      </c>
      <c r="H663" s="69"/>
      <c r="I663" s="101">
        <f t="array" ref="I663">+ROUND(G663+(G663*DES.2),2)</f>
        <v>20049.84</v>
      </c>
      <c r="J663" s="57"/>
      <c r="K663" s="57"/>
      <c r="L663" s="57"/>
      <c r="M663" s="57"/>
      <c r="N663" s="57"/>
      <c r="O663" s="64" t="str">
        <f>+IFERROR(VLOOKUP(A663,Imagen!A:B,2,0),"")</f>
        <v>http://http2.mlstatic.com/D_913734-MLA72112884077_102023-F.jpg</v>
      </c>
    </row>
    <row r="664" spans="1:15" ht="18.75" thickBot="1">
      <c r="A664" s="75" t="s">
        <v>718</v>
      </c>
      <c r="C664" s="94">
        <f>+VLOOKUP(A664,BD!$A$2:$E$3988,3,0)</f>
        <v>198</v>
      </c>
      <c r="D664" s="95" t="str">
        <f>+VLOOKUP(A664,BD!$A$2:$E$3988,4,0)</f>
        <v>5 x 39 x 200 - Espansión</v>
      </c>
      <c r="E664" s="96">
        <f>+VLOOKUP(A664,BD!$A$2:$E$3988,5,0)</f>
        <v>22420.92</v>
      </c>
      <c r="G664" s="102">
        <f t="shared" si="14"/>
        <v>12107.3</v>
      </c>
      <c r="H664" s="69"/>
      <c r="I664" s="102">
        <f t="array" ref="I664">+ROUND(G664+(G664*DES.2),2)</f>
        <v>21793.14</v>
      </c>
      <c r="J664" s="57"/>
      <c r="K664" s="57"/>
      <c r="L664" s="57"/>
      <c r="M664" s="57"/>
      <c r="N664" s="57"/>
      <c r="O664" s="64" t="str">
        <f>+IFERROR(VLOOKUP(A664,Imagen!A:B,2,0),"")</f>
        <v>http://http2.mlstatic.com/D_709190-MLA72113086239_102023-F.jpg</v>
      </c>
    </row>
    <row r="665" spans="1:15" ht="27" thickBot="1">
      <c r="A665" s="75">
        <f>+A622+1</f>
        <v>5</v>
      </c>
      <c r="B665" s="174"/>
      <c r="C665" s="179" t="str">
        <f>+VLOOKUP(A665,BD!$G:$H,2,0)</f>
        <v>RESORTES LINEA BULONERA</v>
      </c>
      <c r="D665" s="180"/>
      <c r="E665" s="181"/>
      <c r="J665" s="57"/>
      <c r="K665" s="57"/>
      <c r="L665" s="57"/>
      <c r="M665" s="57"/>
      <c r="N665" s="57"/>
      <c r="O665" s="65" t="str">
        <f>+IFERROR(VLOOKUP(A665,Imagen!A:B,2,0),"")</f>
        <v/>
      </c>
    </row>
    <row r="666" spans="1:15" ht="18">
      <c r="A666" s="75" t="s">
        <v>719</v>
      </c>
      <c r="B666" s="175"/>
      <c r="C666" s="94">
        <f>+VLOOKUP(A666,BD!$A$2:$E$3988,3,0)</f>
        <v>800</v>
      </c>
      <c r="D666" s="95" t="str">
        <f>+VLOOKUP(A666,BD!$A$2:$E$3988,4,0)</f>
        <v>EXPANSION - 0,8 x 8 L.: 195 mm</v>
      </c>
      <c r="E666" s="96">
        <f>+VLOOKUP(A666,BD!$A$2:$E$3988,5,0)</f>
        <v>3321.33</v>
      </c>
      <c r="G666" s="101">
        <f t="shared" ref="G666:G701" si="15">IF($G$7="SI",ROUND(E666-(E666*DES.1),2)*1.21,ROUND(E666-(E666*DES.1),2))</f>
        <v>1793.52</v>
      </c>
      <c r="H666" s="69"/>
      <c r="I666" s="101">
        <f t="array" ref="I666">+ROUND(G666+(G666*DES.2),2)</f>
        <v>3228.34</v>
      </c>
      <c r="J666" s="57"/>
      <c r="K666" s="57"/>
      <c r="L666" s="57"/>
      <c r="M666" s="57"/>
      <c r="N666" s="57"/>
      <c r="O666" s="64" t="str">
        <f>+IFERROR(VLOOKUP(A666,Imagen!A:B,2,0),"")</f>
        <v>http://http2.mlstatic.com/D_850306-MLA72527836320_102023-F.jpg</v>
      </c>
    </row>
    <row r="667" spans="1:15" ht="18">
      <c r="A667" s="75" t="s">
        <v>720</v>
      </c>
      <c r="B667" s="175"/>
      <c r="C667" s="94">
        <f>+VLOOKUP(A667,BD!$A$2:$E$3988,3,0)</f>
        <v>801</v>
      </c>
      <c r="D667" s="95" t="str">
        <f>+VLOOKUP(A667,BD!$A$2:$E$3988,4,0)</f>
        <v>EXPANSION - 0,8 x 10 L.: 195 mm</v>
      </c>
      <c r="E667" s="96">
        <f>+VLOOKUP(A667,BD!$A$2:$E$3988,5,0)</f>
        <v>3321.33</v>
      </c>
      <c r="G667" s="101">
        <f t="shared" si="15"/>
        <v>1793.52</v>
      </c>
      <c r="H667" s="69"/>
      <c r="I667" s="101">
        <f t="array" ref="I667">+ROUND(G667+(G667*DES.2),2)</f>
        <v>3228.34</v>
      </c>
      <c r="J667" s="57"/>
      <c r="K667" s="57"/>
      <c r="L667" s="57"/>
      <c r="M667" s="57"/>
      <c r="N667" s="57"/>
      <c r="O667" s="64" t="str">
        <f>+IFERROR(VLOOKUP(A667,Imagen!A:B,2,0),"")</f>
        <v>http://http2.mlstatic.com/D_988591-MLA72597560377_102023-F.jpg</v>
      </c>
    </row>
    <row r="668" spans="1:15" ht="18">
      <c r="A668" s="75" t="s">
        <v>721</v>
      </c>
      <c r="B668" s="175"/>
      <c r="C668" s="94">
        <f>+VLOOKUP(A668,BD!$A$2:$E$3988,3,0)</f>
        <v>803</v>
      </c>
      <c r="D668" s="95" t="str">
        <f>+VLOOKUP(A668,BD!$A$2:$E$3988,4,0)</f>
        <v>EXPANSION - 1 x 11 L.: 195 mm</v>
      </c>
      <c r="E668" s="96">
        <f>+VLOOKUP(A668,BD!$A$2:$E$3988,5,0)</f>
        <v>3321.33</v>
      </c>
      <c r="G668" s="101">
        <f t="shared" si="15"/>
        <v>1793.52</v>
      </c>
      <c r="H668" s="69"/>
      <c r="I668" s="101">
        <f t="array" ref="I668">+ROUND(G668+(G668*DES.2),2)</f>
        <v>3228.34</v>
      </c>
      <c r="J668" s="57"/>
      <c r="K668" s="57"/>
      <c r="L668" s="57"/>
      <c r="M668" s="57"/>
      <c r="N668" s="57"/>
      <c r="O668" s="64" t="str">
        <f>+IFERROR(VLOOKUP(A668,Imagen!A:B,2,0),"")</f>
        <v>http://http2.mlstatic.com/D_623680-MLA72597619343_102023-F.jpg</v>
      </c>
    </row>
    <row r="669" spans="1:15" ht="18">
      <c r="A669" s="75" t="s">
        <v>722</v>
      </c>
      <c r="B669" s="175"/>
      <c r="C669" s="94">
        <f>+VLOOKUP(A669,BD!$A$2:$E$3988,3,0)</f>
        <v>805</v>
      </c>
      <c r="D669" s="95" t="str">
        <f>+VLOOKUP(A669,BD!$A$2:$E$3988,4,0)</f>
        <v>EXPANSION - 1 x 14 L.: 195 mm</v>
      </c>
      <c r="E669" s="96">
        <f>+VLOOKUP(A669,BD!$A$2:$E$3988,5,0)</f>
        <v>3265.92</v>
      </c>
      <c r="G669" s="101">
        <f t="shared" si="15"/>
        <v>1763.6</v>
      </c>
      <c r="H669" s="69"/>
      <c r="I669" s="101">
        <f t="array" ref="I669">+ROUND(G669+(G669*DES.2),2)</f>
        <v>3174.48</v>
      </c>
      <c r="J669" s="57"/>
      <c r="K669" s="57"/>
      <c r="L669" s="57"/>
      <c r="M669" s="57"/>
      <c r="N669" s="57"/>
      <c r="O669" s="64" t="str">
        <f>+IFERROR(VLOOKUP(A669,Imagen!A:B,2,0),"")</f>
        <v>http://http2.mlstatic.com/D_741980-MLA72527462798_102023-F.jpg</v>
      </c>
    </row>
    <row r="670" spans="1:15" ht="18">
      <c r="A670" s="75" t="s">
        <v>723</v>
      </c>
      <c r="B670" s="175"/>
      <c r="C670" s="94">
        <f>+VLOOKUP(A670,BD!$A$2:$E$3988,3,0)</f>
        <v>807</v>
      </c>
      <c r="D670" s="95" t="str">
        <f>+VLOOKUP(A670,BD!$A$2:$E$3988,4,0)</f>
        <v>EXPANSION - 1,25 x 14 L.: 195 mm</v>
      </c>
      <c r="E670" s="96">
        <f>+VLOOKUP(A670,BD!$A$2:$E$3988,5,0)</f>
        <v>3732.48</v>
      </c>
      <c r="G670" s="101">
        <f t="shared" si="15"/>
        <v>2015.54</v>
      </c>
      <c r="H670" s="69"/>
      <c r="I670" s="101">
        <f t="array" ref="I670">+ROUND(G670+(G670*DES.2),2)</f>
        <v>3627.97</v>
      </c>
      <c r="J670" s="57"/>
      <c r="K670" s="57"/>
      <c r="L670" s="57"/>
      <c r="M670" s="57"/>
      <c r="N670" s="57"/>
      <c r="O670" s="64" t="str">
        <f>+IFERROR(VLOOKUP(A670,Imagen!A:B,2,0),"")</f>
        <v>http://http2.mlstatic.com/D_873468-MLA72527836318_102023-F.jpg</v>
      </c>
    </row>
    <row r="671" spans="1:15" ht="18">
      <c r="A671" s="75" t="s">
        <v>724</v>
      </c>
      <c r="B671" s="175"/>
      <c r="C671" s="94">
        <f>+VLOOKUP(A671,BD!$A$2:$E$3988,3,0)</f>
        <v>808</v>
      </c>
      <c r="D671" s="95" t="str">
        <f>+VLOOKUP(A671,BD!$A$2:$E$3988,4,0)</f>
        <v>EXPANSION - 1,25 x 16 L.: 195 mm</v>
      </c>
      <c r="E671" s="96">
        <f>+VLOOKUP(A671,BD!$A$2:$E$3988,5,0)</f>
        <v>4888</v>
      </c>
      <c r="G671" s="101">
        <f t="shared" si="15"/>
        <v>2639.52</v>
      </c>
      <c r="H671" s="69"/>
      <c r="I671" s="101">
        <f t="array" ref="I671">+ROUND(G671+(G671*DES.2),2)</f>
        <v>4751.1400000000003</v>
      </c>
      <c r="J671" s="57"/>
      <c r="K671" s="57"/>
      <c r="L671" s="57"/>
      <c r="M671" s="57"/>
      <c r="N671" s="57"/>
      <c r="O671" s="64" t="str">
        <f>+IFERROR(VLOOKUP(A671,Imagen!A:B,2,0),"")</f>
        <v>http://http2.mlstatic.com/D_850306-MLA72527836320_102023-F.jpg</v>
      </c>
    </row>
    <row r="672" spans="1:15" ht="18">
      <c r="A672" s="75" t="s">
        <v>725</v>
      </c>
      <c r="B672" s="175"/>
      <c r="C672" s="94">
        <f>+VLOOKUP(A672,BD!$A$2:$E$3988,3,0)</f>
        <v>809</v>
      </c>
      <c r="D672" s="95" t="str">
        <f>+VLOOKUP(A672,BD!$A$2:$E$3988,4,0)</f>
        <v>EXPANSION - 1,5 x 15 L.: 196 mm</v>
      </c>
      <c r="E672" s="96">
        <f>+VLOOKUP(A672,BD!$A$2:$E$3988,5,0)</f>
        <v>5054.3999999999996</v>
      </c>
      <c r="G672" s="101">
        <f t="shared" si="15"/>
        <v>2729.38</v>
      </c>
      <c r="H672" s="69"/>
      <c r="I672" s="101">
        <f t="array" ref="I672">+ROUND(G672+(G672*DES.2),2)</f>
        <v>4912.88</v>
      </c>
      <c r="J672" s="57"/>
      <c r="K672" s="57"/>
      <c r="L672" s="57"/>
      <c r="M672" s="57"/>
      <c r="N672" s="57"/>
      <c r="O672" s="64" t="str">
        <f>+IFERROR(VLOOKUP(A672,Imagen!A:B,2,0),"")</f>
        <v>http://http2.mlstatic.com/D_971341-MLA72527906028_102023-F.jpg</v>
      </c>
    </row>
    <row r="673" spans="1:15" ht="18">
      <c r="A673" s="75" t="s">
        <v>726</v>
      </c>
      <c r="B673" s="175"/>
      <c r="C673" s="94">
        <f>+VLOOKUP(A673,BD!$A$2:$E$3988,3,0)</f>
        <v>810</v>
      </c>
      <c r="D673" s="95" t="str">
        <f>+VLOOKUP(A673,BD!$A$2:$E$3988,4,0)</f>
        <v>EXPANSION - 1,5 x 17 L.: 195 mm</v>
      </c>
      <c r="E673" s="96">
        <f>+VLOOKUP(A673,BD!$A$2:$E$3988,5,0)</f>
        <v>5054.3999999999996</v>
      </c>
      <c r="G673" s="101">
        <f t="shared" si="15"/>
        <v>2729.38</v>
      </c>
      <c r="H673" s="69"/>
      <c r="I673" s="101">
        <f t="array" ref="I673">+ROUND(G673+(G673*DES.2),2)</f>
        <v>4912.88</v>
      </c>
      <c r="J673" s="57"/>
      <c r="K673" s="57"/>
      <c r="L673" s="57"/>
      <c r="M673" s="57"/>
      <c r="N673" s="57"/>
      <c r="O673" s="64" t="str">
        <f>+IFERROR(VLOOKUP(A673,Imagen!A:B,2,0),"")</f>
        <v>http://http2.mlstatic.com/D_850306-MLA72527836320_102023-F.jpg</v>
      </c>
    </row>
    <row r="674" spans="1:15" ht="18">
      <c r="A674" s="75" t="s">
        <v>727</v>
      </c>
      <c r="C674" s="94">
        <f>+VLOOKUP(A674,BD!$A$2:$E$3988,3,0)</f>
        <v>812</v>
      </c>
      <c r="D674" s="95" t="str">
        <f>+VLOOKUP(A674,BD!$A$2:$E$3988,4,0)</f>
        <v>EXPANSION - 1,5 x 20 L.: 195 mm</v>
      </c>
      <c r="E674" s="96">
        <f>+VLOOKUP(A674,BD!$A$2:$E$3988,5,0)</f>
        <v>6220.8</v>
      </c>
      <c r="G674" s="101">
        <f t="shared" si="15"/>
        <v>3359.23</v>
      </c>
      <c r="H674" s="69"/>
      <c r="I674" s="101">
        <f t="array" ref="I674">+ROUND(G674+(G674*DES.2),2)</f>
        <v>6046.61</v>
      </c>
      <c r="J674" s="57"/>
      <c r="K674" s="57"/>
      <c r="L674" s="57"/>
      <c r="M674" s="57"/>
      <c r="N674" s="57"/>
      <c r="O674" s="64" t="str">
        <f>+IFERROR(VLOOKUP(A674,Imagen!A:B,2,0),"")</f>
        <v>http://http2.mlstatic.com/D_850306-MLA72527836320_102023-F.jpg</v>
      </c>
    </row>
    <row r="675" spans="1:15" ht="18">
      <c r="A675" s="75" t="s">
        <v>728</v>
      </c>
      <c r="C675" s="94">
        <f>+VLOOKUP(A675,BD!$A$2:$E$3988,3,0)</f>
        <v>813</v>
      </c>
      <c r="D675" s="95" t="str">
        <f>+VLOOKUP(A675,BD!$A$2:$E$3988,4,0)</f>
        <v>EXPANSION - 1,75 x 14 L.: 196 mm</v>
      </c>
      <c r="E675" s="96">
        <f>+VLOOKUP(A675,BD!$A$2:$E$3988,5,0)</f>
        <v>5365.44</v>
      </c>
      <c r="G675" s="101">
        <f t="shared" si="15"/>
        <v>2897.34</v>
      </c>
      <c r="H675" s="69"/>
      <c r="I675" s="101">
        <f t="array" ref="I675">+ROUND(G675+(G675*DES.2),2)</f>
        <v>5215.21</v>
      </c>
      <c r="J675" s="57"/>
      <c r="K675" s="57"/>
      <c r="L675" s="57"/>
      <c r="M675" s="57"/>
      <c r="N675" s="57"/>
      <c r="O675" s="64" t="str">
        <f>+IFERROR(VLOOKUP(A675,Imagen!A:B,2,0),"")</f>
        <v>http://http2.mlstatic.com/D_850306-MLA72527836320_102023-F.jpg</v>
      </c>
    </row>
    <row r="676" spans="1:15" ht="18">
      <c r="A676" s="75" t="s">
        <v>729</v>
      </c>
      <c r="C676" s="94">
        <f>+VLOOKUP(A676,BD!$A$2:$E$3988,3,0)</f>
        <v>814</v>
      </c>
      <c r="D676" s="95" t="str">
        <f>+VLOOKUP(A676,BD!$A$2:$E$3988,4,0)</f>
        <v>EXPANSION - 1,75 x 16 L.: 195 mm</v>
      </c>
      <c r="E676" s="96">
        <f>+VLOOKUP(A676,BD!$A$2:$E$3988,5,0)</f>
        <v>5765.33</v>
      </c>
      <c r="G676" s="101">
        <f t="shared" si="15"/>
        <v>3113.28</v>
      </c>
      <c r="H676" s="69"/>
      <c r="I676" s="101">
        <f t="array" ref="I676">+ROUND(G676+(G676*DES.2),2)</f>
        <v>5603.9</v>
      </c>
      <c r="J676" s="57"/>
      <c r="K676" s="57"/>
      <c r="L676" s="57"/>
      <c r="M676" s="57"/>
      <c r="N676" s="57"/>
      <c r="O676" s="64" t="str">
        <f>+IFERROR(VLOOKUP(A676,Imagen!A:B,2,0),"")</f>
        <v>http://http2.mlstatic.com/D_850306-MLA72527836320_102023-F.jpg</v>
      </c>
    </row>
    <row r="677" spans="1:15" ht="18">
      <c r="A677" s="75" t="s">
        <v>730</v>
      </c>
      <c r="C677" s="94">
        <f>+VLOOKUP(A677,BD!$A$2:$E$3988,3,0)</f>
        <v>815</v>
      </c>
      <c r="D677" s="95" t="str">
        <f>+VLOOKUP(A677,BD!$A$2:$E$3988,4,0)</f>
        <v>EXPANSION - 1,75 x 18 L.: 195 mm</v>
      </c>
      <c r="E677" s="96">
        <f>+VLOOKUP(A677,BD!$A$2:$E$3988,5,0)</f>
        <v>5832</v>
      </c>
      <c r="G677" s="101">
        <f t="shared" si="15"/>
        <v>3149.28</v>
      </c>
      <c r="H677" s="69"/>
      <c r="I677" s="101">
        <f t="array" ref="I677">+ROUND(G677+(G677*DES.2),2)</f>
        <v>5668.7</v>
      </c>
      <c r="J677" s="57"/>
      <c r="K677" s="57"/>
      <c r="L677" s="57"/>
      <c r="M677" s="57"/>
      <c r="N677" s="57"/>
      <c r="O677" s="64" t="str">
        <f>+IFERROR(VLOOKUP(A677,Imagen!A:B,2,0),"")</f>
        <v>http://http2.mlstatic.com/D_850306-MLA72527836320_102023-F.jpg</v>
      </c>
    </row>
    <row r="678" spans="1:15" ht="18">
      <c r="A678" s="75" t="s">
        <v>731</v>
      </c>
      <c r="C678" s="94">
        <f>+VLOOKUP(A678,BD!$A$2:$E$3988,3,0)</f>
        <v>816</v>
      </c>
      <c r="D678" s="95" t="str">
        <f>+VLOOKUP(A678,BD!$A$2:$E$3988,4,0)</f>
        <v>EXPANSION - 1,75 x 20 L.: 195 mm</v>
      </c>
      <c r="E678" s="96">
        <f>+VLOOKUP(A678,BD!$A$2:$E$3988,5,0)</f>
        <v>7833.33</v>
      </c>
      <c r="G678" s="101">
        <f t="shared" si="15"/>
        <v>4230</v>
      </c>
      <c r="H678" s="69"/>
      <c r="I678" s="101">
        <f t="array" ref="I678">+ROUND(G678+(G678*DES.2),2)</f>
        <v>7614</v>
      </c>
      <c r="J678" s="57"/>
      <c r="K678" s="57"/>
      <c r="L678" s="57"/>
      <c r="M678" s="57"/>
      <c r="N678" s="57"/>
      <c r="O678" s="64" t="str">
        <f>+IFERROR(VLOOKUP(A678,Imagen!A:B,2,0),"")</f>
        <v>http://http2.mlstatic.com/D_850306-MLA72527836320_102023-F.jpg</v>
      </c>
    </row>
    <row r="679" spans="1:15" ht="18">
      <c r="A679" s="75" t="s">
        <v>732</v>
      </c>
      <c r="C679" s="94">
        <f>+VLOOKUP(A679,BD!$A$2:$E$3988,3,0)</f>
        <v>818</v>
      </c>
      <c r="D679" s="95" t="str">
        <f>+VLOOKUP(A679,BD!$A$2:$E$3988,4,0)</f>
        <v>EXPANSION - 1,75 x 24 L.: 195 mm</v>
      </c>
      <c r="E679" s="96">
        <f>+VLOOKUP(A679,BD!$A$2:$E$3988,5,0)</f>
        <v>8553.6</v>
      </c>
      <c r="G679" s="101">
        <f t="shared" si="15"/>
        <v>4618.9399999999996</v>
      </c>
      <c r="H679" s="69"/>
      <c r="I679" s="101">
        <f t="array" ref="I679">+ROUND(G679+(G679*DES.2),2)</f>
        <v>8314.09</v>
      </c>
      <c r="J679" s="57"/>
      <c r="K679" s="57"/>
      <c r="L679" s="57"/>
      <c r="M679" s="57"/>
      <c r="N679" s="57"/>
      <c r="O679" s="64" t="str">
        <f>+IFERROR(VLOOKUP(A679,Imagen!A:B,2,0),"")</f>
        <v>http://http2.mlstatic.com/D_850306-MLA72527836320_102023-F.jpg</v>
      </c>
    </row>
    <row r="680" spans="1:15" ht="18">
      <c r="A680" s="75" t="s">
        <v>733</v>
      </c>
      <c r="C680" s="94">
        <f>+VLOOKUP(A680,BD!$A$2:$E$3988,3,0)</f>
        <v>820</v>
      </c>
      <c r="D680" s="95" t="str">
        <f>+VLOOKUP(A680,BD!$A$2:$E$3988,4,0)</f>
        <v>EXPANSION - 2 x 18 L.: 195 mm</v>
      </c>
      <c r="E680" s="96">
        <f>+VLOOKUP(A680,BD!$A$2:$E$3988,5,0)</f>
        <v>7387.2</v>
      </c>
      <c r="G680" s="101">
        <f t="shared" si="15"/>
        <v>3989.09</v>
      </c>
      <c r="H680" s="69"/>
      <c r="I680" s="101">
        <f t="array" ref="I680">+ROUND(G680+(G680*DES.2),2)</f>
        <v>7180.36</v>
      </c>
      <c r="J680" s="57"/>
      <c r="K680" s="57"/>
      <c r="L680" s="57"/>
      <c r="M680" s="57"/>
      <c r="N680" s="57"/>
      <c r="O680" s="64" t="str">
        <f>+IFERROR(VLOOKUP(A680,Imagen!A:B,2,0),"")</f>
        <v>http://http2.mlstatic.com/D_850306-MLA72527836320_102023-F.jpg</v>
      </c>
    </row>
    <row r="681" spans="1:15" ht="18">
      <c r="A681" s="75" t="s">
        <v>734</v>
      </c>
      <c r="C681" s="94">
        <f>+VLOOKUP(A681,BD!$A$2:$E$3988,3,0)</f>
        <v>822</v>
      </c>
      <c r="D681" s="95" t="str">
        <f>+VLOOKUP(A681,BD!$A$2:$E$3988,4,0)</f>
        <v>EXPANSION - 2 x 20 L.: 195 mm</v>
      </c>
      <c r="E681" s="96">
        <f>+VLOOKUP(A681,BD!$A$2:$E$3988,5,0)</f>
        <v>7833.33</v>
      </c>
      <c r="G681" s="101">
        <f t="shared" si="15"/>
        <v>4230</v>
      </c>
      <c r="H681" s="69"/>
      <c r="I681" s="101">
        <f t="array" ref="I681">+ROUND(G681+(G681*DES.2),2)</f>
        <v>7614</v>
      </c>
      <c r="J681" s="57"/>
      <c r="K681" s="57"/>
      <c r="L681" s="57"/>
      <c r="M681" s="57"/>
      <c r="N681" s="57"/>
      <c r="O681" s="64" t="str">
        <f>+IFERROR(VLOOKUP(A681,Imagen!A:B,2,0),"")</f>
        <v>http://http2.mlstatic.com/D_850306-MLA72527836320_102023-F.jpg</v>
      </c>
    </row>
    <row r="682" spans="1:15" ht="18">
      <c r="A682" s="75" t="s">
        <v>735</v>
      </c>
      <c r="C682" s="94">
        <f>+VLOOKUP(A682,BD!$A$2:$E$3988,3,0)</f>
        <v>824</v>
      </c>
      <c r="D682" s="95" t="str">
        <f>+VLOOKUP(A682,BD!$A$2:$E$3988,4,0)</f>
        <v>EXPANSION - 2 x 24 L.: 195 mm</v>
      </c>
      <c r="E682" s="96">
        <f>+VLOOKUP(A682,BD!$A$2:$E$3988,5,0)</f>
        <v>8553.6</v>
      </c>
      <c r="G682" s="101">
        <f t="shared" si="15"/>
        <v>4618.9399999999996</v>
      </c>
      <c r="H682" s="69"/>
      <c r="I682" s="101">
        <f t="array" ref="I682">+ROUND(G682+(G682*DES.2),2)</f>
        <v>8314.09</v>
      </c>
      <c r="J682" s="57"/>
      <c r="K682" s="57"/>
      <c r="L682" s="57"/>
      <c r="M682" s="57"/>
      <c r="N682" s="57"/>
      <c r="O682" s="64" t="str">
        <f>+IFERROR(VLOOKUP(A682,Imagen!A:B,2,0),"")</f>
        <v>http://http2.mlstatic.com/D_850306-MLA72527836320_102023-F.jpg</v>
      </c>
    </row>
    <row r="683" spans="1:15" ht="18">
      <c r="A683" s="75" t="s">
        <v>736</v>
      </c>
      <c r="C683" s="94">
        <f>+VLOOKUP(A683,BD!$A$2:$E$3988,3,0)</f>
        <v>828</v>
      </c>
      <c r="D683" s="95" t="str">
        <f>+VLOOKUP(A683,BD!$A$2:$E$3988,4,0)</f>
        <v>EXPANSION - 2,5 x 24 L.: 195 mm</v>
      </c>
      <c r="E683" s="96">
        <f>+VLOOKUP(A683,BD!$A$2:$E$3988,5,0)</f>
        <v>12441.6</v>
      </c>
      <c r="G683" s="101">
        <f t="shared" si="15"/>
        <v>6718.46</v>
      </c>
      <c r="H683" s="69"/>
      <c r="I683" s="101">
        <f t="array" ref="I683">+ROUND(G683+(G683*DES.2),2)</f>
        <v>12093.23</v>
      </c>
      <c r="J683" s="57"/>
      <c r="K683" s="57"/>
      <c r="L683" s="57"/>
      <c r="M683" s="57"/>
      <c r="N683" s="57"/>
      <c r="O683" s="64" t="str">
        <f>+IFERROR(VLOOKUP(A683,Imagen!A:B,2,0),"")</f>
        <v>http://http2.mlstatic.com/D_850306-MLA72527836320_102023-F.jpg</v>
      </c>
    </row>
    <row r="684" spans="1:15" ht="18">
      <c r="A684" s="75" t="s">
        <v>737</v>
      </c>
      <c r="C684" s="94">
        <f>+VLOOKUP(A684,BD!$A$2:$E$3988,3,0)</f>
        <v>840</v>
      </c>
      <c r="D684" s="95" t="str">
        <f>+VLOOKUP(A684,BD!$A$2:$E$3988,4,0)</f>
        <v>COMPRESION - 0,8 x 8 L.: 195 mm</v>
      </c>
      <c r="E684" s="96">
        <f>+VLOOKUP(A684,BD!$A$2:$E$3988,5,0)</f>
        <v>2005.33</v>
      </c>
      <c r="G684" s="101">
        <f t="shared" si="15"/>
        <v>1082.8800000000001</v>
      </c>
      <c r="H684" s="69"/>
      <c r="I684" s="101">
        <f t="array" ref="I684">+ROUND(G684+(G684*DES.2),2)</f>
        <v>1949.18</v>
      </c>
      <c r="J684" s="57"/>
      <c r="K684" s="57"/>
      <c r="L684" s="57"/>
      <c r="M684" s="57"/>
      <c r="N684" s="57"/>
      <c r="O684" s="64" t="str">
        <f>+IFERROR(VLOOKUP(A684,Imagen!A:B,2,0),"")</f>
        <v>http://http2.mlstatic.com/D_850306-MLA72527836320_102023-F.jpg</v>
      </c>
    </row>
    <row r="685" spans="1:15" ht="18">
      <c r="A685" s="75" t="s">
        <v>738</v>
      </c>
      <c r="C685" s="94">
        <f>+VLOOKUP(A685,BD!$A$2:$E$3988,3,0)</f>
        <v>842</v>
      </c>
      <c r="D685" s="95" t="str">
        <f>+VLOOKUP(A685,BD!$A$2:$E$3988,4,0)</f>
        <v>COMPRESION - 0,8 x 10 L.: 195 mm</v>
      </c>
      <c r="E685" s="96">
        <f>+VLOOKUP(A685,BD!$A$2:$E$3988,5,0)</f>
        <v>2005.33</v>
      </c>
      <c r="G685" s="101">
        <f t="shared" si="15"/>
        <v>1082.8800000000001</v>
      </c>
      <c r="H685" s="69"/>
      <c r="I685" s="101">
        <f t="array" ref="I685">+ROUND(G685+(G685*DES.2),2)</f>
        <v>1949.18</v>
      </c>
      <c r="J685" s="57"/>
      <c r="K685" s="57"/>
      <c r="L685" s="57"/>
      <c r="M685" s="57"/>
      <c r="N685" s="57"/>
      <c r="O685" s="64" t="str">
        <f>+IFERROR(VLOOKUP(A685,Imagen!A:B,2,0),"")</f>
        <v>http://http2.mlstatic.com/D_850306-MLA72527836320_102023-F.jpg</v>
      </c>
    </row>
    <row r="686" spans="1:15" ht="18">
      <c r="A686" s="75" t="s">
        <v>739</v>
      </c>
      <c r="C686" s="94">
        <f>+VLOOKUP(A686,BD!$A$2:$E$3988,3,0)</f>
        <v>844</v>
      </c>
      <c r="D686" s="95" t="str">
        <f>+VLOOKUP(A686,BD!$A$2:$E$3988,4,0)</f>
        <v>COMPRESION - 1 x 11 L.: 195 mm</v>
      </c>
      <c r="E686" s="96">
        <f>+VLOOKUP(A686,BD!$A$2:$E$3988,5,0)</f>
        <v>2130.67</v>
      </c>
      <c r="G686" s="101">
        <f t="shared" si="15"/>
        <v>1150.56</v>
      </c>
      <c r="H686" s="69"/>
      <c r="I686" s="101">
        <f t="array" ref="I686">+ROUND(G686+(G686*DES.2),2)</f>
        <v>2071.0100000000002</v>
      </c>
      <c r="J686" s="57"/>
      <c r="K686" s="57"/>
      <c r="L686" s="57"/>
      <c r="M686" s="57"/>
      <c r="N686" s="57"/>
      <c r="O686" s="64" t="str">
        <f>+IFERROR(VLOOKUP(A686,Imagen!A:B,2,0),"")</f>
        <v>http://http2.mlstatic.com/D_850306-MLA72527836320_102023-F.jpg</v>
      </c>
    </row>
    <row r="687" spans="1:15" ht="18">
      <c r="A687" s="75" t="s">
        <v>740</v>
      </c>
      <c r="C687" s="94">
        <f>+VLOOKUP(A687,BD!$A$2:$E$3988,3,0)</f>
        <v>846</v>
      </c>
      <c r="D687" s="95" t="str">
        <f>+VLOOKUP(A687,BD!$A$2:$E$3988,4,0)</f>
        <v>COMPRESION - 1 x 14 L.: 195 mm</v>
      </c>
      <c r="E687" s="96">
        <f>+VLOOKUP(A687,BD!$A$2:$E$3988,5,0)</f>
        <v>2130.67</v>
      </c>
      <c r="G687" s="101">
        <f t="shared" si="15"/>
        <v>1150.56</v>
      </c>
      <c r="H687" s="69"/>
      <c r="I687" s="101">
        <f t="array" ref="I687">+ROUND(G687+(G687*DES.2),2)</f>
        <v>2071.0100000000002</v>
      </c>
      <c r="J687" s="57"/>
      <c r="K687" s="57"/>
      <c r="L687" s="57"/>
      <c r="M687" s="57"/>
      <c r="N687" s="57"/>
      <c r="O687" s="64" t="str">
        <f>+IFERROR(VLOOKUP(A687,Imagen!A:B,2,0),"")</f>
        <v>http://http2.mlstatic.com/D_850306-MLA72527836320_102023-F.jpg</v>
      </c>
    </row>
    <row r="688" spans="1:15" ht="18">
      <c r="A688" s="75" t="s">
        <v>741</v>
      </c>
      <c r="C688" s="94">
        <f>+VLOOKUP(A688,BD!$A$2:$E$3988,3,0)</f>
        <v>847</v>
      </c>
      <c r="D688" s="95" t="str">
        <f>+VLOOKUP(A688,BD!$A$2:$E$3988,4,0)</f>
        <v>COMPRESION - 1,25 x 14 L.: 196 mm</v>
      </c>
      <c r="E688" s="96">
        <f>+VLOOKUP(A688,BD!$A$2:$E$3988,5,0)</f>
        <v>2488.3200000000002</v>
      </c>
      <c r="G688" s="101">
        <f t="shared" si="15"/>
        <v>1343.69</v>
      </c>
      <c r="H688" s="69"/>
      <c r="I688" s="101">
        <f t="array" ref="I688">+ROUND(G688+(G688*DES.2),2)</f>
        <v>2418.64</v>
      </c>
      <c r="J688" s="57"/>
      <c r="K688" s="57"/>
      <c r="L688" s="57"/>
      <c r="M688" s="57"/>
      <c r="N688" s="57"/>
      <c r="O688" s="64" t="str">
        <f>+IFERROR(VLOOKUP(A688,Imagen!A:B,2,0),"")</f>
        <v>http://http2.mlstatic.com/D_850306-MLA72527836320_102023-F.jpg</v>
      </c>
    </row>
    <row r="689" spans="1:15" ht="18">
      <c r="A689" s="75" t="s">
        <v>742</v>
      </c>
      <c r="C689" s="94">
        <f>+VLOOKUP(A689,BD!$A$2:$E$3988,3,0)</f>
        <v>848</v>
      </c>
      <c r="D689" s="95" t="str">
        <f>+VLOOKUP(A689,BD!$A$2:$E$3988,4,0)</f>
        <v>COMPRESION - 1,25 x 16 L.: 195 mm</v>
      </c>
      <c r="E689" s="96">
        <f>+VLOOKUP(A689,BD!$A$2:$E$3988,5,0)</f>
        <v>2488.3200000000002</v>
      </c>
      <c r="G689" s="101">
        <f t="shared" si="15"/>
        <v>1343.69</v>
      </c>
      <c r="H689" s="69"/>
      <c r="I689" s="101">
        <f t="array" ref="I689">+ROUND(G689+(G689*DES.2),2)</f>
        <v>2418.64</v>
      </c>
      <c r="J689" s="57"/>
      <c r="K689" s="57"/>
      <c r="L689" s="57"/>
      <c r="M689" s="57"/>
      <c r="N689" s="57"/>
      <c r="O689" s="64" t="str">
        <f>+IFERROR(VLOOKUP(A689,Imagen!A:B,2,0),"")</f>
        <v>http://http2.mlstatic.com/D_850306-MLA72527836320_102023-F.jpg</v>
      </c>
    </row>
    <row r="690" spans="1:15" ht="18">
      <c r="A690" s="75" t="s">
        <v>743</v>
      </c>
      <c r="C690" s="94">
        <f>+VLOOKUP(A690,BD!$A$2:$E$3988,3,0)</f>
        <v>850</v>
      </c>
      <c r="D690" s="95" t="str">
        <f>+VLOOKUP(A690,BD!$A$2:$E$3988,4,0)</f>
        <v>COMPRESION - 1,5 x 14 L.: 195 mm</v>
      </c>
      <c r="E690" s="96">
        <f>+VLOOKUP(A690,BD!$A$2:$E$3988,5,0)</f>
        <v>2488.3200000000002</v>
      </c>
      <c r="G690" s="101">
        <f t="shared" si="15"/>
        <v>1343.69</v>
      </c>
      <c r="H690" s="69"/>
      <c r="I690" s="101">
        <f t="array" ref="I690">+ROUND(G690+(G690*DES.2),2)</f>
        <v>2418.64</v>
      </c>
      <c r="J690" s="57"/>
      <c r="K690" s="57"/>
      <c r="L690" s="57"/>
      <c r="M690" s="57"/>
      <c r="N690" s="57"/>
      <c r="O690" s="64" t="str">
        <f>+IFERROR(VLOOKUP(A690,Imagen!A:B,2,0),"")</f>
        <v>http://http2.mlstatic.com/D_850306-MLA72527836320_102023-F.jpg</v>
      </c>
    </row>
    <row r="691" spans="1:15" ht="18">
      <c r="A691" s="75" t="s">
        <v>744</v>
      </c>
      <c r="C691" s="94">
        <f>+VLOOKUP(A691,BD!$A$2:$E$3988,3,0)</f>
        <v>852</v>
      </c>
      <c r="D691" s="95" t="str">
        <f>+VLOOKUP(A691,BD!$A$2:$E$3988,4,0)</f>
        <v>COMPRESION - 1,5 x 16 L.: 195 mm</v>
      </c>
      <c r="E691" s="96">
        <f>+VLOOKUP(A691,BD!$A$2:$E$3988,5,0)</f>
        <v>2488.3200000000002</v>
      </c>
      <c r="G691" s="101">
        <f t="shared" si="15"/>
        <v>1343.69</v>
      </c>
      <c r="H691" s="69"/>
      <c r="I691" s="101">
        <f t="array" ref="I691">+ROUND(G691+(G691*DES.2),2)</f>
        <v>2418.64</v>
      </c>
      <c r="J691" s="57"/>
      <c r="K691" s="57"/>
      <c r="L691" s="57"/>
      <c r="M691" s="57"/>
      <c r="N691" s="57"/>
      <c r="O691" s="64" t="str">
        <f>+IFERROR(VLOOKUP(A691,Imagen!A:B,2,0),"")</f>
        <v>http://http2.mlstatic.com/D_850306-MLA72527836320_102023-F.jpg</v>
      </c>
    </row>
    <row r="692" spans="1:15" ht="18">
      <c r="A692" s="75" t="s">
        <v>745</v>
      </c>
      <c r="C692" s="94">
        <f>+VLOOKUP(A692,BD!$A$2:$E$3988,3,0)</f>
        <v>854</v>
      </c>
      <c r="D692" s="95" t="str">
        <f>+VLOOKUP(A692,BD!$A$2:$E$3988,4,0)</f>
        <v>COMPRESION - 1,5 x 19 L.: 195 mm</v>
      </c>
      <c r="E692" s="96">
        <f>+VLOOKUP(A692,BD!$A$2:$E$3988,5,0)</f>
        <v>2877.12</v>
      </c>
      <c r="G692" s="101">
        <f t="shared" si="15"/>
        <v>1553.64</v>
      </c>
      <c r="H692" s="69"/>
      <c r="I692" s="101">
        <f t="array" ref="I692">+ROUND(G692+(G692*DES.2),2)</f>
        <v>2796.55</v>
      </c>
      <c r="J692" s="57"/>
      <c r="K692" s="57"/>
      <c r="L692" s="57"/>
      <c r="M692" s="57"/>
      <c r="N692" s="57"/>
      <c r="O692" s="64" t="str">
        <f>+IFERROR(VLOOKUP(A692,Imagen!A:B,2,0),"")</f>
        <v>http://http2.mlstatic.com/D_850306-MLA72527836320_102023-F.jpg</v>
      </c>
    </row>
    <row r="693" spans="1:15" ht="18">
      <c r="A693" s="75" t="s">
        <v>746</v>
      </c>
      <c r="C693" s="94">
        <f>+VLOOKUP(A693,BD!$A$2:$E$3988,3,0)</f>
        <v>856</v>
      </c>
      <c r="D693" s="95" t="str">
        <f>+VLOOKUP(A693,BD!$A$2:$E$3988,4,0)</f>
        <v>COMPRESION - 1,5 x 22 L.: 195 mm</v>
      </c>
      <c r="E693" s="96">
        <f>+VLOOKUP(A693,BD!$A$2:$E$3988,5,0)</f>
        <v>2877.12</v>
      </c>
      <c r="G693" s="101">
        <f t="shared" si="15"/>
        <v>1553.64</v>
      </c>
      <c r="H693" s="69"/>
      <c r="I693" s="101">
        <f t="array" ref="I693">+ROUND(G693+(G693*DES.2),2)</f>
        <v>2796.55</v>
      </c>
      <c r="J693" s="57"/>
      <c r="K693" s="57"/>
      <c r="L693" s="57"/>
      <c r="M693" s="57"/>
      <c r="N693" s="57"/>
      <c r="O693" s="64" t="str">
        <f>+IFERROR(VLOOKUP(A693,Imagen!A:B,2,0),"")</f>
        <v>http://http2.mlstatic.com/D_850306-MLA72527836320_102023-F.jpg</v>
      </c>
    </row>
    <row r="694" spans="1:15" ht="18">
      <c r="A694" s="75" t="s">
        <v>747</v>
      </c>
      <c r="C694" s="94">
        <f>+VLOOKUP(A694,BD!$A$2:$E$3988,3,0)</f>
        <v>858</v>
      </c>
      <c r="D694" s="95" t="str">
        <f>+VLOOKUP(A694,BD!$A$2:$E$3988,4,0)</f>
        <v>COMPRESION - 1,75 x 18 L.: 195 mm</v>
      </c>
      <c r="E694" s="96">
        <f>+VLOOKUP(A694,BD!$A$2:$E$3988,5,0)</f>
        <v>2877.12</v>
      </c>
      <c r="G694" s="101">
        <f t="shared" si="15"/>
        <v>1553.64</v>
      </c>
      <c r="H694" s="69"/>
      <c r="I694" s="101">
        <f t="array" ref="I694">+ROUND(G694+(G694*DES.2),2)</f>
        <v>2796.55</v>
      </c>
      <c r="J694" s="57"/>
      <c r="K694" s="57"/>
      <c r="L694" s="57"/>
      <c r="M694" s="57"/>
      <c r="N694" s="57"/>
      <c r="O694" s="64" t="str">
        <f>+IFERROR(VLOOKUP(A694,Imagen!A:B,2,0),"")</f>
        <v>http://http2.mlstatic.com/D_850306-MLA72527836320_102023-F.jpg</v>
      </c>
    </row>
    <row r="695" spans="1:15" ht="18">
      <c r="A695" s="75" t="s">
        <v>748</v>
      </c>
      <c r="C695" s="94">
        <f>+VLOOKUP(A695,BD!$A$2:$E$3988,3,0)</f>
        <v>860</v>
      </c>
      <c r="D695" s="95" t="str">
        <f>+VLOOKUP(A695,BD!$A$2:$E$3988,4,0)</f>
        <v>COMPRESION - 1,75 x 22 L.: 195 mm</v>
      </c>
      <c r="E695" s="96">
        <f>+VLOOKUP(A695,BD!$A$2:$E$3988,5,0)</f>
        <v>2877.12</v>
      </c>
      <c r="G695" s="101">
        <f t="shared" si="15"/>
        <v>1553.64</v>
      </c>
      <c r="H695" s="69"/>
      <c r="I695" s="101">
        <f t="array" ref="I695">+ROUND(G695+(G695*DES.2),2)</f>
        <v>2796.55</v>
      </c>
      <c r="J695" s="57"/>
      <c r="K695" s="57"/>
      <c r="L695" s="57"/>
      <c r="M695" s="57"/>
      <c r="N695" s="57"/>
      <c r="O695" s="64" t="str">
        <f>+IFERROR(VLOOKUP(A695,Imagen!A:B,2,0),"")</f>
        <v>http://http2.mlstatic.com/D_850306-MLA72527836320_102023-F.jpg</v>
      </c>
    </row>
    <row r="696" spans="1:15" ht="18">
      <c r="A696" s="75" t="s">
        <v>749</v>
      </c>
      <c r="C696" s="94">
        <f>+VLOOKUP(A696,BD!$A$2:$E$3988,3,0)</f>
        <v>862</v>
      </c>
      <c r="D696" s="95" t="str">
        <f>+VLOOKUP(A696,BD!$A$2:$E$3988,4,0)</f>
        <v>COMPRESION - 1,75 x 25 L.: 195 mm</v>
      </c>
      <c r="E696" s="96">
        <f>+VLOOKUP(A696,BD!$A$2:$E$3988,5,0)</f>
        <v>3265.92</v>
      </c>
      <c r="G696" s="101">
        <f t="shared" si="15"/>
        <v>1763.6</v>
      </c>
      <c r="H696" s="69"/>
      <c r="I696" s="101">
        <f t="array" ref="I696">+ROUND(G696+(G696*DES.2),2)</f>
        <v>3174.48</v>
      </c>
      <c r="J696" s="57"/>
      <c r="K696" s="57"/>
      <c r="L696" s="57"/>
      <c r="M696" s="57"/>
      <c r="N696" s="57"/>
      <c r="O696" s="64" t="str">
        <f>+IFERROR(VLOOKUP(A696,Imagen!A:B,2,0),"")</f>
        <v>http://http2.mlstatic.com/D_850306-MLA72527836320_102023-F.jpg</v>
      </c>
    </row>
    <row r="697" spans="1:15" ht="18">
      <c r="A697" s="75" t="s">
        <v>750</v>
      </c>
      <c r="C697" s="94">
        <f>+VLOOKUP(A697,BD!$A$2:$E$3988,3,0)</f>
        <v>864</v>
      </c>
      <c r="D697" s="95" t="str">
        <f>+VLOOKUP(A697,BD!$A$2:$E$3988,4,0)</f>
        <v>COMPRESION - 1,75 x 28 L.: 195 mm</v>
      </c>
      <c r="E697" s="96">
        <f>+VLOOKUP(A697,BD!$A$2:$E$3988,5,0)</f>
        <v>3572</v>
      </c>
      <c r="G697" s="101">
        <f t="shared" si="15"/>
        <v>1928.88</v>
      </c>
      <c r="H697" s="69"/>
      <c r="I697" s="101">
        <f t="array" ref="I697">+ROUND(G697+(G697*DES.2),2)</f>
        <v>3471.98</v>
      </c>
      <c r="J697" s="57"/>
      <c r="K697" s="57"/>
      <c r="L697" s="57"/>
      <c r="M697" s="57"/>
      <c r="N697" s="57"/>
      <c r="O697" s="64" t="str">
        <f>+IFERROR(VLOOKUP(A697,Imagen!A:B,2,0),"")</f>
        <v>http://http2.mlstatic.com/D_850306-MLA72527836320_102023-F.jpg</v>
      </c>
    </row>
    <row r="698" spans="1:15" ht="18">
      <c r="A698" s="75" t="s">
        <v>751</v>
      </c>
      <c r="C698" s="94">
        <f>+VLOOKUP(A698,BD!$A$2:$E$3988,3,0)</f>
        <v>866</v>
      </c>
      <c r="D698" s="95" t="str">
        <f>+VLOOKUP(A698,BD!$A$2:$E$3988,4,0)</f>
        <v>COMPRESION - 2 x 20 L.: 195 mm</v>
      </c>
      <c r="E698" s="96">
        <f>+VLOOKUP(A698,BD!$A$2:$E$3988,5,0)</f>
        <v>3965.76</v>
      </c>
      <c r="G698" s="101">
        <f t="shared" si="15"/>
        <v>2141.5100000000002</v>
      </c>
      <c r="H698" s="69"/>
      <c r="I698" s="101">
        <f t="array" ref="I698">+ROUND(G698+(G698*DES.2),2)</f>
        <v>3854.72</v>
      </c>
      <c r="J698" s="57"/>
      <c r="K698" s="57"/>
      <c r="L698" s="57"/>
      <c r="M698" s="57"/>
      <c r="N698" s="57"/>
      <c r="O698" s="64" t="str">
        <f>+IFERROR(VLOOKUP(A698,Imagen!A:B,2,0),"")</f>
        <v>http://http2.mlstatic.com/D_850306-MLA72527836320_102023-F.jpg</v>
      </c>
    </row>
    <row r="699" spans="1:15" ht="18">
      <c r="A699" s="75" t="s">
        <v>752</v>
      </c>
      <c r="C699" s="94">
        <f>+VLOOKUP(A699,BD!$A$2:$E$3988,3,0)</f>
        <v>868</v>
      </c>
      <c r="D699" s="95" t="str">
        <f>+VLOOKUP(A699,BD!$A$2:$E$3988,4,0)</f>
        <v>COMPRESION - 2 x 24 L.: 195 mm</v>
      </c>
      <c r="E699" s="96">
        <f>+VLOOKUP(A699,BD!$A$2:$E$3988,5,0)</f>
        <v>3965.76</v>
      </c>
      <c r="G699" s="101">
        <f t="shared" si="15"/>
        <v>2141.5100000000002</v>
      </c>
      <c r="H699" s="69"/>
      <c r="I699" s="101">
        <f t="array" ref="I699">+ROUND(G699+(G699*DES.2),2)</f>
        <v>3854.72</v>
      </c>
      <c r="J699" s="57"/>
      <c r="K699" s="57"/>
      <c r="L699" s="57"/>
      <c r="M699" s="57"/>
      <c r="N699" s="57"/>
      <c r="O699" s="64" t="str">
        <f>+IFERROR(VLOOKUP(A699,Imagen!A:B,2,0),"")</f>
        <v>http://http2.mlstatic.com/D_850306-MLA72527836320_102023-F.jpg</v>
      </c>
    </row>
    <row r="700" spans="1:15" ht="18">
      <c r="A700" s="75" t="s">
        <v>753</v>
      </c>
      <c r="C700" s="94">
        <f>+VLOOKUP(A700,BD!$A$2:$E$3988,3,0)</f>
        <v>870</v>
      </c>
      <c r="D700" s="95" t="str">
        <f>+VLOOKUP(A700,BD!$A$2:$E$3988,4,0)</f>
        <v>COMPRESION - 2 x 30 L.: 195 mm</v>
      </c>
      <c r="E700" s="96">
        <f>+VLOOKUP(A700,BD!$A$2:$E$3988,5,0)</f>
        <v>4510.08</v>
      </c>
      <c r="G700" s="101">
        <f t="shared" si="15"/>
        <v>2435.44</v>
      </c>
      <c r="H700" s="69"/>
      <c r="I700" s="101">
        <f t="array" ref="I700">+ROUND(G700+(G700*DES.2),2)</f>
        <v>4383.79</v>
      </c>
      <c r="J700" s="57"/>
      <c r="K700" s="57"/>
      <c r="L700" s="57"/>
      <c r="M700" s="57"/>
      <c r="N700" s="57"/>
      <c r="O700" s="64" t="str">
        <f>+IFERROR(VLOOKUP(A700,Imagen!A:B,2,0),"")</f>
        <v>http://http2.mlstatic.com/D_850306-MLA72527836320_102023-F.jpg</v>
      </c>
    </row>
    <row r="701" spans="1:15" ht="18.75" thickBot="1">
      <c r="A701" s="75" t="s">
        <v>754</v>
      </c>
      <c r="C701" s="94">
        <f>+VLOOKUP(A701,BD!$A$2:$E$3988,3,0)</f>
        <v>872</v>
      </c>
      <c r="D701" s="95" t="str">
        <f>+VLOOKUP(A701,BD!$A$2:$E$3988,4,0)</f>
        <v>COMPRESION - 2 x 35 L.: 195 mm</v>
      </c>
      <c r="E701" s="96">
        <f>+VLOOKUP(A701,BD!$A$2:$E$3988,5,0)</f>
        <v>4888</v>
      </c>
      <c r="G701" s="102">
        <f t="shared" si="15"/>
        <v>2639.52</v>
      </c>
      <c r="H701" s="69"/>
      <c r="I701" s="102">
        <f t="array" ref="I701">+ROUND(G701+(G701*DES.2),2)</f>
        <v>4751.1400000000003</v>
      </c>
      <c r="J701" s="57"/>
      <c r="K701" s="57"/>
      <c r="L701" s="57"/>
      <c r="M701" s="57"/>
      <c r="N701" s="57"/>
      <c r="O701" s="64" t="str">
        <f>+IFERROR(VLOOKUP(A701,Imagen!A:B,2,0),"")</f>
        <v>http://http2.mlstatic.com/D_850306-MLA72527836320_102023-F.jpg</v>
      </c>
    </row>
    <row r="702" spans="1:15" ht="27" thickBot="1">
      <c r="A702" s="75">
        <f>+A665+1</f>
        <v>6</v>
      </c>
      <c r="B702" s="174"/>
      <c r="C702" s="179" t="str">
        <f>+VLOOKUP(A702,BD!$G:$H,2,0)</f>
        <v>RESORTES LINEA AUTOMOTOR</v>
      </c>
      <c r="D702" s="180"/>
      <c r="E702" s="181"/>
      <c r="J702" s="57"/>
      <c r="K702" s="57"/>
      <c r="L702" s="57"/>
      <c r="M702" s="57"/>
      <c r="N702" s="57"/>
      <c r="O702" s="65" t="str">
        <f>+IFERROR(VLOOKUP(A702,Imagen!A:B,2,0),"")</f>
        <v/>
      </c>
    </row>
    <row r="703" spans="1:15" ht="25.5">
      <c r="A703" s="75" t="s">
        <v>755</v>
      </c>
      <c r="B703" s="175"/>
      <c r="C703" s="94">
        <f>+VLOOKUP(A703,BD!$A$2:$E$3988,3,0)</f>
        <v>400</v>
      </c>
      <c r="D703" s="95" t="str">
        <f>+VLOOKUP(A703,BD!$A$2:$E$3988,4,0)</f>
        <v>RESORTES LINEA FIAT - RESORTE SUPERIOR P/ZAPATAS FRENO TRAS.-FIAT 1500/1600/125/MULTICARGA</v>
      </c>
      <c r="E703" s="96">
        <f>+VLOOKUP(A703,BD!$A$2:$E$3988,5,0)</f>
        <v>4633.33</v>
      </c>
      <c r="G703" s="101">
        <f t="shared" ref="G703:G734" si="16">IF($G$7="SI",ROUND(E703-(E703*DES.1),2)*1.21,ROUND(E703-(E703*DES.1),2))</f>
        <v>2502</v>
      </c>
      <c r="H703" s="69"/>
      <c r="I703" s="101">
        <f t="array" ref="I703">+ROUND(G703+(G703*DES.2),2)</f>
        <v>4503.6000000000004</v>
      </c>
      <c r="J703" s="57"/>
      <c r="K703" s="57"/>
      <c r="L703" s="57"/>
      <c r="M703" s="57"/>
      <c r="N703" s="57"/>
      <c r="O703" s="65" t="str">
        <f>+IFERROR(VLOOKUP(A703,Imagen!A:B,2,0),"")</f>
        <v/>
      </c>
    </row>
    <row r="704" spans="1:15" ht="25.5">
      <c r="A704" s="75" t="s">
        <v>756</v>
      </c>
      <c r="B704" s="175"/>
      <c r="C704" s="94">
        <f>+VLOOKUP(A704,BD!$A$2:$E$3988,3,0)</f>
        <v>401</v>
      </c>
      <c r="D704" s="95" t="str">
        <f>+VLOOKUP(A704,BD!$A$2:$E$3988,4,0)</f>
        <v>RESORTES LINEA FIAT - RESORTE INFERIOR P/ZAPATAS FRENO TRAS.-FIAT 1500/1600/125/MULTICARGA</v>
      </c>
      <c r="E704" s="96">
        <f>+VLOOKUP(A704,BD!$A$2:$E$3988,5,0)</f>
        <v>5127.5600000000004</v>
      </c>
      <c r="G704" s="101">
        <f t="shared" si="16"/>
        <v>2768.88</v>
      </c>
      <c r="H704" s="69"/>
      <c r="I704" s="101">
        <f t="array" ref="I704">+ROUND(G704+(G704*DES.2),2)</f>
        <v>4983.9799999999996</v>
      </c>
      <c r="J704" s="57"/>
      <c r="K704" s="57"/>
      <c r="L704" s="57"/>
      <c r="M704" s="57"/>
      <c r="N704" s="57"/>
      <c r="O704" s="65" t="str">
        <f>+IFERROR(VLOOKUP(A704,Imagen!A:B,2,0),"")</f>
        <v/>
      </c>
    </row>
    <row r="705" spans="1:15" ht="25.5">
      <c r="A705" s="75" t="s">
        <v>757</v>
      </c>
      <c r="B705" s="175"/>
      <c r="C705" s="94">
        <f>+VLOOKUP(A705,BD!$A$2:$E$3988,3,0)</f>
        <v>402</v>
      </c>
      <c r="D705" s="95" t="str">
        <f>+VLOOKUP(A705,BD!$A$2:$E$3988,4,0)</f>
        <v>RESORTES LINEA FIAT - RESORTE SUPERIOR P/ZAPATAS FRENO - FIAT 600 TRAS./DEL.-FIAT 128 TRAS.</v>
      </c>
      <c r="E705" s="96">
        <f>+VLOOKUP(A705,BD!$A$2:$E$3988,5,0)</f>
        <v>3397.78</v>
      </c>
      <c r="G705" s="101">
        <f t="shared" si="16"/>
        <v>1834.8</v>
      </c>
      <c r="H705" s="69"/>
      <c r="I705" s="101">
        <f t="array" ref="I705">+ROUND(G705+(G705*DES.2),2)</f>
        <v>3302.64</v>
      </c>
      <c r="J705" s="57"/>
      <c r="K705" s="57"/>
      <c r="L705" s="57"/>
      <c r="M705" s="57"/>
      <c r="N705" s="57"/>
      <c r="O705" s="65" t="str">
        <f>+IFERROR(VLOOKUP(A705,Imagen!A:B,2,0),"")</f>
        <v/>
      </c>
    </row>
    <row r="706" spans="1:15" ht="25.5">
      <c r="A706" s="75" t="s">
        <v>758</v>
      </c>
      <c r="B706" s="175"/>
      <c r="C706" s="94">
        <f>+VLOOKUP(A706,BD!$A$2:$E$3988,3,0)</f>
        <v>405</v>
      </c>
      <c r="D706" s="95" t="str">
        <f>+VLOOKUP(A706,BD!$A$2:$E$3988,4,0)</f>
        <v>RESORTES LINEA FIAT - RESORTE P/PEDAL DE ACCION. EMBRAGUE- FIAT 600/128</v>
      </c>
      <c r="E706" s="96">
        <f>+VLOOKUP(A706,BD!$A$2:$E$3988,5,0)</f>
        <v>5745.33</v>
      </c>
      <c r="G706" s="101">
        <f t="shared" si="16"/>
        <v>3102.48</v>
      </c>
      <c r="H706" s="69"/>
      <c r="I706" s="101">
        <f t="array" ref="I706">+ROUND(G706+(G706*DES.2),2)</f>
        <v>5584.46</v>
      </c>
      <c r="J706" s="57"/>
      <c r="K706" s="57"/>
      <c r="L706" s="57"/>
      <c r="M706" s="57"/>
      <c r="N706" s="57"/>
      <c r="O706" s="65" t="str">
        <f>+IFERROR(VLOOKUP(A706,Imagen!A:B,2,0),"")</f>
        <v/>
      </c>
    </row>
    <row r="707" spans="1:15" ht="25.5">
      <c r="A707" s="75" t="s">
        <v>759</v>
      </c>
      <c r="B707" s="175"/>
      <c r="C707" s="94">
        <f>+VLOOKUP(A707,BD!$A$2:$E$3988,3,0)</f>
        <v>406</v>
      </c>
      <c r="D707" s="95" t="str">
        <f>+VLOOKUP(A707,BD!$A$2:$E$3988,4,0)</f>
        <v>RESORTES LINEA FIAT - RESORTE P/PALANCA DE CAJA DE VELOCIDADES FIAT 128</v>
      </c>
      <c r="E707" s="96">
        <f>+VLOOKUP(A707,BD!$A$2:$E$3988,5,0)</f>
        <v>1853.33</v>
      </c>
      <c r="G707" s="101">
        <f t="shared" si="16"/>
        <v>1000.8</v>
      </c>
      <c r="H707" s="69"/>
      <c r="I707" s="101">
        <f t="array" ref="I707">+ROUND(G707+(G707*DES.2),2)</f>
        <v>1801.44</v>
      </c>
      <c r="J707" s="57"/>
      <c r="K707" s="57"/>
      <c r="L707" s="57"/>
      <c r="M707" s="57"/>
      <c r="N707" s="57"/>
      <c r="O707" s="65" t="str">
        <f>+IFERROR(VLOOKUP(A707,Imagen!A:B,2,0),"")</f>
        <v/>
      </c>
    </row>
    <row r="708" spans="1:15" ht="25.5">
      <c r="A708" s="75" t="s">
        <v>760</v>
      </c>
      <c r="B708" s="175"/>
      <c r="C708" s="94">
        <f>+VLOOKUP(A708,BD!$A$2:$E$3988,3,0)</f>
        <v>409</v>
      </c>
      <c r="D708" s="95" t="str">
        <f>+VLOOKUP(A708,BD!$A$2:$E$3988,4,0)</f>
        <v>RESORTES LINEA FIAT - RESORTE P/CILINDRO MAESTRO DE FRENO. FIAT 1500/1600/125/MULTICARGA</v>
      </c>
      <c r="E708" s="96">
        <f>+VLOOKUP(A708,BD!$A$2:$E$3988,5,0)</f>
        <v>4015.56</v>
      </c>
      <c r="G708" s="101">
        <f t="shared" si="16"/>
        <v>2168.4</v>
      </c>
      <c r="H708" s="69"/>
      <c r="I708" s="101">
        <f t="array" ref="I708">+ROUND(G708+(G708*DES.2),2)</f>
        <v>3903.12</v>
      </c>
      <c r="J708" s="57"/>
      <c r="K708" s="57"/>
      <c r="L708" s="57"/>
      <c r="M708" s="57"/>
      <c r="N708" s="57"/>
      <c r="O708" s="65" t="str">
        <f>+IFERROR(VLOOKUP(A708,Imagen!A:B,2,0),"")</f>
        <v/>
      </c>
    </row>
    <row r="709" spans="1:15" ht="25.5">
      <c r="A709" s="75" t="s">
        <v>761</v>
      </c>
      <c r="B709" s="175"/>
      <c r="C709" s="94">
        <f>+VLOOKUP(A709,BD!$A$2:$E$3988,3,0)</f>
        <v>414</v>
      </c>
      <c r="D709" s="95" t="str">
        <f>+VLOOKUP(A709,BD!$A$2:$E$3988,4,0)</f>
        <v>RESORTES LINEA FIAT - SEGURO ANTIRRUIDO P/PAST.F/ A DISCO FIAT 1500/1600/125/MULTICARGA</v>
      </c>
      <c r="E709" s="96">
        <f>+VLOOKUP(A709,BD!$A$2:$E$3988,5,0)</f>
        <v>1359.11</v>
      </c>
      <c r="G709" s="101">
        <f t="shared" si="16"/>
        <v>733.92</v>
      </c>
      <c r="H709" s="69"/>
      <c r="I709" s="101">
        <f t="array" ref="I709">+ROUND(G709+(G709*DES.2),2)</f>
        <v>1321.06</v>
      </c>
      <c r="J709" s="57"/>
      <c r="K709" s="57"/>
      <c r="L709" s="57"/>
      <c r="M709" s="57"/>
      <c r="N709" s="57"/>
      <c r="O709" s="65" t="str">
        <f>+IFERROR(VLOOKUP(A709,Imagen!A:B,2,0),"")</f>
        <v/>
      </c>
    </row>
    <row r="710" spans="1:15" ht="25.5">
      <c r="A710" s="75" t="s">
        <v>762</v>
      </c>
      <c r="C710" s="94">
        <f>+VLOOKUP(A710,BD!$A$2:$E$3988,3,0)</f>
        <v>415</v>
      </c>
      <c r="D710" s="95" t="str">
        <f>+VLOOKUP(A710,BD!$A$2:$E$3988,4,0)</f>
        <v>RESORTES LINEA FIAT - SEGURO P/PERNO PASADOR PAST. F/ A DISCO FIAT 1500/1600/125/MULTICARGA</v>
      </c>
      <c r="E710" s="96">
        <f>+VLOOKUP(A710,BD!$A$2:$E$3988,5,0)</f>
        <v>864.89</v>
      </c>
      <c r="G710" s="101">
        <f t="shared" si="16"/>
        <v>467.04</v>
      </c>
      <c r="H710" s="69"/>
      <c r="I710" s="101">
        <f t="array" ref="I710">+ROUND(G710+(G710*DES.2),2)</f>
        <v>840.67</v>
      </c>
      <c r="J710" s="57"/>
      <c r="K710" s="57"/>
      <c r="L710" s="57"/>
      <c r="M710" s="57"/>
      <c r="N710" s="57"/>
      <c r="O710" s="65" t="str">
        <f>+IFERROR(VLOOKUP(A710,Imagen!A:B,2,0),"")</f>
        <v/>
      </c>
    </row>
    <row r="711" spans="1:15" ht="25.5">
      <c r="A711" s="75" t="s">
        <v>763</v>
      </c>
      <c r="C711" s="94">
        <f>+VLOOKUP(A711,BD!$A$2:$E$3988,3,0)</f>
        <v>420</v>
      </c>
      <c r="D711" s="95" t="str">
        <f>+VLOOKUP(A711,BD!$A$2:$E$3988,4,0)</f>
        <v>RESORTES LINEA FIAT - RESORTE P/COMANDO DE ACELERADOR FIAT 600/770/800/133</v>
      </c>
      <c r="E711" s="96">
        <f>+VLOOKUP(A711,BD!$A$2:$E$3988,5,0)</f>
        <v>7413.33</v>
      </c>
      <c r="G711" s="101">
        <f t="shared" si="16"/>
        <v>4003.2</v>
      </c>
      <c r="H711" s="69"/>
      <c r="I711" s="101">
        <f t="array" ref="I711">+ROUND(G711+(G711*DES.2),2)</f>
        <v>7205.76</v>
      </c>
      <c r="J711" s="57"/>
      <c r="K711" s="57"/>
      <c r="L711" s="57"/>
      <c r="M711" s="57"/>
      <c r="N711" s="57"/>
      <c r="O711" s="65" t="str">
        <f>+IFERROR(VLOOKUP(A711,Imagen!A:B,2,0),"")</f>
        <v/>
      </c>
    </row>
    <row r="712" spans="1:15" ht="25.5">
      <c r="A712" s="75" t="s">
        <v>764</v>
      </c>
      <c r="C712" s="94">
        <f>+VLOOKUP(A712,BD!$A$2:$E$3988,3,0)</f>
        <v>421</v>
      </c>
      <c r="D712" s="95" t="str">
        <f>+VLOOKUP(A712,BD!$A$2:$E$3988,4,0)</f>
        <v>RESORTES LINEA FIAT - CLIP P/CABLE COMANDO DE FRENO - FIAT 128</v>
      </c>
      <c r="E712" s="96">
        <f>+VLOOKUP(A712,BD!$A$2:$E$3988,5,0)</f>
        <v>0</v>
      </c>
      <c r="G712" s="101">
        <f t="shared" si="16"/>
        <v>0</v>
      </c>
      <c r="H712" s="69"/>
      <c r="I712" s="101">
        <f t="array" ref="I712">+ROUND(G712+(G712*DES.2),2)</f>
        <v>0</v>
      </c>
      <c r="J712" s="57"/>
      <c r="K712" s="57"/>
      <c r="L712" s="57"/>
      <c r="M712" s="57"/>
      <c r="N712" s="57"/>
      <c r="O712" s="65" t="str">
        <f>+IFERROR(VLOOKUP(A712,Imagen!A:B,2,0),"")</f>
        <v/>
      </c>
    </row>
    <row r="713" spans="1:15" ht="25.5">
      <c r="A713" s="75" t="s">
        <v>765</v>
      </c>
      <c r="C713" s="94">
        <f>+VLOOKUP(A713,BD!$A$2:$E$3988,3,0)</f>
        <v>429</v>
      </c>
      <c r="D713" s="95" t="str">
        <f>+VLOOKUP(A713,BD!$A$2:$E$3988,4,0)</f>
        <v>RESORTES LINEA FIAT - RESORTE P/RETORNO DE PEDAL DE EMBRAGUE - FIAT 1600/125</v>
      </c>
      <c r="E713" s="96">
        <f>+VLOOKUP(A713,BD!$A$2:$E$3988,5,0)</f>
        <v>8587.11</v>
      </c>
      <c r="G713" s="101">
        <f t="shared" si="16"/>
        <v>4637.04</v>
      </c>
      <c r="H713" s="69"/>
      <c r="I713" s="101">
        <f t="array" ref="I713">+ROUND(G713+(G713*DES.2),2)</f>
        <v>8346.67</v>
      </c>
      <c r="J713" s="57"/>
      <c r="K713" s="57"/>
      <c r="L713" s="57"/>
      <c r="M713" s="57"/>
      <c r="N713" s="57"/>
      <c r="O713" s="65" t="str">
        <f>+IFERROR(VLOOKUP(A713,Imagen!A:B,2,0),"")</f>
        <v/>
      </c>
    </row>
    <row r="714" spans="1:15" ht="25.5">
      <c r="A714" s="75" t="s">
        <v>766</v>
      </c>
      <c r="C714" s="94">
        <f>+VLOOKUP(A714,BD!$A$2:$E$3988,3,0)</f>
        <v>440</v>
      </c>
      <c r="D714" s="95" t="str">
        <f>+VLOOKUP(A714,BD!$A$2:$E$3988,4,0)</f>
        <v>RESORTES LINEA FIAT - RESORTE P/REGISTRO DER.-FIAT PALIO/SIENA</v>
      </c>
      <c r="E714" s="96">
        <f>+VLOOKUP(A714,BD!$A$2:$E$3988,5,0)</f>
        <v>3768.44</v>
      </c>
      <c r="G714" s="101">
        <f t="shared" si="16"/>
        <v>2034.96</v>
      </c>
      <c r="H714" s="69"/>
      <c r="I714" s="101">
        <f t="array" ref="I714">+ROUND(G714+(G714*DES.2),2)</f>
        <v>3662.93</v>
      </c>
      <c r="J714" s="57"/>
      <c r="K714" s="57"/>
      <c r="L714" s="57"/>
      <c r="M714" s="57"/>
      <c r="N714" s="57"/>
      <c r="O714" s="65" t="str">
        <f>+IFERROR(VLOOKUP(A714,Imagen!A:B,2,0),"")</f>
        <v/>
      </c>
    </row>
    <row r="715" spans="1:15" ht="25.5">
      <c r="A715" s="75" t="s">
        <v>767</v>
      </c>
      <c r="C715" s="94">
        <f>+VLOOKUP(A715,BD!$A$2:$E$3988,3,0)</f>
        <v>441</v>
      </c>
      <c r="D715" s="95" t="str">
        <f>+VLOOKUP(A715,BD!$A$2:$E$3988,4,0)</f>
        <v>RESORTES LINEA FIAT - RESORTE P/REGISTRO IZQ.-FIAT PALIO/SIENA</v>
      </c>
      <c r="E715" s="96">
        <f>+VLOOKUP(A715,BD!$A$2:$E$3988,5,0)</f>
        <v>3768.44</v>
      </c>
      <c r="G715" s="101">
        <f t="shared" si="16"/>
        <v>2034.96</v>
      </c>
      <c r="H715" s="69"/>
      <c r="I715" s="101">
        <f t="array" ref="I715">+ROUND(G715+(G715*DES.2),2)</f>
        <v>3662.93</v>
      </c>
      <c r="J715" s="57"/>
      <c r="K715" s="57"/>
      <c r="L715" s="57"/>
      <c r="M715" s="57"/>
      <c r="N715" s="57"/>
      <c r="O715" s="65" t="str">
        <f>+IFERROR(VLOOKUP(A715,Imagen!A:B,2,0),"")</f>
        <v/>
      </c>
    </row>
    <row r="716" spans="1:15" ht="25.5">
      <c r="A716" s="75" t="s">
        <v>768</v>
      </c>
      <c r="C716" s="94">
        <f>+VLOOKUP(A716,BD!$A$2:$E$3988,3,0)</f>
        <v>442</v>
      </c>
      <c r="D716" s="95" t="str">
        <f>+VLOOKUP(A716,BD!$A$2:$E$3988,4,0)</f>
        <v>RESORTES LINEA FIAT - RESORTE TRABA INF.-FIAT PALIO/SIENA</v>
      </c>
      <c r="E716" s="96">
        <f>+VLOOKUP(A716,BD!$A$2:$E$3988,5,0)</f>
        <v>2285.7800000000002</v>
      </c>
      <c r="G716" s="101">
        <f t="shared" si="16"/>
        <v>1234.32</v>
      </c>
      <c r="H716" s="69"/>
      <c r="I716" s="101">
        <f t="array" ref="I716">+ROUND(G716+(G716*DES.2),2)</f>
        <v>2221.7800000000002</v>
      </c>
      <c r="J716" s="57"/>
      <c r="K716" s="57"/>
      <c r="L716" s="57"/>
      <c r="M716" s="57"/>
      <c r="N716" s="57"/>
      <c r="O716" s="65" t="str">
        <f>+IFERROR(VLOOKUP(A716,Imagen!A:B,2,0),"")</f>
        <v/>
      </c>
    </row>
    <row r="717" spans="1:15" ht="25.5">
      <c r="A717" s="75" t="s">
        <v>769</v>
      </c>
      <c r="C717" s="94">
        <f>+VLOOKUP(A717,BD!$A$2:$E$3988,3,0)</f>
        <v>443</v>
      </c>
      <c r="D717" s="95" t="str">
        <f>+VLOOKUP(A717,BD!$A$2:$E$3988,4,0)</f>
        <v>RESORTES LINEA FIAT - RESORTE TRABA SUP INF.-FIAT PALIO/SIENA</v>
      </c>
      <c r="E717" s="96">
        <f>+VLOOKUP(A717,BD!$A$2:$E$3988,5,0)</f>
        <v>4509.78</v>
      </c>
      <c r="G717" s="101">
        <f t="shared" si="16"/>
        <v>2435.2800000000002</v>
      </c>
      <c r="H717" s="69"/>
      <c r="I717" s="101">
        <f t="array" ref="I717">+ROUND(G717+(G717*DES.2),2)</f>
        <v>4383.5</v>
      </c>
      <c r="J717" s="57"/>
      <c r="K717" s="57"/>
      <c r="L717" s="57"/>
      <c r="M717" s="57"/>
      <c r="N717" s="57"/>
      <c r="O717" s="65" t="str">
        <f>+IFERROR(VLOOKUP(A717,Imagen!A:B,2,0),"")</f>
        <v/>
      </c>
    </row>
    <row r="718" spans="1:15" ht="25.5">
      <c r="A718" s="75" t="s">
        <v>770</v>
      </c>
      <c r="C718" s="94">
        <f>+VLOOKUP(A718,BD!$A$2:$E$3988,3,0)</f>
        <v>460</v>
      </c>
      <c r="D718" s="95" t="str">
        <f>+VLOOKUP(A718,BD!$A$2:$E$3988,4,0)</f>
        <v>RESORTES LINEA FORD - RESORTE P/PEDAL DE ACCION EMBRAGUE-FORD FALCON LARGO UNIVERSAL</v>
      </c>
      <c r="E718" s="96">
        <f>+VLOOKUP(A718,BD!$A$2:$E$3988,5,0)</f>
        <v>7907.56</v>
      </c>
      <c r="G718" s="101">
        <f t="shared" si="16"/>
        <v>4270.08</v>
      </c>
      <c r="H718" s="69"/>
      <c r="I718" s="101">
        <f t="array" ref="I718">+ROUND(G718+(G718*DES.2),2)</f>
        <v>7686.14</v>
      </c>
      <c r="J718" s="57"/>
      <c r="K718" s="57"/>
      <c r="L718" s="57"/>
      <c r="M718" s="57"/>
      <c r="N718" s="57"/>
      <c r="O718" s="65" t="str">
        <f>+IFERROR(VLOOKUP(A718,Imagen!A:B,2,0),"")</f>
        <v/>
      </c>
    </row>
    <row r="719" spans="1:15" ht="25.5">
      <c r="A719" s="75" t="s">
        <v>771</v>
      </c>
      <c r="C719" s="94">
        <f>+VLOOKUP(A719,BD!$A$2:$E$3988,3,0)</f>
        <v>461</v>
      </c>
      <c r="D719" s="95" t="str">
        <f>+VLOOKUP(A719,BD!$A$2:$E$3988,4,0)</f>
        <v>RESORTES LINEA FORD - RESORTE P/PEDAL DE ACCION EMBRAGUE-FORD FALCON CORTO UNIVERSAL</v>
      </c>
      <c r="E719" s="96">
        <f>+VLOOKUP(A719,BD!$A$2:$E$3988,5,0)</f>
        <v>7228</v>
      </c>
      <c r="G719" s="101">
        <f t="shared" si="16"/>
        <v>3903.12</v>
      </c>
      <c r="H719" s="69"/>
      <c r="I719" s="101">
        <f t="array" ref="I719">+ROUND(G719+(G719*DES.2),2)</f>
        <v>7025.62</v>
      </c>
      <c r="J719" s="57"/>
      <c r="K719" s="57"/>
      <c r="L719" s="57"/>
      <c r="M719" s="57"/>
      <c r="N719" s="57"/>
      <c r="O719" s="65" t="str">
        <f>+IFERROR(VLOOKUP(A719,Imagen!A:B,2,0),"")</f>
        <v/>
      </c>
    </row>
    <row r="720" spans="1:15" ht="25.5">
      <c r="A720" s="75" t="s">
        <v>772</v>
      </c>
      <c r="C720" s="94">
        <f>+VLOOKUP(A720,BD!$A$2:$E$3988,3,0)</f>
        <v>462</v>
      </c>
      <c r="D720" s="95" t="str">
        <f>+VLOOKUP(A720,BD!$A$2:$E$3988,4,0)</f>
        <v>RESORTES LINEA FORD - RESORTE SUPERIOR P/ZAP.DE FRENO PRIMARIA DEL/TAS-FORD F100/61/61</v>
      </c>
      <c r="E720" s="96">
        <f>+VLOOKUP(A720,BD!$A$2:$E$3988,5,0)</f>
        <v>4386.22</v>
      </c>
      <c r="G720" s="101">
        <f t="shared" si="16"/>
        <v>2368.56</v>
      </c>
      <c r="H720" s="69"/>
      <c r="I720" s="101">
        <f t="array" ref="I720">+ROUND(G720+(G720*DES.2),2)</f>
        <v>4263.41</v>
      </c>
      <c r="J720" s="57"/>
      <c r="K720" s="57"/>
      <c r="L720" s="57"/>
      <c r="M720" s="57"/>
      <c r="N720" s="57"/>
      <c r="O720" s="65" t="str">
        <f>+IFERROR(VLOOKUP(A720,Imagen!A:B,2,0),"")</f>
        <v/>
      </c>
    </row>
    <row r="721" spans="1:15" ht="25.5">
      <c r="A721" s="75" t="s">
        <v>773</v>
      </c>
      <c r="C721" s="94">
        <f>+VLOOKUP(A721,BD!$A$2:$E$3988,3,0)</f>
        <v>463</v>
      </c>
      <c r="D721" s="95" t="str">
        <f>+VLOOKUP(A721,BD!$A$2:$E$3988,4,0)</f>
        <v>RESORTES LINEA FORD - RESORTE LEVA DE REGISTRO AUTOMATICO DEL/TRAS/DER -FORD F250/F350</v>
      </c>
      <c r="E721" s="96">
        <f>+VLOOKUP(A721,BD!$A$2:$E$3988,5,0)</f>
        <v>1729.78</v>
      </c>
      <c r="G721" s="101">
        <f t="shared" si="16"/>
        <v>934.08</v>
      </c>
      <c r="H721" s="69"/>
      <c r="I721" s="101">
        <f t="array" ref="I721">+ROUND(G721+(G721*DES.2),2)</f>
        <v>1681.34</v>
      </c>
      <c r="J721" s="57"/>
      <c r="K721" s="57"/>
      <c r="L721" s="57"/>
      <c r="M721" s="57"/>
      <c r="N721" s="57"/>
      <c r="O721" s="65" t="str">
        <f>+IFERROR(VLOOKUP(A721,Imagen!A:B,2,0),"")</f>
        <v/>
      </c>
    </row>
    <row r="722" spans="1:15" ht="25.5">
      <c r="A722" s="75" t="s">
        <v>774</v>
      </c>
      <c r="C722" s="94">
        <f>+VLOOKUP(A722,BD!$A$2:$E$3988,3,0)</f>
        <v>464</v>
      </c>
      <c r="D722" s="95" t="str">
        <f>+VLOOKUP(A722,BD!$A$2:$E$3988,4,0)</f>
        <v>RESORTES LINEA FORD - RESORTE LEVA DE REGISTRO AUTOMATICO DEL/TRAS/IZQ -FORD F250/F350</v>
      </c>
      <c r="E722" s="96">
        <f>+VLOOKUP(A722,BD!$A$2:$E$3988,5,0)</f>
        <v>1729.78</v>
      </c>
      <c r="G722" s="101">
        <f t="shared" si="16"/>
        <v>934.08</v>
      </c>
      <c r="H722" s="69"/>
      <c r="I722" s="101">
        <f t="array" ref="I722">+ROUND(G722+(G722*DES.2),2)</f>
        <v>1681.34</v>
      </c>
      <c r="J722" s="57"/>
      <c r="K722" s="57"/>
      <c r="L722" s="57"/>
      <c r="M722" s="57"/>
      <c r="N722" s="57"/>
      <c r="O722" s="65" t="str">
        <f>+IFERROR(VLOOKUP(A722,Imagen!A:B,2,0),"")</f>
        <v/>
      </c>
    </row>
    <row r="723" spans="1:15" ht="25.5">
      <c r="A723" s="75" t="s">
        <v>775</v>
      </c>
      <c r="C723" s="94">
        <f>+VLOOKUP(A723,BD!$A$2:$E$3988,3,0)</f>
        <v>465</v>
      </c>
      <c r="D723" s="95" t="str">
        <f>+VLOOKUP(A723,BD!$A$2:$E$3988,4,0)</f>
        <v>RESORTES LINEA FORD - RESORTE INF.P/REG DE ZAPATA DE FRENO DEL/TRAS FORD F100/FALCON</v>
      </c>
      <c r="E723" s="96">
        <f>+VLOOKUP(A723,BD!$A$2:$E$3988,5,0)</f>
        <v>4139.1099999999997</v>
      </c>
      <c r="G723" s="101">
        <f t="shared" si="16"/>
        <v>2235.12</v>
      </c>
      <c r="H723" s="69"/>
      <c r="I723" s="101">
        <f t="array" ref="I723">+ROUND(G723+(G723*DES.2),2)</f>
        <v>4023.22</v>
      </c>
      <c r="J723" s="57"/>
      <c r="K723" s="57"/>
      <c r="L723" s="57"/>
      <c r="M723" s="57"/>
      <c r="N723" s="57"/>
      <c r="O723" s="65" t="str">
        <f>+IFERROR(VLOOKUP(A723,Imagen!A:B,2,0),"")</f>
        <v/>
      </c>
    </row>
    <row r="724" spans="1:15" ht="25.5">
      <c r="A724" s="75" t="s">
        <v>776</v>
      </c>
      <c r="C724" s="94">
        <f>+VLOOKUP(A724,BD!$A$2:$E$3988,3,0)</f>
        <v>466</v>
      </c>
      <c r="D724" s="95" t="str">
        <f>+VLOOKUP(A724,BD!$A$2:$E$3988,4,0)</f>
        <v>RESORTES LINEA FORD - RESORTE SUPERIOR ZAPATA DE FRENO DEL/TRAS-FORD FALCON</v>
      </c>
      <c r="E724" s="96">
        <f>+VLOOKUP(A724,BD!$A$2:$E$3988,5,0)</f>
        <v>4386.22</v>
      </c>
      <c r="G724" s="101">
        <f t="shared" si="16"/>
        <v>2368.56</v>
      </c>
      <c r="H724" s="69"/>
      <c r="I724" s="101">
        <f t="array" ref="I724">+ROUND(G724+(G724*DES.2),2)</f>
        <v>4263.41</v>
      </c>
      <c r="J724" s="57"/>
      <c r="K724" s="57"/>
      <c r="L724" s="57"/>
      <c r="M724" s="57"/>
      <c r="N724" s="57"/>
      <c r="O724" s="65" t="str">
        <f>+IFERROR(VLOOKUP(A724,Imagen!A:B,2,0),"")</f>
        <v/>
      </c>
    </row>
    <row r="725" spans="1:15" ht="25.5">
      <c r="A725" s="75" t="s">
        <v>777</v>
      </c>
      <c r="C725" s="94">
        <f>+VLOOKUP(A725,BD!$A$2:$E$3988,3,0)</f>
        <v>467</v>
      </c>
      <c r="D725" s="95" t="str">
        <f>+VLOOKUP(A725,BD!$A$2:$E$3988,4,0)</f>
        <v>RESORTES LINEA FORD - RESORTE P/COMANDO ACELERADOR-FALCON-UNIVERSAL</v>
      </c>
      <c r="E725" s="96">
        <f>+VLOOKUP(A725,BD!$A$2:$E$3988,5,0)</f>
        <v>3212.44</v>
      </c>
      <c r="G725" s="101">
        <f t="shared" si="16"/>
        <v>1734.72</v>
      </c>
      <c r="H725" s="69"/>
      <c r="I725" s="101">
        <f t="array" ref="I725">+ROUND(G725+(G725*DES.2),2)</f>
        <v>3122.5</v>
      </c>
      <c r="J725" s="57"/>
      <c r="K725" s="57"/>
      <c r="L725" s="57"/>
      <c r="M725" s="57"/>
      <c r="N725" s="57"/>
      <c r="O725" s="65" t="str">
        <f>+IFERROR(VLOOKUP(A725,Imagen!A:B,2,0),"")</f>
        <v/>
      </c>
    </row>
    <row r="726" spans="1:15" ht="25.5">
      <c r="A726" s="75" t="s">
        <v>778</v>
      </c>
      <c r="C726" s="94">
        <f>+VLOOKUP(A726,BD!$A$2:$E$3988,3,0)</f>
        <v>470</v>
      </c>
      <c r="D726" s="95" t="str">
        <f>+VLOOKUP(A726,BD!$A$2:$E$3988,4,0)</f>
        <v>RESORTES LINEA FORD - RESORTE SUPERIOR ZAPATAS DE FRENO F100/F150-CHEVR PICK UP</v>
      </c>
      <c r="E726" s="96">
        <f>+VLOOKUP(A726,BD!$A$2:$E$3988,5,0)</f>
        <v>5436.44</v>
      </c>
      <c r="G726" s="101">
        <f t="shared" si="16"/>
        <v>2935.68</v>
      </c>
      <c r="H726" s="69"/>
      <c r="I726" s="101">
        <f t="array" ref="I726">+ROUND(G726+(G726*DES.2),2)</f>
        <v>5284.22</v>
      </c>
      <c r="J726" s="57"/>
      <c r="K726" s="57"/>
      <c r="L726" s="57"/>
      <c r="M726" s="57"/>
      <c r="N726" s="57"/>
      <c r="O726" s="65" t="str">
        <f>+IFERROR(VLOOKUP(A726,Imagen!A:B,2,0),"")</f>
        <v/>
      </c>
    </row>
    <row r="727" spans="1:15" ht="25.5">
      <c r="A727" s="75" t="s">
        <v>779</v>
      </c>
      <c r="C727" s="94">
        <f>+VLOOKUP(A727,BD!$A$2:$E$3988,3,0)</f>
        <v>473</v>
      </c>
      <c r="D727" s="95" t="str">
        <f>+VLOOKUP(A727,BD!$A$2:$E$3988,4,0)</f>
        <v>RESORTES LINEA FORD - RESORTE ANTIR./PASTILLAS FRENO-FALCON/FARLAINE-TORINO-DODGE</v>
      </c>
      <c r="E727" s="96">
        <f>+VLOOKUP(A727,BD!$A$2:$E$3988,5,0)</f>
        <v>2471.11</v>
      </c>
      <c r="G727" s="101">
        <f t="shared" si="16"/>
        <v>1334.4</v>
      </c>
      <c r="H727" s="69"/>
      <c r="I727" s="101">
        <f t="array" ref="I727">+ROUND(G727+(G727*DES.2),2)</f>
        <v>2401.92</v>
      </c>
      <c r="J727" s="57"/>
      <c r="K727" s="57"/>
      <c r="L727" s="57"/>
      <c r="M727" s="57"/>
      <c r="N727" s="57"/>
      <c r="O727" s="65" t="str">
        <f>+IFERROR(VLOOKUP(A727,Imagen!A:B,2,0),"")</f>
        <v/>
      </c>
    </row>
    <row r="728" spans="1:15" ht="25.5">
      <c r="A728" s="75" t="s">
        <v>780</v>
      </c>
      <c r="C728" s="94">
        <f>+VLOOKUP(A728,BD!$A$2:$E$3988,3,0)</f>
        <v>478</v>
      </c>
      <c r="D728" s="95" t="str">
        <f>+VLOOKUP(A728,BD!$A$2:$E$3988,4,0)</f>
        <v>RESORTES LINEA FORD - RESORTE COMANDO DE ACELERADOR FORD F 350 UNIVERSAL CORTO</v>
      </c>
      <c r="E728" s="96">
        <f>+VLOOKUP(A728,BD!$A$2:$E$3988,5,0)</f>
        <v>7413.33</v>
      </c>
      <c r="G728" s="101">
        <f t="shared" si="16"/>
        <v>4003.2</v>
      </c>
      <c r="H728" s="69"/>
      <c r="I728" s="101">
        <f t="array" ref="I728">+ROUND(G728+(G728*DES.2),2)</f>
        <v>7205.76</v>
      </c>
      <c r="J728" s="57"/>
      <c r="K728" s="57"/>
      <c r="L728" s="57"/>
      <c r="M728" s="57"/>
      <c r="N728" s="57"/>
      <c r="O728" s="65" t="str">
        <f>+IFERROR(VLOOKUP(A728,Imagen!A:B,2,0),"")</f>
        <v/>
      </c>
    </row>
    <row r="729" spans="1:15" ht="25.5">
      <c r="A729" s="75" t="s">
        <v>781</v>
      </c>
      <c r="C729" s="94">
        <f>+VLOOKUP(A729,BD!$A$2:$E$3988,3,0)</f>
        <v>479</v>
      </c>
      <c r="D729" s="95" t="str">
        <f>+VLOOKUP(A729,BD!$A$2:$E$3988,4,0)</f>
        <v>RESORTES LINEA FORD - RESORTE P/COMANDO ACELERADOR-UNIVERSAL C/ENGANCHE CORTO</v>
      </c>
      <c r="E729" s="96">
        <f>+VLOOKUP(A729,BD!$A$2:$E$3988,5,0)</f>
        <v>3830.22</v>
      </c>
      <c r="G729" s="101">
        <f t="shared" si="16"/>
        <v>2068.3200000000002</v>
      </c>
      <c r="H729" s="69"/>
      <c r="I729" s="101">
        <f t="array" ref="I729">+ROUND(G729+(G729*DES.2),2)</f>
        <v>3722.98</v>
      </c>
      <c r="J729" s="57"/>
      <c r="K729" s="57"/>
      <c r="L729" s="57"/>
      <c r="M729" s="57"/>
      <c r="N729" s="57"/>
      <c r="O729" s="65" t="str">
        <f>+IFERROR(VLOOKUP(A729,Imagen!A:B,2,0),"")</f>
        <v/>
      </c>
    </row>
    <row r="730" spans="1:15" ht="25.5">
      <c r="A730" s="75" t="s">
        <v>782</v>
      </c>
      <c r="C730" s="94">
        <f>+VLOOKUP(A730,BD!$A$2:$E$3988,3,0)</f>
        <v>480</v>
      </c>
      <c r="D730" s="95" t="str">
        <f>+VLOOKUP(A730,BD!$A$2:$E$3988,4,0)</f>
        <v>RESORTES LINEA FORD - RESORTE P/COMANDO ACELERADOR-UNIVERSALC/ENGANCHE LARGO</v>
      </c>
      <c r="E730" s="96">
        <f>+VLOOKUP(A730,BD!$A$2:$E$3988,5,0)</f>
        <v>4077.33</v>
      </c>
      <c r="G730" s="101">
        <f t="shared" si="16"/>
        <v>2201.7600000000002</v>
      </c>
      <c r="H730" s="69"/>
      <c r="I730" s="101">
        <f t="array" ref="I730">+ROUND(G730+(G730*DES.2),2)</f>
        <v>3963.17</v>
      </c>
      <c r="J730" s="57"/>
      <c r="K730" s="57"/>
      <c r="L730" s="57"/>
      <c r="M730" s="57"/>
      <c r="N730" s="57"/>
      <c r="O730" s="65" t="str">
        <f>+IFERROR(VLOOKUP(A730,Imagen!A:B,2,0),"")</f>
        <v/>
      </c>
    </row>
    <row r="731" spans="1:15" ht="25.5">
      <c r="A731" s="75" t="s">
        <v>783</v>
      </c>
      <c r="C731" s="94">
        <f>+VLOOKUP(A731,BD!$A$2:$E$3988,3,0)</f>
        <v>481</v>
      </c>
      <c r="D731" s="95" t="str">
        <f>+VLOOKUP(A731,BD!$A$2:$E$3988,4,0)</f>
        <v>RESORTES LINEA FIAT - SEGURO P/PERNO PASADOR PAST. F/ A DISCO FIAT 1500/1600/125/MULTICARGA</v>
      </c>
      <c r="E731" s="96">
        <f>+VLOOKUP(A731,BD!$A$2:$E$3988,5,0)</f>
        <v>0</v>
      </c>
      <c r="G731" s="101">
        <f t="shared" si="16"/>
        <v>0</v>
      </c>
      <c r="H731" s="69"/>
      <c r="I731" s="101">
        <f t="array" ref="I731">+ROUND(G731+(G731*DES.2),2)</f>
        <v>0</v>
      </c>
      <c r="J731" s="57"/>
      <c r="K731" s="57"/>
      <c r="L731" s="57"/>
      <c r="M731" s="57"/>
      <c r="N731" s="57"/>
      <c r="O731" s="65" t="str">
        <f>+IFERROR(VLOOKUP(A731,Imagen!A:B,2,0),"")</f>
        <v/>
      </c>
    </row>
    <row r="732" spans="1:15" ht="25.5">
      <c r="A732" s="75" t="s">
        <v>784</v>
      </c>
      <c r="C732" s="94">
        <f>+VLOOKUP(A732,BD!$A$2:$E$3988,3,0)</f>
        <v>482</v>
      </c>
      <c r="D732" s="95" t="str">
        <f>+VLOOKUP(A732,BD!$A$2:$E$3988,4,0)</f>
        <v>RESORTES LINEA FORD - RESORTE P/COMANDO DE ACCIONAM DE EMBRAGUE-UNIV</v>
      </c>
      <c r="E732" s="96">
        <f>+VLOOKUP(A732,BD!$A$2:$E$3988,5,0)</f>
        <v>9328.44</v>
      </c>
      <c r="G732" s="101">
        <f t="shared" si="16"/>
        <v>5037.3599999999997</v>
      </c>
      <c r="H732" s="69"/>
      <c r="I732" s="101">
        <f t="array" ref="I732">+ROUND(G732+(G732*DES.2),2)</f>
        <v>9067.25</v>
      </c>
      <c r="J732" s="57"/>
      <c r="K732" s="57"/>
      <c r="L732" s="57"/>
      <c r="M732" s="57"/>
      <c r="N732" s="57"/>
      <c r="O732" s="65" t="str">
        <f>+IFERROR(VLOOKUP(A732,Imagen!A:B,2,0),"")</f>
        <v/>
      </c>
    </row>
    <row r="733" spans="1:15" ht="25.5">
      <c r="A733" s="75" t="s">
        <v>785</v>
      </c>
      <c r="C733" s="94">
        <f>+VLOOKUP(A733,BD!$A$2:$E$3988,3,0)</f>
        <v>484</v>
      </c>
      <c r="D733" s="95" t="str">
        <f>+VLOOKUP(A733,BD!$A$2:$E$3988,4,0)</f>
        <v>RESORTES LINEA FORD - RESORTE P/CONJ DE ANCLAJE ZAP/FRENO- FORD FARLAINE F/100</v>
      </c>
      <c r="E733" s="96">
        <f>+VLOOKUP(A733,BD!$A$2:$E$3988,5,0)</f>
        <v>2409.33</v>
      </c>
      <c r="G733" s="101">
        <f t="shared" si="16"/>
        <v>1301.04</v>
      </c>
      <c r="H733" s="69"/>
      <c r="I733" s="101">
        <f t="array" ref="I733">+ROUND(G733+(G733*DES.2),2)</f>
        <v>2341.87</v>
      </c>
      <c r="J733" s="57"/>
      <c r="K733" s="57"/>
      <c r="L733" s="57"/>
      <c r="M733" s="57"/>
      <c r="N733" s="57"/>
      <c r="O733" s="65" t="str">
        <f>+IFERROR(VLOOKUP(A733,Imagen!A:B,2,0),"")</f>
        <v/>
      </c>
    </row>
    <row r="734" spans="1:15" ht="25.5">
      <c r="A734" s="75" t="s">
        <v>786</v>
      </c>
      <c r="C734" s="94">
        <f>+VLOOKUP(A734,BD!$A$2:$E$3988,3,0)</f>
        <v>485</v>
      </c>
      <c r="D734" s="95" t="str">
        <f>+VLOOKUP(A734,BD!$A$2:$E$3988,4,0)</f>
        <v>RESORTES LINEA FORD - CLIP P/PERNO PASADOR DE PASTILLAS DE FRENO - FORD TAUNUS</v>
      </c>
      <c r="E734" s="96">
        <f>+VLOOKUP(A734,BD!$A$2:$E$3988,5,0)</f>
        <v>2409.33</v>
      </c>
      <c r="G734" s="101">
        <f t="shared" si="16"/>
        <v>1301.04</v>
      </c>
      <c r="H734" s="69"/>
      <c r="I734" s="101">
        <f t="array" ref="I734">+ROUND(G734+(G734*DES.2),2)</f>
        <v>2341.87</v>
      </c>
      <c r="J734" s="57"/>
      <c r="K734" s="57"/>
      <c r="L734" s="57"/>
      <c r="M734" s="57"/>
      <c r="N734" s="57"/>
      <c r="O734" s="65" t="str">
        <f>+IFERROR(VLOOKUP(A734,Imagen!A:B,2,0),"")</f>
        <v/>
      </c>
    </row>
    <row r="735" spans="1:15" ht="25.5">
      <c r="A735" s="75" t="s">
        <v>787</v>
      </c>
      <c r="C735" s="94">
        <f>+VLOOKUP(A735,BD!$A$2:$E$3988,3,0)</f>
        <v>487</v>
      </c>
      <c r="D735" s="95" t="str">
        <f>+VLOOKUP(A735,BD!$A$2:$E$3988,4,0)</f>
        <v>RESORTES LINEA FORD - RESORTE P/COMANDO DE ACELERADOR - FORD TAUNUS</v>
      </c>
      <c r="E735" s="96">
        <f>+VLOOKUP(A735,BD!$A$2:$E$3988,5,0)</f>
        <v>4818.67</v>
      </c>
      <c r="G735" s="101">
        <f t="shared" ref="G735:G766" si="17">IF($G$7="SI",ROUND(E735-(E735*DES.1),2)*1.21,ROUND(E735-(E735*DES.1),2))</f>
        <v>2602.08</v>
      </c>
      <c r="H735" s="69"/>
      <c r="I735" s="101">
        <f t="array" ref="I735">+ROUND(G735+(G735*DES.2),2)</f>
        <v>4683.74</v>
      </c>
      <c r="J735" s="57"/>
      <c r="K735" s="57"/>
      <c r="L735" s="57"/>
      <c r="M735" s="57"/>
      <c r="N735" s="57"/>
      <c r="O735" s="65" t="str">
        <f>+IFERROR(VLOOKUP(A735,Imagen!A:B,2,0),"")</f>
        <v/>
      </c>
    </row>
    <row r="736" spans="1:15" ht="25.5">
      <c r="A736" s="75" t="s">
        <v>788</v>
      </c>
      <c r="C736" s="94">
        <f>+VLOOKUP(A736,BD!$A$2:$E$3988,3,0)</f>
        <v>488</v>
      </c>
      <c r="D736" s="95" t="str">
        <f>+VLOOKUP(A736,BD!$A$2:$E$3988,4,0)</f>
        <v>RESORTES LINEA FORD - RESORTE INFERIOR P/ ZAPATAS DE FRENO - FORD TAUNUS</v>
      </c>
      <c r="E736" s="96">
        <f>+VLOOKUP(A736,BD!$A$2:$E$3988,5,0)</f>
        <v>4324.4399999999996</v>
      </c>
      <c r="G736" s="101">
        <f t="shared" si="17"/>
        <v>2335.1999999999998</v>
      </c>
      <c r="H736" s="69"/>
      <c r="I736" s="101">
        <f t="array" ref="I736">+ROUND(G736+(G736*DES.2),2)</f>
        <v>4203.3599999999997</v>
      </c>
      <c r="J736" s="57"/>
      <c r="K736" s="57"/>
      <c r="L736" s="57"/>
      <c r="M736" s="57"/>
      <c r="N736" s="57"/>
      <c r="O736" s="65" t="str">
        <f>+IFERROR(VLOOKUP(A736,Imagen!A:B,2,0),"")</f>
        <v/>
      </c>
    </row>
    <row r="737" spans="1:15" ht="25.5">
      <c r="A737" s="75" t="s">
        <v>789</v>
      </c>
      <c r="C737" s="94">
        <f>+VLOOKUP(A737,BD!$A$2:$E$3988,3,0)</f>
        <v>491</v>
      </c>
      <c r="D737" s="95" t="str">
        <f>+VLOOKUP(A737,BD!$A$2:$E$3988,4,0)</f>
        <v>RESORTES LINEA FORD - RESORTE P/COMANDO DE ACELERADOR - FORD 100</v>
      </c>
      <c r="E737" s="96">
        <f>+VLOOKUP(A737,BD!$A$2:$E$3988,5,0)</f>
        <v>7784</v>
      </c>
      <c r="G737" s="101">
        <f t="shared" si="17"/>
        <v>4203.3599999999997</v>
      </c>
      <c r="H737" s="69"/>
      <c r="I737" s="101">
        <f t="array" ref="I737">+ROUND(G737+(G737*DES.2),2)</f>
        <v>7566.05</v>
      </c>
      <c r="J737" s="57"/>
      <c r="K737" s="57"/>
      <c r="L737" s="57"/>
      <c r="M737" s="57"/>
      <c r="N737" s="57"/>
      <c r="O737" s="65" t="str">
        <f>+IFERROR(VLOOKUP(A737,Imagen!A:B,2,0),"")</f>
        <v/>
      </c>
    </row>
    <row r="738" spans="1:15" ht="25.5">
      <c r="A738" s="75" t="s">
        <v>790</v>
      </c>
      <c r="C738" s="94">
        <f>+VLOOKUP(A738,BD!$A$2:$E$3988,3,0)</f>
        <v>504</v>
      </c>
      <c r="D738" s="95" t="str">
        <f>+VLOOKUP(A738,BD!$A$2:$E$3988,4,0)</f>
        <v>RESORTES LINEA FORD - RESORTE INFERIOR P/ ZAPATAS DE FRENO TRAS./IZQ/DER - ESCORT</v>
      </c>
      <c r="E738" s="96">
        <f>+VLOOKUP(A738,BD!$A$2:$E$3988,5,0)</f>
        <v>1915.11</v>
      </c>
      <c r="G738" s="101">
        <f t="shared" si="17"/>
        <v>1034.1600000000001</v>
      </c>
      <c r="H738" s="69"/>
      <c r="I738" s="101">
        <f t="array" ref="I738">+ROUND(G738+(G738*DES.2),2)</f>
        <v>1861.49</v>
      </c>
      <c r="J738" s="57"/>
      <c r="K738" s="57"/>
      <c r="L738" s="57"/>
      <c r="M738" s="57"/>
      <c r="N738" s="57"/>
      <c r="O738" s="65" t="str">
        <f>+IFERROR(VLOOKUP(A738,Imagen!A:B,2,0),"")</f>
        <v/>
      </c>
    </row>
    <row r="739" spans="1:15" ht="25.5">
      <c r="A739" s="75" t="s">
        <v>791</v>
      </c>
      <c r="C739" s="94">
        <f>+VLOOKUP(A739,BD!$A$2:$E$3988,3,0)</f>
        <v>505</v>
      </c>
      <c r="D739" s="95" t="str">
        <f>+VLOOKUP(A739,BD!$A$2:$E$3988,4,0)</f>
        <v>RESORTES LINEA FORD - RESORTE SUPERIOR P/ZAPATAS DE FRENO TRAS./DER FORD SIERRA</v>
      </c>
      <c r="E739" s="96">
        <f>+VLOOKUP(A739,BD!$A$2:$E$3988,5,0)</f>
        <v>2532.89</v>
      </c>
      <c r="G739" s="101">
        <f t="shared" si="17"/>
        <v>1367.76</v>
      </c>
      <c r="H739" s="69"/>
      <c r="I739" s="101">
        <f t="array" ref="I739">+ROUND(G739+(G739*DES.2),2)</f>
        <v>2461.9699999999998</v>
      </c>
      <c r="J739" s="57"/>
      <c r="K739" s="57"/>
      <c r="L739" s="57"/>
      <c r="M739" s="57"/>
      <c r="N739" s="57"/>
      <c r="O739" s="65" t="str">
        <f>+IFERROR(VLOOKUP(A739,Imagen!A:B,2,0),"")</f>
        <v/>
      </c>
    </row>
    <row r="740" spans="1:15" ht="25.5">
      <c r="A740" s="75" t="s">
        <v>792</v>
      </c>
      <c r="C740" s="94">
        <f>+VLOOKUP(A740,BD!$A$2:$E$3988,3,0)</f>
        <v>506</v>
      </c>
      <c r="D740" s="95" t="str">
        <f>+VLOOKUP(A740,BD!$A$2:$E$3988,4,0)</f>
        <v>RESORTES LINEA FORD - RESORTE SUPERIOR P/ZAPATAS DE FRENO TRAS./IZQ FORD SIERRA</v>
      </c>
      <c r="E740" s="96">
        <f>+VLOOKUP(A740,BD!$A$2:$E$3988,5,0)</f>
        <v>2532.89</v>
      </c>
      <c r="G740" s="101">
        <f t="shared" si="17"/>
        <v>1367.76</v>
      </c>
      <c r="H740" s="69"/>
      <c r="I740" s="101">
        <f t="array" ref="I740">+ROUND(G740+(G740*DES.2),2)</f>
        <v>2461.9699999999998</v>
      </c>
      <c r="J740" s="57"/>
      <c r="K740" s="57"/>
      <c r="L740" s="57"/>
      <c r="M740" s="57"/>
      <c r="N740" s="57"/>
      <c r="O740" s="65" t="str">
        <f>+IFERROR(VLOOKUP(A740,Imagen!A:B,2,0),"")</f>
        <v/>
      </c>
    </row>
    <row r="741" spans="1:15" ht="25.5">
      <c r="A741" s="75" t="s">
        <v>793</v>
      </c>
      <c r="C741" s="94">
        <f>+VLOOKUP(A741,BD!$A$2:$E$3988,3,0)</f>
        <v>507</v>
      </c>
      <c r="D741" s="95" t="str">
        <f>+VLOOKUP(A741,BD!$A$2:$E$3988,4,0)</f>
        <v>RESORTES LINEA FORD - RESORTE P/REGISTRO DE ZAPATAS DE FRENO TRAS./IZQ/DER - FORD SIERRA</v>
      </c>
      <c r="E741" s="96">
        <f>+VLOOKUP(A741,BD!$A$2:$E$3988,5,0)</f>
        <v>1482.67</v>
      </c>
      <c r="G741" s="101">
        <f t="shared" si="17"/>
        <v>800.64</v>
      </c>
      <c r="H741" s="69"/>
      <c r="I741" s="101">
        <f t="array" ref="I741">+ROUND(G741+(G741*DES.2),2)</f>
        <v>1441.15</v>
      </c>
      <c r="J741" s="57"/>
      <c r="K741" s="57"/>
      <c r="L741" s="57"/>
      <c r="M741" s="57"/>
      <c r="N741" s="57"/>
      <c r="O741" s="65" t="str">
        <f>+IFERROR(VLOOKUP(A741,Imagen!A:B,2,0),"")</f>
        <v/>
      </c>
    </row>
    <row r="742" spans="1:15" ht="25.5">
      <c r="A742" s="75" t="s">
        <v>794</v>
      </c>
      <c r="C742" s="94">
        <f>+VLOOKUP(A742,BD!$A$2:$E$3988,3,0)</f>
        <v>508</v>
      </c>
      <c r="D742" s="95" t="str">
        <f>+VLOOKUP(A742,BD!$A$2:$E$3988,4,0)</f>
        <v>RESORTES LINEA FORD - RESORTE INFERIOR P/ZAPATAS DE FRENO TRAS IZQ/DER - FORD SIERRA</v>
      </c>
      <c r="E742" s="96">
        <f>+VLOOKUP(A742,BD!$A$2:$E$3988,5,0)</f>
        <v>2224</v>
      </c>
      <c r="G742" s="101">
        <f t="shared" si="17"/>
        <v>1200.96</v>
      </c>
      <c r="H742" s="69"/>
      <c r="I742" s="101">
        <f t="array" ref="I742">+ROUND(G742+(G742*DES.2),2)</f>
        <v>2161.73</v>
      </c>
      <c r="J742" s="57"/>
      <c r="K742" s="57"/>
      <c r="L742" s="57"/>
      <c r="M742" s="57"/>
      <c r="N742" s="57"/>
      <c r="O742" s="65" t="str">
        <f>+IFERROR(VLOOKUP(A742,Imagen!A:B,2,0),"")</f>
        <v/>
      </c>
    </row>
    <row r="743" spans="1:15" ht="25.5">
      <c r="A743" s="75" t="s">
        <v>795</v>
      </c>
      <c r="C743" s="94">
        <f>+VLOOKUP(A743,BD!$A$2:$E$3988,3,0)</f>
        <v>511</v>
      </c>
      <c r="D743" s="95" t="str">
        <f>+VLOOKUP(A743,BD!$A$2:$E$3988,4,0)</f>
        <v>RESORTES LINEA FORD - RESORTE IZQ P/LEVA - FORD FIESTA</v>
      </c>
      <c r="E743" s="96">
        <f>+VLOOKUP(A743,BD!$A$2:$E$3988,5,0)</f>
        <v>2532.89</v>
      </c>
      <c r="G743" s="101">
        <f t="shared" si="17"/>
        <v>1367.76</v>
      </c>
      <c r="H743" s="69"/>
      <c r="I743" s="101">
        <f t="array" ref="I743">+ROUND(G743+(G743*DES.2),2)</f>
        <v>2461.9699999999998</v>
      </c>
      <c r="J743" s="57"/>
      <c r="K743" s="57"/>
      <c r="L743" s="57"/>
      <c r="M743" s="57"/>
      <c r="N743" s="57"/>
      <c r="O743" s="65" t="str">
        <f>+IFERROR(VLOOKUP(A743,Imagen!A:B,2,0),"")</f>
        <v/>
      </c>
    </row>
    <row r="744" spans="1:15" ht="25.5">
      <c r="A744" s="75" t="s">
        <v>796</v>
      </c>
      <c r="C744" s="94">
        <f>+VLOOKUP(A744,BD!$A$2:$E$3988,3,0)</f>
        <v>512</v>
      </c>
      <c r="D744" s="95" t="str">
        <f>+VLOOKUP(A744,BD!$A$2:$E$3988,4,0)</f>
        <v>RESORTES LINEA FORD - RESORTE DER P/LEVA - FORD FIESTA</v>
      </c>
      <c r="E744" s="96">
        <f>+VLOOKUP(A744,BD!$A$2:$E$3988,5,0)</f>
        <v>2532.89</v>
      </c>
      <c r="G744" s="101">
        <f t="shared" si="17"/>
        <v>1367.76</v>
      </c>
      <c r="H744" s="69"/>
      <c r="I744" s="101">
        <f t="array" ref="I744">+ROUND(G744+(G744*DES.2),2)</f>
        <v>2461.9699999999998</v>
      </c>
      <c r="J744" s="57"/>
      <c r="K744" s="57"/>
      <c r="L744" s="57"/>
      <c r="M744" s="57"/>
      <c r="N744" s="57"/>
      <c r="O744" s="65" t="str">
        <f>+IFERROR(VLOOKUP(A744,Imagen!A:B,2,0),"")</f>
        <v/>
      </c>
    </row>
    <row r="745" spans="1:15" ht="25.5">
      <c r="A745" s="75" t="s">
        <v>797</v>
      </c>
      <c r="C745" s="94">
        <f>+VLOOKUP(A745,BD!$A$2:$E$3988,3,0)</f>
        <v>513</v>
      </c>
      <c r="D745" s="95" t="str">
        <f>+VLOOKUP(A745,BD!$A$2:$E$3988,4,0)</f>
        <v>RESORTES LINEA FORD - RESORTE INFERIOR P/ZAPATA DE FRENO - FORD FIESTA</v>
      </c>
      <c r="E745" s="96">
        <f>+VLOOKUP(A745,BD!$A$2:$E$3988,5,0)</f>
        <v>2038.67</v>
      </c>
      <c r="G745" s="101">
        <f t="shared" si="17"/>
        <v>1100.8800000000001</v>
      </c>
      <c r="H745" s="69"/>
      <c r="I745" s="101">
        <f t="array" ref="I745">+ROUND(G745+(G745*DES.2),2)</f>
        <v>1981.58</v>
      </c>
      <c r="J745" s="57"/>
      <c r="K745" s="57"/>
      <c r="L745" s="57"/>
      <c r="M745" s="57"/>
      <c r="N745" s="57"/>
      <c r="O745" s="65" t="str">
        <f>+IFERROR(VLOOKUP(A745,Imagen!A:B,2,0),"")</f>
        <v/>
      </c>
    </row>
    <row r="746" spans="1:15" ht="25.5">
      <c r="A746" s="75" t="s">
        <v>798</v>
      </c>
      <c r="C746" s="94">
        <f>+VLOOKUP(A746,BD!$A$2:$E$3988,3,0)</f>
        <v>524</v>
      </c>
      <c r="D746" s="95" t="str">
        <f>+VLOOKUP(A746,BD!$A$2:$E$3988,4,0)</f>
        <v>RESORTES LINEA FORD - RESORTE PATIN FORD ORION-POINTER</v>
      </c>
      <c r="E746" s="96">
        <f>+VLOOKUP(A746,BD!$A$2:$E$3988,5,0)</f>
        <v>1606.22</v>
      </c>
      <c r="G746" s="101">
        <f t="shared" si="17"/>
        <v>867.36</v>
      </c>
      <c r="H746" s="69"/>
      <c r="I746" s="101">
        <f t="array" ref="I746">+ROUND(G746+(G746*DES.2),2)</f>
        <v>1561.25</v>
      </c>
      <c r="J746" s="57"/>
      <c r="K746" s="57"/>
      <c r="L746" s="57"/>
      <c r="M746" s="57"/>
      <c r="N746" s="57"/>
      <c r="O746" s="65" t="str">
        <f>+IFERROR(VLOOKUP(A746,Imagen!A:B,2,0),"")</f>
        <v/>
      </c>
    </row>
    <row r="747" spans="1:15" ht="25.5">
      <c r="A747" s="75" t="s">
        <v>799</v>
      </c>
      <c r="C747" s="94">
        <f>+VLOOKUP(A747,BD!$A$2:$E$3988,3,0)</f>
        <v>526</v>
      </c>
      <c r="D747" s="95" t="str">
        <f>+VLOOKUP(A747,BD!$A$2:$E$3988,4,0)</f>
        <v>RESORTES LINEA FORD - RESORTE PATIN FORD FIESTA 2003 EN ADELANTE</v>
      </c>
      <c r="E747" s="96">
        <f>+VLOOKUP(A747,BD!$A$2:$E$3988,5,0)</f>
        <v>1915.11</v>
      </c>
      <c r="G747" s="101">
        <f t="shared" si="17"/>
        <v>1034.1600000000001</v>
      </c>
      <c r="H747" s="69"/>
      <c r="I747" s="101">
        <f t="array" ref="I747">+ROUND(G747+(G747*DES.2),2)</f>
        <v>1861.49</v>
      </c>
      <c r="J747" s="57"/>
      <c r="K747" s="57"/>
      <c r="L747" s="57"/>
      <c r="M747" s="57"/>
      <c r="N747" s="57"/>
      <c r="O747" s="65" t="str">
        <f>+IFERROR(VLOOKUP(A747,Imagen!A:B,2,0),"")</f>
        <v/>
      </c>
    </row>
    <row r="748" spans="1:15" ht="25.5">
      <c r="A748" s="75" t="s">
        <v>800</v>
      </c>
      <c r="C748" s="94">
        <f>+VLOOKUP(A748,BD!$A$2:$E$3988,3,0)</f>
        <v>545</v>
      </c>
      <c r="D748" s="95" t="str">
        <f>+VLOOKUP(A748,BD!$A$2:$E$3988,4,0)</f>
        <v>RESORTES LINEA CHEVROLET - RESORTE SUPERIOR P/ZAPATAS DE FRENO - CHEVROLET PICK UP</v>
      </c>
      <c r="E748" s="96">
        <f>+VLOOKUP(A748,BD!$A$2:$E$3988,5,0)</f>
        <v>5436.44</v>
      </c>
      <c r="G748" s="101">
        <f t="shared" si="17"/>
        <v>2935.68</v>
      </c>
      <c r="H748" s="69"/>
      <c r="I748" s="101">
        <f t="array" ref="I748">+ROUND(G748+(G748*DES.2),2)</f>
        <v>5284.22</v>
      </c>
      <c r="J748" s="57"/>
      <c r="K748" s="57"/>
      <c r="L748" s="57"/>
      <c r="M748" s="57"/>
      <c r="N748" s="57"/>
      <c r="O748" s="65" t="str">
        <f>+IFERROR(VLOOKUP(A748,Imagen!A:B,2,0),"")</f>
        <v/>
      </c>
    </row>
    <row r="749" spans="1:15" ht="25.5">
      <c r="A749" s="75" t="s">
        <v>801</v>
      </c>
      <c r="C749" s="94">
        <f>+VLOOKUP(A749,BD!$A$2:$E$3988,3,0)</f>
        <v>547</v>
      </c>
      <c r="D749" s="95" t="str">
        <f>+VLOOKUP(A749,BD!$A$2:$E$3988,4,0)</f>
        <v>RESORTES LINEA CHEVROLET - COMANDO DE ACCION. DE EMBRAGUE - BEDFORD.  TODOS</v>
      </c>
      <c r="E749" s="96">
        <f>+VLOOKUP(A749,BD!$A$2:$E$3988,5,0)</f>
        <v>6672</v>
      </c>
      <c r="G749" s="101">
        <f t="shared" si="17"/>
        <v>3602.88</v>
      </c>
      <c r="H749" s="69"/>
      <c r="I749" s="101">
        <f t="array" ref="I749">+ROUND(G749+(G749*DES.2),2)</f>
        <v>6485.18</v>
      </c>
      <c r="J749" s="57"/>
      <c r="K749" s="57"/>
      <c r="L749" s="57"/>
      <c r="M749" s="57"/>
      <c r="N749" s="57"/>
      <c r="O749" s="65" t="str">
        <f>+IFERROR(VLOOKUP(A749,Imagen!A:B,2,0),"")</f>
        <v/>
      </c>
    </row>
    <row r="750" spans="1:15" ht="25.5">
      <c r="A750" s="75" t="s">
        <v>802</v>
      </c>
      <c r="C750" s="94">
        <f>+VLOOKUP(A750,BD!$A$2:$E$3988,3,0)</f>
        <v>548</v>
      </c>
      <c r="D750" s="95" t="str">
        <f>+VLOOKUP(A750,BD!$A$2:$E$3988,4,0)</f>
        <v>RESORTES LINEA CHEVROLET - RESORTE SUPERIOR P/ZAP. FRENO SECUNDARIA TRAS CHEVROLET PICK UP</v>
      </c>
      <c r="E750" s="96">
        <f>+VLOOKUP(A750,BD!$A$2:$E$3988,5,0)</f>
        <v>6116</v>
      </c>
      <c r="G750" s="101">
        <f t="shared" si="17"/>
        <v>3302.64</v>
      </c>
      <c r="H750" s="69"/>
      <c r="I750" s="101">
        <f t="array" ref="I750">+ROUND(G750+(G750*DES.2),2)</f>
        <v>5944.75</v>
      </c>
      <c r="J750" s="57"/>
      <c r="K750" s="57"/>
      <c r="L750" s="57"/>
      <c r="M750" s="57"/>
      <c r="N750" s="57"/>
      <c r="O750" s="65" t="str">
        <f>+IFERROR(VLOOKUP(A750,Imagen!A:B,2,0),"")</f>
        <v/>
      </c>
    </row>
    <row r="751" spans="1:15" ht="25.5">
      <c r="A751" s="75" t="s">
        <v>803</v>
      </c>
      <c r="C751" s="94">
        <f>+VLOOKUP(A751,BD!$A$2:$E$3988,3,0)</f>
        <v>550</v>
      </c>
      <c r="D751" s="95" t="str">
        <f>+VLOOKUP(A751,BD!$A$2:$E$3988,4,0)</f>
        <v>RESORTES LINEA CHEVROLET - RESORTETRABA SUP LARGO MONZA /VARGA</v>
      </c>
      <c r="E751" s="96">
        <f>+VLOOKUP(A751,BD!$A$2:$E$3988,5,0)</f>
        <v>2718.22</v>
      </c>
      <c r="G751" s="101">
        <f t="shared" si="17"/>
        <v>1467.84</v>
      </c>
      <c r="H751" s="69"/>
      <c r="I751" s="101">
        <f t="array" ref="I751">+ROUND(G751+(G751*DES.2),2)</f>
        <v>2642.11</v>
      </c>
      <c r="J751" s="57"/>
      <c r="K751" s="57"/>
      <c r="L751" s="57"/>
      <c r="M751" s="57"/>
      <c r="N751" s="57"/>
      <c r="O751" s="65" t="str">
        <f>+IFERROR(VLOOKUP(A751,Imagen!A:B,2,0),"")</f>
        <v/>
      </c>
    </row>
    <row r="752" spans="1:15" ht="25.5">
      <c r="A752" s="75" t="s">
        <v>804</v>
      </c>
      <c r="C752" s="94">
        <f>+VLOOKUP(A752,BD!$A$2:$E$3988,3,0)</f>
        <v>555</v>
      </c>
      <c r="D752" s="95" t="str">
        <f>+VLOOKUP(A752,BD!$A$2:$E$3988,4,0)</f>
        <v>RESORTES LINEA CHEVROLET - RESORTE P/COMANDO DE ACELERADOR - CHEVROLET PICK UP. TODOS</v>
      </c>
      <c r="E752" s="96">
        <f>+VLOOKUP(A752,BD!$A$2:$E$3988,5,0)</f>
        <v>6301.33</v>
      </c>
      <c r="G752" s="101">
        <f t="shared" si="17"/>
        <v>3402.72</v>
      </c>
      <c r="H752" s="69"/>
      <c r="I752" s="101">
        <f t="array" ref="I752">+ROUND(G752+(G752*DES.2),2)</f>
        <v>6124.9</v>
      </c>
      <c r="J752" s="57"/>
      <c r="K752" s="57"/>
      <c r="L752" s="57"/>
      <c r="M752" s="57"/>
      <c r="N752" s="57"/>
      <c r="O752" s="65" t="str">
        <f>+IFERROR(VLOOKUP(A752,Imagen!A:B,2,0),"")</f>
        <v/>
      </c>
    </row>
    <row r="753" spans="1:15" ht="25.5">
      <c r="A753" s="75" t="s">
        <v>805</v>
      </c>
      <c r="C753" s="94">
        <f>+VLOOKUP(A753,BD!$A$2:$E$3988,3,0)</f>
        <v>575</v>
      </c>
      <c r="D753" s="95" t="str">
        <f>+VLOOKUP(A753,BD!$A$2:$E$3988,4,0)</f>
        <v>RESORTES LINEA RENAULT - RESORTE SUPERIOR P/ZAPATAS DE FRENO TRAS- RENAULT 6/R12</v>
      </c>
      <c r="E753" s="96">
        <f>+VLOOKUP(A753,BD!$A$2:$E$3988,5,0)</f>
        <v>4942.22</v>
      </c>
      <c r="G753" s="101">
        <f t="shared" si="17"/>
        <v>2668.8</v>
      </c>
      <c r="H753" s="69"/>
      <c r="I753" s="101">
        <f t="array" ref="I753">+ROUND(G753+(G753*DES.2),2)</f>
        <v>4803.84</v>
      </c>
      <c r="J753" s="57"/>
      <c r="K753" s="57"/>
      <c r="L753" s="57"/>
      <c r="M753" s="57"/>
      <c r="N753" s="57"/>
      <c r="O753" s="65" t="str">
        <f>+IFERROR(VLOOKUP(A753,Imagen!A:B,2,0),"")</f>
        <v/>
      </c>
    </row>
    <row r="754" spans="1:15" ht="25.5">
      <c r="A754" s="75" t="s">
        <v>806</v>
      </c>
      <c r="C754" s="94">
        <f>+VLOOKUP(A754,BD!$A$2:$E$3988,3,0)</f>
        <v>576</v>
      </c>
      <c r="D754" s="95" t="str">
        <f>+VLOOKUP(A754,BD!$A$2:$E$3988,4,0)</f>
        <v>RESORTES LINEA RENAULT - RESORTE P/PEDAL DE ACCIONAM.DE EMBRAGUE - R6/R12</v>
      </c>
      <c r="E754" s="96">
        <f>+VLOOKUP(A754,BD!$A$2:$E$3988,5,0)</f>
        <v>3150.67</v>
      </c>
      <c r="G754" s="101">
        <f t="shared" si="17"/>
        <v>1701.36</v>
      </c>
      <c r="H754" s="69"/>
      <c r="I754" s="101">
        <f t="array" ref="I754">+ROUND(G754+(G754*DES.2),2)</f>
        <v>3062.45</v>
      </c>
      <c r="J754" s="57"/>
      <c r="K754" s="57"/>
      <c r="L754" s="57"/>
      <c r="M754" s="57"/>
      <c r="N754" s="57"/>
      <c r="O754" s="65" t="str">
        <f>+IFERROR(VLOOKUP(A754,Imagen!A:B,2,0),"")</f>
        <v/>
      </c>
    </row>
    <row r="755" spans="1:15" ht="25.5">
      <c r="A755" s="75" t="s">
        <v>807</v>
      </c>
      <c r="C755" s="94">
        <f>+VLOOKUP(A755,BD!$A$2:$E$3988,3,0)</f>
        <v>583</v>
      </c>
      <c r="D755" s="95" t="str">
        <f>+VLOOKUP(A755,BD!$A$2:$E$3988,4,0)</f>
        <v>RESORTES LINEA RENAULT - RESORTE SUPERIOR P/ZAPATAS DE FRENO TRAS- RENAULT 6/R12</v>
      </c>
      <c r="E755" s="96">
        <f>+VLOOKUP(A755,BD!$A$2:$E$3988,5,0)</f>
        <v>2347.56</v>
      </c>
      <c r="G755" s="101">
        <f t="shared" si="17"/>
        <v>1267.68</v>
      </c>
      <c r="H755" s="69"/>
      <c r="I755" s="101">
        <f t="array" ref="I755">+ROUND(G755+(G755*DES.2),2)</f>
        <v>2281.8200000000002</v>
      </c>
      <c r="J755" s="57"/>
      <c r="K755" s="57"/>
      <c r="L755" s="57"/>
      <c r="M755" s="57"/>
      <c r="N755" s="57"/>
      <c r="O755" s="65" t="str">
        <f>+IFERROR(VLOOKUP(A755,Imagen!A:B,2,0),"")</f>
        <v/>
      </c>
    </row>
    <row r="756" spans="1:15" ht="25.5">
      <c r="A756" s="75" t="s">
        <v>808</v>
      </c>
      <c r="C756" s="94">
        <f>+VLOOKUP(A756,BD!$A$2:$E$3988,3,0)</f>
        <v>584</v>
      </c>
      <c r="D756" s="95" t="str">
        <f>+VLOOKUP(A756,BD!$A$2:$E$3988,4,0)</f>
        <v>RESORTES LINEA RENAULT - RESORTE SUPERIOR P/ZAPATAS DE FRENO TRAS - RENAULT 18</v>
      </c>
      <c r="E756" s="96">
        <f>+VLOOKUP(A756,BD!$A$2:$E$3988,5,0)</f>
        <v>3459.56</v>
      </c>
      <c r="G756" s="101">
        <f t="shared" si="17"/>
        <v>1868.16</v>
      </c>
      <c r="H756" s="69"/>
      <c r="I756" s="101">
        <f t="array" ref="I756">+ROUND(G756+(G756*DES.2),2)</f>
        <v>3362.69</v>
      </c>
      <c r="J756" s="57"/>
      <c r="K756" s="57"/>
      <c r="L756" s="57"/>
      <c r="M756" s="57"/>
      <c r="N756" s="57"/>
      <c r="O756" s="65" t="str">
        <f>+IFERROR(VLOOKUP(A756,Imagen!A:B,2,0),"")</f>
        <v/>
      </c>
    </row>
    <row r="757" spans="1:15" ht="25.5">
      <c r="A757" s="75" t="s">
        <v>809</v>
      </c>
      <c r="C757" s="94">
        <f>+VLOOKUP(A757,BD!$A$2:$E$3988,3,0)</f>
        <v>585</v>
      </c>
      <c r="D757" s="95" t="str">
        <f>+VLOOKUP(A757,BD!$A$2:$E$3988,4,0)</f>
        <v>RESORTES LINEA RENAULT - RESORTE INFERIOR P/ZAPATAS DE FRENO TRAS - RENAULT 18</v>
      </c>
      <c r="E757" s="96">
        <f>+VLOOKUP(A757,BD!$A$2:$E$3988,5,0)</f>
        <v>1729.78</v>
      </c>
      <c r="G757" s="101">
        <f t="shared" si="17"/>
        <v>934.08</v>
      </c>
      <c r="H757" s="69"/>
      <c r="I757" s="101">
        <f t="array" ref="I757">+ROUND(G757+(G757*DES.2),2)</f>
        <v>1681.34</v>
      </c>
      <c r="J757" s="57"/>
      <c r="K757" s="57"/>
      <c r="L757" s="57"/>
      <c r="M757" s="57"/>
      <c r="N757" s="57"/>
      <c r="O757" s="65" t="str">
        <f>+IFERROR(VLOOKUP(A757,Imagen!A:B,2,0),"")</f>
        <v/>
      </c>
    </row>
    <row r="758" spans="1:15" ht="25.5">
      <c r="A758" s="75" t="s">
        <v>810</v>
      </c>
      <c r="C758" s="94">
        <f>+VLOOKUP(A758,BD!$A$2:$E$3988,3,0)</f>
        <v>589</v>
      </c>
      <c r="D758" s="95" t="str">
        <f>+VLOOKUP(A758,BD!$A$2:$E$3988,4,0)</f>
        <v>RESORTES LINEA RENAULT - RES. P/CONJ. DE ANCLAJE DE Z/ DE FRENO-R12/9/11/18/21/TRAFFIC</v>
      </c>
      <c r="E758" s="96">
        <f>+VLOOKUP(A758,BD!$A$2:$E$3988,5,0)</f>
        <v>2224</v>
      </c>
      <c r="G758" s="101">
        <f t="shared" si="17"/>
        <v>1200.96</v>
      </c>
      <c r="H758" s="69"/>
      <c r="I758" s="101">
        <f t="array" ref="I758">+ROUND(G758+(G758*DES.2),2)</f>
        <v>2161.73</v>
      </c>
      <c r="J758" s="57"/>
      <c r="K758" s="57"/>
      <c r="L758" s="57"/>
      <c r="M758" s="57"/>
      <c r="N758" s="57"/>
      <c r="O758" s="65" t="str">
        <f>+IFERROR(VLOOKUP(A758,Imagen!A:B,2,0),"")</f>
        <v/>
      </c>
    </row>
    <row r="759" spans="1:15" ht="25.5">
      <c r="A759" s="75" t="s">
        <v>811</v>
      </c>
      <c r="C759" s="94">
        <f>+VLOOKUP(A759,BD!$A$2:$E$3988,3,0)</f>
        <v>590</v>
      </c>
      <c r="D759" s="95" t="str">
        <f>+VLOOKUP(A759,BD!$A$2:$E$3988,4,0)</f>
        <v>RESORTES LINEA RENAULT - SEGURO P/CRAPODINA DE EMPUJE DE EMBRAGUE - RENAULT 18</v>
      </c>
      <c r="E759" s="96">
        <f>+VLOOKUP(A759,BD!$A$2:$E$3988,5,0)</f>
        <v>3459.56</v>
      </c>
      <c r="G759" s="101">
        <f t="shared" si="17"/>
        <v>1868.16</v>
      </c>
      <c r="H759" s="69"/>
      <c r="I759" s="101">
        <f t="array" ref="I759">+ROUND(G759+(G759*DES.2),2)</f>
        <v>3362.69</v>
      </c>
      <c r="J759" s="57"/>
      <c r="K759" s="57"/>
      <c r="L759" s="57"/>
      <c r="M759" s="57"/>
      <c r="N759" s="57"/>
      <c r="O759" s="65" t="str">
        <f>+IFERROR(VLOOKUP(A759,Imagen!A:B,2,0),"")</f>
        <v/>
      </c>
    </row>
    <row r="760" spans="1:15" ht="25.5">
      <c r="A760" s="75" t="s">
        <v>812</v>
      </c>
      <c r="C760" s="94">
        <f>+VLOOKUP(A760,BD!$A$2:$E$3988,3,0)</f>
        <v>594</v>
      </c>
      <c r="D760" s="95" t="str">
        <f>+VLOOKUP(A760,BD!$A$2:$E$3988,4,0)</f>
        <v>RESORTES LINEA RENAULT - RESORTE P/GATILLO DE REG. AUTOM. DE Z/DE FRENO TRAS/IZQ - R 9/11</v>
      </c>
      <c r="E760" s="96">
        <f>+VLOOKUP(A760,BD!$A$2:$E$3988,5,0)</f>
        <v>1544.44</v>
      </c>
      <c r="G760" s="101">
        <f t="shared" si="17"/>
        <v>834</v>
      </c>
      <c r="H760" s="69"/>
      <c r="I760" s="101">
        <f t="array" ref="I760">+ROUND(G760+(G760*DES.2),2)</f>
        <v>1501.2</v>
      </c>
      <c r="J760" s="57"/>
      <c r="K760" s="57"/>
      <c r="L760" s="57"/>
      <c r="M760" s="57"/>
      <c r="N760" s="57"/>
      <c r="O760" s="65" t="str">
        <f>+IFERROR(VLOOKUP(A760,Imagen!A:B,2,0),"")</f>
        <v/>
      </c>
    </row>
    <row r="761" spans="1:15" ht="25.5">
      <c r="A761" s="75" t="s">
        <v>813</v>
      </c>
      <c r="C761" s="94">
        <f>+VLOOKUP(A761,BD!$A$2:$E$3988,3,0)</f>
        <v>595</v>
      </c>
      <c r="D761" s="95" t="str">
        <f>+VLOOKUP(A761,BD!$A$2:$E$3988,4,0)</f>
        <v>RESORTES LINEA RENAULT - RESORTE P/GATILLO DE REG. AUTOM. DE Z/DE FRENO TRAS/DER - R 9/11</v>
      </c>
      <c r="E761" s="96">
        <f>+VLOOKUP(A761,BD!$A$2:$E$3988,5,0)</f>
        <v>1297.33</v>
      </c>
      <c r="G761" s="101">
        <f t="shared" si="17"/>
        <v>700.56</v>
      </c>
      <c r="H761" s="69"/>
      <c r="I761" s="101">
        <f t="array" ref="I761">+ROUND(G761+(G761*DES.2),2)</f>
        <v>1261.01</v>
      </c>
      <c r="J761" s="57"/>
      <c r="K761" s="57"/>
      <c r="L761" s="57"/>
      <c r="M761" s="57"/>
      <c r="N761" s="57"/>
      <c r="O761" s="65" t="str">
        <f>+IFERROR(VLOOKUP(A761,Imagen!A:B,2,0),"")</f>
        <v/>
      </c>
    </row>
    <row r="762" spans="1:15" ht="25.5">
      <c r="A762" s="75" t="s">
        <v>814</v>
      </c>
      <c r="C762" s="94">
        <f>+VLOOKUP(A762,BD!$A$2:$E$3988,3,0)</f>
        <v>598</v>
      </c>
      <c r="D762" s="95" t="str">
        <f>+VLOOKUP(A762,BD!$A$2:$E$3988,4,0)</f>
        <v>RESORTES LINEA RENAULT - RESORTE SUPERIOR P/ZAPATA DE FRENO TRAS.IQZ Y DER. - R 9/11</v>
      </c>
      <c r="E762" s="96">
        <f>+VLOOKUP(A762,BD!$A$2:$E$3988,5,0)</f>
        <v>3953.78</v>
      </c>
      <c r="G762" s="101">
        <f t="shared" si="17"/>
        <v>2135.04</v>
      </c>
      <c r="H762" s="69"/>
      <c r="I762" s="101">
        <f t="array" ref="I762">+ROUND(G762+(G762*DES.2),2)</f>
        <v>3843.07</v>
      </c>
      <c r="J762" s="57"/>
      <c r="K762" s="57"/>
      <c r="L762" s="57"/>
      <c r="M762" s="57"/>
      <c r="N762" s="57"/>
      <c r="O762" s="65" t="str">
        <f>+IFERROR(VLOOKUP(A762,Imagen!A:B,2,0),"")</f>
        <v/>
      </c>
    </row>
    <row r="763" spans="1:15" ht="25.5">
      <c r="A763" s="75" t="s">
        <v>815</v>
      </c>
      <c r="C763" s="94">
        <f>+VLOOKUP(A763,BD!$A$2:$E$3988,3,0)</f>
        <v>599</v>
      </c>
      <c r="D763" s="95" t="str">
        <f>+VLOOKUP(A763,BD!$A$2:$E$3988,4,0)</f>
        <v>RESORTES LINEA RENAULT - RESORTE INFERIOR P/ZAPATAS DE FRENO TRAS/IZQ/DER - R9/11</v>
      </c>
      <c r="E763" s="96">
        <f>+VLOOKUP(A763,BD!$A$2:$E$3988,5,0)</f>
        <v>1976.89</v>
      </c>
      <c r="G763" s="101">
        <f t="shared" si="17"/>
        <v>1067.52</v>
      </c>
      <c r="H763" s="69"/>
      <c r="I763" s="101">
        <f t="array" ref="I763">+ROUND(G763+(G763*DES.2),2)</f>
        <v>1921.54</v>
      </c>
      <c r="J763" s="57"/>
      <c r="K763" s="57"/>
      <c r="L763" s="57"/>
      <c r="M763" s="57"/>
      <c r="N763" s="57"/>
      <c r="O763" s="65" t="str">
        <f>+IFERROR(VLOOKUP(A763,Imagen!A:B,2,0),"")</f>
        <v/>
      </c>
    </row>
    <row r="764" spans="1:15" ht="25.5">
      <c r="A764" s="75" t="s">
        <v>816</v>
      </c>
      <c r="C764" s="94">
        <f>+VLOOKUP(A764,BD!$A$2:$E$3988,3,0)</f>
        <v>600</v>
      </c>
      <c r="D764" s="95" t="str">
        <f>+VLOOKUP(A764,BD!$A$2:$E$3988,4,0)</f>
        <v>RESORTES LINEA RENAULT - RESORTE P/GATILLO DE REG. AUTOM. DE Z/ FRENO TRAS/IZQ-R TRAFFIC</v>
      </c>
      <c r="E764" s="96">
        <f>+VLOOKUP(A764,BD!$A$2:$E$3988,5,0)</f>
        <v>1482.67</v>
      </c>
      <c r="G764" s="101">
        <f t="shared" si="17"/>
        <v>800.64</v>
      </c>
      <c r="H764" s="69"/>
      <c r="I764" s="101">
        <f t="array" ref="I764">+ROUND(G764+(G764*DES.2),2)</f>
        <v>1441.15</v>
      </c>
      <c r="J764" s="57"/>
      <c r="K764" s="57"/>
      <c r="L764" s="57"/>
      <c r="M764" s="57"/>
      <c r="N764" s="57"/>
      <c r="O764" s="65" t="str">
        <f>+IFERROR(VLOOKUP(A764,Imagen!A:B,2,0),"")</f>
        <v/>
      </c>
    </row>
    <row r="765" spans="1:15" ht="25.5">
      <c r="A765" s="75" t="s">
        <v>817</v>
      </c>
      <c r="C765" s="94">
        <f>+VLOOKUP(A765,BD!$A$2:$E$3988,3,0)</f>
        <v>601</v>
      </c>
      <c r="D765" s="95" t="str">
        <f>+VLOOKUP(A765,BD!$A$2:$E$3988,4,0)</f>
        <v>RESORTES LINEA RENAULT - RESORTE P/GATILLO DE REG. AUTOM. DE Z/ FRENO TRAS/DER-R TRAFFIC</v>
      </c>
      <c r="E765" s="96">
        <f>+VLOOKUP(A765,BD!$A$2:$E$3988,5,0)</f>
        <v>1482.67</v>
      </c>
      <c r="G765" s="101">
        <f t="shared" si="17"/>
        <v>800.64</v>
      </c>
      <c r="H765" s="69"/>
      <c r="I765" s="101">
        <f t="array" ref="I765">+ROUND(G765+(G765*DES.2),2)</f>
        <v>1441.15</v>
      </c>
      <c r="J765" s="57"/>
      <c r="K765" s="57"/>
      <c r="L765" s="57"/>
      <c r="M765" s="57"/>
      <c r="N765" s="57"/>
      <c r="O765" s="65" t="str">
        <f>+IFERROR(VLOOKUP(A765,Imagen!A:B,2,0),"")</f>
        <v/>
      </c>
    </row>
    <row r="766" spans="1:15" ht="25.5">
      <c r="A766" s="75" t="s">
        <v>818</v>
      </c>
      <c r="C766" s="94">
        <f>+VLOOKUP(A766,BD!$A$2:$E$3988,3,0)</f>
        <v>606</v>
      </c>
      <c r="D766" s="95" t="str">
        <f>+VLOOKUP(A766,BD!$A$2:$E$3988,4,0)</f>
        <v>RESORTES LINEA RENAULT - RESORTE SUPERIOR P/Z DE FRENO TRAS IZQ/DER - RENAULT 19</v>
      </c>
      <c r="E766" s="96">
        <f>+VLOOKUP(A766,BD!$A$2:$E$3988,5,0)</f>
        <v>2409.33</v>
      </c>
      <c r="G766" s="101">
        <f t="shared" si="17"/>
        <v>1301.04</v>
      </c>
      <c r="H766" s="69"/>
      <c r="I766" s="101">
        <f t="array" ref="I766">+ROUND(G766+(G766*DES.2),2)</f>
        <v>2341.87</v>
      </c>
      <c r="J766" s="57"/>
      <c r="K766" s="57"/>
      <c r="L766" s="57"/>
      <c r="M766" s="57"/>
      <c r="N766" s="57"/>
      <c r="O766" s="65" t="str">
        <f>+IFERROR(VLOOKUP(A766,Imagen!A:B,2,0),"")</f>
        <v/>
      </c>
    </row>
    <row r="767" spans="1:15" ht="25.5">
      <c r="A767" s="75" t="s">
        <v>819</v>
      </c>
      <c r="C767" s="94">
        <f>+VLOOKUP(A767,BD!$A$2:$E$3988,3,0)</f>
        <v>607</v>
      </c>
      <c r="D767" s="95" t="str">
        <f>+VLOOKUP(A767,BD!$A$2:$E$3988,4,0)</f>
        <v>RESORTES LINEA RENAULT - RESORTE INFERIOR P/Z DE FRENO TRAS IZQ/DER - RENAULT 19</v>
      </c>
      <c r="E767" s="96">
        <f>+VLOOKUP(A767,BD!$A$2:$E$3988,5,0)</f>
        <v>1606.22</v>
      </c>
      <c r="G767" s="101">
        <f t="shared" ref="G767:G799" si="18">IF($G$7="SI",ROUND(E767-(E767*DES.1),2)*1.21,ROUND(E767-(E767*DES.1),2))</f>
        <v>867.36</v>
      </c>
      <c r="H767" s="69"/>
      <c r="I767" s="101">
        <f t="array" ref="I767">+ROUND(G767+(G767*DES.2),2)</f>
        <v>1561.25</v>
      </c>
      <c r="J767" s="57"/>
      <c r="K767" s="57"/>
      <c r="L767" s="57"/>
      <c r="M767" s="57"/>
      <c r="N767" s="57"/>
      <c r="O767" s="65" t="str">
        <f>+IFERROR(VLOOKUP(A767,Imagen!A:B,2,0),"")</f>
        <v/>
      </c>
    </row>
    <row r="768" spans="1:15" ht="25.5">
      <c r="A768" s="75" t="s">
        <v>820</v>
      </c>
      <c r="C768" s="94">
        <f>+VLOOKUP(A768,BD!$A$2:$E$3988,3,0)</f>
        <v>608</v>
      </c>
      <c r="D768" s="95" t="str">
        <f>+VLOOKUP(A768,BD!$A$2:$E$3988,4,0)</f>
        <v>RESORTES LINEA RENAULT - RESORTE P/ LEVA DE REG. AUTOM TRAS/IZQ/DER - R19</v>
      </c>
      <c r="E768" s="96">
        <f>+VLOOKUP(A768,BD!$A$2:$E$3988,5,0)</f>
        <v>2224</v>
      </c>
      <c r="G768" s="101">
        <f t="shared" si="18"/>
        <v>1200.96</v>
      </c>
      <c r="H768" s="69"/>
      <c r="I768" s="101">
        <f t="array" ref="I768">+ROUND(G768+(G768*DES.2),2)</f>
        <v>2161.73</v>
      </c>
      <c r="J768" s="57"/>
      <c r="K768" s="57"/>
      <c r="L768" s="57"/>
      <c r="M768" s="57"/>
      <c r="N768" s="57"/>
      <c r="O768" s="65" t="str">
        <f>+IFERROR(VLOOKUP(A768,Imagen!A:B,2,0),"")</f>
        <v/>
      </c>
    </row>
    <row r="769" spans="1:15" ht="25.5">
      <c r="A769" s="75" t="s">
        <v>821</v>
      </c>
      <c r="C769" s="94">
        <f>+VLOOKUP(A769,BD!$A$2:$E$3988,3,0)</f>
        <v>609</v>
      </c>
      <c r="D769" s="95" t="str">
        <f>+VLOOKUP(A769,BD!$A$2:$E$3988,4,0)</f>
        <v>RESORTES LINEA RENAULT - RESORTE P/COMANDO DE ACELERADOR - R18 2000 CC.</v>
      </c>
      <c r="E769" s="96">
        <f>+VLOOKUP(A769,BD!$A$2:$E$3988,5,0)</f>
        <v>4880.4399999999996</v>
      </c>
      <c r="G769" s="101">
        <f t="shared" si="18"/>
        <v>2635.44</v>
      </c>
      <c r="H769" s="69"/>
      <c r="I769" s="101">
        <f t="array" ref="I769">+ROUND(G769+(G769*DES.2),2)</f>
        <v>4743.79</v>
      </c>
      <c r="J769" s="57"/>
      <c r="K769" s="57"/>
      <c r="L769" s="57"/>
      <c r="M769" s="57"/>
      <c r="N769" s="57"/>
      <c r="O769" s="65" t="str">
        <f>+IFERROR(VLOOKUP(A769,Imagen!A:B,2,0),"")</f>
        <v/>
      </c>
    </row>
    <row r="770" spans="1:15" ht="25.5">
      <c r="A770" s="75" t="s">
        <v>822</v>
      </c>
      <c r="C770" s="94">
        <f>+VLOOKUP(A770,BD!$A$2:$E$3988,3,0)</f>
        <v>612</v>
      </c>
      <c r="D770" s="95" t="str">
        <f>+VLOOKUP(A770,BD!$A$2:$E$3988,4,0)</f>
        <v>RESORTES LINEA RENAULT - RESORTE P/GATILLO DE REG. AUTOM DE Z/ FRENO TRAS/IZQ -R 12/18</v>
      </c>
      <c r="E770" s="96">
        <f>+VLOOKUP(A770,BD!$A$2:$E$3988,5,0)</f>
        <v>1544.44</v>
      </c>
      <c r="G770" s="101">
        <f t="shared" si="18"/>
        <v>834</v>
      </c>
      <c r="H770" s="69"/>
      <c r="I770" s="101">
        <f t="array" ref="I770">+ROUND(G770+(G770*DES.2),2)</f>
        <v>1501.2</v>
      </c>
      <c r="J770" s="57"/>
      <c r="K770" s="57"/>
      <c r="L770" s="57"/>
      <c r="M770" s="57"/>
      <c r="N770" s="57"/>
      <c r="O770" s="65" t="str">
        <f>+IFERROR(VLOOKUP(A770,Imagen!A:B,2,0),"")</f>
        <v/>
      </c>
    </row>
    <row r="771" spans="1:15" ht="25.5">
      <c r="A771" s="75" t="s">
        <v>823</v>
      </c>
      <c r="C771" s="94">
        <f>+VLOOKUP(A771,BD!$A$2:$E$3988,3,0)</f>
        <v>613</v>
      </c>
      <c r="D771" s="95" t="str">
        <f>+VLOOKUP(A771,BD!$A$2:$E$3988,4,0)</f>
        <v>RESORTES LINEA RENAULT - RESORTE P/GATILLO DE REG. AUTOM DE Z/ FRENO TRAS/DER -R 12/18</v>
      </c>
      <c r="E771" s="96">
        <f>+VLOOKUP(A771,BD!$A$2:$E$3988,5,0)</f>
        <v>1544.44</v>
      </c>
      <c r="G771" s="101">
        <f t="shared" si="18"/>
        <v>834</v>
      </c>
      <c r="H771" s="69"/>
      <c r="I771" s="101">
        <f t="array" ref="I771">+ROUND(G771+(G771*DES.2),2)</f>
        <v>1501.2</v>
      </c>
      <c r="J771" s="57"/>
      <c r="K771" s="57"/>
      <c r="L771" s="57"/>
      <c r="M771" s="57"/>
      <c r="N771" s="57"/>
      <c r="O771" s="65" t="str">
        <f>+IFERROR(VLOOKUP(A771,Imagen!A:B,2,0),"")</f>
        <v/>
      </c>
    </row>
    <row r="772" spans="1:15" ht="25.5">
      <c r="A772" s="75" t="s">
        <v>824</v>
      </c>
      <c r="C772" s="94">
        <f>+VLOOKUP(A772,BD!$A$2:$E$3988,3,0)</f>
        <v>615</v>
      </c>
      <c r="D772" s="95" t="str">
        <f>+VLOOKUP(A772,BD!$A$2:$E$3988,4,0)</f>
        <v>RESORTES LINEA RENAULT - RESORTE P/PEDAL DE ACCIONAM. DE EMBRAGUE - R9/11</v>
      </c>
      <c r="E772" s="96">
        <f>+VLOOKUP(A772,BD!$A$2:$E$3988,5,0)</f>
        <v>3150.67</v>
      </c>
      <c r="G772" s="101">
        <f t="shared" si="18"/>
        <v>1701.36</v>
      </c>
      <c r="H772" s="69"/>
      <c r="I772" s="101">
        <f t="array" ref="I772">+ROUND(G772+(G772*DES.2),2)</f>
        <v>3062.45</v>
      </c>
      <c r="J772" s="57"/>
      <c r="K772" s="57"/>
      <c r="L772" s="57"/>
      <c r="M772" s="57"/>
      <c r="N772" s="57"/>
      <c r="O772" s="65" t="str">
        <f>+IFERROR(VLOOKUP(A772,Imagen!A:B,2,0),"")</f>
        <v/>
      </c>
    </row>
    <row r="773" spans="1:15" ht="25.5">
      <c r="A773" s="75" t="s">
        <v>825</v>
      </c>
      <c r="C773" s="94">
        <f>+VLOOKUP(A773,BD!$A$2:$E$3988,3,0)</f>
        <v>631</v>
      </c>
      <c r="D773" s="95" t="str">
        <f>+VLOOKUP(A773,BD!$A$2:$E$3988,4,0)</f>
        <v>RESORTES LINEA RENAULT - RESORTE P/GATILLO IZQ - RENAULT TRAFFIC</v>
      </c>
      <c r="E773" s="96">
        <f>+VLOOKUP(A773,BD!$A$2:$E$3988,5,0)</f>
        <v>2038.67</v>
      </c>
      <c r="G773" s="101">
        <f t="shared" si="18"/>
        <v>1100.8800000000001</v>
      </c>
      <c r="H773" s="69"/>
      <c r="I773" s="101">
        <f t="array" ref="I773">+ROUND(G773+(G773*DES.2),2)</f>
        <v>1981.58</v>
      </c>
      <c r="J773" s="57"/>
      <c r="K773" s="57"/>
      <c r="L773" s="57"/>
      <c r="M773" s="57"/>
      <c r="N773" s="57"/>
      <c r="O773" s="65" t="str">
        <f>+IFERROR(VLOOKUP(A773,Imagen!A:B,2,0),"")</f>
        <v/>
      </c>
    </row>
    <row r="774" spans="1:15" ht="25.5">
      <c r="A774" s="75" t="s">
        <v>826</v>
      </c>
      <c r="C774" s="94">
        <f>+VLOOKUP(A774,BD!$A$2:$E$3988,3,0)</f>
        <v>632</v>
      </c>
      <c r="D774" s="95" t="str">
        <f>+VLOOKUP(A774,BD!$A$2:$E$3988,4,0)</f>
        <v>RESORTES LINEA RENAULT - RESORTE P/GATILLO DER - RENAULT TRAFFIC</v>
      </c>
      <c r="E774" s="96">
        <f>+VLOOKUP(A774,BD!$A$2:$E$3988,5,0)</f>
        <v>2038.67</v>
      </c>
      <c r="G774" s="101">
        <f t="shared" si="18"/>
        <v>1100.8800000000001</v>
      </c>
      <c r="H774" s="69"/>
      <c r="I774" s="101">
        <f t="array" ref="I774">+ROUND(G774+(G774*DES.2),2)</f>
        <v>1981.58</v>
      </c>
      <c r="J774" s="57"/>
      <c r="K774" s="57"/>
      <c r="L774" s="57"/>
      <c r="M774" s="57"/>
      <c r="N774" s="57"/>
      <c r="O774" s="65" t="str">
        <f>+IFERROR(VLOOKUP(A774,Imagen!A:B,2,0),"")</f>
        <v/>
      </c>
    </row>
    <row r="775" spans="1:15" ht="25.5">
      <c r="A775" s="75" t="s">
        <v>827</v>
      </c>
      <c r="C775" s="94">
        <f>+VLOOKUP(A775,BD!$A$2:$E$3988,3,0)</f>
        <v>633</v>
      </c>
      <c r="D775" s="95" t="str">
        <f>+VLOOKUP(A775,BD!$A$2:$E$3988,4,0)</f>
        <v>RESORTES LINEA RENAULT - RESORTE DE ACELERADOR - RENAULT 18-2000 CC.</v>
      </c>
      <c r="E775" s="96">
        <f>+VLOOKUP(A775,BD!$A$2:$E$3988,5,0)</f>
        <v>9266.67</v>
      </c>
      <c r="G775" s="101">
        <f t="shared" si="18"/>
        <v>5004</v>
      </c>
      <c r="H775" s="69"/>
      <c r="I775" s="101">
        <f t="array" ref="I775">+ROUND(G775+(G775*DES.2),2)</f>
        <v>9007.2000000000007</v>
      </c>
      <c r="J775" s="57"/>
      <c r="K775" s="57"/>
      <c r="L775" s="57"/>
      <c r="M775" s="57"/>
      <c r="N775" s="57"/>
      <c r="O775" s="65" t="str">
        <f>+IFERROR(VLOOKUP(A775,Imagen!A:B,2,0),"")</f>
        <v/>
      </c>
    </row>
    <row r="776" spans="1:15" ht="25.5">
      <c r="A776" s="75" t="s">
        <v>828</v>
      </c>
      <c r="C776" s="94">
        <f>+VLOOKUP(A776,BD!$A$2:$E$3988,3,0)</f>
        <v>658</v>
      </c>
      <c r="D776" s="95" t="str">
        <f>+VLOOKUP(A776,BD!$A$2:$E$3988,4,0)</f>
        <v>RESORTES LINEA DODGE - RESORTE P/COMANDO DE FRENO DE MANO - DODGE 1500</v>
      </c>
      <c r="E776" s="96">
        <f>+VLOOKUP(A776,BD!$A$2:$E$3988,5,0)</f>
        <v>2780</v>
      </c>
      <c r="G776" s="101">
        <f t="shared" si="18"/>
        <v>1501.2</v>
      </c>
      <c r="H776" s="69"/>
      <c r="I776" s="101">
        <f t="array" ref="I776">+ROUND(G776+(G776*DES.2),2)</f>
        <v>2702.16</v>
      </c>
      <c r="J776" s="57"/>
      <c r="K776" s="57"/>
      <c r="L776" s="57"/>
      <c r="M776" s="57"/>
      <c r="N776" s="57"/>
      <c r="O776" s="65" t="str">
        <f>+IFERROR(VLOOKUP(A776,Imagen!A:B,2,0),"")</f>
        <v/>
      </c>
    </row>
    <row r="777" spans="1:15" ht="25.5">
      <c r="A777" s="75" t="s">
        <v>829</v>
      </c>
      <c r="C777" s="94">
        <f>+VLOOKUP(A777,BD!$A$2:$E$3988,3,0)</f>
        <v>659</v>
      </c>
      <c r="D777" s="95" t="str">
        <f>+VLOOKUP(A777,BD!$A$2:$E$3988,4,0)</f>
        <v>RESORTES LINEA DODGE - RESORTE PATIN SUPERIOR - DODGE 1500</v>
      </c>
      <c r="E777" s="96">
        <f>+VLOOKUP(A777,BD!$A$2:$E$3988,5,0)</f>
        <v>2903.56</v>
      </c>
      <c r="G777" s="101">
        <f t="shared" si="18"/>
        <v>1567.92</v>
      </c>
      <c r="H777" s="69"/>
      <c r="I777" s="101">
        <f t="array" ref="I777">+ROUND(G777+(G777*DES.2),2)</f>
        <v>2822.26</v>
      </c>
      <c r="J777" s="57"/>
      <c r="K777" s="57"/>
      <c r="L777" s="57"/>
      <c r="M777" s="57"/>
      <c r="N777" s="57"/>
      <c r="O777" s="65" t="str">
        <f>+IFERROR(VLOOKUP(A777,Imagen!A:B,2,0),"")</f>
        <v/>
      </c>
    </row>
    <row r="778" spans="1:15" ht="25.5">
      <c r="A778" s="75" t="s">
        <v>830</v>
      </c>
      <c r="C778" s="94">
        <f>+VLOOKUP(A778,BD!$A$2:$E$3988,3,0)</f>
        <v>660</v>
      </c>
      <c r="D778" s="95" t="str">
        <f>+VLOOKUP(A778,BD!$A$2:$E$3988,4,0)</f>
        <v>RESORTES LINEA DODGE - RESORTE REGISTRO PATIN INFERIOR - DODGE 1500</v>
      </c>
      <c r="E778" s="96">
        <f>+VLOOKUP(A778,BD!$A$2:$E$3988,5,0)</f>
        <v>2409.33</v>
      </c>
      <c r="G778" s="101">
        <f t="shared" si="18"/>
        <v>1301.04</v>
      </c>
      <c r="H778" s="69"/>
      <c r="I778" s="101">
        <f t="array" ref="I778">+ROUND(G778+(G778*DES.2),2)</f>
        <v>2341.87</v>
      </c>
      <c r="J778" s="57"/>
      <c r="K778" s="57"/>
      <c r="L778" s="57"/>
      <c r="M778" s="57"/>
      <c r="N778" s="57"/>
      <c r="O778" s="65" t="str">
        <f>+IFERROR(VLOOKUP(A778,Imagen!A:B,2,0),"")</f>
        <v/>
      </c>
    </row>
    <row r="779" spans="1:15" ht="25.5">
      <c r="A779" s="75" t="s">
        <v>831</v>
      </c>
      <c r="C779" s="94">
        <f>+VLOOKUP(A779,BD!$A$2:$E$3988,3,0)</f>
        <v>664</v>
      </c>
      <c r="D779" s="95" t="str">
        <f>+VLOOKUP(A779,BD!$A$2:$E$3988,4,0)</f>
        <v>RESORTES LINEA DODGE - RESORTE P/COMANDO DE ACCIONAM DE EMBRAGUE - DODGE D100/D200/D400</v>
      </c>
      <c r="E779" s="96">
        <f>+VLOOKUP(A779,BD!$A$2:$E$3988,5,0)</f>
        <v>4633.33</v>
      </c>
      <c r="G779" s="101">
        <f t="shared" si="18"/>
        <v>2502</v>
      </c>
      <c r="H779" s="69"/>
      <c r="I779" s="101">
        <f t="array" ref="I779">+ROUND(G779+(G779*DES.2),2)</f>
        <v>4503.6000000000004</v>
      </c>
      <c r="J779" s="57"/>
      <c r="K779" s="57"/>
      <c r="L779" s="57"/>
      <c r="M779" s="57"/>
      <c r="N779" s="57"/>
      <c r="O779" s="65" t="str">
        <f>+IFERROR(VLOOKUP(A779,Imagen!A:B,2,0),"")</f>
        <v/>
      </c>
    </row>
    <row r="780" spans="1:15" ht="25.5">
      <c r="A780" s="75" t="s">
        <v>832</v>
      </c>
      <c r="C780" s="94">
        <f>+VLOOKUP(A780,BD!$A$2:$E$3988,3,0)</f>
        <v>665</v>
      </c>
      <c r="D780" s="95" t="str">
        <f>+VLOOKUP(A780,BD!$A$2:$E$3988,4,0)</f>
        <v>RESORTES LINEA DODGE - RESORTE SUPERIOR P/ZAP DE FRENO TRAS - VW GACEL/CARAT/SAVEIRO/SENDA</v>
      </c>
      <c r="E780" s="96">
        <f>+VLOOKUP(A780,BD!$A$2:$E$3988,5,0)</f>
        <v>3150.67</v>
      </c>
      <c r="G780" s="101">
        <f t="shared" si="18"/>
        <v>1701.36</v>
      </c>
      <c r="H780" s="69"/>
      <c r="I780" s="101">
        <f t="array" ref="I780">+ROUND(G780+(G780*DES.2),2)</f>
        <v>3062.45</v>
      </c>
      <c r="J780" s="57"/>
      <c r="K780" s="57"/>
      <c r="L780" s="57"/>
      <c r="M780" s="57"/>
      <c r="N780" s="57"/>
      <c r="O780" s="65" t="str">
        <f>+IFERROR(VLOOKUP(A780,Imagen!A:B,2,0),"")</f>
        <v/>
      </c>
    </row>
    <row r="781" spans="1:15" ht="25.5">
      <c r="A781" s="75" t="s">
        <v>833</v>
      </c>
      <c r="C781" s="94">
        <f>+VLOOKUP(A781,BD!$A$2:$E$3988,3,0)</f>
        <v>666</v>
      </c>
      <c r="D781" s="95" t="str">
        <f>+VLOOKUP(A781,BD!$A$2:$E$3988,4,0)</f>
        <v>RESORTES LINEA DODGE - RESORTE INFERIOR P/ZAP DE FRENO TRAS - VW GACEL/CARAT/SAVEIRO/SENDA</v>
      </c>
      <c r="E781" s="96">
        <f>+VLOOKUP(A781,BD!$A$2:$E$3988,5,0)</f>
        <v>4015.56</v>
      </c>
      <c r="G781" s="101">
        <f t="shared" si="18"/>
        <v>2168.4</v>
      </c>
      <c r="H781" s="69"/>
      <c r="I781" s="101">
        <f t="array" ref="I781">+ROUND(G781+(G781*DES.2),2)</f>
        <v>3903.12</v>
      </c>
      <c r="J781" s="57"/>
      <c r="K781" s="57"/>
      <c r="L781" s="57"/>
      <c r="M781" s="57"/>
      <c r="N781" s="57"/>
      <c r="O781" s="65" t="str">
        <f>+IFERROR(VLOOKUP(A781,Imagen!A:B,2,0),"")</f>
        <v/>
      </c>
    </row>
    <row r="782" spans="1:15" ht="25.5">
      <c r="A782" s="75" t="s">
        <v>834</v>
      </c>
      <c r="C782" s="94">
        <f>+VLOOKUP(A782,BD!$A$2:$E$3988,3,0)</f>
        <v>668</v>
      </c>
      <c r="D782" s="95" t="str">
        <f>+VLOOKUP(A782,BD!$A$2:$E$3988,4,0)</f>
        <v>RESORTES LINEA DODGE - RTE. P/GATILLO REG. AUTOM Z/FRENO - VWGACEL/CARAT/SAVEIRO/SENDA</v>
      </c>
      <c r="E782" s="96">
        <f>+VLOOKUP(A782,BD!$A$2:$E$3988,5,0)</f>
        <v>1544.44</v>
      </c>
      <c r="G782" s="101">
        <f t="shared" si="18"/>
        <v>834</v>
      </c>
      <c r="H782" s="69"/>
      <c r="I782" s="101">
        <f t="array" ref="I782">+ROUND(G782+(G782*DES.2),2)</f>
        <v>1501.2</v>
      </c>
      <c r="J782" s="57"/>
      <c r="K782" s="57"/>
      <c r="L782" s="57"/>
      <c r="M782" s="57"/>
      <c r="N782" s="57"/>
      <c r="O782" s="65" t="str">
        <f>+IFERROR(VLOOKUP(A782,Imagen!A:B,2,0),"")</f>
        <v/>
      </c>
    </row>
    <row r="783" spans="1:15" ht="25.5">
      <c r="A783" s="75" t="s">
        <v>835</v>
      </c>
      <c r="C783" s="94">
        <f>+VLOOKUP(A783,BD!$A$2:$E$3988,3,0)</f>
        <v>685</v>
      </c>
      <c r="D783" s="95" t="str">
        <f>+VLOOKUP(A783,BD!$A$2:$E$3988,4,0)</f>
        <v>RESORTES LINEA PEUGEOT - RESORTE INF.P/ZAPATAS DE FRENO TRAS.-PEUGEOT 404/504/505</v>
      </c>
      <c r="E783" s="96">
        <f>+VLOOKUP(A783,BD!$A$2:$E$3988,5,0)</f>
        <v>1420.89</v>
      </c>
      <c r="G783" s="101">
        <f t="shared" si="18"/>
        <v>767.28</v>
      </c>
      <c r="H783" s="69"/>
      <c r="I783" s="101">
        <f t="array" ref="I783">+ROUND(G783+(G783*DES.2),2)</f>
        <v>1381.1</v>
      </c>
      <c r="J783" s="57"/>
      <c r="K783" s="57"/>
      <c r="L783" s="57"/>
      <c r="M783" s="57"/>
      <c r="N783" s="57"/>
      <c r="O783" s="65" t="str">
        <f>+IFERROR(VLOOKUP(A783,Imagen!A:B,2,0),"")</f>
        <v/>
      </c>
    </row>
    <row r="784" spans="1:15" ht="25.5">
      <c r="A784" s="75" t="s">
        <v>836</v>
      </c>
      <c r="C784" s="94">
        <f>+VLOOKUP(A784,BD!$A$2:$E$3988,3,0)</f>
        <v>686</v>
      </c>
      <c r="D784" s="95" t="str">
        <f>+VLOOKUP(A784,BD!$A$2:$E$3988,4,0)</f>
        <v>RESORTES LINEA PEUGEOT - RESORTE SUPERIOR P/ZAP.TRAS. PEUGEOT 404/504/505</v>
      </c>
      <c r="E784" s="96">
        <f>+VLOOKUP(A784,BD!$A$2:$E$3988,5,0)</f>
        <v>5868.89</v>
      </c>
      <c r="G784" s="101">
        <f t="shared" si="18"/>
        <v>3169.2</v>
      </c>
      <c r="H784" s="69"/>
      <c r="I784" s="101">
        <f t="array" ref="I784">+ROUND(G784+(G784*DES.2),2)</f>
        <v>5704.56</v>
      </c>
      <c r="J784" s="57"/>
      <c r="K784" s="57"/>
      <c r="L784" s="57"/>
      <c r="M784" s="57"/>
      <c r="N784" s="57"/>
      <c r="O784" s="65" t="str">
        <f>+IFERROR(VLOOKUP(A784,Imagen!A:B,2,0),"")</f>
        <v/>
      </c>
    </row>
    <row r="785" spans="1:15" ht="25.5">
      <c r="A785" s="75" t="s">
        <v>837</v>
      </c>
      <c r="C785" s="94">
        <f>+VLOOKUP(A785,BD!$A$2:$E$3988,3,0)</f>
        <v>687</v>
      </c>
      <c r="D785" s="95" t="str">
        <f>+VLOOKUP(A785,BD!$A$2:$E$3988,4,0)</f>
        <v>RESORTES LINEA PEUGEOT - RESORTE SUP.P/ZAP. DE FRENO TRAS- PEUGEOT 404/504/505</v>
      </c>
      <c r="E785" s="96">
        <f>+VLOOKUP(A785,BD!$A$2:$E$3988,5,0)</f>
        <v>5127.5600000000004</v>
      </c>
      <c r="G785" s="101">
        <f t="shared" si="18"/>
        <v>2768.88</v>
      </c>
      <c r="H785" s="69"/>
      <c r="I785" s="101">
        <f t="array" ref="I785">+ROUND(G785+(G785*DES.2),2)</f>
        <v>4983.9799999999996</v>
      </c>
      <c r="J785" s="57"/>
      <c r="K785" s="57"/>
      <c r="L785" s="57"/>
      <c r="M785" s="57"/>
      <c r="N785" s="57"/>
      <c r="O785" s="65" t="str">
        <f>+IFERROR(VLOOKUP(A785,Imagen!A:B,2,0),"")</f>
        <v/>
      </c>
    </row>
    <row r="786" spans="1:15" ht="25.5">
      <c r="A786" s="75" t="s">
        <v>838</v>
      </c>
      <c r="C786" s="94">
        <f>+VLOOKUP(A786,BD!$A$2:$E$3988,3,0)</f>
        <v>690</v>
      </c>
      <c r="D786" s="95" t="str">
        <f>+VLOOKUP(A786,BD!$A$2:$E$3988,4,0)</f>
        <v>RESORTES LINEA PEUGEOT - CILINDRO MAESTRO DE EMBRAGUE PEUGEOT 404/504/505</v>
      </c>
      <c r="E786" s="96">
        <f>+VLOOKUP(A786,BD!$A$2:$E$3988,5,0)</f>
        <v>0</v>
      </c>
      <c r="G786" s="101">
        <f t="shared" si="18"/>
        <v>0</v>
      </c>
      <c r="H786" s="69"/>
      <c r="I786" s="101">
        <f t="array" ref="I786">+ROUND(G786+(G786*DES.2),2)</f>
        <v>0</v>
      </c>
      <c r="J786" s="57"/>
      <c r="K786" s="57"/>
      <c r="L786" s="57"/>
      <c r="M786" s="57"/>
      <c r="N786" s="57"/>
      <c r="O786" s="65" t="str">
        <f>+IFERROR(VLOOKUP(A786,Imagen!A:B,2,0),"")</f>
        <v/>
      </c>
    </row>
    <row r="787" spans="1:15" ht="25.5">
      <c r="A787" s="75" t="s">
        <v>839</v>
      </c>
      <c r="C787" s="94">
        <f>+VLOOKUP(A787,BD!$A$2:$E$3988,3,0)</f>
        <v>698</v>
      </c>
      <c r="D787" s="95" t="str">
        <f>+VLOOKUP(A787,BD!$A$2:$E$3988,4,0)</f>
        <v>RESORTES LINEA PEUGEOT - RESORTE P/COMANDO DE ACELERADOR PEUGEOT 504</v>
      </c>
      <c r="E787" s="96">
        <f>+VLOOKUP(A787,BD!$A$2:$E$3988,5,0)</f>
        <v>7660.44</v>
      </c>
      <c r="G787" s="101">
        <f t="shared" si="18"/>
        <v>4136.6400000000003</v>
      </c>
      <c r="H787" s="69"/>
      <c r="I787" s="101">
        <f t="array" ref="I787">+ROUND(G787+(G787*DES.2),2)</f>
        <v>7445.95</v>
      </c>
      <c r="J787" s="57"/>
      <c r="K787" s="57"/>
      <c r="L787" s="57"/>
      <c r="M787" s="57"/>
      <c r="N787" s="57"/>
      <c r="O787" s="65" t="str">
        <f>+IFERROR(VLOOKUP(A787,Imagen!A:B,2,0),"")</f>
        <v/>
      </c>
    </row>
    <row r="788" spans="1:15" ht="25.5">
      <c r="A788" s="75" t="s">
        <v>840</v>
      </c>
      <c r="C788" s="94">
        <f>+VLOOKUP(A788,BD!$A$2:$E$3988,3,0)</f>
        <v>700</v>
      </c>
      <c r="D788" s="95" t="str">
        <f>+VLOOKUP(A788,BD!$A$2:$E$3988,4,0)</f>
        <v>RESORTES LINEA PEUGEOT - RESORTE P/ COMANDO DE ACELERADOR PEUGEOT 404/504</v>
      </c>
      <c r="E788" s="96">
        <f>+VLOOKUP(A788,BD!$A$2:$E$3988,5,0)</f>
        <v>5127.5600000000004</v>
      </c>
      <c r="G788" s="101">
        <f t="shared" si="18"/>
        <v>2768.88</v>
      </c>
      <c r="H788" s="69"/>
      <c r="I788" s="101">
        <f t="array" ref="I788">+ROUND(G788+(G788*DES.2),2)</f>
        <v>4983.9799999999996</v>
      </c>
      <c r="J788" s="57"/>
      <c r="K788" s="57"/>
      <c r="L788" s="57"/>
      <c r="M788" s="57"/>
      <c r="N788" s="57"/>
      <c r="O788" s="65" t="str">
        <f>+IFERROR(VLOOKUP(A788,Imagen!A:B,2,0),"")</f>
        <v/>
      </c>
    </row>
    <row r="789" spans="1:15" ht="25.5">
      <c r="A789" s="75" t="s">
        <v>841</v>
      </c>
      <c r="C789" s="94">
        <f>+VLOOKUP(A789,BD!$A$2:$E$3988,3,0)</f>
        <v>702</v>
      </c>
      <c r="D789" s="95" t="str">
        <f>+VLOOKUP(A789,BD!$A$2:$E$3988,4,0)</f>
        <v>RESORTES LINEA PEUGEOT - SEG.P/PERNO PASADOR DOBLE DE PASTILLAS F/DISCO-PEUGEOT 504 GR II/505</v>
      </c>
      <c r="E789" s="96">
        <f>+VLOOKUP(A789,BD!$A$2:$E$3988,5,0)</f>
        <v>2718.22</v>
      </c>
      <c r="G789" s="101">
        <f t="shared" si="18"/>
        <v>1467.84</v>
      </c>
      <c r="H789" s="69"/>
      <c r="I789" s="101">
        <f t="array" ref="I789">+ROUND(G789+(G789*DES.2),2)</f>
        <v>2642.11</v>
      </c>
      <c r="J789" s="57"/>
      <c r="K789" s="57"/>
      <c r="L789" s="57"/>
      <c r="M789" s="57"/>
      <c r="N789" s="57"/>
      <c r="O789" s="65" t="str">
        <f>+IFERROR(VLOOKUP(A789,Imagen!A:B,2,0),"")</f>
        <v/>
      </c>
    </row>
    <row r="790" spans="1:15" ht="25.5">
      <c r="A790" s="75" t="s">
        <v>842</v>
      </c>
      <c r="C790" s="94">
        <f>+VLOOKUP(A790,BD!$A$2:$E$3988,3,0)</f>
        <v>706</v>
      </c>
      <c r="D790" s="95" t="str">
        <f>+VLOOKUP(A790,BD!$A$2:$E$3988,4,0)</f>
        <v>RESORTES LINEA PEUGEOT - RESORTE P/REGISTRO DE REG.AUT.DEZAP./FRENO TRAS./DER. PEUGEOT</v>
      </c>
      <c r="E790" s="96">
        <f>+VLOOKUP(A790,BD!$A$2:$E$3988,5,0)</f>
        <v>1729.78</v>
      </c>
      <c r="G790" s="101">
        <f t="shared" si="18"/>
        <v>934.08</v>
      </c>
      <c r="H790" s="69"/>
      <c r="I790" s="101">
        <f t="array" ref="I790">+ROUND(G790+(G790*DES.2),2)</f>
        <v>1681.34</v>
      </c>
      <c r="J790" s="57"/>
      <c r="K790" s="57"/>
      <c r="L790" s="57"/>
      <c r="M790" s="57"/>
      <c r="N790" s="57"/>
      <c r="O790" s="65" t="str">
        <f>+IFERROR(VLOOKUP(A790,Imagen!A:B,2,0),"")</f>
        <v/>
      </c>
    </row>
    <row r="791" spans="1:15" ht="25.5">
      <c r="A791" s="75" t="s">
        <v>843</v>
      </c>
      <c r="C791" s="94">
        <f>+VLOOKUP(A791,BD!$A$2:$E$3988,3,0)</f>
        <v>707</v>
      </c>
      <c r="D791" s="95" t="str">
        <f>+VLOOKUP(A791,BD!$A$2:$E$3988,4,0)</f>
        <v>RESORTES LINEA PEUGEOT - RESORTE P/REGISTRO DE REG.AUT.DEZAP./FRENO TRAS./IZQ. PEUGEOT</v>
      </c>
      <c r="E791" s="96">
        <f>+VLOOKUP(A791,BD!$A$2:$E$3988,5,0)</f>
        <v>1729.78</v>
      </c>
      <c r="G791" s="101">
        <f t="shared" si="18"/>
        <v>934.08</v>
      </c>
      <c r="H791" s="69"/>
      <c r="I791" s="101">
        <f t="array" ref="I791">+ROUND(G791+(G791*DES.2),2)</f>
        <v>1681.34</v>
      </c>
      <c r="J791" s="57"/>
      <c r="K791" s="57"/>
      <c r="L791" s="57"/>
      <c r="M791" s="57"/>
      <c r="N791" s="57"/>
      <c r="O791" s="65" t="str">
        <f>+IFERROR(VLOOKUP(A791,Imagen!A:B,2,0),"")</f>
        <v/>
      </c>
    </row>
    <row r="792" spans="1:15" ht="25.5">
      <c r="A792" s="75" t="s">
        <v>844</v>
      </c>
      <c r="C792" s="94">
        <f>+VLOOKUP(A792,BD!$A$2:$E$3988,3,0)</f>
        <v>708</v>
      </c>
      <c r="D792" s="95" t="str">
        <f>+VLOOKUP(A792,BD!$A$2:$E$3988,4,0)</f>
        <v>RESORTES LINEA PEUGEOT - RESORTE SUPERIOR P/ZAP.DE FRENO TRAS. PEUGEOT 504/PICK UP</v>
      </c>
      <c r="E792" s="96">
        <f>+VLOOKUP(A792,BD!$A$2:$E$3988,5,0)</f>
        <v>3274.22</v>
      </c>
      <c r="G792" s="101">
        <f t="shared" si="18"/>
        <v>1768.08</v>
      </c>
      <c r="H792" s="69"/>
      <c r="I792" s="101">
        <f t="array" ref="I792">+ROUND(G792+(G792*DES.2),2)</f>
        <v>3182.54</v>
      </c>
      <c r="J792" s="57"/>
      <c r="K792" s="57"/>
      <c r="L792" s="57"/>
      <c r="M792" s="57"/>
      <c r="N792" s="57"/>
      <c r="O792" s="65" t="str">
        <f>+IFERROR(VLOOKUP(A792,Imagen!A:B,2,0),"")</f>
        <v/>
      </c>
    </row>
    <row r="793" spans="1:15" ht="25.5">
      <c r="A793" s="75" t="s">
        <v>845</v>
      </c>
      <c r="C793" s="94">
        <f>+VLOOKUP(A793,BD!$A$2:$E$3988,3,0)</f>
        <v>709</v>
      </c>
      <c r="D793" s="95" t="str">
        <f>+VLOOKUP(A793,BD!$A$2:$E$3988,4,0)</f>
        <v>RESORTES LINEA PEUGEOT - RESORTE INFERIOR P/ZAP.DE FRENO TRAS. PEUGEOT 504/PICK UP</v>
      </c>
      <c r="E793" s="96">
        <f>+VLOOKUP(A793,BD!$A$2:$E$3988,5,0)</f>
        <v>1729.78</v>
      </c>
      <c r="G793" s="101">
        <f t="shared" si="18"/>
        <v>934.08</v>
      </c>
      <c r="H793" s="69"/>
      <c r="I793" s="101">
        <f t="array" ref="I793">+ROUND(G793+(G793*DES.2),2)</f>
        <v>1681.34</v>
      </c>
      <c r="J793" s="57"/>
      <c r="K793" s="57"/>
      <c r="L793" s="57"/>
      <c r="M793" s="57"/>
      <c r="N793" s="57"/>
      <c r="O793" s="65" t="str">
        <f>+IFERROR(VLOOKUP(A793,Imagen!A:B,2,0),"")</f>
        <v/>
      </c>
    </row>
    <row r="794" spans="1:15" ht="38.25">
      <c r="A794" s="75" t="s">
        <v>846</v>
      </c>
      <c r="C794" s="94">
        <f>+VLOOKUP(A794,BD!$A$2:$E$3988,3,0)</f>
        <v>710</v>
      </c>
      <c r="D794" s="95" t="str">
        <f>+VLOOKUP(A794,BD!$A$2:$E$3988,4,0)</f>
        <v>RESORTES LINEA PEUGEOT - RESORTE P/LEVA DE ACCIONAM DE REG. AUTOMATICA TRAS PEUGEOT 504/PICK UP</v>
      </c>
      <c r="E794" s="96">
        <f>+VLOOKUP(A794,BD!$A$2:$E$3988,5,0)</f>
        <v>2224</v>
      </c>
      <c r="G794" s="101">
        <f t="shared" si="18"/>
        <v>1200.96</v>
      </c>
      <c r="H794" s="69"/>
      <c r="I794" s="101">
        <f t="array" ref="I794">+ROUND(G794+(G794*DES.2),2)</f>
        <v>2161.73</v>
      </c>
      <c r="J794" s="57"/>
      <c r="K794" s="57"/>
      <c r="L794" s="57"/>
      <c r="M794" s="57"/>
      <c r="N794" s="57"/>
      <c r="O794" s="65" t="str">
        <f>+IFERROR(VLOOKUP(A794,Imagen!A:B,2,0),"")</f>
        <v/>
      </c>
    </row>
    <row r="795" spans="1:15" ht="25.5">
      <c r="A795" s="75" t="s">
        <v>847</v>
      </c>
      <c r="C795" s="94">
        <f>+VLOOKUP(A795,BD!$A$2:$E$3988,3,0)</f>
        <v>793</v>
      </c>
      <c r="D795" s="95" t="str">
        <f>+VLOOKUP(A795,BD!$A$2:$E$3988,4,0)</f>
        <v>UNIVERSALES - RESORTE DE EMBRAGUE UNIVERSAL CORTO</v>
      </c>
      <c r="E795" s="96">
        <f>+VLOOKUP(A795,BD!$A$2:$E$3988,5,0)</f>
        <v>3639.52</v>
      </c>
      <c r="G795" s="101">
        <f t="shared" si="18"/>
        <v>1965.34</v>
      </c>
      <c r="H795" s="69"/>
      <c r="I795" s="101">
        <f t="array" ref="I795">+ROUND(G795+(G795*DES.2),2)</f>
        <v>3537.61</v>
      </c>
      <c r="J795" s="57"/>
      <c r="K795" s="57"/>
      <c r="L795" s="57"/>
      <c r="M795" s="57"/>
      <c r="N795" s="57"/>
      <c r="O795" s="65" t="str">
        <f>+IFERROR(VLOOKUP(A795,Imagen!A:B,2,0),"")</f>
        <v/>
      </c>
    </row>
    <row r="796" spans="1:15" ht="25.5">
      <c r="A796" s="75" t="s">
        <v>848</v>
      </c>
      <c r="C796" s="94">
        <f>+VLOOKUP(A796,BD!$A$2:$E$3988,3,0)</f>
        <v>794</v>
      </c>
      <c r="D796" s="95" t="str">
        <f>+VLOOKUP(A796,BD!$A$2:$E$3988,4,0)</f>
        <v>UNIVERSALES - RESORTE DE EMBRAGUE UNIVERSAL MEDIANO</v>
      </c>
      <c r="E796" s="96">
        <f>+VLOOKUP(A796,BD!$A$2:$E$3988,5,0)</f>
        <v>4991.24</v>
      </c>
      <c r="G796" s="101">
        <f t="shared" si="18"/>
        <v>2695.27</v>
      </c>
      <c r="H796" s="69"/>
      <c r="I796" s="101">
        <f t="array" ref="I796">+ROUND(G796+(G796*DES.2),2)</f>
        <v>4851.49</v>
      </c>
      <c r="J796" s="57"/>
      <c r="K796" s="57"/>
      <c r="L796" s="57"/>
      <c r="M796" s="57"/>
      <c r="N796" s="57"/>
      <c r="O796" s="65" t="str">
        <f>+IFERROR(VLOOKUP(A796,Imagen!A:B,2,0),"")</f>
        <v/>
      </c>
    </row>
    <row r="797" spans="1:15" ht="25.5">
      <c r="A797" s="75" t="s">
        <v>849</v>
      </c>
      <c r="C797" s="94">
        <f>+VLOOKUP(A797,BD!$A$2:$E$3988,3,0)</f>
        <v>795</v>
      </c>
      <c r="D797" s="95" t="str">
        <f>+VLOOKUP(A797,BD!$A$2:$E$3988,4,0)</f>
        <v>UNIVERSALES - RESORTE ACELERADOR UNIVERSAL REFORZADO LARGO</v>
      </c>
      <c r="E797" s="96">
        <f>+VLOOKUP(A797,BD!$A$2:$E$3988,5,0)</f>
        <v>4759.3999999999996</v>
      </c>
      <c r="G797" s="101">
        <f t="shared" si="18"/>
        <v>2570.08</v>
      </c>
      <c r="H797" s="69"/>
      <c r="I797" s="101">
        <f t="array" ref="I797">+ROUND(G797+(G797*DES.2),2)</f>
        <v>4626.1400000000003</v>
      </c>
      <c r="J797" s="57"/>
      <c r="K797" s="57"/>
      <c r="L797" s="57"/>
      <c r="M797" s="57"/>
      <c r="N797" s="57"/>
      <c r="O797" s="65" t="str">
        <f>+IFERROR(VLOOKUP(A797,Imagen!A:B,2,0),"")</f>
        <v/>
      </c>
    </row>
    <row r="798" spans="1:15" ht="25.5">
      <c r="A798" s="75" t="s">
        <v>850</v>
      </c>
      <c r="C798" s="94">
        <f>+VLOOKUP(A798,BD!$A$2:$E$3988,3,0)</f>
        <v>796</v>
      </c>
      <c r="D798" s="95" t="str">
        <f>+VLOOKUP(A798,BD!$A$2:$E$3988,4,0)</f>
        <v>UNIVERSALES - RESORTE ACELERADOR UNIVERSAL CORTO</v>
      </c>
      <c r="E798" s="96">
        <f>+VLOOKUP(A798,BD!$A$2:$E$3988,5,0)</f>
        <v>2239.7600000000002</v>
      </c>
      <c r="G798" s="101">
        <f t="shared" si="18"/>
        <v>1209.47</v>
      </c>
      <c r="H798" s="69"/>
      <c r="I798" s="101">
        <f t="array" ref="I798">+ROUND(G798+(G798*DES.2),2)</f>
        <v>2177.0500000000002</v>
      </c>
      <c r="J798" s="57"/>
      <c r="K798" s="57"/>
      <c r="L798" s="57"/>
      <c r="M798" s="57"/>
      <c r="N798" s="57"/>
      <c r="O798" s="65" t="str">
        <f>+IFERROR(VLOOKUP(A798,Imagen!A:B,2,0),"")</f>
        <v/>
      </c>
    </row>
    <row r="799" spans="1:15" ht="26.25" thickBot="1">
      <c r="A799" s="75" t="s">
        <v>851</v>
      </c>
      <c r="C799" s="94">
        <f>+VLOOKUP(A799,BD!$A$2:$E$3988,3,0)</f>
        <v>797</v>
      </c>
      <c r="D799" s="95" t="str">
        <f>+VLOOKUP(A799,BD!$A$2:$E$3988,4,0)</f>
        <v>UNIVERSALES - RESORTE ACELERADOR UNIVERSAL MEDIANO</v>
      </c>
      <c r="E799" s="96">
        <f>+VLOOKUP(A799,BD!$A$2:$E$3988,5,0)</f>
        <v>2239.7600000000002</v>
      </c>
      <c r="G799" s="102">
        <f t="shared" si="18"/>
        <v>1209.47</v>
      </c>
      <c r="H799" s="69"/>
      <c r="I799" s="102">
        <f t="array" ref="I799">+ROUND(G799+(G799*DES.2),2)</f>
        <v>2177.0500000000002</v>
      </c>
      <c r="J799" s="57"/>
      <c r="K799" s="57"/>
      <c r="L799" s="57"/>
      <c r="M799" s="57"/>
      <c r="N799" s="57"/>
      <c r="O799" s="65" t="str">
        <f>+IFERROR(VLOOKUP(A799,Imagen!A:B,2,0),"")</f>
        <v/>
      </c>
    </row>
    <row r="800" spans="1:15" ht="27" thickBot="1">
      <c r="A800" s="75">
        <f>+A702+1</f>
        <v>7</v>
      </c>
      <c r="B800" s="174"/>
      <c r="C800" s="179" t="str">
        <f>+VLOOKUP(A800,BD!$G:$H,2,0)</f>
        <v>RESORTES LINEA HORNO</v>
      </c>
      <c r="D800" s="180"/>
      <c r="E800" s="181"/>
      <c r="J800" s="57"/>
      <c r="K800" s="57"/>
      <c r="L800" s="57"/>
      <c r="M800" s="57"/>
      <c r="N800" s="57"/>
      <c r="O800" s="65" t="str">
        <f>+IFERROR(VLOOKUP(A800,Imagen!A:B,2,0),"")</f>
        <v/>
      </c>
    </row>
    <row r="801" spans="1:15" ht="18">
      <c r="A801" s="75" t="s">
        <v>852</v>
      </c>
      <c r="B801" s="175"/>
      <c r="C801" s="94">
        <f>+VLOOKUP(A801,BD!$A$2:$E$3988,3,0)</f>
        <v>200</v>
      </c>
      <c r="D801" s="95" t="str">
        <f>+VLOOKUP(A801,BD!$A$2:$E$3988,4,0)</f>
        <v>LONGVIE L 4 - 1,5 mm - 15 mm - 210 mm</v>
      </c>
      <c r="E801" s="96">
        <f>+VLOOKUP(A801,BD!$A$2:$E$3988,5,0)</f>
        <v>4011.48</v>
      </c>
      <c r="G801" s="101">
        <f t="shared" ref="G801:G827" si="19">IF($G$7="SI",ROUND(E801-(E801*DES.1),2)*1.21,ROUND(E801-(E801*DES.1),2))</f>
        <v>2166.1999999999998</v>
      </c>
      <c r="H801" s="69"/>
      <c r="I801" s="101">
        <f t="array" ref="I801">+ROUND(G801+(G801*DES.2),2)</f>
        <v>3899.16</v>
      </c>
      <c r="J801" s="57"/>
      <c r="K801" s="57"/>
      <c r="L801" s="57"/>
      <c r="M801" s="57"/>
      <c r="N801" s="57"/>
      <c r="O801" s="65" t="str">
        <f>+IFERROR(VLOOKUP(A801,Imagen!A:B,2,0),"")</f>
        <v/>
      </c>
    </row>
    <row r="802" spans="1:15" ht="18">
      <c r="A802" s="75" t="s">
        <v>853</v>
      </c>
      <c r="B802" s="175"/>
      <c r="C802" s="94">
        <f>+VLOOKUP(A802,BD!$A$2:$E$3988,3,0)</f>
        <v>203</v>
      </c>
      <c r="D802" s="95" t="str">
        <f>+VLOOKUP(A802,BD!$A$2:$E$3988,4,0)</f>
        <v>SIRENA - 2 mm - 18 mm - 191 mm</v>
      </c>
      <c r="E802" s="96">
        <f>+VLOOKUP(A802,BD!$A$2:$E$3988,5,0)</f>
        <v>4244.3999999999996</v>
      </c>
      <c r="G802" s="101">
        <f t="shared" si="19"/>
        <v>2291.98</v>
      </c>
      <c r="H802" s="69"/>
      <c r="I802" s="101">
        <f t="array" ref="I802">+ROUND(G802+(G802*DES.2),2)</f>
        <v>4125.5600000000004</v>
      </c>
      <c r="J802" s="57"/>
      <c r="K802" s="57"/>
      <c r="L802" s="57"/>
      <c r="M802" s="57"/>
      <c r="N802" s="57"/>
      <c r="O802" s="65" t="str">
        <f>+IFERROR(VLOOKUP(A802,Imagen!A:B,2,0),"")</f>
        <v/>
      </c>
    </row>
    <row r="803" spans="1:15" ht="18">
      <c r="A803" s="75" t="s">
        <v>854</v>
      </c>
      <c r="B803" s="175"/>
      <c r="C803" s="94">
        <f>+VLOOKUP(A803,BD!$A$2:$E$3988,3,0)</f>
        <v>205</v>
      </c>
      <c r="D803" s="95" t="str">
        <f>+VLOOKUP(A803,BD!$A$2:$E$3988,4,0)</f>
        <v>ORBIS COQUETA - 1,75 mm - 15 mm - 167 mm</v>
      </c>
      <c r="E803" s="96">
        <f>+VLOOKUP(A803,BD!$A$2:$E$3988,5,0)</f>
        <v>4011.48</v>
      </c>
      <c r="G803" s="101">
        <f t="shared" si="19"/>
        <v>2166.1999999999998</v>
      </c>
      <c r="H803" s="69"/>
      <c r="I803" s="101">
        <f t="array" ref="I803">+ROUND(G803+(G803*DES.2),2)</f>
        <v>3899.16</v>
      </c>
      <c r="J803" s="57"/>
      <c r="K803" s="57"/>
      <c r="L803" s="57"/>
      <c r="M803" s="57"/>
      <c r="N803" s="57"/>
      <c r="O803" s="65" t="str">
        <f>+IFERROR(VLOOKUP(A803,Imagen!A:B,2,0),"")</f>
        <v/>
      </c>
    </row>
    <row r="804" spans="1:15" ht="18">
      <c r="A804" s="75" t="s">
        <v>855</v>
      </c>
      <c r="B804" s="175"/>
      <c r="C804" s="94">
        <f>+VLOOKUP(A804,BD!$A$2:$E$3988,3,0)</f>
        <v>208</v>
      </c>
      <c r="D804" s="95" t="str">
        <f>+VLOOKUP(A804,BD!$A$2:$E$3988,4,0)</f>
        <v>ORBIS GALA - 1,75 mm - 15 mm - 205 mm</v>
      </c>
      <c r="E804" s="96">
        <f>+VLOOKUP(A804,BD!$A$2:$E$3988,5,0)</f>
        <v>4244.3999999999996</v>
      </c>
      <c r="G804" s="101">
        <f t="shared" si="19"/>
        <v>2291.98</v>
      </c>
      <c r="H804" s="69"/>
      <c r="I804" s="101">
        <f t="array" ref="I804">+ROUND(G804+(G804*DES.2),2)</f>
        <v>4125.5600000000004</v>
      </c>
      <c r="J804" s="57"/>
      <c r="K804" s="57"/>
      <c r="L804" s="57"/>
      <c r="M804" s="57"/>
      <c r="N804" s="57"/>
      <c r="O804" s="65" t="str">
        <f>+IFERROR(VLOOKUP(A804,Imagen!A:B,2,0),"")</f>
        <v/>
      </c>
    </row>
    <row r="805" spans="1:15" ht="18">
      <c r="A805" s="75" t="s">
        <v>856</v>
      </c>
      <c r="B805" s="175"/>
      <c r="C805" s="94">
        <f>+VLOOKUP(A805,BD!$A$2:$E$3988,3,0)</f>
        <v>210</v>
      </c>
      <c r="D805" s="95" t="str">
        <f>+VLOOKUP(A805,BD!$A$2:$E$3988,4,0)</f>
        <v>ORO AZUL GALAXIA - 1,5 mm - 13,3 mm - 172 mm</v>
      </c>
      <c r="E805" s="96">
        <f>+VLOOKUP(A805,BD!$A$2:$E$3988,5,0)</f>
        <v>4083.56</v>
      </c>
      <c r="G805" s="101">
        <f t="shared" si="19"/>
        <v>2205.12</v>
      </c>
      <c r="H805" s="69"/>
      <c r="I805" s="101">
        <f t="array" ref="I805">+ROUND(G805+(G805*DES.2),2)</f>
        <v>3969.22</v>
      </c>
      <c r="J805" s="57"/>
      <c r="K805" s="57"/>
      <c r="L805" s="57"/>
      <c r="M805" s="57"/>
      <c r="N805" s="57"/>
      <c r="O805" s="65" t="str">
        <f>+IFERROR(VLOOKUP(A805,Imagen!A:B,2,0),"")</f>
        <v/>
      </c>
    </row>
    <row r="806" spans="1:15" ht="18">
      <c r="A806" s="75" t="s">
        <v>857</v>
      </c>
      <c r="B806" s="175"/>
      <c r="C806" s="94">
        <f>+VLOOKUP(A806,BD!$A$2:$E$3988,3,0)</f>
        <v>211</v>
      </c>
      <c r="D806" s="95" t="str">
        <f>+VLOOKUP(A806,BD!$A$2:$E$3988,4,0)</f>
        <v>ORO AZUL ULTIMO MODELO - 1,5 mm - 10,5 mm - 185 mm</v>
      </c>
      <c r="E806" s="96">
        <f>+VLOOKUP(A806,BD!$A$2:$E$3988,5,0)</f>
        <v>4011.48</v>
      </c>
      <c r="G806" s="101">
        <f t="shared" si="19"/>
        <v>2166.1999999999998</v>
      </c>
      <c r="H806" s="69"/>
      <c r="I806" s="101">
        <f t="array" ref="I806">+ROUND(G806+(G806*DES.2),2)</f>
        <v>3899.16</v>
      </c>
      <c r="J806" s="57"/>
      <c r="K806" s="57"/>
      <c r="L806" s="57"/>
      <c r="M806" s="57"/>
      <c r="N806" s="57"/>
      <c r="O806" s="65" t="str">
        <f>+IFERROR(VLOOKUP(A806,Imagen!A:B,2,0),"")</f>
        <v/>
      </c>
    </row>
    <row r="807" spans="1:15" ht="18">
      <c r="A807" s="75" t="s">
        <v>858</v>
      </c>
      <c r="B807" s="175"/>
      <c r="C807" s="94">
        <f>+VLOOKUP(A807,BD!$A$2:$E$3988,3,0)</f>
        <v>214</v>
      </c>
      <c r="D807" s="95" t="str">
        <f>+VLOOKUP(A807,BD!$A$2:$E$3988,4,0)</f>
        <v>ARTHUR MARTHIN  - 1,5 mm - 10,5 mm - 333,5 mm</v>
      </c>
      <c r="E807" s="96">
        <f>+VLOOKUP(A807,BD!$A$2:$E$3988,5,0)</f>
        <v>5372.04</v>
      </c>
      <c r="G807" s="101">
        <f t="shared" si="19"/>
        <v>2900.9</v>
      </c>
      <c r="H807" s="69"/>
      <c r="I807" s="101">
        <f t="array" ref="I807">+ROUND(G807+(G807*DES.2),2)</f>
        <v>5221.62</v>
      </c>
      <c r="J807" s="57"/>
      <c r="K807" s="57"/>
      <c r="L807" s="57"/>
      <c r="M807" s="57"/>
      <c r="N807" s="57"/>
      <c r="O807" s="65" t="str">
        <f>+IFERROR(VLOOKUP(A807,Imagen!A:B,2,0),"")</f>
        <v/>
      </c>
    </row>
    <row r="808" spans="1:15" ht="18">
      <c r="A808" s="75" t="s">
        <v>859</v>
      </c>
      <c r="C808" s="94">
        <f>+VLOOKUP(A808,BD!$A$2:$E$3988,3,0)</f>
        <v>216</v>
      </c>
      <c r="D808" s="95" t="str">
        <f>+VLOOKUP(A808,BD!$A$2:$E$3988,4,0)</f>
        <v>ESCORIAL PATA LARGA - 1,5 mm - 14,5 mm - 262 mm</v>
      </c>
      <c r="E808" s="96">
        <f>+VLOOKUP(A808,BD!$A$2:$E$3988,5,0)</f>
        <v>5013.3999999999996</v>
      </c>
      <c r="G808" s="101">
        <f t="shared" si="19"/>
        <v>2707.24</v>
      </c>
      <c r="H808" s="69"/>
      <c r="I808" s="101">
        <f t="array" ref="I808">+ROUND(G808+(G808*DES.2),2)</f>
        <v>4873.03</v>
      </c>
      <c r="J808" s="57"/>
      <c r="K808" s="57"/>
      <c r="L808" s="57"/>
      <c r="M808" s="57"/>
      <c r="N808" s="57"/>
      <c r="O808" s="65" t="str">
        <f>+IFERROR(VLOOKUP(A808,Imagen!A:B,2,0),"")</f>
        <v/>
      </c>
    </row>
    <row r="809" spans="1:15" ht="18">
      <c r="A809" s="75" t="s">
        <v>860</v>
      </c>
      <c r="C809" s="94">
        <f>+VLOOKUP(A809,BD!$A$2:$E$3988,3,0)</f>
        <v>219</v>
      </c>
      <c r="D809" s="95" t="str">
        <f>+VLOOKUP(A809,BD!$A$2:$E$3988,4,0)</f>
        <v>DOMEC y SIRENA - 2 mm - 16 mm - 196 mm</v>
      </c>
      <c r="E809" s="96">
        <f>+VLOOKUP(A809,BD!$A$2:$E$3988,5,0)</f>
        <v>4244.3999999999996</v>
      </c>
      <c r="G809" s="101">
        <f t="shared" si="19"/>
        <v>2291.98</v>
      </c>
      <c r="H809" s="69"/>
      <c r="I809" s="101">
        <f t="array" ref="I809">+ROUND(G809+(G809*DES.2),2)</f>
        <v>4125.5600000000004</v>
      </c>
      <c r="J809" s="57"/>
      <c r="K809" s="57"/>
      <c r="L809" s="57"/>
      <c r="M809" s="57"/>
      <c r="N809" s="57"/>
      <c r="O809" s="65" t="str">
        <f>+IFERROR(VLOOKUP(A809,Imagen!A:B,2,0),"")</f>
        <v/>
      </c>
    </row>
    <row r="810" spans="1:15" ht="18">
      <c r="A810" s="75" t="s">
        <v>861</v>
      </c>
      <c r="C810" s="94">
        <f>+VLOOKUP(A810,BD!$A$2:$E$3988,3,0)</f>
        <v>220</v>
      </c>
      <c r="D810" s="95" t="str">
        <f>+VLOOKUP(A810,BD!$A$2:$E$3988,4,0)</f>
        <v>PARRILLA DOMEC - 1,25 mm - 10,5 mm - 300 mm</v>
      </c>
      <c r="E810" s="96">
        <f>+VLOOKUP(A810,BD!$A$2:$E$3988,5,0)</f>
        <v>5379.44</v>
      </c>
      <c r="G810" s="101">
        <f t="shared" si="19"/>
        <v>2904.9</v>
      </c>
      <c r="H810" s="69"/>
      <c r="I810" s="101">
        <f t="array" ref="I810">+ROUND(G810+(G810*DES.2),2)</f>
        <v>5228.82</v>
      </c>
      <c r="J810" s="57"/>
      <c r="K810" s="57"/>
      <c r="L810" s="57"/>
      <c r="M810" s="57"/>
      <c r="N810" s="57"/>
      <c r="O810" s="65" t="str">
        <f>+IFERROR(VLOOKUP(A810,Imagen!A:B,2,0),"")</f>
        <v/>
      </c>
    </row>
    <row r="811" spans="1:15" ht="18">
      <c r="A811" s="75" t="s">
        <v>862</v>
      </c>
      <c r="C811" s="94">
        <f>+VLOOKUP(A811,BD!$A$2:$E$3988,3,0)</f>
        <v>221</v>
      </c>
      <c r="D811" s="95" t="str">
        <f>+VLOOKUP(A811,BD!$A$2:$E$3988,4,0)</f>
        <v>TRABA BISAGRA LONGVIE</v>
      </c>
      <c r="E811" s="96">
        <f>+VLOOKUP(A811,BD!$A$2:$E$3988,5,0)</f>
        <v>2902.32</v>
      </c>
      <c r="G811" s="101">
        <f t="shared" si="19"/>
        <v>1567.25</v>
      </c>
      <c r="H811" s="69"/>
      <c r="I811" s="101">
        <f t="array" ref="I811">+ROUND(G811+(G811*DES.2),2)</f>
        <v>2821.05</v>
      </c>
      <c r="J811" s="57"/>
      <c r="K811" s="57"/>
      <c r="L811" s="57"/>
      <c r="M811" s="57"/>
      <c r="N811" s="57"/>
      <c r="O811" s="65" t="str">
        <f>+IFERROR(VLOOKUP(A811,Imagen!A:B,2,0),"")</f>
        <v/>
      </c>
    </row>
    <row r="812" spans="1:15" ht="18">
      <c r="A812" s="75" t="s">
        <v>863</v>
      </c>
      <c r="C812" s="94">
        <f>+VLOOKUP(A812,BD!$A$2:$E$3988,3,0)</f>
        <v>223</v>
      </c>
      <c r="D812" s="95" t="str">
        <f>+VLOOKUP(A812,BD!$A$2:$E$3988,4,0)</f>
        <v>BISAGRA ESCORIAL REGIA</v>
      </c>
      <c r="E812" s="96">
        <f>+VLOOKUP(A812,BD!$A$2:$E$3988,5,0)</f>
        <v>5379.44</v>
      </c>
      <c r="G812" s="101">
        <f t="shared" si="19"/>
        <v>2904.9</v>
      </c>
      <c r="H812" s="69"/>
      <c r="I812" s="101">
        <f t="array" ref="I812">+ROUND(G812+(G812*DES.2),2)</f>
        <v>5228.82</v>
      </c>
      <c r="J812" s="57"/>
      <c r="K812" s="57"/>
      <c r="L812" s="57"/>
      <c r="M812" s="57"/>
      <c r="N812" s="57"/>
      <c r="O812" s="65" t="str">
        <f>+IFERROR(VLOOKUP(A812,Imagen!A:B,2,0),"")</f>
        <v/>
      </c>
    </row>
    <row r="813" spans="1:15" ht="18">
      <c r="A813" s="75" t="s">
        <v>864</v>
      </c>
      <c r="C813" s="94">
        <f>+VLOOKUP(A813,BD!$A$2:$E$3988,3,0)</f>
        <v>224</v>
      </c>
      <c r="D813" s="95" t="str">
        <f>+VLOOKUP(A813,BD!$A$2:$E$3988,4,0)</f>
        <v>ARTUR MARTIN CORALINE - 1,25 mm - 11,5 mm - 330 mm</v>
      </c>
      <c r="E813" s="96">
        <f>+VLOOKUP(A813,BD!$A$2:$E$3988,5,0)</f>
        <v>4643.68</v>
      </c>
      <c r="G813" s="101">
        <f t="shared" si="19"/>
        <v>2507.59</v>
      </c>
      <c r="H813" s="69"/>
      <c r="I813" s="101">
        <f t="array" ref="I813">+ROUND(G813+(G813*DES.2),2)</f>
        <v>4513.66</v>
      </c>
      <c r="J813" s="57"/>
      <c r="K813" s="57"/>
      <c r="L813" s="57"/>
      <c r="M813" s="57"/>
      <c r="N813" s="57"/>
      <c r="O813" s="65" t="str">
        <f>+IFERROR(VLOOKUP(A813,Imagen!A:B,2,0),"")</f>
        <v/>
      </c>
    </row>
    <row r="814" spans="1:15" ht="18">
      <c r="A814" s="75" t="s">
        <v>865</v>
      </c>
      <c r="C814" s="94">
        <f>+VLOOKUP(A814,BD!$A$2:$E$3988,3,0)</f>
        <v>232</v>
      </c>
      <c r="D814" s="95" t="str">
        <f>+VLOOKUP(A814,BD!$A$2:$E$3988,4,0)</f>
        <v>VARIADO  - 1,25 mm - 11 mm - 126 mm</v>
      </c>
      <c r="E814" s="96">
        <f>+VLOOKUP(A814,BD!$A$2:$E$3988,5,0)</f>
        <v>2894.92</v>
      </c>
      <c r="G814" s="101">
        <f t="shared" si="19"/>
        <v>1563.26</v>
      </c>
      <c r="H814" s="69"/>
      <c r="I814" s="101">
        <f t="array" ref="I814">+ROUND(G814+(G814*DES.2),2)</f>
        <v>2813.87</v>
      </c>
      <c r="J814" s="57"/>
      <c r="K814" s="57"/>
      <c r="L814" s="57"/>
      <c r="M814" s="57"/>
      <c r="N814" s="57"/>
      <c r="O814" s="65" t="str">
        <f>+IFERROR(VLOOKUP(A814,Imagen!A:B,2,0),"")</f>
        <v/>
      </c>
    </row>
    <row r="815" spans="1:15" ht="18">
      <c r="A815" s="75" t="s">
        <v>866</v>
      </c>
      <c r="C815" s="94">
        <f>+VLOOKUP(A815,BD!$A$2:$E$3988,3,0)</f>
        <v>233</v>
      </c>
      <c r="D815" s="95" t="str">
        <f>+VLOOKUP(A815,BD!$A$2:$E$3988,4,0)</f>
        <v>VARIADO - 1,25 mm - 14 mm - 200 mm</v>
      </c>
      <c r="E815" s="96">
        <f>+VLOOKUP(A815,BD!$A$2:$E$3988,5,0)</f>
        <v>4244.3999999999996</v>
      </c>
      <c r="G815" s="101">
        <f t="shared" si="19"/>
        <v>2291.98</v>
      </c>
      <c r="H815" s="69"/>
      <c r="I815" s="101">
        <f t="array" ref="I815">+ROUND(G815+(G815*DES.2),2)</f>
        <v>4125.5600000000004</v>
      </c>
      <c r="J815" s="57"/>
      <c r="K815" s="57"/>
      <c r="L815" s="57"/>
      <c r="M815" s="57"/>
      <c r="N815" s="57"/>
      <c r="O815" s="65" t="str">
        <f>+IFERROR(VLOOKUP(A815,Imagen!A:B,2,0),"")</f>
        <v/>
      </c>
    </row>
    <row r="816" spans="1:15" ht="18">
      <c r="A816" s="75" t="s">
        <v>867</v>
      </c>
      <c r="C816" s="94">
        <f>+VLOOKUP(A816,BD!$A$2:$E$3988,3,0)</f>
        <v>234</v>
      </c>
      <c r="D816" s="95" t="str">
        <f>+VLOOKUP(A816,BD!$A$2:$E$3988,4,0)</f>
        <v>VARIADO - 1,5 mm - 10,5 mm - 210 mm</v>
      </c>
      <c r="E816" s="96">
        <f>+VLOOKUP(A816,BD!$A$2:$E$3988,5,0)</f>
        <v>4244.3999999999996</v>
      </c>
      <c r="G816" s="101">
        <f t="shared" si="19"/>
        <v>2291.98</v>
      </c>
      <c r="H816" s="69"/>
      <c r="I816" s="101">
        <f t="array" ref="I816">+ROUND(G816+(G816*DES.2),2)</f>
        <v>4125.5600000000004</v>
      </c>
      <c r="J816" s="57"/>
      <c r="K816" s="57"/>
      <c r="L816" s="57"/>
      <c r="M816" s="57"/>
      <c r="N816" s="57"/>
      <c r="O816" s="65" t="str">
        <f>+IFERROR(VLOOKUP(A816,Imagen!A:B,2,0),"")</f>
        <v/>
      </c>
    </row>
    <row r="817" spans="1:15" ht="18">
      <c r="A817" s="75" t="s">
        <v>868</v>
      </c>
      <c r="C817" s="94">
        <f>+VLOOKUP(A817,BD!$A$2:$E$3988,3,0)</f>
        <v>235</v>
      </c>
      <c r="D817" s="95" t="str">
        <f>+VLOOKUP(A817,BD!$A$2:$E$3988,4,0)</f>
        <v>VARIADO - 1,75 mm - 12 mm - 135 mm</v>
      </c>
      <c r="E817" s="96">
        <f>+VLOOKUP(A817,BD!$A$2:$E$3988,5,0)</f>
        <v>3153.72</v>
      </c>
      <c r="G817" s="101">
        <f t="shared" si="19"/>
        <v>1703.01</v>
      </c>
      <c r="H817" s="69"/>
      <c r="I817" s="101">
        <f t="array" ref="I817">+ROUND(G817+(G817*DES.2),2)</f>
        <v>3065.42</v>
      </c>
      <c r="J817" s="57"/>
      <c r="K817" s="57"/>
      <c r="L817" s="57"/>
      <c r="M817" s="57"/>
      <c r="N817" s="57"/>
      <c r="O817" s="65" t="str">
        <f>+IFERROR(VLOOKUP(A817,Imagen!A:B,2,0),"")</f>
        <v/>
      </c>
    </row>
    <row r="818" spans="1:15" ht="18">
      <c r="A818" s="75" t="s">
        <v>869</v>
      </c>
      <c r="C818" s="94">
        <f>+VLOOKUP(A818,BD!$A$2:$E$3988,3,0)</f>
        <v>236</v>
      </c>
      <c r="D818" s="95" t="str">
        <f>+VLOOKUP(A818,BD!$A$2:$E$3988,4,0)</f>
        <v>VARIADO - 1,6 mm - 12 mm - 310,5 mm</v>
      </c>
      <c r="E818" s="96">
        <f>+VLOOKUP(A818,BD!$A$2:$E$3988,5,0)</f>
        <v>5372.04</v>
      </c>
      <c r="G818" s="101">
        <f t="shared" si="19"/>
        <v>2900.9</v>
      </c>
      <c r="H818" s="69"/>
      <c r="I818" s="101">
        <f t="array" ref="I818">+ROUND(G818+(G818*DES.2),2)</f>
        <v>5221.62</v>
      </c>
      <c r="J818" s="57"/>
      <c r="K818" s="57"/>
      <c r="L818" s="57"/>
      <c r="M818" s="57"/>
      <c r="N818" s="57"/>
      <c r="O818" s="65" t="str">
        <f>+IFERROR(VLOOKUP(A818,Imagen!A:B,2,0),"")</f>
        <v/>
      </c>
    </row>
    <row r="819" spans="1:15" ht="18">
      <c r="A819" s="75" t="s">
        <v>870</v>
      </c>
      <c r="C819" s="94">
        <f>+VLOOKUP(A819,BD!$A$2:$E$3988,3,0)</f>
        <v>238</v>
      </c>
      <c r="D819" s="95" t="str">
        <f>+VLOOKUP(A819,BD!$A$2:$E$3988,4,0)</f>
        <v>VARIADO - 1,75 mm - 13 mm - 221 mm</v>
      </c>
      <c r="E819" s="96">
        <f>+VLOOKUP(A819,BD!$A$2:$E$3988,5,0)</f>
        <v>4244.3999999999996</v>
      </c>
      <c r="G819" s="101">
        <f t="shared" si="19"/>
        <v>2291.98</v>
      </c>
      <c r="H819" s="69"/>
      <c r="I819" s="101">
        <f t="array" ref="I819">+ROUND(G819+(G819*DES.2),2)</f>
        <v>4125.5600000000004</v>
      </c>
      <c r="J819" s="57"/>
      <c r="K819" s="57"/>
      <c r="L819" s="57"/>
      <c r="M819" s="57"/>
      <c r="N819" s="57"/>
      <c r="O819" s="65" t="str">
        <f>+IFERROR(VLOOKUP(A819,Imagen!A:B,2,0),"")</f>
        <v/>
      </c>
    </row>
    <row r="820" spans="1:15" ht="18">
      <c r="A820" s="75" t="s">
        <v>871</v>
      </c>
      <c r="C820" s="94">
        <f>+VLOOKUP(A820,BD!$A$2:$E$3988,3,0)</f>
        <v>239</v>
      </c>
      <c r="D820" s="95" t="str">
        <f>+VLOOKUP(A820,BD!$A$2:$E$3988,4,0)</f>
        <v>VARIADO - 2,5 mm - 14 mm - 380mm</v>
      </c>
      <c r="E820" s="96">
        <f>+VLOOKUP(A820,BD!$A$2:$E$3988,5,0)</f>
        <v>5383.12</v>
      </c>
      <c r="G820" s="101">
        <f t="shared" si="19"/>
        <v>2906.88</v>
      </c>
      <c r="H820" s="69"/>
      <c r="I820" s="101">
        <f t="array" ref="I820">+ROUND(G820+(G820*DES.2),2)</f>
        <v>5232.38</v>
      </c>
      <c r="J820" s="57"/>
      <c r="K820" s="57"/>
      <c r="L820" s="57"/>
      <c r="M820" s="57"/>
      <c r="N820" s="57"/>
      <c r="O820" s="65" t="str">
        <f>+IFERROR(VLOOKUP(A820,Imagen!A:B,2,0),"")</f>
        <v/>
      </c>
    </row>
    <row r="821" spans="1:15" ht="18">
      <c r="A821" s="75" t="s">
        <v>872</v>
      </c>
      <c r="C821" s="94">
        <f>+VLOOKUP(A821,BD!$A$2:$E$3988,3,0)</f>
        <v>240</v>
      </c>
      <c r="D821" s="95" t="str">
        <f>+VLOOKUP(A821,BD!$A$2:$E$3988,4,0)</f>
        <v>VARIADO - 1,75 mm - 14 mm - 390 mm</v>
      </c>
      <c r="E821" s="96">
        <f>+VLOOKUP(A821,BD!$A$2:$E$3988,5,0)</f>
        <v>5383.12</v>
      </c>
      <c r="G821" s="101">
        <f t="shared" si="19"/>
        <v>2906.88</v>
      </c>
      <c r="H821" s="69"/>
      <c r="I821" s="101">
        <f t="array" ref="I821">+ROUND(G821+(G821*DES.2),2)</f>
        <v>5232.38</v>
      </c>
      <c r="J821" s="57"/>
      <c r="K821" s="57"/>
      <c r="L821" s="57"/>
      <c r="M821" s="57"/>
      <c r="N821" s="57"/>
      <c r="O821" s="65" t="str">
        <f>+IFERROR(VLOOKUP(A821,Imagen!A:B,2,0),"")</f>
        <v/>
      </c>
    </row>
    <row r="822" spans="1:15" ht="18">
      <c r="A822" s="75" t="s">
        <v>873</v>
      </c>
      <c r="C822" s="94">
        <f>+VLOOKUP(A822,BD!$A$2:$E$3988,3,0)</f>
        <v>242</v>
      </c>
      <c r="D822" s="95" t="str">
        <f>+VLOOKUP(A822,BD!$A$2:$E$3988,4,0)</f>
        <v>VARIADO</v>
      </c>
      <c r="E822" s="96">
        <f>+VLOOKUP(A822,BD!$A$2:$E$3988,5,0)</f>
        <v>1035.2</v>
      </c>
      <c r="G822" s="101">
        <f t="shared" si="19"/>
        <v>559.01</v>
      </c>
      <c r="H822" s="69"/>
      <c r="I822" s="101">
        <f t="array" ref="I822">+ROUND(G822+(G822*DES.2),2)</f>
        <v>1006.22</v>
      </c>
      <c r="J822" s="57"/>
      <c r="K822" s="57"/>
      <c r="L822" s="57"/>
      <c r="M822" s="57"/>
      <c r="N822" s="57"/>
      <c r="O822" s="65" t="str">
        <f>+IFERROR(VLOOKUP(A822,Imagen!A:B,2,0),"")</f>
        <v/>
      </c>
    </row>
    <row r="823" spans="1:15" ht="18">
      <c r="A823" s="75" t="s">
        <v>874</v>
      </c>
      <c r="C823" s="94">
        <f>+VLOOKUP(A823,BD!$A$2:$E$3988,3,0)</f>
        <v>243</v>
      </c>
      <c r="D823" s="95" t="str">
        <f>+VLOOKUP(A823,BD!$A$2:$E$3988,4,0)</f>
        <v>VARIADO</v>
      </c>
      <c r="E823" s="96">
        <f>+VLOOKUP(A823,BD!$A$2:$E$3988,5,0)</f>
        <v>1294.04</v>
      </c>
      <c r="G823" s="101">
        <f t="shared" si="19"/>
        <v>698.78</v>
      </c>
      <c r="H823" s="69"/>
      <c r="I823" s="101">
        <f t="array" ref="I823">+ROUND(G823+(G823*DES.2),2)</f>
        <v>1257.8</v>
      </c>
      <c r="J823" s="57"/>
      <c r="K823" s="57"/>
      <c r="L823" s="57"/>
      <c r="M823" s="57"/>
      <c r="N823" s="57"/>
      <c r="O823" s="65" t="str">
        <f>+IFERROR(VLOOKUP(A823,Imagen!A:B,2,0),"")</f>
        <v/>
      </c>
    </row>
    <row r="824" spans="1:15" ht="25.5">
      <c r="A824" s="75" t="s">
        <v>875</v>
      </c>
      <c r="C824" s="94">
        <f>+VLOOKUP(A824,BD!$A$2:$E$3988,3,0)</f>
        <v>245</v>
      </c>
      <c r="D824" s="95" t="str">
        <f>+VLOOKUP(A824,BD!$A$2:$E$3988,4,0)</f>
        <v>RESORTES ORIG RIFLE RENO Y  MAHELY  - 2,25 mm - 27 mm - 180 mm</v>
      </c>
      <c r="E824" s="96">
        <f>+VLOOKUP(A824,BD!$A$2:$E$3988,5,0)</f>
        <v>4455.12</v>
      </c>
      <c r="G824" s="101">
        <f t="shared" si="19"/>
        <v>2405.7600000000002</v>
      </c>
      <c r="H824" s="69"/>
      <c r="I824" s="101">
        <f t="array" ref="I824">+ROUND(G824+(G824*DES.2),2)</f>
        <v>4330.37</v>
      </c>
      <c r="J824" s="57"/>
      <c r="K824" s="57"/>
      <c r="L824" s="57"/>
      <c r="M824" s="57"/>
      <c r="N824" s="57"/>
      <c r="O824" s="65" t="str">
        <f>+IFERROR(VLOOKUP(A824,Imagen!A:B,2,0),"")</f>
        <v/>
      </c>
    </row>
    <row r="825" spans="1:15" ht="25.5">
      <c r="A825" s="75" t="s">
        <v>876</v>
      </c>
      <c r="C825" s="94">
        <f>+VLOOKUP(A825,BD!$A$2:$E$3988,3,0)</f>
        <v>246</v>
      </c>
      <c r="D825" s="95" t="str">
        <f>+VLOOKUP(A825,BD!$A$2:$E$3988,4,0)</f>
        <v>RESORTES ORIG RIFLE RENO Y  MAHELY  - 2,60 mm - 27 mm - 220 mm</v>
      </c>
      <c r="E825" s="96">
        <f>+VLOOKUP(A825,BD!$A$2:$E$3988,5,0)</f>
        <v>4455.12</v>
      </c>
      <c r="G825" s="101">
        <f t="shared" si="19"/>
        <v>2405.7600000000002</v>
      </c>
      <c r="H825" s="69"/>
      <c r="I825" s="101">
        <f t="array" ref="I825">+ROUND(G825+(G825*DES.2),2)</f>
        <v>4330.37</v>
      </c>
      <c r="J825" s="57"/>
      <c r="K825" s="57"/>
      <c r="L825" s="57"/>
      <c r="M825" s="57"/>
      <c r="N825" s="57"/>
      <c r="O825" s="65" t="str">
        <f>+IFERROR(VLOOKUP(A825,Imagen!A:B,2,0),"")</f>
        <v/>
      </c>
    </row>
    <row r="826" spans="1:15" ht="25.5">
      <c r="A826" s="75" t="s">
        <v>877</v>
      </c>
      <c r="C826" s="94">
        <f>+VLOOKUP(A826,BD!$A$2:$E$3988,3,0)</f>
        <v>247</v>
      </c>
      <c r="D826" s="95" t="str">
        <f>+VLOOKUP(A826,BD!$A$2:$E$3988,4,0)</f>
        <v>RESORTES ORIG RIFLE RENO Y  MAHELY 4,5 - 2,5 mm  - 17 mm - 260 mm</v>
      </c>
      <c r="E826" s="96">
        <f>+VLOOKUP(A826,BD!$A$2:$E$3988,5,0)</f>
        <v>4455.12</v>
      </c>
      <c r="G826" s="101">
        <f t="shared" si="19"/>
        <v>2405.7600000000002</v>
      </c>
      <c r="H826" s="69"/>
      <c r="I826" s="101">
        <f t="array" ref="I826">+ROUND(G826+(G826*DES.2),2)</f>
        <v>4330.37</v>
      </c>
      <c r="J826" s="57"/>
      <c r="K826" s="57"/>
      <c r="L826" s="57"/>
      <c r="M826" s="57"/>
      <c r="N826" s="57"/>
      <c r="O826" s="65" t="str">
        <f>+IFERROR(VLOOKUP(A826,Imagen!A:B,2,0),"")</f>
        <v/>
      </c>
    </row>
    <row r="827" spans="1:15" ht="26.25" thickBot="1">
      <c r="A827" s="75" t="s">
        <v>878</v>
      </c>
      <c r="C827" s="94">
        <f>+VLOOKUP(A827,BD!$A$2:$E$3988,3,0)</f>
        <v>248</v>
      </c>
      <c r="D827" s="95" t="str">
        <f>+VLOOKUP(A827,BD!$A$2:$E$3988,4,0)</f>
        <v>RESORTES ORIG RIFLE RENO Y  MAHELY 5,5 - 3 mm - 21 mm - 370 mm</v>
      </c>
      <c r="E827" s="96">
        <f>+VLOOKUP(A827,BD!$A$2:$E$3988,5,0)</f>
        <v>12943.88</v>
      </c>
      <c r="G827" s="102">
        <f t="shared" si="19"/>
        <v>6989.7</v>
      </c>
      <c r="H827" s="69"/>
      <c r="I827" s="102">
        <f t="array" ref="I827">+ROUND(G827+(G827*DES.2),2)</f>
        <v>12581.46</v>
      </c>
      <c r="J827" s="57"/>
      <c r="K827" s="57"/>
      <c r="L827" s="57"/>
      <c r="M827" s="57"/>
      <c r="N827" s="57"/>
      <c r="O827" s="65" t="str">
        <f>+IFERROR(VLOOKUP(A827,Imagen!A:B,2,0),"")</f>
        <v/>
      </c>
    </row>
    <row r="828" spans="1:15" ht="27" thickBot="1">
      <c r="A828" s="75">
        <f>+A800+1</f>
        <v>8</v>
      </c>
      <c r="B828" s="174"/>
      <c r="C828" s="179" t="str">
        <f>+VLOOKUP(A828,BD!$G:$H,2,0)</f>
        <v>ORING</v>
      </c>
      <c r="D828" s="180"/>
      <c r="E828" s="181"/>
      <c r="J828" s="57"/>
      <c r="K828" s="57"/>
      <c r="L828" s="57"/>
      <c r="M828" s="57"/>
      <c r="N828" s="57"/>
      <c r="O828" s="65" t="str">
        <f>+IFERROR(VLOOKUP(A828,Imagen!A:B,2,0),"")</f>
        <v/>
      </c>
    </row>
    <row r="829" spans="1:15" ht="18">
      <c r="A829" s="75" t="s">
        <v>879</v>
      </c>
      <c r="B829" s="175"/>
      <c r="C829" s="94">
        <f>+VLOOKUP(A829,BD!$A$2:$E$3988,3,0)</f>
        <v>5</v>
      </c>
      <c r="D829" s="95" t="str">
        <f>+VLOOKUP(A829,BD!$A$2:$E$3988,4,0)</f>
        <v>Cuerda 1,78mm - 2,57 x 6,13</v>
      </c>
      <c r="E829" s="96">
        <f>+VLOOKUP(A829,BD!$A$2:$E$3988,5,0)</f>
        <v>120.67</v>
      </c>
      <c r="G829" s="101">
        <f t="shared" ref="G829:G860" si="20">IF($G$7="SI",ROUND(E829-(E829*DES.1),2)*1.21,ROUND(E829-(E829*DES.1),2))</f>
        <v>65.16</v>
      </c>
      <c r="H829" s="69"/>
      <c r="I829" s="101">
        <f t="array" ref="I829">+ROUND(G829+(G829*DES.2),2)</f>
        <v>117.29</v>
      </c>
      <c r="J829" s="57"/>
      <c r="K829" s="57"/>
      <c r="L829" s="57"/>
      <c r="M829" s="57"/>
      <c r="N829" s="57"/>
      <c r="O829" s="64" t="str">
        <f>+IFERROR(VLOOKUP(A829,Imagen!A:B,2,0),"")</f>
        <v>http://http2.mlstatic.com/D_851925-MLA71988007474_102023-F.jpg</v>
      </c>
    </row>
    <row r="830" spans="1:15" ht="18">
      <c r="A830" s="75" t="s">
        <v>880</v>
      </c>
      <c r="B830" s="175"/>
      <c r="C830" s="94">
        <f>+VLOOKUP(A830,BD!$A$2:$E$3988,3,0)</f>
        <v>6</v>
      </c>
      <c r="D830" s="95" t="str">
        <f>+VLOOKUP(A830,BD!$A$2:$E$3988,4,0)</f>
        <v>Cuerda 1,78mm - 2,9 x 6,46</v>
      </c>
      <c r="E830" s="96">
        <f>+VLOOKUP(A830,BD!$A$2:$E$3988,5,0)</f>
        <v>97.43</v>
      </c>
      <c r="G830" s="101">
        <f t="shared" si="20"/>
        <v>52.61</v>
      </c>
      <c r="H830" s="69"/>
      <c r="I830" s="101">
        <f t="array" ref="I830">+ROUND(G830+(G830*DES.2),2)</f>
        <v>94.7</v>
      </c>
      <c r="J830" s="57"/>
      <c r="K830" s="57"/>
      <c r="L830" s="57"/>
      <c r="M830" s="57"/>
      <c r="N830" s="57"/>
      <c r="O830" s="64" t="str">
        <f>+IFERROR(VLOOKUP(A830,Imagen!A:B,2,0),"")</f>
        <v>http://http2.mlstatic.com/D_679856-MLA71987794206_102023-F.jpg</v>
      </c>
    </row>
    <row r="831" spans="1:15" ht="18">
      <c r="A831" s="75" t="s">
        <v>881</v>
      </c>
      <c r="B831" s="175"/>
      <c r="C831" s="94">
        <f>+VLOOKUP(A831,BD!$A$2:$E$3988,3,0)</f>
        <v>7</v>
      </c>
      <c r="D831" s="95" t="str">
        <f>+VLOOKUP(A831,BD!$A$2:$E$3988,4,0)</f>
        <v>Cuerda 1,78mm - 3,68 x 7,24</v>
      </c>
      <c r="E831" s="96">
        <f>+VLOOKUP(A831,BD!$A$2:$E$3988,5,0)</f>
        <v>91.94</v>
      </c>
      <c r="G831" s="101">
        <f t="shared" si="20"/>
        <v>49.65</v>
      </c>
      <c r="H831" s="69"/>
      <c r="I831" s="101">
        <f t="array" ref="I831">+ROUND(G831+(G831*DES.2),2)</f>
        <v>89.37</v>
      </c>
      <c r="J831" s="57"/>
      <c r="K831" s="57"/>
      <c r="L831" s="57"/>
      <c r="M831" s="57"/>
      <c r="N831" s="57"/>
      <c r="O831" s="64" t="str">
        <f>+IFERROR(VLOOKUP(A831,Imagen!A:B,2,0),"")</f>
        <v>http://http2.mlstatic.com/D_608573-MLA71987833202_102023-F.jpg</v>
      </c>
    </row>
    <row r="832" spans="1:15" ht="18">
      <c r="A832" s="75" t="s">
        <v>882</v>
      </c>
      <c r="B832" s="175"/>
      <c r="C832" s="94">
        <f>+VLOOKUP(A832,BD!$A$2:$E$3988,3,0)</f>
        <v>8</v>
      </c>
      <c r="D832" s="95" t="str">
        <f>+VLOOKUP(A832,BD!$A$2:$E$3988,4,0)</f>
        <v>Cuerda 1,78mm - 4,47 x 8,03</v>
      </c>
      <c r="E832" s="96">
        <f>+VLOOKUP(A832,BD!$A$2:$E$3988,5,0)</f>
        <v>86.93</v>
      </c>
      <c r="G832" s="101">
        <f t="shared" si="20"/>
        <v>46.94</v>
      </c>
      <c r="H832" s="69"/>
      <c r="I832" s="101">
        <f t="array" ref="I832">+ROUND(G832+(G832*DES.2),2)</f>
        <v>84.49</v>
      </c>
      <c r="J832" s="57"/>
      <c r="K832" s="57"/>
      <c r="L832" s="57"/>
      <c r="M832" s="57"/>
      <c r="N832" s="57"/>
      <c r="O832" s="64" t="str">
        <f>+IFERROR(VLOOKUP(A832,Imagen!A:B,2,0),"")</f>
        <v>http://http2.mlstatic.com/D_927018-MLA71987833198_102023-F.jpg</v>
      </c>
    </row>
    <row r="833" spans="1:15" ht="18">
      <c r="A833" s="75" t="s">
        <v>883</v>
      </c>
      <c r="B833" s="175"/>
      <c r="C833" s="94">
        <f>+VLOOKUP(A833,BD!$A$2:$E$3988,3,0)</f>
        <v>9</v>
      </c>
      <c r="D833" s="95" t="str">
        <f>+VLOOKUP(A833,BD!$A$2:$E$3988,4,0)</f>
        <v>Cuerda 1,78mm - 5,28 x 8,84</v>
      </c>
      <c r="E833" s="96">
        <f>+VLOOKUP(A833,BD!$A$2:$E$3988,5,0)</f>
        <v>86.93</v>
      </c>
      <c r="G833" s="101">
        <f t="shared" si="20"/>
        <v>46.94</v>
      </c>
      <c r="H833" s="69"/>
      <c r="I833" s="101">
        <f t="array" ref="I833">+ROUND(G833+(G833*DES.2),2)</f>
        <v>84.49</v>
      </c>
      <c r="J833" s="57"/>
      <c r="K833" s="57"/>
      <c r="L833" s="57"/>
      <c r="M833" s="57"/>
      <c r="N833" s="57"/>
      <c r="O833" s="64" t="str">
        <f>+IFERROR(VLOOKUP(A833,Imagen!A:B,2,0),"")</f>
        <v>http://http2.mlstatic.com/D_803857-MLA71988007480_102023-F.jpg</v>
      </c>
    </row>
    <row r="834" spans="1:15" ht="18">
      <c r="A834" s="75" t="s">
        <v>884</v>
      </c>
      <c r="B834" s="175"/>
      <c r="C834" s="94">
        <f>+VLOOKUP(A834,BD!$A$2:$E$3988,3,0)</f>
        <v>10</v>
      </c>
      <c r="D834" s="95" t="str">
        <f>+VLOOKUP(A834,BD!$A$2:$E$3988,4,0)</f>
        <v>Cuerda 1,78mm - 6,07 x 9,63</v>
      </c>
      <c r="E834" s="96">
        <f>+VLOOKUP(A834,BD!$A$2:$E$3988,5,0)</f>
        <v>86.93</v>
      </c>
      <c r="G834" s="101">
        <f t="shared" si="20"/>
        <v>46.94</v>
      </c>
      <c r="H834" s="69"/>
      <c r="I834" s="101">
        <f t="array" ref="I834">+ROUND(G834+(G834*DES.2),2)</f>
        <v>84.49</v>
      </c>
      <c r="J834" s="57"/>
      <c r="K834" s="57"/>
      <c r="L834" s="57"/>
      <c r="M834" s="57"/>
      <c r="N834" s="57"/>
      <c r="O834" s="64" t="str">
        <f>+IFERROR(VLOOKUP(A834,Imagen!A:B,2,0),"")</f>
        <v>http://http2.mlstatic.com/D_728054-MLA71987794208_102023-F.jpg</v>
      </c>
    </row>
    <row r="835" spans="1:15" ht="18">
      <c r="A835" s="75" t="s">
        <v>885</v>
      </c>
      <c r="B835" s="175"/>
      <c r="C835" s="94">
        <f>+VLOOKUP(A835,BD!$A$2:$E$3988,3,0)</f>
        <v>11</v>
      </c>
      <c r="D835" s="95" t="str">
        <f>+VLOOKUP(A835,BD!$A$2:$E$3988,4,0)</f>
        <v>Cuerda 1,78mm - 7,65 x 11,21</v>
      </c>
      <c r="E835" s="96">
        <f>+VLOOKUP(A835,BD!$A$2:$E$3988,5,0)</f>
        <v>89.62</v>
      </c>
      <c r="G835" s="101">
        <f t="shared" si="20"/>
        <v>48.39</v>
      </c>
      <c r="H835" s="69"/>
      <c r="I835" s="101">
        <f t="array" ref="I835">+ROUND(G835+(G835*DES.2),2)</f>
        <v>87.1</v>
      </c>
      <c r="J835" s="57"/>
      <c r="K835" s="57"/>
      <c r="L835" s="57"/>
      <c r="M835" s="57"/>
      <c r="N835" s="57"/>
      <c r="O835" s="64" t="str">
        <f>+IFERROR(VLOOKUP(A835,Imagen!A:B,2,0),"")</f>
        <v>http://http2.mlstatic.com/D_608573-MLA71987833202_102023-F.jpg</v>
      </c>
    </row>
    <row r="836" spans="1:15" ht="18">
      <c r="A836" s="75" t="s">
        <v>886</v>
      </c>
      <c r="C836" s="94">
        <f>+VLOOKUP(A836,BD!$A$2:$E$3988,3,0)</f>
        <v>12</v>
      </c>
      <c r="D836" s="95" t="str">
        <f>+VLOOKUP(A836,BD!$A$2:$E$3988,4,0)</f>
        <v>Cuerda 1,78mm - 9,25 x 12,81</v>
      </c>
      <c r="E836" s="96">
        <f>+VLOOKUP(A836,BD!$A$2:$E$3988,5,0)</f>
        <v>97.43</v>
      </c>
      <c r="G836" s="101">
        <f t="shared" si="20"/>
        <v>52.61</v>
      </c>
      <c r="H836" s="69"/>
      <c r="I836" s="101">
        <f t="array" ref="I836">+ROUND(G836+(G836*DES.2),2)</f>
        <v>94.7</v>
      </c>
      <c r="J836" s="57"/>
      <c r="K836" s="57"/>
      <c r="L836" s="57"/>
      <c r="M836" s="57"/>
      <c r="N836" s="57"/>
      <c r="O836" s="64" t="str">
        <f>+IFERROR(VLOOKUP(A836,Imagen!A:B,2,0),"")</f>
        <v>http://http2.mlstatic.com/D_608573-MLA71987833202_102023-F.jpg</v>
      </c>
    </row>
    <row r="837" spans="1:15" ht="18">
      <c r="A837" s="75" t="s">
        <v>887</v>
      </c>
      <c r="C837" s="94">
        <f>+VLOOKUP(A837,BD!$A$2:$E$3988,3,0)</f>
        <v>13</v>
      </c>
      <c r="D837" s="95" t="str">
        <f>+VLOOKUP(A837,BD!$A$2:$E$3988,4,0)</f>
        <v>Cuerda 1,78mm - 10,82 x 14,38</v>
      </c>
      <c r="E837" s="96">
        <f>+VLOOKUP(A837,BD!$A$2:$E$3988,5,0)</f>
        <v>106.54</v>
      </c>
      <c r="G837" s="101">
        <f t="shared" si="20"/>
        <v>57.53</v>
      </c>
      <c r="H837" s="69"/>
      <c r="I837" s="101">
        <f t="array" ref="I837">+ROUND(G837+(G837*DES.2),2)</f>
        <v>103.55</v>
      </c>
      <c r="J837" s="57"/>
      <c r="K837" s="57"/>
      <c r="L837" s="57"/>
      <c r="M837" s="57"/>
      <c r="N837" s="57"/>
      <c r="O837" s="64" t="str">
        <f>+IFERROR(VLOOKUP(A837,Imagen!A:B,2,0),"")</f>
        <v>http://http2.mlstatic.com/D_608573-MLA71987833202_102023-F.jpg</v>
      </c>
    </row>
    <row r="838" spans="1:15" ht="18">
      <c r="A838" s="75" t="s">
        <v>888</v>
      </c>
      <c r="C838" s="94">
        <f>+VLOOKUP(A838,BD!$A$2:$E$3988,3,0)</f>
        <v>14</v>
      </c>
      <c r="D838" s="95" t="str">
        <f>+VLOOKUP(A838,BD!$A$2:$E$3988,4,0)</f>
        <v>Cuerda 1,78mm - 12,42 x 15,98</v>
      </c>
      <c r="E838" s="96">
        <f>+VLOOKUP(A838,BD!$A$2:$E$3988,5,0)</f>
        <v>111.02</v>
      </c>
      <c r="G838" s="101">
        <f t="shared" si="20"/>
        <v>59.95</v>
      </c>
      <c r="H838" s="69"/>
      <c r="I838" s="101">
        <f t="array" ref="I838">+ROUND(G838+(G838*DES.2),2)</f>
        <v>107.91</v>
      </c>
      <c r="J838" s="57"/>
      <c r="K838" s="57"/>
      <c r="L838" s="57"/>
      <c r="M838" s="57"/>
      <c r="N838" s="57"/>
      <c r="O838" s="64" t="str">
        <f>+IFERROR(VLOOKUP(A838,Imagen!A:B,2,0),"")</f>
        <v>http://http2.mlstatic.com/D_608573-MLA71987833202_102023-F.jpg</v>
      </c>
    </row>
    <row r="839" spans="1:15" ht="18">
      <c r="A839" s="75" t="s">
        <v>889</v>
      </c>
      <c r="C839" s="94">
        <f>+VLOOKUP(A839,BD!$A$2:$E$3988,3,0)</f>
        <v>15</v>
      </c>
      <c r="D839" s="95" t="str">
        <f>+VLOOKUP(A839,BD!$A$2:$E$3988,4,0)</f>
        <v>Cuerda 1,78mm - 14 x 17,56</v>
      </c>
      <c r="E839" s="96">
        <f>+VLOOKUP(A839,BD!$A$2:$E$3988,5,0)</f>
        <v>124.88</v>
      </c>
      <c r="G839" s="101">
        <f t="shared" si="20"/>
        <v>67.44</v>
      </c>
      <c r="H839" s="69"/>
      <c r="I839" s="101">
        <f t="array" ref="I839">+ROUND(G839+(G839*DES.2),2)</f>
        <v>121.39</v>
      </c>
      <c r="J839" s="57"/>
      <c r="K839" s="57"/>
      <c r="L839" s="57"/>
      <c r="M839" s="57"/>
      <c r="N839" s="57"/>
      <c r="O839" s="64" t="str">
        <f>+IFERROR(VLOOKUP(A839,Imagen!A:B,2,0),"")</f>
        <v>http://http2.mlstatic.com/D_608573-MLA71987833202_102023-F.jpg</v>
      </c>
    </row>
    <row r="840" spans="1:15" ht="18">
      <c r="A840" s="75" t="s">
        <v>890</v>
      </c>
      <c r="C840" s="94">
        <f>+VLOOKUP(A840,BD!$A$2:$E$3988,3,0)</f>
        <v>16</v>
      </c>
      <c r="D840" s="95" t="str">
        <f>+VLOOKUP(A840,BD!$A$2:$E$3988,4,0)</f>
        <v>Cuerda 1,78mm - 15,6 x 19,16</v>
      </c>
      <c r="E840" s="96">
        <f>+VLOOKUP(A840,BD!$A$2:$E$3988,5,0)</f>
        <v>134.12</v>
      </c>
      <c r="G840" s="101">
        <f t="shared" si="20"/>
        <v>72.42</v>
      </c>
      <c r="H840" s="69"/>
      <c r="I840" s="101">
        <f t="array" ref="I840">+ROUND(G840+(G840*DES.2),2)</f>
        <v>130.36000000000001</v>
      </c>
      <c r="J840" s="57"/>
      <c r="K840" s="57"/>
      <c r="L840" s="57"/>
      <c r="M840" s="57"/>
      <c r="N840" s="57"/>
      <c r="O840" s="64" t="str">
        <f>+IFERROR(VLOOKUP(A840,Imagen!A:B,2,0),"")</f>
        <v>http://http2.mlstatic.com/D_608573-MLA71987833202_102023-F.jpg</v>
      </c>
    </row>
    <row r="841" spans="1:15" ht="18">
      <c r="A841" s="75" t="s">
        <v>891</v>
      </c>
      <c r="C841" s="94">
        <f>+VLOOKUP(A841,BD!$A$2:$E$3988,3,0)</f>
        <v>17</v>
      </c>
      <c r="D841" s="95" t="str">
        <f>+VLOOKUP(A841,BD!$A$2:$E$3988,4,0)</f>
        <v>Cuerda 1,78mm - 17,17 x 20,73</v>
      </c>
      <c r="E841" s="96">
        <f>+VLOOKUP(A841,BD!$A$2:$E$3988,5,0)</f>
        <v>143.08000000000001</v>
      </c>
      <c r="G841" s="101">
        <f t="shared" si="20"/>
        <v>77.260000000000005</v>
      </c>
      <c r="H841" s="69"/>
      <c r="I841" s="101">
        <f t="array" ref="I841">+ROUND(G841+(G841*DES.2),2)</f>
        <v>139.07</v>
      </c>
      <c r="J841" s="57"/>
      <c r="K841" s="57"/>
      <c r="L841" s="57"/>
      <c r="M841" s="57"/>
      <c r="N841" s="57"/>
      <c r="O841" s="64" t="str">
        <f>+IFERROR(VLOOKUP(A841,Imagen!A:B,2,0),"")</f>
        <v>http://http2.mlstatic.com/D_608573-MLA71987833202_102023-F.jpg</v>
      </c>
    </row>
    <row r="842" spans="1:15" ht="18">
      <c r="A842" s="75" t="s">
        <v>892</v>
      </c>
      <c r="C842" s="94">
        <f>+VLOOKUP(A842,BD!$A$2:$E$3988,3,0)</f>
        <v>18</v>
      </c>
      <c r="D842" s="95" t="str">
        <f>+VLOOKUP(A842,BD!$A$2:$E$3988,4,0)</f>
        <v>Cuerda 1,78mm - 18,77 x 22,33</v>
      </c>
      <c r="E842" s="96">
        <f>+VLOOKUP(A842,BD!$A$2:$E$3988,5,0)</f>
        <v>161.69</v>
      </c>
      <c r="G842" s="101">
        <f t="shared" si="20"/>
        <v>87.31</v>
      </c>
      <c r="H842" s="69"/>
      <c r="I842" s="101">
        <f t="array" ref="I842">+ROUND(G842+(G842*DES.2),2)</f>
        <v>157.16</v>
      </c>
      <c r="J842" s="57"/>
      <c r="K842" s="57"/>
      <c r="L842" s="57"/>
      <c r="M842" s="57"/>
      <c r="N842" s="57"/>
      <c r="O842" s="64" t="str">
        <f>+IFERROR(VLOOKUP(A842,Imagen!A:B,2,0),"")</f>
        <v>http://http2.mlstatic.com/D_608573-MLA71987833202_102023-F.jpg</v>
      </c>
    </row>
    <row r="843" spans="1:15" ht="18">
      <c r="A843" s="75" t="s">
        <v>893</v>
      </c>
      <c r="C843" s="94">
        <f>+VLOOKUP(A843,BD!$A$2:$E$3988,3,0)</f>
        <v>19</v>
      </c>
      <c r="D843" s="95" t="str">
        <f>+VLOOKUP(A843,BD!$A$2:$E$3988,4,0)</f>
        <v>Cuerda 1,78mm - 20,35 x 23,91</v>
      </c>
      <c r="E843" s="96">
        <f>+VLOOKUP(A843,BD!$A$2:$E$3988,5,0)</f>
        <v>173.71</v>
      </c>
      <c r="G843" s="101">
        <f t="shared" si="20"/>
        <v>93.8</v>
      </c>
      <c r="H843" s="69"/>
      <c r="I843" s="101">
        <f t="array" ref="I843">+ROUND(G843+(G843*DES.2),2)</f>
        <v>168.84</v>
      </c>
      <c r="J843" s="57"/>
      <c r="K843" s="57"/>
      <c r="L843" s="57"/>
      <c r="M843" s="57"/>
      <c r="N843" s="57"/>
      <c r="O843" s="64" t="str">
        <f>+IFERROR(VLOOKUP(A843,Imagen!A:B,2,0),"")</f>
        <v>http://http2.mlstatic.com/D_608573-MLA71987833202_102023-F.jpg</v>
      </c>
    </row>
    <row r="844" spans="1:15" ht="18">
      <c r="A844" s="75" t="s">
        <v>894</v>
      </c>
      <c r="C844" s="94">
        <f>+VLOOKUP(A844,BD!$A$2:$E$3988,3,0)</f>
        <v>20</v>
      </c>
      <c r="D844" s="95" t="str">
        <f>+VLOOKUP(A844,BD!$A$2:$E$3988,4,0)</f>
        <v>Cuerda 1,78mm - 21,95 x 25,51</v>
      </c>
      <c r="E844" s="96">
        <f>+VLOOKUP(A844,BD!$A$2:$E$3988,5,0)</f>
        <v>194</v>
      </c>
      <c r="G844" s="101">
        <f t="shared" si="20"/>
        <v>104.76</v>
      </c>
      <c r="H844" s="69"/>
      <c r="I844" s="101">
        <f t="array" ref="I844">+ROUND(G844+(G844*DES.2),2)</f>
        <v>188.57</v>
      </c>
      <c r="J844" s="57"/>
      <c r="K844" s="57"/>
      <c r="L844" s="57"/>
      <c r="M844" s="57"/>
      <c r="N844" s="57"/>
      <c r="O844" s="64" t="str">
        <f>+IFERROR(VLOOKUP(A844,Imagen!A:B,2,0),"")</f>
        <v>http://http2.mlstatic.com/D_608573-MLA71987833202_102023-F.jpg</v>
      </c>
    </row>
    <row r="845" spans="1:15" ht="18">
      <c r="A845" s="75" t="s">
        <v>895</v>
      </c>
      <c r="C845" s="94">
        <f>+VLOOKUP(A845,BD!$A$2:$E$3988,3,0)</f>
        <v>21</v>
      </c>
      <c r="D845" s="95" t="str">
        <f>+VLOOKUP(A845,BD!$A$2:$E$3988,4,0)</f>
        <v>Cuerda 1,78mm - 23,52 x 27,08</v>
      </c>
      <c r="E845" s="96">
        <f>+VLOOKUP(A845,BD!$A$2:$E$3988,5,0)</f>
        <v>196.54</v>
      </c>
      <c r="G845" s="101">
        <f t="shared" si="20"/>
        <v>106.13</v>
      </c>
      <c r="H845" s="69"/>
      <c r="I845" s="101">
        <f t="array" ref="I845">+ROUND(G845+(G845*DES.2),2)</f>
        <v>191.03</v>
      </c>
      <c r="J845" s="57"/>
      <c r="K845" s="57"/>
      <c r="L845" s="57"/>
      <c r="M845" s="57"/>
      <c r="N845" s="57"/>
      <c r="O845" s="64" t="str">
        <f>+IFERROR(VLOOKUP(A845,Imagen!A:B,2,0),"")</f>
        <v>http://http2.mlstatic.com/D_608573-MLA71987833202_102023-F.jpg</v>
      </c>
    </row>
    <row r="846" spans="1:15" ht="18">
      <c r="A846" s="75" t="s">
        <v>896</v>
      </c>
      <c r="C846" s="94">
        <f>+VLOOKUP(A846,BD!$A$2:$E$3988,3,0)</f>
        <v>22</v>
      </c>
      <c r="D846" s="95" t="str">
        <f>+VLOOKUP(A846,BD!$A$2:$E$3988,4,0)</f>
        <v>Cuerda 1,78mm - 25,12 x 28,68</v>
      </c>
      <c r="E846" s="96">
        <f>+VLOOKUP(A846,BD!$A$2:$E$3988,5,0)</f>
        <v>213.99</v>
      </c>
      <c r="G846" s="101">
        <f t="shared" si="20"/>
        <v>115.55</v>
      </c>
      <c r="H846" s="69"/>
      <c r="I846" s="101">
        <f t="array" ref="I846">+ROUND(G846+(G846*DES.2),2)</f>
        <v>207.99</v>
      </c>
      <c r="J846" s="57"/>
      <c r="K846" s="57"/>
      <c r="L846" s="57"/>
      <c r="M846" s="57"/>
      <c r="N846" s="57"/>
      <c r="O846" s="64" t="str">
        <f>+IFERROR(VLOOKUP(A846,Imagen!A:B,2,0),"")</f>
        <v>http://http2.mlstatic.com/D_608573-MLA71987833202_102023-F.jpg</v>
      </c>
    </row>
    <row r="847" spans="1:15" ht="18">
      <c r="A847" s="75" t="s">
        <v>897</v>
      </c>
      <c r="C847" s="94">
        <f>+VLOOKUP(A847,BD!$A$2:$E$3988,3,0)</f>
        <v>23</v>
      </c>
      <c r="D847" s="95" t="str">
        <f>+VLOOKUP(A847,BD!$A$2:$E$3988,4,0)</f>
        <v>Cuerda 1,78mm - 26,7 x 30,26</v>
      </c>
      <c r="E847" s="96">
        <f>+VLOOKUP(A847,BD!$A$2:$E$3988,5,0)</f>
        <v>232.33</v>
      </c>
      <c r="G847" s="101">
        <f t="shared" si="20"/>
        <v>125.46</v>
      </c>
      <c r="H847" s="69"/>
      <c r="I847" s="101">
        <f t="array" ref="I847">+ROUND(G847+(G847*DES.2),2)</f>
        <v>225.83</v>
      </c>
      <c r="J847" s="57"/>
      <c r="K847" s="57"/>
      <c r="L847" s="57"/>
      <c r="M847" s="57"/>
      <c r="N847" s="57"/>
      <c r="O847" s="64" t="str">
        <f>+IFERROR(VLOOKUP(A847,Imagen!A:B,2,0),"")</f>
        <v>http://http2.mlstatic.com/D_608573-MLA71987833202_102023-F.jpg</v>
      </c>
    </row>
    <row r="848" spans="1:15" ht="18">
      <c r="A848" s="75" t="s">
        <v>898</v>
      </c>
      <c r="C848" s="94">
        <f>+VLOOKUP(A848,BD!$A$2:$E$3988,3,0)</f>
        <v>24</v>
      </c>
      <c r="D848" s="95" t="str">
        <f>+VLOOKUP(A848,BD!$A$2:$E$3988,4,0)</f>
        <v>Cuerda 1,78mm - 28,3 x 31,86</v>
      </c>
      <c r="E848" s="96">
        <f>+VLOOKUP(A848,BD!$A$2:$E$3988,5,0)</f>
        <v>237.82</v>
      </c>
      <c r="G848" s="101">
        <f t="shared" si="20"/>
        <v>128.41999999999999</v>
      </c>
      <c r="H848" s="69"/>
      <c r="I848" s="101">
        <f t="array" ref="I848">+ROUND(G848+(G848*DES.2),2)</f>
        <v>231.16</v>
      </c>
      <c r="J848" s="57"/>
      <c r="K848" s="57"/>
      <c r="L848" s="57"/>
      <c r="M848" s="57"/>
      <c r="N848" s="57"/>
      <c r="O848" s="64" t="str">
        <f>+IFERROR(VLOOKUP(A848,Imagen!A:B,2,0),"")</f>
        <v>http://http2.mlstatic.com/D_608573-MLA71987833202_102023-F.jpg</v>
      </c>
    </row>
    <row r="849" spans="1:15" ht="18">
      <c r="A849" s="75" t="s">
        <v>899</v>
      </c>
      <c r="C849" s="94">
        <f>+VLOOKUP(A849,BD!$A$2:$E$3988,3,0)</f>
        <v>25</v>
      </c>
      <c r="D849" s="95" t="str">
        <f>+VLOOKUP(A849,BD!$A$2:$E$3988,4,0)</f>
        <v>Cuerda 1,78mm - 29,87 x 33,43</v>
      </c>
      <c r="E849" s="96">
        <f>+VLOOKUP(A849,BD!$A$2:$E$3988,5,0)</f>
        <v>248.47</v>
      </c>
      <c r="G849" s="101">
        <f t="shared" si="20"/>
        <v>134.16999999999999</v>
      </c>
      <c r="H849" s="69"/>
      <c r="I849" s="101">
        <f t="array" ref="I849">+ROUND(G849+(G849*DES.2),2)</f>
        <v>241.51</v>
      </c>
      <c r="J849" s="57"/>
      <c r="K849" s="57"/>
      <c r="L849" s="57"/>
      <c r="M849" s="57"/>
      <c r="N849" s="57"/>
      <c r="O849" s="64" t="str">
        <f>+IFERROR(VLOOKUP(A849,Imagen!A:B,2,0),"")</f>
        <v>http://http2.mlstatic.com/D_608573-MLA71987833202_102023-F.jpg</v>
      </c>
    </row>
    <row r="850" spans="1:15" ht="18">
      <c r="A850" s="75" t="s">
        <v>900</v>
      </c>
      <c r="C850" s="94">
        <f>+VLOOKUP(A850,BD!$A$2:$E$3988,3,0)</f>
        <v>26</v>
      </c>
      <c r="D850" s="95" t="str">
        <f>+VLOOKUP(A850,BD!$A$2:$E$3988,4,0)</f>
        <v>Cuerda 1,78mm - 31,47 x 35,03</v>
      </c>
      <c r="E850" s="96">
        <f>+VLOOKUP(A850,BD!$A$2:$E$3988,5,0)</f>
        <v>315.14999999999998</v>
      </c>
      <c r="G850" s="101">
        <f t="shared" si="20"/>
        <v>170.18</v>
      </c>
      <c r="H850" s="69"/>
      <c r="I850" s="101">
        <f t="array" ref="I850">+ROUND(G850+(G850*DES.2),2)</f>
        <v>306.32</v>
      </c>
      <c r="J850" s="57"/>
      <c r="K850" s="57"/>
      <c r="L850" s="57"/>
      <c r="M850" s="57"/>
      <c r="N850" s="57"/>
      <c r="O850" s="64" t="str">
        <f>+IFERROR(VLOOKUP(A850,Imagen!A:B,2,0),"")</f>
        <v>http://http2.mlstatic.com/D_608573-MLA71987833202_102023-F.jpg</v>
      </c>
    </row>
    <row r="851" spans="1:15" ht="18">
      <c r="A851" s="75" t="s">
        <v>901</v>
      </c>
      <c r="C851" s="94">
        <f>+VLOOKUP(A851,BD!$A$2:$E$3988,3,0)</f>
        <v>27</v>
      </c>
      <c r="D851" s="95" t="str">
        <f>+VLOOKUP(A851,BD!$A$2:$E$3988,4,0)</f>
        <v>Cuerda 1,78mm - 33,05 x 36,61</v>
      </c>
      <c r="E851" s="96">
        <f>+VLOOKUP(A851,BD!$A$2:$E$3988,5,0)</f>
        <v>334.65</v>
      </c>
      <c r="G851" s="101">
        <f t="shared" si="20"/>
        <v>180.71</v>
      </c>
      <c r="H851" s="69"/>
      <c r="I851" s="101">
        <f t="array" ref="I851">+ROUND(G851+(G851*DES.2),2)</f>
        <v>325.27999999999997</v>
      </c>
      <c r="J851" s="57"/>
      <c r="K851" s="57"/>
      <c r="L851" s="57"/>
      <c r="M851" s="57"/>
      <c r="N851" s="57"/>
      <c r="O851" s="64" t="str">
        <f>+IFERROR(VLOOKUP(A851,Imagen!A:B,2,0),"")</f>
        <v>http://http2.mlstatic.com/D_608573-MLA71987833202_102023-F.jpg</v>
      </c>
    </row>
    <row r="852" spans="1:15" ht="18">
      <c r="A852" s="75" t="s">
        <v>902</v>
      </c>
      <c r="C852" s="94">
        <f>+VLOOKUP(A852,BD!$A$2:$E$3988,3,0)</f>
        <v>28</v>
      </c>
      <c r="D852" s="95" t="str">
        <f>+VLOOKUP(A852,BD!$A$2:$E$3988,4,0)</f>
        <v>Cuerda 1,78mm - 34,65 x 38,21</v>
      </c>
      <c r="E852" s="96">
        <f>+VLOOKUP(A852,BD!$A$2:$E$3988,5,0)</f>
        <v>340.29</v>
      </c>
      <c r="G852" s="101">
        <f t="shared" si="20"/>
        <v>183.76</v>
      </c>
      <c r="H852" s="69"/>
      <c r="I852" s="101">
        <f t="array" ref="I852">+ROUND(G852+(G852*DES.2),2)</f>
        <v>330.77</v>
      </c>
      <c r="J852" s="57"/>
      <c r="K852" s="57"/>
      <c r="L852" s="57"/>
      <c r="M852" s="57"/>
      <c r="N852" s="57"/>
      <c r="O852" s="64" t="str">
        <f>+IFERROR(VLOOKUP(A852,Imagen!A:B,2,0),"")</f>
        <v>http://http2.mlstatic.com/D_608573-MLA71987833202_102023-F.jpg</v>
      </c>
    </row>
    <row r="853" spans="1:15" ht="18">
      <c r="A853" s="75" t="s">
        <v>903</v>
      </c>
      <c r="C853" s="94">
        <f>+VLOOKUP(A853,BD!$A$2:$E$3988,3,0)</f>
        <v>29</v>
      </c>
      <c r="D853" s="95" t="str">
        <f>+VLOOKUP(A853,BD!$A$2:$E$3988,4,0)</f>
        <v>Cuerda 1,78mm - 37,82 x 41,38</v>
      </c>
      <c r="E853" s="96">
        <f>+VLOOKUP(A853,BD!$A$2:$E$3988,5,0)</f>
        <v>436.45</v>
      </c>
      <c r="G853" s="101">
        <f t="shared" si="20"/>
        <v>235.68</v>
      </c>
      <c r="H853" s="69"/>
      <c r="I853" s="101">
        <f t="array" ref="I853">+ROUND(G853+(G853*DES.2),2)</f>
        <v>424.22</v>
      </c>
      <c r="J853" s="57"/>
      <c r="K853" s="57"/>
      <c r="L853" s="57"/>
      <c r="M853" s="57"/>
      <c r="N853" s="57"/>
      <c r="O853" s="64" t="str">
        <f>+IFERROR(VLOOKUP(A853,Imagen!A:B,2,0),"")</f>
        <v>http://http2.mlstatic.com/D_608573-MLA71987833202_102023-F.jpg</v>
      </c>
    </row>
    <row r="854" spans="1:15" ht="18">
      <c r="A854" s="75" t="s">
        <v>904</v>
      </c>
      <c r="C854" s="94">
        <f>+VLOOKUP(A854,BD!$A$2:$E$3988,3,0)</f>
        <v>30</v>
      </c>
      <c r="D854" s="95" t="str">
        <f>+VLOOKUP(A854,BD!$A$2:$E$3988,4,0)</f>
        <v>Cuerda 1,78mm - 41 x 44,56</v>
      </c>
      <c r="E854" s="96">
        <f>+VLOOKUP(A854,BD!$A$2:$E$3988,5,0)</f>
        <v>484.91</v>
      </c>
      <c r="G854" s="101">
        <f t="shared" si="20"/>
        <v>261.85000000000002</v>
      </c>
      <c r="H854" s="69"/>
      <c r="I854" s="101">
        <f t="array" ref="I854">+ROUND(G854+(G854*DES.2),2)</f>
        <v>471.33</v>
      </c>
      <c r="J854" s="57"/>
      <c r="K854" s="57"/>
      <c r="L854" s="57"/>
      <c r="M854" s="57"/>
      <c r="N854" s="57"/>
      <c r="O854" s="64" t="str">
        <f>+IFERROR(VLOOKUP(A854,Imagen!A:B,2,0),"")</f>
        <v>http://http2.mlstatic.com/D_608573-MLA71987833202_102023-F.jpg</v>
      </c>
    </row>
    <row r="855" spans="1:15" ht="18">
      <c r="A855" s="75" t="s">
        <v>905</v>
      </c>
      <c r="C855" s="94">
        <f>+VLOOKUP(A855,BD!$A$2:$E$3988,3,0)</f>
        <v>31</v>
      </c>
      <c r="D855" s="95" t="str">
        <f>+VLOOKUP(A855,BD!$A$2:$E$3988,4,0)</f>
        <v>Cuerda 1,78mm - 44,17 x 47,73</v>
      </c>
      <c r="E855" s="96">
        <f>+VLOOKUP(A855,BD!$A$2:$E$3988,5,0)</f>
        <v>496.19</v>
      </c>
      <c r="G855" s="101">
        <f t="shared" si="20"/>
        <v>267.94</v>
      </c>
      <c r="H855" s="69"/>
      <c r="I855" s="101">
        <f t="array" ref="I855">+ROUND(G855+(G855*DES.2),2)</f>
        <v>482.29</v>
      </c>
      <c r="J855" s="57"/>
      <c r="K855" s="57"/>
      <c r="L855" s="57"/>
      <c r="M855" s="57"/>
      <c r="N855" s="57"/>
      <c r="O855" s="64" t="str">
        <f>+IFERROR(VLOOKUP(A855,Imagen!A:B,2,0),"")</f>
        <v>http://http2.mlstatic.com/D_608573-MLA71987833202_102023-F.jpg</v>
      </c>
    </row>
    <row r="856" spans="1:15" ht="18">
      <c r="A856" s="75" t="s">
        <v>906</v>
      </c>
      <c r="C856" s="94">
        <f>+VLOOKUP(A856,BD!$A$2:$E$3988,3,0)</f>
        <v>32</v>
      </c>
      <c r="D856" s="95" t="str">
        <f>+VLOOKUP(A856,BD!$A$2:$E$3988,4,0)</f>
        <v>Cuerda 1,78mm - 47,35 x 50,91</v>
      </c>
      <c r="E856" s="96">
        <f>+VLOOKUP(A856,BD!$A$2:$E$3988,5,0)</f>
        <v>555.66</v>
      </c>
      <c r="G856" s="101">
        <f t="shared" si="20"/>
        <v>300.06</v>
      </c>
      <c r="H856" s="69"/>
      <c r="I856" s="101">
        <f t="array" ref="I856">+ROUND(G856+(G856*DES.2),2)</f>
        <v>540.11</v>
      </c>
      <c r="J856" s="57"/>
      <c r="K856" s="57"/>
      <c r="L856" s="57"/>
      <c r="M856" s="57"/>
      <c r="N856" s="57"/>
      <c r="O856" s="64" t="str">
        <f>+IFERROR(VLOOKUP(A856,Imagen!A:B,2,0),"")</f>
        <v>http://http2.mlstatic.com/D_608573-MLA71987833202_102023-F.jpg</v>
      </c>
    </row>
    <row r="857" spans="1:15" ht="18">
      <c r="A857" s="75" t="s">
        <v>907</v>
      </c>
      <c r="C857" s="94">
        <f>+VLOOKUP(A857,BD!$A$2:$E$3988,3,0)</f>
        <v>33</v>
      </c>
      <c r="D857" s="95" t="str">
        <f>+VLOOKUP(A857,BD!$A$2:$E$3988,4,0)</f>
        <v>Cuerda 1,78mm - 50,52 x 54,08</v>
      </c>
      <c r="E857" s="96">
        <f>+VLOOKUP(A857,BD!$A$2:$E$3988,5,0)</f>
        <v>713.65</v>
      </c>
      <c r="G857" s="101">
        <f t="shared" si="20"/>
        <v>385.37</v>
      </c>
      <c r="H857" s="69"/>
      <c r="I857" s="101">
        <f t="array" ref="I857">+ROUND(G857+(G857*DES.2),2)</f>
        <v>693.67</v>
      </c>
      <c r="J857" s="57"/>
      <c r="K857" s="57"/>
      <c r="L857" s="57"/>
      <c r="M857" s="57"/>
      <c r="N857" s="57"/>
      <c r="O857" s="64" t="str">
        <f>+IFERROR(VLOOKUP(A857,Imagen!A:B,2,0),"")</f>
        <v>http://http2.mlstatic.com/D_608573-MLA71987833202_102023-F.jpg</v>
      </c>
    </row>
    <row r="858" spans="1:15" ht="18">
      <c r="A858" s="75" t="s">
        <v>908</v>
      </c>
      <c r="C858" s="94">
        <f>+VLOOKUP(A858,BD!$A$2:$E$3988,3,0)</f>
        <v>34</v>
      </c>
      <c r="D858" s="95" t="str">
        <f>+VLOOKUP(A858,BD!$A$2:$E$3988,4,0)</f>
        <v>Cuerda 1,78mm - 53,7 x 57,26</v>
      </c>
      <c r="E858" s="96">
        <f>+VLOOKUP(A858,BD!$A$2:$E$3988,5,0)</f>
        <v>722.09</v>
      </c>
      <c r="G858" s="101">
        <f t="shared" si="20"/>
        <v>389.93</v>
      </c>
      <c r="H858" s="69"/>
      <c r="I858" s="101">
        <f t="array" ref="I858">+ROUND(G858+(G858*DES.2),2)</f>
        <v>701.87</v>
      </c>
      <c r="J858" s="57"/>
      <c r="K858" s="57"/>
      <c r="L858" s="57"/>
      <c r="M858" s="57"/>
      <c r="N858" s="57"/>
      <c r="O858" s="64" t="str">
        <f>+IFERROR(VLOOKUP(A858,Imagen!A:B,2,0),"")</f>
        <v>http://http2.mlstatic.com/D_608573-MLA71987833202_102023-F.jpg</v>
      </c>
    </row>
    <row r="859" spans="1:15" ht="18">
      <c r="A859" s="75" t="s">
        <v>909</v>
      </c>
      <c r="C859" s="94">
        <f>+VLOOKUP(A859,BD!$A$2:$E$3988,3,0)</f>
        <v>35</v>
      </c>
      <c r="D859" s="95" t="str">
        <f>+VLOOKUP(A859,BD!$A$2:$E$3988,4,0)</f>
        <v>Cuerda 1,78mm - 56,78 x 60,43</v>
      </c>
      <c r="E859" s="96">
        <f>+VLOOKUP(A859,BD!$A$2:$E$3988,5,0)</f>
        <v>752.88</v>
      </c>
      <c r="G859" s="101">
        <f t="shared" si="20"/>
        <v>406.56</v>
      </c>
      <c r="H859" s="69"/>
      <c r="I859" s="101">
        <f t="array" ref="I859">+ROUND(G859+(G859*DES.2),2)</f>
        <v>731.81</v>
      </c>
      <c r="J859" s="57"/>
      <c r="K859" s="57"/>
      <c r="L859" s="57"/>
      <c r="M859" s="57"/>
      <c r="N859" s="57"/>
      <c r="O859" s="64" t="str">
        <f>+IFERROR(VLOOKUP(A859,Imagen!A:B,2,0),"")</f>
        <v>http://http2.mlstatic.com/D_608573-MLA71987833202_102023-F.jpg</v>
      </c>
    </row>
    <row r="860" spans="1:15" ht="18">
      <c r="A860" s="75" t="s">
        <v>910</v>
      </c>
      <c r="C860" s="94">
        <f>+VLOOKUP(A860,BD!$A$2:$E$3988,3,0)</f>
        <v>36</v>
      </c>
      <c r="D860" s="95" t="str">
        <f>+VLOOKUP(A860,BD!$A$2:$E$3988,4,0)</f>
        <v>Cuerda 1,78mm - 60,05 x 63,01</v>
      </c>
      <c r="E860" s="96">
        <f>+VLOOKUP(A860,BD!$A$2:$E$3988,5,0)</f>
        <v>759.26</v>
      </c>
      <c r="G860" s="101">
        <f t="shared" si="20"/>
        <v>410</v>
      </c>
      <c r="H860" s="69"/>
      <c r="I860" s="101">
        <f t="array" ref="I860">+ROUND(G860+(G860*DES.2),2)</f>
        <v>738</v>
      </c>
      <c r="J860" s="57"/>
      <c r="K860" s="57"/>
      <c r="L860" s="57"/>
      <c r="M860" s="57"/>
      <c r="N860" s="57"/>
      <c r="O860" s="64" t="str">
        <f>+IFERROR(VLOOKUP(A860,Imagen!A:B,2,0),"")</f>
        <v>http://http2.mlstatic.com/D_608573-MLA71987833202_102023-F.jpg</v>
      </c>
    </row>
    <row r="861" spans="1:15" ht="18">
      <c r="A861" s="75" t="s">
        <v>911</v>
      </c>
      <c r="C861" s="94">
        <f>+VLOOKUP(A861,BD!$A$2:$E$3988,3,0)</f>
        <v>37</v>
      </c>
      <c r="D861" s="95" t="str">
        <f>+VLOOKUP(A861,BD!$A$2:$E$3988,4,0)</f>
        <v>Cuerda 1,78mm - 63,22 x 66,78</v>
      </c>
      <c r="E861" s="96">
        <f>+VLOOKUP(A861,BD!$A$2:$E$3988,5,0)</f>
        <v>819.66</v>
      </c>
      <c r="G861" s="101">
        <f t="shared" ref="G861:G892" si="21">IF($G$7="SI",ROUND(E861-(E861*DES.1),2)*1.21,ROUND(E861-(E861*DES.1),2))</f>
        <v>442.62</v>
      </c>
      <c r="H861" s="69"/>
      <c r="I861" s="101">
        <f t="array" ref="I861">+ROUND(G861+(G861*DES.2),2)</f>
        <v>796.72</v>
      </c>
      <c r="J861" s="57"/>
      <c r="K861" s="57"/>
      <c r="L861" s="57"/>
      <c r="M861" s="57"/>
      <c r="N861" s="57"/>
      <c r="O861" s="64" t="str">
        <f>+IFERROR(VLOOKUP(A861,Imagen!A:B,2,0),"")</f>
        <v>http://http2.mlstatic.com/D_608573-MLA71987833202_102023-F.jpg</v>
      </c>
    </row>
    <row r="862" spans="1:15" ht="18">
      <c r="A862" s="75" t="s">
        <v>912</v>
      </c>
      <c r="C862" s="94">
        <f>+VLOOKUP(A862,BD!$A$2:$E$3988,3,0)</f>
        <v>38</v>
      </c>
      <c r="D862" s="95" t="str">
        <f>+VLOOKUP(A862,BD!$A$2:$E$3988,4,0)</f>
        <v>Cuerda 1,78mm - 55,4 x 69,96</v>
      </c>
      <c r="E862" s="96">
        <f>+VLOOKUP(A862,BD!$A$2:$E$3988,5,0)</f>
        <v>896.07</v>
      </c>
      <c r="G862" s="101">
        <f t="shared" si="21"/>
        <v>483.88</v>
      </c>
      <c r="H862" s="69"/>
      <c r="I862" s="101">
        <f t="array" ref="I862">+ROUND(G862+(G862*DES.2),2)</f>
        <v>870.98</v>
      </c>
      <c r="J862" s="57"/>
      <c r="K862" s="57"/>
      <c r="L862" s="57"/>
      <c r="M862" s="57"/>
      <c r="N862" s="57"/>
      <c r="O862" s="64" t="str">
        <f>+IFERROR(VLOOKUP(A862,Imagen!A:B,2,0),"")</f>
        <v>http://http2.mlstatic.com/D_608573-MLA71987833202_102023-F.jpg</v>
      </c>
    </row>
    <row r="863" spans="1:15" ht="18">
      <c r="A863" s="75" t="s">
        <v>913</v>
      </c>
      <c r="C863" s="94">
        <f>+VLOOKUP(A863,BD!$A$2:$E$3988,3,0)</f>
        <v>39</v>
      </c>
      <c r="D863" s="95" t="str">
        <f>+VLOOKUP(A863,BD!$A$2:$E$3988,4,0)</f>
        <v>Cuerda 1,78mm - 69,57 x 73,13</v>
      </c>
      <c r="E863" s="96">
        <f>+VLOOKUP(A863,BD!$A$2:$E$3988,5,0)</f>
        <v>907.23</v>
      </c>
      <c r="G863" s="101">
        <f t="shared" si="21"/>
        <v>489.9</v>
      </c>
      <c r="H863" s="69"/>
      <c r="I863" s="101">
        <f t="array" ref="I863">+ROUND(G863+(G863*DES.2),2)</f>
        <v>881.82</v>
      </c>
      <c r="J863" s="57"/>
      <c r="K863" s="57"/>
      <c r="L863" s="57"/>
      <c r="M863" s="57"/>
      <c r="N863" s="57"/>
      <c r="O863" s="64" t="str">
        <f>+IFERROR(VLOOKUP(A863,Imagen!A:B,2,0),"")</f>
        <v>http://http2.mlstatic.com/D_608573-MLA71987833202_102023-F.jpg</v>
      </c>
    </row>
    <row r="864" spans="1:15" ht="18">
      <c r="A864" s="75" t="s">
        <v>914</v>
      </c>
      <c r="C864" s="94">
        <f>+VLOOKUP(A864,BD!$A$2:$E$3988,3,0)</f>
        <v>40</v>
      </c>
      <c r="D864" s="95" t="str">
        <f>+VLOOKUP(A864,BD!$A$2:$E$3988,4,0)</f>
        <v>Cuerda 1,78mm - 72,75 x 76,31</v>
      </c>
      <c r="E864" s="96">
        <f>+VLOOKUP(A864,BD!$A$2:$E$3988,5,0)</f>
        <v>983.78</v>
      </c>
      <c r="G864" s="101">
        <f t="shared" si="21"/>
        <v>531.24</v>
      </c>
      <c r="H864" s="69"/>
      <c r="I864" s="101">
        <f t="array" ref="I864">+ROUND(G864+(G864*DES.2),2)</f>
        <v>956.23</v>
      </c>
      <c r="J864" s="57"/>
      <c r="K864" s="57"/>
      <c r="L864" s="57"/>
      <c r="M864" s="57"/>
      <c r="N864" s="57"/>
      <c r="O864" s="64" t="str">
        <f>+IFERROR(VLOOKUP(A864,Imagen!A:B,2,0),"")</f>
        <v>http://http2.mlstatic.com/D_608573-MLA71987833202_102023-F.jpg</v>
      </c>
    </row>
    <row r="865" spans="1:15" ht="18">
      <c r="A865" s="75" t="s">
        <v>915</v>
      </c>
      <c r="C865" s="94">
        <f>+VLOOKUP(A865,BD!$A$2:$E$3988,3,0)</f>
        <v>41</v>
      </c>
      <c r="D865" s="95" t="str">
        <f>+VLOOKUP(A865,BD!$A$2:$E$3988,4,0)</f>
        <v>Cuerda 1,78mm - 75,92 x 79,48</v>
      </c>
      <c r="E865" s="96">
        <f>+VLOOKUP(A865,BD!$A$2:$E$3988,5,0)</f>
        <v>1034.29</v>
      </c>
      <c r="G865" s="101">
        <f t="shared" si="21"/>
        <v>558.52</v>
      </c>
      <c r="H865" s="69"/>
      <c r="I865" s="101">
        <f t="array" ref="I865">+ROUND(G865+(G865*DES.2),2)</f>
        <v>1005.34</v>
      </c>
      <c r="J865" s="57"/>
      <c r="K865" s="57"/>
      <c r="L865" s="57"/>
      <c r="M865" s="57"/>
      <c r="N865" s="57"/>
      <c r="O865" s="64" t="str">
        <f>+IFERROR(VLOOKUP(A865,Imagen!A:B,2,0),"")</f>
        <v>http://http2.mlstatic.com/D_608573-MLA71987833202_102023-F.jpg</v>
      </c>
    </row>
    <row r="866" spans="1:15" ht="18">
      <c r="A866" s="75" t="s">
        <v>916</v>
      </c>
      <c r="C866" s="94">
        <f>+VLOOKUP(A866,BD!$A$2:$E$3988,3,0)</f>
        <v>42</v>
      </c>
      <c r="D866" s="95" t="str">
        <f>+VLOOKUP(A866,BD!$A$2:$E$3988,4,0)</f>
        <v>Cuerda 1,78mm - 82,27 x 85,83</v>
      </c>
      <c r="E866" s="96">
        <f>+VLOOKUP(A866,BD!$A$2:$E$3988,5,0)</f>
        <v>1415.98</v>
      </c>
      <c r="G866" s="101">
        <f t="shared" si="21"/>
        <v>764.63</v>
      </c>
      <c r="H866" s="69"/>
      <c r="I866" s="101">
        <f t="array" ref="I866">+ROUND(G866+(G866*DES.2),2)</f>
        <v>1376.33</v>
      </c>
      <c r="J866" s="57"/>
      <c r="K866" s="57"/>
      <c r="L866" s="57"/>
      <c r="M866" s="57"/>
      <c r="N866" s="57"/>
      <c r="O866" s="64" t="str">
        <f>+IFERROR(VLOOKUP(A866,Imagen!A:B,2,0),"")</f>
        <v>http://http2.mlstatic.com/D_608573-MLA71987833202_102023-F.jpg</v>
      </c>
    </row>
    <row r="867" spans="1:15" ht="18">
      <c r="A867" s="75" t="s">
        <v>917</v>
      </c>
      <c r="C867" s="94">
        <f>+VLOOKUP(A867,BD!$A$2:$E$3988,3,0)</f>
        <v>43</v>
      </c>
      <c r="D867" s="95" t="str">
        <f>+VLOOKUP(A867,BD!$A$2:$E$3988,4,0)</f>
        <v>Cuerda 1,78mm - 88,62 x 92,18</v>
      </c>
      <c r="E867" s="96">
        <f>+VLOOKUP(A867,BD!$A$2:$E$3988,5,0)</f>
        <v>1436.37</v>
      </c>
      <c r="G867" s="101">
        <f t="shared" si="21"/>
        <v>775.64</v>
      </c>
      <c r="H867" s="69"/>
      <c r="I867" s="101">
        <f t="array" ref="I867">+ROUND(G867+(G867*DES.2),2)</f>
        <v>1396.15</v>
      </c>
      <c r="J867" s="57"/>
      <c r="K867" s="57"/>
      <c r="L867" s="57"/>
      <c r="M867" s="57"/>
      <c r="N867" s="57"/>
      <c r="O867" s="64" t="str">
        <f>+IFERROR(VLOOKUP(A867,Imagen!A:B,2,0),"")</f>
        <v>http://http2.mlstatic.com/D_608573-MLA71987833202_102023-F.jpg</v>
      </c>
    </row>
    <row r="868" spans="1:15" ht="18">
      <c r="A868" s="75" t="s">
        <v>918</v>
      </c>
      <c r="C868" s="94">
        <f>+VLOOKUP(A868,BD!$A$2:$E$3988,3,0)</f>
        <v>44</v>
      </c>
      <c r="D868" s="95" t="str">
        <f>+VLOOKUP(A868,BD!$A$2:$E$3988,4,0)</f>
        <v>Cuerda 1,78mm - 94,97 x 98,53</v>
      </c>
      <c r="E868" s="96">
        <f>+VLOOKUP(A868,BD!$A$2:$E$3988,5,0)</f>
        <v>1485.46</v>
      </c>
      <c r="G868" s="101">
        <f t="shared" si="21"/>
        <v>802.15</v>
      </c>
      <c r="H868" s="69"/>
      <c r="I868" s="101">
        <f t="array" ref="I868">+ROUND(G868+(G868*DES.2),2)</f>
        <v>1443.87</v>
      </c>
      <c r="J868" s="57"/>
      <c r="K868" s="57"/>
      <c r="L868" s="57"/>
      <c r="M868" s="57"/>
      <c r="N868" s="57"/>
      <c r="O868" s="64" t="str">
        <f>+IFERROR(VLOOKUP(A868,Imagen!A:B,2,0),"")</f>
        <v>http://http2.mlstatic.com/D_608573-MLA71987833202_102023-F.jpg</v>
      </c>
    </row>
    <row r="869" spans="1:15" ht="18">
      <c r="A869" s="75" t="s">
        <v>919</v>
      </c>
      <c r="C869" s="94">
        <f>+VLOOKUP(A869,BD!$A$2:$E$3988,3,0)</f>
        <v>45</v>
      </c>
      <c r="D869" s="95" t="str">
        <f>+VLOOKUP(A869,BD!$A$2:$E$3988,4,0)</f>
        <v>Cuerda 1,78mm - 101,32 x 104,88</v>
      </c>
      <c r="E869" s="96">
        <f>+VLOOKUP(A869,BD!$A$2:$E$3988,5,0)</f>
        <v>1710.72</v>
      </c>
      <c r="G869" s="101">
        <f t="shared" si="21"/>
        <v>923.79</v>
      </c>
      <c r="H869" s="69"/>
      <c r="I869" s="101">
        <f t="array" ref="I869">+ROUND(G869+(G869*DES.2),2)</f>
        <v>1662.82</v>
      </c>
      <c r="J869" s="57"/>
      <c r="K869" s="57"/>
      <c r="L869" s="57"/>
      <c r="M869" s="57"/>
      <c r="N869" s="57"/>
      <c r="O869" s="64" t="str">
        <f>+IFERROR(VLOOKUP(A869,Imagen!A:B,2,0),"")</f>
        <v>http://http2.mlstatic.com/D_608573-MLA71987833202_102023-F.jpg</v>
      </c>
    </row>
    <row r="870" spans="1:15" ht="18">
      <c r="A870" s="75" t="s">
        <v>920</v>
      </c>
      <c r="C870" s="94">
        <f>+VLOOKUP(A870,BD!$A$2:$E$3988,3,0)</f>
        <v>106</v>
      </c>
      <c r="D870" s="95" t="str">
        <f>+VLOOKUP(A870,BD!$A$2:$E$3988,4,0)</f>
        <v>Cuerda 2,62mm - 4,42 x 9,66</v>
      </c>
      <c r="E870" s="96">
        <f>+VLOOKUP(A870,BD!$A$2:$E$3988,5,0)</f>
        <v>97.43</v>
      </c>
      <c r="G870" s="101">
        <f t="shared" si="21"/>
        <v>52.61</v>
      </c>
      <c r="H870" s="69"/>
      <c r="I870" s="101">
        <f t="array" ref="I870">+ROUND(G870+(G870*DES.2),2)</f>
        <v>94.7</v>
      </c>
      <c r="J870" s="57"/>
      <c r="K870" s="57"/>
      <c r="L870" s="57"/>
      <c r="M870" s="57"/>
      <c r="N870" s="57"/>
      <c r="O870" s="64" t="str">
        <f>+IFERROR(VLOOKUP(A870,Imagen!A:B,2,0),"")</f>
        <v>http://http2.mlstatic.com/D_608573-MLA71987833202_102023-F.jpg</v>
      </c>
    </row>
    <row r="871" spans="1:15" ht="18">
      <c r="A871" s="75" t="s">
        <v>921</v>
      </c>
      <c r="C871" s="94">
        <f>+VLOOKUP(A871,BD!$A$2:$E$3988,3,0)</f>
        <v>107</v>
      </c>
      <c r="D871" s="95" t="str">
        <f>+VLOOKUP(A871,BD!$A$2:$E$3988,4,0)</f>
        <v>Cuerda 2,62mm - 5,23 x 10,47</v>
      </c>
      <c r="E871" s="96">
        <f>+VLOOKUP(A871,BD!$A$2:$E$3988,5,0)</f>
        <v>103.86</v>
      </c>
      <c r="G871" s="101">
        <f t="shared" si="21"/>
        <v>56.08</v>
      </c>
      <c r="H871" s="69"/>
      <c r="I871" s="101">
        <f t="array" ref="I871">+ROUND(G871+(G871*DES.2),2)</f>
        <v>100.94</v>
      </c>
      <c r="J871" s="57"/>
      <c r="K871" s="57"/>
      <c r="L871" s="57"/>
      <c r="M871" s="57"/>
      <c r="N871" s="57"/>
      <c r="O871" s="64" t="str">
        <f>+IFERROR(VLOOKUP(A871,Imagen!A:B,2,0),"")</f>
        <v>http://http2.mlstatic.com/D_608573-MLA71987833202_102023-F.jpg</v>
      </c>
    </row>
    <row r="872" spans="1:15" ht="18">
      <c r="A872" s="75" t="s">
        <v>922</v>
      </c>
      <c r="C872" s="94">
        <f>+VLOOKUP(A872,BD!$A$2:$E$3988,3,0)</f>
        <v>108</v>
      </c>
      <c r="D872" s="95" t="str">
        <f>+VLOOKUP(A872,BD!$A$2:$E$3988,4,0)</f>
        <v>Cuerda 2,62mm - 6,02 x 11,26</v>
      </c>
      <c r="E872" s="96">
        <f>+VLOOKUP(A872,BD!$A$2:$E$3988,5,0)</f>
        <v>103.86</v>
      </c>
      <c r="G872" s="101">
        <f t="shared" si="21"/>
        <v>56.08</v>
      </c>
      <c r="H872" s="69"/>
      <c r="I872" s="101">
        <f t="array" ref="I872">+ROUND(G872+(G872*DES.2),2)</f>
        <v>100.94</v>
      </c>
      <c r="J872" s="57"/>
      <c r="K872" s="57"/>
      <c r="L872" s="57"/>
      <c r="M872" s="57"/>
      <c r="N872" s="57"/>
      <c r="O872" s="64" t="str">
        <f>+IFERROR(VLOOKUP(A872,Imagen!A:B,2,0),"")</f>
        <v>http://http2.mlstatic.com/D_608573-MLA71987833202_102023-F.jpg</v>
      </c>
    </row>
    <row r="873" spans="1:15" ht="18">
      <c r="A873" s="75" t="s">
        <v>923</v>
      </c>
      <c r="C873" s="94">
        <f>+VLOOKUP(A873,BD!$A$2:$E$3988,3,0)</f>
        <v>109</v>
      </c>
      <c r="D873" s="95" t="str">
        <f>+VLOOKUP(A873,BD!$A$2:$E$3988,4,0)</f>
        <v>Cuerda 2,62mm - 7,59 x 12,83</v>
      </c>
      <c r="E873" s="96">
        <f>+VLOOKUP(A873,BD!$A$2:$E$3988,5,0)</f>
        <v>109.35</v>
      </c>
      <c r="G873" s="101">
        <f t="shared" si="21"/>
        <v>59.05</v>
      </c>
      <c r="H873" s="69"/>
      <c r="I873" s="101">
        <f t="array" ref="I873">+ROUND(G873+(G873*DES.2),2)</f>
        <v>106.29</v>
      </c>
      <c r="J873" s="57"/>
      <c r="K873" s="57"/>
      <c r="L873" s="57"/>
      <c r="M873" s="57"/>
      <c r="N873" s="57"/>
      <c r="O873" s="64" t="str">
        <f>+IFERROR(VLOOKUP(A873,Imagen!A:B,2,0),"")</f>
        <v>http://http2.mlstatic.com/D_608573-MLA71987833202_102023-F.jpg</v>
      </c>
    </row>
    <row r="874" spans="1:15" ht="18">
      <c r="A874" s="75" t="s">
        <v>924</v>
      </c>
      <c r="C874" s="94">
        <f>+VLOOKUP(A874,BD!$A$2:$E$3988,3,0)</f>
        <v>110</v>
      </c>
      <c r="D874" s="95" t="str">
        <f>+VLOOKUP(A874,BD!$A$2:$E$3988,4,0)</f>
        <v>Cuerda 2,62mm - 9,19 x 14,43</v>
      </c>
      <c r="E874" s="96">
        <f>+VLOOKUP(A874,BD!$A$2:$E$3988,5,0)</f>
        <v>120.67</v>
      </c>
      <c r="G874" s="101">
        <f t="shared" si="21"/>
        <v>65.16</v>
      </c>
      <c r="H874" s="69"/>
      <c r="I874" s="101">
        <f t="array" ref="I874">+ROUND(G874+(G874*DES.2),2)</f>
        <v>117.29</v>
      </c>
      <c r="J874" s="57"/>
      <c r="K874" s="57"/>
      <c r="L874" s="57"/>
      <c r="M874" s="57"/>
      <c r="N874" s="57"/>
      <c r="O874" s="64" t="str">
        <f>+IFERROR(VLOOKUP(A874,Imagen!A:B,2,0),"")</f>
        <v>http://http2.mlstatic.com/D_608573-MLA71987833202_102023-F.jpg</v>
      </c>
    </row>
    <row r="875" spans="1:15" ht="18">
      <c r="A875" s="75" t="s">
        <v>925</v>
      </c>
      <c r="C875" s="94">
        <f>+VLOOKUP(A875,BD!$A$2:$E$3988,3,0)</f>
        <v>111</v>
      </c>
      <c r="D875" s="95" t="str">
        <f>+VLOOKUP(A875,BD!$A$2:$E$3988,4,0)</f>
        <v>Cuerda 2,62mm - 10,77 x 16,01</v>
      </c>
      <c r="E875" s="96">
        <f>+VLOOKUP(A875,BD!$A$2:$E$3988,5,0)</f>
        <v>138.22</v>
      </c>
      <c r="G875" s="101">
        <f t="shared" si="21"/>
        <v>74.64</v>
      </c>
      <c r="H875" s="69"/>
      <c r="I875" s="101">
        <f t="array" ref="I875">+ROUND(G875+(G875*DES.2),2)</f>
        <v>134.35</v>
      </c>
      <c r="J875" s="57"/>
      <c r="K875" s="57"/>
      <c r="L875" s="57"/>
      <c r="M875" s="57"/>
      <c r="N875" s="57"/>
      <c r="O875" s="64" t="str">
        <f>+IFERROR(VLOOKUP(A875,Imagen!A:B,2,0),"")</f>
        <v>http://http2.mlstatic.com/D_608573-MLA71987833202_102023-F.jpg</v>
      </c>
    </row>
    <row r="876" spans="1:15" ht="18">
      <c r="A876" s="75" t="s">
        <v>926</v>
      </c>
      <c r="C876" s="94">
        <f>+VLOOKUP(A876,BD!$A$2:$E$3988,3,0)</f>
        <v>112</v>
      </c>
      <c r="D876" s="95" t="str">
        <f>+VLOOKUP(A876,BD!$A$2:$E$3988,4,0)</f>
        <v>Cuerda 2,62mm - 12,37 x 17,61</v>
      </c>
      <c r="E876" s="96">
        <f>+VLOOKUP(A876,BD!$A$2:$E$3988,5,0)</f>
        <v>152.31</v>
      </c>
      <c r="G876" s="101">
        <f t="shared" si="21"/>
        <v>82.25</v>
      </c>
      <c r="H876" s="69"/>
      <c r="I876" s="101">
        <f t="array" ref="I876">+ROUND(G876+(G876*DES.2),2)</f>
        <v>148.05000000000001</v>
      </c>
      <c r="J876" s="57"/>
      <c r="K876" s="57"/>
      <c r="L876" s="57"/>
      <c r="M876" s="57"/>
      <c r="N876" s="57"/>
      <c r="O876" s="64" t="str">
        <f>+IFERROR(VLOOKUP(A876,Imagen!A:B,2,0),"")</f>
        <v>http://http2.mlstatic.com/D_608573-MLA71987833202_102023-F.jpg</v>
      </c>
    </row>
    <row r="877" spans="1:15" ht="18">
      <c r="A877" s="75" t="s">
        <v>927</v>
      </c>
      <c r="C877" s="94">
        <f>+VLOOKUP(A877,BD!$A$2:$E$3988,3,0)</f>
        <v>113</v>
      </c>
      <c r="D877" s="95" t="str">
        <f>+VLOOKUP(A877,BD!$A$2:$E$3988,4,0)</f>
        <v>Cuerda 2,62mm - 13,94 x 19,18</v>
      </c>
      <c r="E877" s="96">
        <f>+VLOOKUP(A877,BD!$A$2:$E$3988,5,0)</f>
        <v>169.12</v>
      </c>
      <c r="G877" s="101">
        <f t="shared" si="21"/>
        <v>91.32</v>
      </c>
      <c r="H877" s="69"/>
      <c r="I877" s="101">
        <f t="array" ref="I877">+ROUND(G877+(G877*DES.2),2)</f>
        <v>164.38</v>
      </c>
      <c r="J877" s="57"/>
      <c r="K877" s="57"/>
      <c r="L877" s="57"/>
      <c r="M877" s="57"/>
      <c r="N877" s="57"/>
      <c r="O877" s="64" t="str">
        <f>+IFERROR(VLOOKUP(A877,Imagen!A:B,2,0),"")</f>
        <v>http://http2.mlstatic.com/D_608573-MLA71987833202_102023-F.jpg</v>
      </c>
    </row>
    <row r="878" spans="1:15" ht="18">
      <c r="A878" s="75" t="s">
        <v>928</v>
      </c>
      <c r="C878" s="94">
        <f>+VLOOKUP(A878,BD!$A$2:$E$3988,3,0)</f>
        <v>114</v>
      </c>
      <c r="D878" s="95" t="str">
        <f>+VLOOKUP(A878,BD!$A$2:$E$3988,4,0)</f>
        <v>Cuerda 2,62mm - 15,54 x 20,78</v>
      </c>
      <c r="E878" s="96">
        <f>+VLOOKUP(A878,BD!$A$2:$E$3988,5,0)</f>
        <v>184.62</v>
      </c>
      <c r="G878" s="101">
        <f t="shared" si="21"/>
        <v>99.69</v>
      </c>
      <c r="H878" s="69"/>
      <c r="I878" s="101">
        <f t="array" ref="I878">+ROUND(G878+(G878*DES.2),2)</f>
        <v>179.44</v>
      </c>
      <c r="J878" s="57"/>
      <c r="K878" s="57"/>
      <c r="L878" s="57"/>
      <c r="M878" s="57"/>
      <c r="N878" s="57"/>
      <c r="O878" s="64" t="str">
        <f>+IFERROR(VLOOKUP(A878,Imagen!A:B,2,0),"")</f>
        <v>http://http2.mlstatic.com/D_608573-MLA71987833202_102023-F.jpg</v>
      </c>
    </row>
    <row r="879" spans="1:15" ht="18">
      <c r="A879" s="75" t="s">
        <v>929</v>
      </c>
      <c r="C879" s="94">
        <f>+VLOOKUP(A879,BD!$A$2:$E$3988,3,0)</f>
        <v>115</v>
      </c>
      <c r="D879" s="95" t="str">
        <f>+VLOOKUP(A879,BD!$A$2:$E$3988,4,0)</f>
        <v>Cuerda 2,62mm - 17,12 x 22,36</v>
      </c>
      <c r="E879" s="96">
        <f>+VLOOKUP(A879,BD!$A$2:$E$3988,5,0)</f>
        <v>201.43</v>
      </c>
      <c r="G879" s="101">
        <f t="shared" si="21"/>
        <v>108.77</v>
      </c>
      <c r="H879" s="69"/>
      <c r="I879" s="101">
        <f t="array" ref="I879">+ROUND(G879+(G879*DES.2),2)</f>
        <v>195.79</v>
      </c>
      <c r="J879" s="57"/>
      <c r="K879" s="57"/>
      <c r="L879" s="57"/>
      <c r="M879" s="57"/>
      <c r="N879" s="57"/>
      <c r="O879" s="64" t="str">
        <f>+IFERROR(VLOOKUP(A879,Imagen!A:B,2,0),"")</f>
        <v>http://http2.mlstatic.com/D_608573-MLA71987833202_102023-F.jpg</v>
      </c>
    </row>
    <row r="880" spans="1:15" ht="18">
      <c r="A880" s="75" t="s">
        <v>930</v>
      </c>
      <c r="C880" s="94">
        <f>+VLOOKUP(A880,BD!$A$2:$E$3988,3,0)</f>
        <v>116</v>
      </c>
      <c r="D880" s="95" t="str">
        <f>+VLOOKUP(A880,BD!$A$2:$E$3988,4,0)</f>
        <v>Cuerda 2,62mm - 18,72 x 23,96</v>
      </c>
      <c r="E880" s="96">
        <f>+VLOOKUP(A880,BD!$A$2:$E$3988,5,0)</f>
        <v>224.63</v>
      </c>
      <c r="G880" s="101">
        <f t="shared" si="21"/>
        <v>121.3</v>
      </c>
      <c r="H880" s="69"/>
      <c r="I880" s="101">
        <f t="array" ref="I880">+ROUND(G880+(G880*DES.2),2)</f>
        <v>218.34</v>
      </c>
      <c r="J880" s="57"/>
      <c r="K880" s="57"/>
      <c r="L880" s="57"/>
      <c r="M880" s="57"/>
      <c r="N880" s="57"/>
      <c r="O880" s="64" t="str">
        <f>+IFERROR(VLOOKUP(A880,Imagen!A:B,2,0),"")</f>
        <v>http://http2.mlstatic.com/D_608573-MLA71987833202_102023-F.jpg</v>
      </c>
    </row>
    <row r="881" spans="1:15" ht="18">
      <c r="A881" s="75" t="s">
        <v>931</v>
      </c>
      <c r="C881" s="94">
        <f>+VLOOKUP(A881,BD!$A$2:$E$3988,3,0)</f>
        <v>117</v>
      </c>
      <c r="D881" s="95" t="str">
        <f>+VLOOKUP(A881,BD!$A$2:$E$3988,4,0)</f>
        <v>Cuerda 2,62mm - 20,3 x 25,54</v>
      </c>
      <c r="E881" s="96">
        <f>+VLOOKUP(A881,BD!$A$2:$E$3988,5,0)</f>
        <v>246.41</v>
      </c>
      <c r="G881" s="101">
        <f t="shared" si="21"/>
        <v>133.06</v>
      </c>
      <c r="H881" s="69"/>
      <c r="I881" s="101">
        <f t="array" ref="I881">+ROUND(G881+(G881*DES.2),2)</f>
        <v>239.51</v>
      </c>
      <c r="J881" s="57"/>
      <c r="K881" s="57"/>
      <c r="L881" s="57"/>
      <c r="M881" s="57"/>
      <c r="N881" s="57"/>
      <c r="O881" s="64" t="str">
        <f>+IFERROR(VLOOKUP(A881,Imagen!A:B,2,0),"")</f>
        <v>http://http2.mlstatic.com/D_608573-MLA71987833202_102023-F.jpg</v>
      </c>
    </row>
    <row r="882" spans="1:15" ht="18">
      <c r="A882" s="75" t="s">
        <v>932</v>
      </c>
      <c r="C882" s="94">
        <f>+VLOOKUP(A882,BD!$A$2:$E$3988,3,0)</f>
        <v>118</v>
      </c>
      <c r="D882" s="95" t="str">
        <f>+VLOOKUP(A882,BD!$A$2:$E$3988,4,0)</f>
        <v>Cuerda 2,62mm - 21,89 x 27,13</v>
      </c>
      <c r="E882" s="96">
        <f>+VLOOKUP(A882,BD!$A$2:$E$3988,5,0)</f>
        <v>267.33</v>
      </c>
      <c r="G882" s="101">
        <f t="shared" si="21"/>
        <v>144.36000000000001</v>
      </c>
      <c r="H882" s="69"/>
      <c r="I882" s="101">
        <f t="array" ref="I882">+ROUND(G882+(G882*DES.2),2)</f>
        <v>259.85000000000002</v>
      </c>
      <c r="J882" s="57"/>
      <c r="K882" s="57"/>
      <c r="L882" s="57"/>
      <c r="M882" s="57"/>
      <c r="N882" s="57"/>
      <c r="O882" s="64" t="str">
        <f>+IFERROR(VLOOKUP(A882,Imagen!A:B,2,0),"")</f>
        <v>http://http2.mlstatic.com/D_608573-MLA71987833202_102023-F.jpg</v>
      </c>
    </row>
    <row r="883" spans="1:15" ht="18">
      <c r="A883" s="75" t="s">
        <v>933</v>
      </c>
      <c r="C883" s="94">
        <f>+VLOOKUP(A883,BD!$A$2:$E$3988,3,0)</f>
        <v>119</v>
      </c>
      <c r="D883" s="95" t="str">
        <f>+VLOOKUP(A883,BD!$A$2:$E$3988,4,0)</f>
        <v>Cuerda 2,62mm - 23,47 x 28,71</v>
      </c>
      <c r="E883" s="96">
        <f>+VLOOKUP(A883,BD!$A$2:$E$3988,5,0)</f>
        <v>291.17</v>
      </c>
      <c r="G883" s="101">
        <f t="shared" si="21"/>
        <v>157.22999999999999</v>
      </c>
      <c r="H883" s="69"/>
      <c r="I883" s="101">
        <f t="array" ref="I883">+ROUND(G883+(G883*DES.2),2)</f>
        <v>283.01</v>
      </c>
      <c r="J883" s="57"/>
      <c r="K883" s="57"/>
      <c r="L883" s="57"/>
      <c r="M883" s="57"/>
      <c r="N883" s="57"/>
      <c r="O883" s="64" t="str">
        <f>+IFERROR(VLOOKUP(A883,Imagen!A:B,2,0),"")</f>
        <v>http://http2.mlstatic.com/D_608573-MLA71987833202_102023-F.jpg</v>
      </c>
    </row>
    <row r="884" spans="1:15" ht="18">
      <c r="A884" s="75" t="s">
        <v>934</v>
      </c>
      <c r="C884" s="94">
        <f>+VLOOKUP(A884,BD!$A$2:$E$3988,3,0)</f>
        <v>120</v>
      </c>
      <c r="D884" s="95" t="str">
        <f>+VLOOKUP(A884,BD!$A$2:$E$3988,4,0)</f>
        <v>Cuerda 2,62mm - 25,07 x 30,31</v>
      </c>
      <c r="E884" s="96">
        <f>+VLOOKUP(A884,BD!$A$2:$E$3988,5,0)</f>
        <v>303.23</v>
      </c>
      <c r="G884" s="101">
        <f t="shared" si="21"/>
        <v>163.74</v>
      </c>
      <c r="H884" s="69"/>
      <c r="I884" s="101">
        <f t="array" ref="I884">+ROUND(G884+(G884*DES.2),2)</f>
        <v>294.73</v>
      </c>
      <c r="J884" s="57"/>
      <c r="K884" s="57"/>
      <c r="L884" s="57"/>
      <c r="M884" s="57"/>
      <c r="N884" s="57"/>
      <c r="O884" s="64" t="str">
        <f>+IFERROR(VLOOKUP(A884,Imagen!A:B,2,0),"")</f>
        <v>http://http2.mlstatic.com/D_608573-MLA71987833202_102023-F.jpg</v>
      </c>
    </row>
    <row r="885" spans="1:15" ht="18">
      <c r="A885" s="75" t="s">
        <v>935</v>
      </c>
      <c r="C885" s="94">
        <f>+VLOOKUP(A885,BD!$A$2:$E$3988,3,0)</f>
        <v>121</v>
      </c>
      <c r="D885" s="95" t="str">
        <f>+VLOOKUP(A885,BD!$A$2:$E$3988,4,0)</f>
        <v>Cuerda 2,62mm - 26,64 x 31,88</v>
      </c>
      <c r="E885" s="96">
        <f>+VLOOKUP(A885,BD!$A$2:$E$3988,5,0)</f>
        <v>317.83999999999997</v>
      </c>
      <c r="G885" s="101">
        <f t="shared" si="21"/>
        <v>171.63</v>
      </c>
      <c r="H885" s="69"/>
      <c r="I885" s="101">
        <f t="array" ref="I885">+ROUND(G885+(G885*DES.2),2)</f>
        <v>308.93</v>
      </c>
      <c r="J885" s="57"/>
      <c r="K885" s="57"/>
      <c r="L885" s="57"/>
      <c r="M885" s="57"/>
      <c r="N885" s="57"/>
      <c r="O885" s="64" t="str">
        <f>+IFERROR(VLOOKUP(A885,Imagen!A:B,2,0),"")</f>
        <v>http://http2.mlstatic.com/D_608573-MLA71987833202_102023-F.jpg</v>
      </c>
    </row>
    <row r="886" spans="1:15" ht="18">
      <c r="A886" s="75" t="s">
        <v>936</v>
      </c>
      <c r="C886" s="94">
        <f>+VLOOKUP(A886,BD!$A$2:$E$3988,3,0)</f>
        <v>122</v>
      </c>
      <c r="D886" s="95" t="str">
        <f>+VLOOKUP(A886,BD!$A$2:$E$3988,4,0)</f>
        <v>Cuerda 2,62mm - 28,24 x 33,48</v>
      </c>
      <c r="E886" s="96">
        <f>+VLOOKUP(A886,BD!$A$2:$E$3988,5,0)</f>
        <v>354.38</v>
      </c>
      <c r="G886" s="101">
        <f t="shared" si="21"/>
        <v>191.37</v>
      </c>
      <c r="H886" s="69"/>
      <c r="I886" s="101">
        <f t="array" ref="I886">+ROUND(G886+(G886*DES.2),2)</f>
        <v>344.47</v>
      </c>
      <c r="J886" s="57"/>
      <c r="K886" s="57"/>
      <c r="L886" s="57"/>
      <c r="M886" s="57"/>
      <c r="N886" s="57"/>
      <c r="O886" s="64" t="str">
        <f>+IFERROR(VLOOKUP(A886,Imagen!A:B,2,0),"")</f>
        <v>http://http2.mlstatic.com/D_608573-MLA71987833202_102023-F.jpg</v>
      </c>
    </row>
    <row r="887" spans="1:15" ht="18">
      <c r="A887" s="75" t="s">
        <v>937</v>
      </c>
      <c r="C887" s="94">
        <f>+VLOOKUP(A887,BD!$A$2:$E$3988,3,0)</f>
        <v>123</v>
      </c>
      <c r="D887" s="95" t="str">
        <f>+VLOOKUP(A887,BD!$A$2:$E$3988,4,0)</f>
        <v>Cuerda 2,62mm - 29,82 x 35,06</v>
      </c>
      <c r="E887" s="96">
        <f>+VLOOKUP(A887,BD!$A$2:$E$3988,5,0)</f>
        <v>383.22</v>
      </c>
      <c r="G887" s="101">
        <f t="shared" si="21"/>
        <v>206.94</v>
      </c>
      <c r="H887" s="69"/>
      <c r="I887" s="101">
        <f t="array" ref="I887">+ROUND(G887+(G887*DES.2),2)</f>
        <v>372.49</v>
      </c>
      <c r="J887" s="57"/>
      <c r="K887" s="57"/>
      <c r="L887" s="57"/>
      <c r="M887" s="57"/>
      <c r="N887" s="57"/>
      <c r="O887" s="64" t="str">
        <f>+IFERROR(VLOOKUP(A887,Imagen!A:B,2,0),"")</f>
        <v>http://http2.mlstatic.com/D_608573-MLA71987833202_102023-F.jpg</v>
      </c>
    </row>
    <row r="888" spans="1:15" ht="18">
      <c r="A888" s="75" t="s">
        <v>938</v>
      </c>
      <c r="C888" s="94">
        <f>+VLOOKUP(A888,BD!$A$2:$E$3988,3,0)</f>
        <v>124</v>
      </c>
      <c r="D888" s="95" t="str">
        <f>+VLOOKUP(A888,BD!$A$2:$E$3988,4,0)</f>
        <v>Cuerda 2,62mm - 31,42 x 36,66</v>
      </c>
      <c r="E888" s="96">
        <f>+VLOOKUP(A888,BD!$A$2:$E$3988,5,0)</f>
        <v>416.17</v>
      </c>
      <c r="G888" s="101">
        <f t="shared" si="21"/>
        <v>224.73</v>
      </c>
      <c r="H888" s="69"/>
      <c r="I888" s="101">
        <f t="array" ref="I888">+ROUND(G888+(G888*DES.2),2)</f>
        <v>404.51</v>
      </c>
      <c r="J888" s="57"/>
      <c r="K888" s="57"/>
      <c r="L888" s="57"/>
      <c r="M888" s="57"/>
      <c r="N888" s="57"/>
      <c r="O888" s="64" t="str">
        <f>+IFERROR(VLOOKUP(A888,Imagen!A:B,2,0),"")</f>
        <v>http://http2.mlstatic.com/D_608573-MLA71987833202_102023-F.jpg</v>
      </c>
    </row>
    <row r="889" spans="1:15" ht="18">
      <c r="A889" s="75" t="s">
        <v>939</v>
      </c>
      <c r="C889" s="94">
        <f>+VLOOKUP(A889,BD!$A$2:$E$3988,3,0)</f>
        <v>125</v>
      </c>
      <c r="D889" s="95" t="str">
        <f>+VLOOKUP(A889,BD!$A$2:$E$3988,4,0)</f>
        <v>Cuerda 2,62mm - 32,99 x 38,23</v>
      </c>
      <c r="E889" s="96">
        <f>+VLOOKUP(A889,BD!$A$2:$E$3988,5,0)</f>
        <v>431.56</v>
      </c>
      <c r="G889" s="101">
        <f t="shared" si="21"/>
        <v>233.04</v>
      </c>
      <c r="H889" s="69"/>
      <c r="I889" s="101">
        <f t="array" ref="I889">+ROUND(G889+(G889*DES.2),2)</f>
        <v>419.47</v>
      </c>
      <c r="J889" s="57"/>
      <c r="K889" s="57"/>
      <c r="L889" s="57"/>
      <c r="M889" s="57"/>
      <c r="N889" s="57"/>
      <c r="O889" s="64" t="str">
        <f>+IFERROR(VLOOKUP(A889,Imagen!A:B,2,0),"")</f>
        <v>http://http2.mlstatic.com/D_608573-MLA71987833202_102023-F.jpg</v>
      </c>
    </row>
    <row r="890" spans="1:15" ht="18">
      <c r="A890" s="75" t="s">
        <v>940</v>
      </c>
      <c r="C890" s="94">
        <f>+VLOOKUP(A890,BD!$A$2:$E$3988,3,0)</f>
        <v>126</v>
      </c>
      <c r="D890" s="95" t="str">
        <f>+VLOOKUP(A890,BD!$A$2:$E$3988,4,0)</f>
        <v>Cuerda 2,62mm - 34,59 x 39,83</v>
      </c>
      <c r="E890" s="96">
        <f>+VLOOKUP(A890,BD!$A$2:$E$3988,5,0)</f>
        <v>468.72</v>
      </c>
      <c r="G890" s="101">
        <f t="shared" si="21"/>
        <v>253.11</v>
      </c>
      <c r="H890" s="69"/>
      <c r="I890" s="101">
        <f t="array" ref="I890">+ROUND(G890+(G890*DES.2),2)</f>
        <v>455.6</v>
      </c>
      <c r="J890" s="57"/>
      <c r="K890" s="57"/>
      <c r="L890" s="57"/>
      <c r="M890" s="57"/>
      <c r="N890" s="57"/>
      <c r="O890" s="64" t="str">
        <f>+IFERROR(VLOOKUP(A890,Imagen!A:B,2,0),"")</f>
        <v>http://http2.mlstatic.com/D_608573-MLA71987833202_102023-F.jpg</v>
      </c>
    </row>
    <row r="891" spans="1:15" ht="18">
      <c r="A891" s="75" t="s">
        <v>941</v>
      </c>
      <c r="C891" s="94">
        <f>+VLOOKUP(A891,BD!$A$2:$E$3988,3,0)</f>
        <v>127</v>
      </c>
      <c r="D891" s="95" t="str">
        <f>+VLOOKUP(A891,BD!$A$2:$E$3988,4,0)</f>
        <v>Cuerda 2,62mm - 36,17 x 41,41</v>
      </c>
      <c r="E891" s="96">
        <f>+VLOOKUP(A891,BD!$A$2:$E$3988,5,0)</f>
        <v>523.35</v>
      </c>
      <c r="G891" s="101">
        <f t="shared" si="21"/>
        <v>282.61</v>
      </c>
      <c r="H891" s="69"/>
      <c r="I891" s="101">
        <f t="array" ref="I891">+ROUND(G891+(G891*DES.2),2)</f>
        <v>508.7</v>
      </c>
      <c r="J891" s="57"/>
      <c r="K891" s="57"/>
      <c r="L891" s="57"/>
      <c r="M891" s="57"/>
      <c r="N891" s="57"/>
      <c r="O891" s="64" t="str">
        <f>+IFERROR(VLOOKUP(A891,Imagen!A:B,2,0),"")</f>
        <v>http://http2.mlstatic.com/D_608573-MLA71987833202_102023-F.jpg</v>
      </c>
    </row>
    <row r="892" spans="1:15" ht="18">
      <c r="A892" s="75" t="s">
        <v>942</v>
      </c>
      <c r="C892" s="94">
        <f>+VLOOKUP(A892,BD!$A$2:$E$3988,3,0)</f>
        <v>128</v>
      </c>
      <c r="D892" s="95" t="str">
        <f>+VLOOKUP(A892,BD!$A$2:$E$3988,4,0)</f>
        <v>Cuerda 2,62mm - 37,77 x 43,03</v>
      </c>
      <c r="E892" s="96">
        <f>+VLOOKUP(A892,BD!$A$2:$E$3988,5,0)</f>
        <v>520.65</v>
      </c>
      <c r="G892" s="101">
        <f t="shared" si="21"/>
        <v>281.14999999999998</v>
      </c>
      <c r="H892" s="69"/>
      <c r="I892" s="101">
        <f t="array" ref="I892">+ROUND(G892+(G892*DES.2),2)</f>
        <v>506.07</v>
      </c>
      <c r="J892" s="57"/>
      <c r="K892" s="57"/>
      <c r="L892" s="57"/>
      <c r="M892" s="57"/>
      <c r="N892" s="57"/>
      <c r="O892" s="64" t="str">
        <f>+IFERROR(VLOOKUP(A892,Imagen!A:B,2,0),"")</f>
        <v>http://http2.mlstatic.com/D_608573-MLA71987833202_102023-F.jpg</v>
      </c>
    </row>
    <row r="893" spans="1:15" ht="18">
      <c r="A893" s="75" t="s">
        <v>943</v>
      </c>
      <c r="C893" s="94">
        <f>+VLOOKUP(A893,BD!$A$2:$E$3988,3,0)</f>
        <v>129</v>
      </c>
      <c r="D893" s="95" t="str">
        <f>+VLOOKUP(A893,BD!$A$2:$E$3988,4,0)</f>
        <v>Cuerda 2,62mm - 39,34 x 44,58</v>
      </c>
      <c r="E893" s="96">
        <f>+VLOOKUP(A893,BD!$A$2:$E$3988,5,0)</f>
        <v>533.99</v>
      </c>
      <c r="G893" s="101">
        <f t="shared" ref="G893:G924" si="22">IF($G$7="SI",ROUND(E893-(E893*DES.1),2)*1.21,ROUND(E893-(E893*DES.1),2))</f>
        <v>288.35000000000002</v>
      </c>
      <c r="H893" s="69"/>
      <c r="I893" s="101">
        <f t="array" ref="I893">+ROUND(G893+(G893*DES.2),2)</f>
        <v>519.03</v>
      </c>
      <c r="J893" s="57"/>
      <c r="K893" s="57"/>
      <c r="L893" s="57"/>
      <c r="M893" s="57"/>
      <c r="N893" s="57"/>
      <c r="O893" s="64" t="str">
        <f>+IFERROR(VLOOKUP(A893,Imagen!A:B,2,0),"")</f>
        <v>http://http2.mlstatic.com/D_608573-MLA71987833202_102023-F.jpg</v>
      </c>
    </row>
    <row r="894" spans="1:15" ht="18">
      <c r="A894" s="75" t="s">
        <v>944</v>
      </c>
      <c r="C894" s="94">
        <f>+VLOOKUP(A894,BD!$A$2:$E$3988,3,0)</f>
        <v>130</v>
      </c>
      <c r="D894" s="95" t="str">
        <f>+VLOOKUP(A894,BD!$A$2:$E$3988,4,0)</f>
        <v>Cuerda 2,62mm - 40,94 x 46,18</v>
      </c>
      <c r="E894" s="96">
        <f>+VLOOKUP(A894,BD!$A$2:$E$3988,5,0)</f>
        <v>559.24</v>
      </c>
      <c r="G894" s="101">
        <f t="shared" si="22"/>
        <v>301.99</v>
      </c>
      <c r="H894" s="69"/>
      <c r="I894" s="101">
        <f t="array" ref="I894">+ROUND(G894+(G894*DES.2),2)</f>
        <v>543.58000000000004</v>
      </c>
      <c r="J894" s="57"/>
      <c r="K894" s="57"/>
      <c r="L894" s="57"/>
      <c r="M894" s="57"/>
      <c r="N894" s="57"/>
      <c r="O894" s="64" t="str">
        <f>+IFERROR(VLOOKUP(A894,Imagen!A:B,2,0),"")</f>
        <v>http://http2.mlstatic.com/D_608573-MLA71987833202_102023-F.jpg</v>
      </c>
    </row>
    <row r="895" spans="1:15" ht="18">
      <c r="A895" s="75" t="s">
        <v>945</v>
      </c>
      <c r="C895" s="94">
        <f>+VLOOKUP(A895,BD!$A$2:$E$3988,3,0)</f>
        <v>131</v>
      </c>
      <c r="D895" s="95" t="str">
        <f>+VLOOKUP(A895,BD!$A$2:$E$3988,4,0)</f>
        <v>Cuerda 2,62mm - 42,52 x 47,76</v>
      </c>
      <c r="E895" s="96">
        <f>+VLOOKUP(A895,BD!$A$2:$E$3988,5,0)</f>
        <v>589.39</v>
      </c>
      <c r="G895" s="101">
        <f t="shared" si="22"/>
        <v>318.27</v>
      </c>
      <c r="H895" s="69"/>
      <c r="I895" s="101">
        <f t="array" ref="I895">+ROUND(G895+(G895*DES.2),2)</f>
        <v>572.89</v>
      </c>
      <c r="J895" s="57"/>
      <c r="K895" s="57"/>
      <c r="L895" s="57"/>
      <c r="M895" s="57"/>
      <c r="N895" s="57"/>
      <c r="O895" s="64" t="str">
        <f>+IFERROR(VLOOKUP(A895,Imagen!A:B,2,0),"")</f>
        <v>http://http2.mlstatic.com/D_608573-MLA71987833202_102023-F.jpg</v>
      </c>
    </row>
    <row r="896" spans="1:15" ht="18">
      <c r="A896" s="75" t="s">
        <v>946</v>
      </c>
      <c r="C896" s="94">
        <f>+VLOOKUP(A896,BD!$A$2:$E$3988,3,0)</f>
        <v>132</v>
      </c>
      <c r="D896" s="95" t="str">
        <f>+VLOOKUP(A896,BD!$A$2:$E$3988,4,0)</f>
        <v>Cuerda 2,62mm - 44,12 x 49,36</v>
      </c>
      <c r="E896" s="96">
        <f>+VLOOKUP(A896,BD!$A$2:$E$3988,5,0)</f>
        <v>612.59</v>
      </c>
      <c r="G896" s="101">
        <f t="shared" si="22"/>
        <v>330.8</v>
      </c>
      <c r="H896" s="69"/>
      <c r="I896" s="101">
        <f t="array" ref="I896">+ROUND(G896+(G896*DES.2),2)</f>
        <v>595.44000000000005</v>
      </c>
      <c r="J896" s="57"/>
      <c r="K896" s="57"/>
      <c r="L896" s="57"/>
      <c r="M896" s="57"/>
      <c r="N896" s="57"/>
      <c r="O896" s="64" t="str">
        <f>+IFERROR(VLOOKUP(A896,Imagen!A:B,2,0),"")</f>
        <v>http://http2.mlstatic.com/D_608573-MLA71987833202_102023-F.jpg</v>
      </c>
    </row>
    <row r="897" spans="1:15" ht="18">
      <c r="A897" s="75" t="s">
        <v>947</v>
      </c>
      <c r="C897" s="94">
        <f>+VLOOKUP(A897,BD!$A$2:$E$3988,3,0)</f>
        <v>133</v>
      </c>
      <c r="D897" s="95" t="str">
        <f>+VLOOKUP(A897,BD!$A$2:$E$3988,4,0)</f>
        <v>Cuerda 2,62mm - 45,69 x 50,93</v>
      </c>
      <c r="E897" s="96">
        <f>+VLOOKUP(A897,BD!$A$2:$E$3988,5,0)</f>
        <v>621.71</v>
      </c>
      <c r="G897" s="101">
        <f t="shared" si="22"/>
        <v>335.72</v>
      </c>
      <c r="H897" s="69"/>
      <c r="I897" s="101">
        <f t="array" ref="I897">+ROUND(G897+(G897*DES.2),2)</f>
        <v>604.29999999999995</v>
      </c>
      <c r="J897" s="57"/>
      <c r="K897" s="57"/>
      <c r="L897" s="57"/>
      <c r="M897" s="57"/>
      <c r="N897" s="57"/>
      <c r="O897" s="64" t="str">
        <f>+IFERROR(VLOOKUP(A897,Imagen!A:B,2,0),"")</f>
        <v>http://http2.mlstatic.com/D_608573-MLA71987833202_102023-F.jpg</v>
      </c>
    </row>
    <row r="898" spans="1:15" ht="18">
      <c r="A898" s="75" t="s">
        <v>948</v>
      </c>
      <c r="C898" s="94">
        <f>+VLOOKUP(A898,BD!$A$2:$E$3988,3,0)</f>
        <v>134</v>
      </c>
      <c r="D898" s="95" t="str">
        <f>+VLOOKUP(A898,BD!$A$2:$E$3988,4,0)</f>
        <v>Cuerda 2,62mm - 47,29 x 52,53</v>
      </c>
      <c r="E898" s="96">
        <f>+VLOOKUP(A898,BD!$A$2:$E$3988,5,0)</f>
        <v>643.49</v>
      </c>
      <c r="G898" s="101">
        <f t="shared" si="22"/>
        <v>347.48</v>
      </c>
      <c r="H898" s="69"/>
      <c r="I898" s="101">
        <f t="array" ref="I898">+ROUND(G898+(G898*DES.2),2)</f>
        <v>625.46</v>
      </c>
      <c r="J898" s="57"/>
      <c r="K898" s="57"/>
      <c r="L898" s="57"/>
      <c r="M898" s="57"/>
      <c r="N898" s="57"/>
      <c r="O898" s="64" t="str">
        <f>+IFERROR(VLOOKUP(A898,Imagen!A:B,2,0),"")</f>
        <v>http://http2.mlstatic.com/D_608573-MLA71987833202_102023-F.jpg</v>
      </c>
    </row>
    <row r="899" spans="1:15" ht="18">
      <c r="A899" s="75" t="s">
        <v>949</v>
      </c>
      <c r="C899" s="94">
        <f>+VLOOKUP(A899,BD!$A$2:$E$3988,3,0)</f>
        <v>135</v>
      </c>
      <c r="D899" s="95" t="str">
        <f>+VLOOKUP(A899,BD!$A$2:$E$3988,4,0)</f>
        <v>Cuerda 2,62mm - 48,9 x 54,14</v>
      </c>
      <c r="E899" s="96">
        <f>+VLOOKUP(A899,BD!$A$2:$E$3988,5,0)</f>
        <v>657.06</v>
      </c>
      <c r="G899" s="101">
        <f t="shared" si="22"/>
        <v>354.81</v>
      </c>
      <c r="H899" s="69"/>
      <c r="I899" s="101">
        <f t="array" ref="I899">+ROUND(G899+(G899*DES.2),2)</f>
        <v>638.66</v>
      </c>
      <c r="J899" s="57"/>
      <c r="K899" s="57"/>
      <c r="L899" s="57"/>
      <c r="M899" s="57"/>
      <c r="N899" s="57"/>
      <c r="O899" s="64" t="str">
        <f>+IFERROR(VLOOKUP(A899,Imagen!A:B,2,0),"")</f>
        <v>http://http2.mlstatic.com/D_608573-MLA71987833202_102023-F.jpg</v>
      </c>
    </row>
    <row r="900" spans="1:15" ht="18">
      <c r="A900" s="75" t="s">
        <v>950</v>
      </c>
      <c r="C900" s="94">
        <f>+VLOOKUP(A900,BD!$A$2:$E$3988,3,0)</f>
        <v>136</v>
      </c>
      <c r="D900" s="95" t="str">
        <f>+VLOOKUP(A900,BD!$A$2:$E$3988,4,0)</f>
        <v>Cuerda 2,62mm - 50,47 x 55,71</v>
      </c>
      <c r="E900" s="96">
        <f>+VLOOKUP(A900,BD!$A$2:$E$3988,5,0)</f>
        <v>769.18</v>
      </c>
      <c r="G900" s="101">
        <f t="shared" si="22"/>
        <v>415.36</v>
      </c>
      <c r="H900" s="69"/>
      <c r="I900" s="101">
        <f t="array" ref="I900">+ROUND(G900+(G900*DES.2),2)</f>
        <v>747.65</v>
      </c>
      <c r="J900" s="57"/>
      <c r="K900" s="57"/>
      <c r="L900" s="57"/>
      <c r="M900" s="57"/>
      <c r="N900" s="57"/>
      <c r="O900" s="64" t="str">
        <f>+IFERROR(VLOOKUP(A900,Imagen!A:B,2,0),"")</f>
        <v>http://http2.mlstatic.com/D_608573-MLA71987833202_102023-F.jpg</v>
      </c>
    </row>
    <row r="901" spans="1:15" ht="18">
      <c r="A901" s="75" t="s">
        <v>951</v>
      </c>
      <c r="C901" s="94">
        <f>+VLOOKUP(A901,BD!$A$2:$E$3988,3,0)</f>
        <v>137</v>
      </c>
      <c r="D901" s="95" t="str">
        <f>+VLOOKUP(A901,BD!$A$2:$E$3988,4,0)</f>
        <v>Cuerda 2,62mm - 52,07 x 57,31</v>
      </c>
      <c r="E901" s="96">
        <f>+VLOOKUP(A901,BD!$A$2:$E$3988,5,0)</f>
        <v>777.4</v>
      </c>
      <c r="G901" s="101">
        <f t="shared" si="22"/>
        <v>419.8</v>
      </c>
      <c r="H901" s="69"/>
      <c r="I901" s="101">
        <f t="array" ref="I901">+ROUND(G901+(G901*DES.2),2)</f>
        <v>755.64</v>
      </c>
      <c r="J901" s="57"/>
      <c r="K901" s="57"/>
      <c r="L901" s="57"/>
      <c r="M901" s="57"/>
      <c r="N901" s="57"/>
      <c r="O901" s="64" t="str">
        <f>+IFERROR(VLOOKUP(A901,Imagen!A:B,2,0),"")</f>
        <v>http://http2.mlstatic.com/D_608573-MLA71987833202_102023-F.jpg</v>
      </c>
    </row>
    <row r="902" spans="1:15" ht="18">
      <c r="A902" s="75" t="s">
        <v>952</v>
      </c>
      <c r="C902" s="94">
        <f>+VLOOKUP(A902,BD!$A$2:$E$3988,3,0)</f>
        <v>138</v>
      </c>
      <c r="D902" s="95" t="str">
        <f>+VLOOKUP(A902,BD!$A$2:$E$3988,4,0)</f>
        <v>Cuerda 2,62mm - 53,64 x 58,88</v>
      </c>
      <c r="E902" s="96">
        <f>+VLOOKUP(A902,BD!$A$2:$E$3988,5,0)</f>
        <v>805.32</v>
      </c>
      <c r="G902" s="101">
        <f t="shared" si="22"/>
        <v>434.87</v>
      </c>
      <c r="H902" s="69"/>
      <c r="I902" s="101">
        <f t="array" ref="I902">+ROUND(G902+(G902*DES.2),2)</f>
        <v>782.77</v>
      </c>
      <c r="J902" s="57"/>
      <c r="K902" s="57"/>
      <c r="L902" s="57"/>
      <c r="M902" s="57"/>
      <c r="N902" s="57"/>
      <c r="O902" s="64" t="str">
        <f>+IFERROR(VLOOKUP(A902,Imagen!A:B,2,0),"")</f>
        <v>http://http2.mlstatic.com/D_608573-MLA71987833202_102023-F.jpg</v>
      </c>
    </row>
    <row r="903" spans="1:15" ht="18">
      <c r="A903" s="75" t="s">
        <v>953</v>
      </c>
      <c r="C903" s="94">
        <f>+VLOOKUP(A903,BD!$A$2:$E$3988,3,0)</f>
        <v>139</v>
      </c>
      <c r="D903" s="95" t="str">
        <f>+VLOOKUP(A903,BD!$A$2:$E$3988,4,0)</f>
        <v>Cuerda 2,62mm - 55,25 x 60,49</v>
      </c>
      <c r="E903" s="96">
        <f>+VLOOKUP(A903,BD!$A$2:$E$3988,5,0)</f>
        <v>812.63</v>
      </c>
      <c r="G903" s="101">
        <f t="shared" si="22"/>
        <v>438.82</v>
      </c>
      <c r="H903" s="69"/>
      <c r="I903" s="101">
        <f t="array" ref="I903">+ROUND(G903+(G903*DES.2),2)</f>
        <v>789.88</v>
      </c>
      <c r="J903" s="57"/>
      <c r="K903" s="57"/>
      <c r="L903" s="57"/>
      <c r="M903" s="57"/>
      <c r="N903" s="57"/>
      <c r="O903" s="64" t="str">
        <f>+IFERROR(VLOOKUP(A903,Imagen!A:B,2,0),"")</f>
        <v>http://http2.mlstatic.com/D_608573-MLA71987833202_102023-F.jpg</v>
      </c>
    </row>
    <row r="904" spans="1:15" ht="18">
      <c r="A904" s="75" t="s">
        <v>954</v>
      </c>
      <c r="C904" s="94">
        <f>+VLOOKUP(A904,BD!$A$2:$E$3988,3,0)</f>
        <v>140</v>
      </c>
      <c r="D904" s="95" t="str">
        <f>+VLOOKUP(A904,BD!$A$2:$E$3988,4,0)</f>
        <v>Cuerda 2,62mm - 56,82 x 62,06</v>
      </c>
      <c r="E904" s="96">
        <f>+VLOOKUP(A904,BD!$A$2:$E$3988,5,0)</f>
        <v>822.22</v>
      </c>
      <c r="G904" s="101">
        <f t="shared" si="22"/>
        <v>444</v>
      </c>
      <c r="H904" s="69"/>
      <c r="I904" s="101">
        <f t="array" ref="I904">+ROUND(G904+(G904*DES.2),2)</f>
        <v>799.2</v>
      </c>
      <c r="J904" s="57"/>
      <c r="K904" s="57"/>
      <c r="L904" s="57"/>
      <c r="M904" s="57"/>
      <c r="N904" s="57"/>
      <c r="O904" s="64" t="str">
        <f>+IFERROR(VLOOKUP(A904,Imagen!A:B,2,0),"")</f>
        <v>http://http2.mlstatic.com/D_608573-MLA71987833202_102023-F.jpg</v>
      </c>
    </row>
    <row r="905" spans="1:15" ht="18">
      <c r="A905" s="75" t="s">
        <v>955</v>
      </c>
      <c r="C905" s="94">
        <f>+VLOOKUP(A905,BD!$A$2:$E$3988,3,0)</f>
        <v>141</v>
      </c>
      <c r="D905" s="95" t="str">
        <f>+VLOOKUP(A905,BD!$A$2:$E$3988,4,0)</f>
        <v>Cuerda 2,62mm - 58,42 x 63,66</v>
      </c>
      <c r="E905" s="96">
        <f>+VLOOKUP(A905,BD!$A$2:$E$3988,5,0)</f>
        <v>822.94</v>
      </c>
      <c r="G905" s="101">
        <f t="shared" si="22"/>
        <v>444.39</v>
      </c>
      <c r="H905" s="69"/>
      <c r="I905" s="101">
        <f t="array" ref="I905">+ROUND(G905+(G905*DES.2),2)</f>
        <v>799.9</v>
      </c>
      <c r="J905" s="57"/>
      <c r="K905" s="57"/>
      <c r="L905" s="57"/>
      <c r="M905" s="57"/>
      <c r="N905" s="57"/>
      <c r="O905" s="64" t="str">
        <f>+IFERROR(VLOOKUP(A905,Imagen!A:B,2,0),"")</f>
        <v>http://http2.mlstatic.com/D_608573-MLA71987833202_102023-F.jpg</v>
      </c>
    </row>
    <row r="906" spans="1:15" ht="18">
      <c r="A906" s="75" t="s">
        <v>956</v>
      </c>
      <c r="C906" s="94">
        <f>+VLOOKUP(A906,BD!$A$2:$E$3988,3,0)</f>
        <v>142</v>
      </c>
      <c r="D906" s="95" t="str">
        <f>+VLOOKUP(A906,BD!$A$2:$E$3988,4,0)</f>
        <v>Cuerda 2,62mm - 59,99 x 65,23</v>
      </c>
      <c r="E906" s="96">
        <f>+VLOOKUP(A906,BD!$A$2:$E$3988,5,0)</f>
        <v>900.29</v>
      </c>
      <c r="G906" s="101">
        <f t="shared" si="22"/>
        <v>486.16</v>
      </c>
      <c r="H906" s="69"/>
      <c r="I906" s="101">
        <f t="array" ref="I906">+ROUND(G906+(G906*DES.2),2)</f>
        <v>875.09</v>
      </c>
      <c r="J906" s="57"/>
      <c r="K906" s="57"/>
      <c r="L906" s="57"/>
      <c r="M906" s="57"/>
      <c r="N906" s="57"/>
      <c r="O906" s="64" t="str">
        <f>+IFERROR(VLOOKUP(A906,Imagen!A:B,2,0),"")</f>
        <v>http://http2.mlstatic.com/D_608573-MLA71987833202_102023-F.jpg</v>
      </c>
    </row>
    <row r="907" spans="1:15" ht="18">
      <c r="A907" s="75" t="s">
        <v>957</v>
      </c>
      <c r="C907" s="94">
        <f>+VLOOKUP(A907,BD!$A$2:$E$3988,3,0)</f>
        <v>143</v>
      </c>
      <c r="D907" s="95" t="str">
        <f>+VLOOKUP(A907,BD!$A$2:$E$3988,4,0)</f>
        <v>Cuerda 2,62mm - 61,6 x 66,84</v>
      </c>
      <c r="E907" s="96">
        <f>+VLOOKUP(A907,BD!$A$2:$E$3988,5,0)</f>
        <v>935.82</v>
      </c>
      <c r="G907" s="101">
        <f t="shared" si="22"/>
        <v>505.34</v>
      </c>
      <c r="H907" s="69"/>
      <c r="I907" s="101">
        <f t="array" ref="I907">+ROUND(G907+(G907*DES.2),2)</f>
        <v>909.61</v>
      </c>
      <c r="J907" s="57"/>
      <c r="K907" s="57"/>
      <c r="L907" s="57"/>
      <c r="M907" s="57"/>
      <c r="N907" s="57"/>
      <c r="O907" s="64" t="str">
        <f>+IFERROR(VLOOKUP(A907,Imagen!A:B,2,0),"")</f>
        <v>http://http2.mlstatic.com/D_608573-MLA71987833202_102023-F.jpg</v>
      </c>
    </row>
    <row r="908" spans="1:15" ht="18">
      <c r="A908" s="75" t="s">
        <v>958</v>
      </c>
      <c r="C908" s="94">
        <f>+VLOOKUP(A908,BD!$A$2:$E$3988,3,0)</f>
        <v>144</v>
      </c>
      <c r="D908" s="95" t="str">
        <f>+VLOOKUP(A908,BD!$A$2:$E$3988,4,0)</f>
        <v>Cuerda 2,62mm - 63,17 x 68,41</v>
      </c>
      <c r="E908" s="96">
        <f>+VLOOKUP(A908,BD!$A$2:$E$3988,5,0)</f>
        <v>935.06</v>
      </c>
      <c r="G908" s="101">
        <f t="shared" si="22"/>
        <v>504.93</v>
      </c>
      <c r="H908" s="69"/>
      <c r="I908" s="101">
        <f t="array" ref="I908">+ROUND(G908+(G908*DES.2),2)</f>
        <v>908.87</v>
      </c>
      <c r="J908" s="57"/>
      <c r="K908" s="57"/>
      <c r="L908" s="57"/>
      <c r="M908" s="57"/>
      <c r="N908" s="57"/>
      <c r="O908" s="64" t="str">
        <f>+IFERROR(VLOOKUP(A908,Imagen!A:B,2,0),"")</f>
        <v>http://http2.mlstatic.com/D_608573-MLA71987833202_102023-F.jpg</v>
      </c>
    </row>
    <row r="909" spans="1:15" ht="18">
      <c r="A909" s="75" t="s">
        <v>959</v>
      </c>
      <c r="C909" s="94">
        <f>+VLOOKUP(A909,BD!$A$2:$E$3988,3,0)</f>
        <v>145</v>
      </c>
      <c r="D909" s="95" t="str">
        <f>+VLOOKUP(A909,BD!$A$2:$E$3988,4,0)</f>
        <v>Cuerda 2,62mm - 64,77 x 70,01</v>
      </c>
      <c r="E909" s="96">
        <f>+VLOOKUP(A909,BD!$A$2:$E$3988,5,0)</f>
        <v>940.52</v>
      </c>
      <c r="G909" s="101">
        <f t="shared" si="22"/>
        <v>507.88</v>
      </c>
      <c r="H909" s="69"/>
      <c r="I909" s="101">
        <f t="array" ref="I909">+ROUND(G909+(G909*DES.2),2)</f>
        <v>914.18</v>
      </c>
      <c r="J909" s="57"/>
      <c r="K909" s="57"/>
      <c r="L909" s="57"/>
      <c r="M909" s="57"/>
      <c r="N909" s="57"/>
      <c r="O909" s="64" t="str">
        <f>+IFERROR(VLOOKUP(A909,Imagen!A:B,2,0),"")</f>
        <v>http://http2.mlstatic.com/D_608573-MLA71987833202_102023-F.jpg</v>
      </c>
    </row>
    <row r="910" spans="1:15" ht="18">
      <c r="A910" s="75" t="s">
        <v>960</v>
      </c>
      <c r="C910" s="94">
        <f>+VLOOKUP(A910,BD!$A$2:$E$3988,3,0)</f>
        <v>146</v>
      </c>
      <c r="D910" s="95" t="str">
        <f>+VLOOKUP(A910,BD!$A$2:$E$3988,4,0)</f>
        <v>Cuerda 2,62mm - 66,34 x 71,58</v>
      </c>
      <c r="E910" s="96">
        <f>+VLOOKUP(A910,BD!$A$2:$E$3988,5,0)</f>
        <v>964.87</v>
      </c>
      <c r="G910" s="101">
        <f t="shared" si="22"/>
        <v>521.03</v>
      </c>
      <c r="H910" s="69"/>
      <c r="I910" s="101">
        <f t="array" ref="I910">+ROUND(G910+(G910*DES.2),2)</f>
        <v>937.85</v>
      </c>
      <c r="J910" s="57"/>
      <c r="K910" s="57"/>
      <c r="L910" s="57"/>
      <c r="M910" s="57"/>
      <c r="N910" s="57"/>
      <c r="O910" s="64" t="str">
        <f>+IFERROR(VLOOKUP(A910,Imagen!A:B,2,0),"")</f>
        <v>http://http2.mlstatic.com/D_608573-MLA71987833202_102023-F.jpg</v>
      </c>
    </row>
    <row r="911" spans="1:15" ht="18">
      <c r="A911" s="75" t="s">
        <v>961</v>
      </c>
      <c r="C911" s="94">
        <f>+VLOOKUP(A911,BD!$A$2:$E$3988,3,0)</f>
        <v>147</v>
      </c>
      <c r="D911" s="95" t="str">
        <f>+VLOOKUP(A911,BD!$A$2:$E$3988,4,0)</f>
        <v>Cuerda 2,62mm - 67,95 x 73,19</v>
      </c>
      <c r="E911" s="96">
        <f>+VLOOKUP(A911,BD!$A$2:$E$3988,5,0)</f>
        <v>1077.1300000000001</v>
      </c>
      <c r="G911" s="101">
        <f t="shared" si="22"/>
        <v>581.65</v>
      </c>
      <c r="H911" s="69"/>
      <c r="I911" s="101">
        <f t="array" ref="I911">+ROUND(G911+(G911*DES.2),2)</f>
        <v>1046.97</v>
      </c>
      <c r="J911" s="57"/>
      <c r="K911" s="57"/>
      <c r="L911" s="57"/>
      <c r="M911" s="57"/>
      <c r="N911" s="57"/>
      <c r="O911" s="64" t="str">
        <f>+IFERROR(VLOOKUP(A911,Imagen!A:B,2,0),"")</f>
        <v>http://http2.mlstatic.com/D_608573-MLA71987833202_102023-F.jpg</v>
      </c>
    </row>
    <row r="912" spans="1:15" ht="18">
      <c r="A912" s="75" t="s">
        <v>962</v>
      </c>
      <c r="C912" s="94">
        <f>+VLOOKUP(A912,BD!$A$2:$E$3988,3,0)</f>
        <v>201</v>
      </c>
      <c r="D912" s="95" t="str">
        <f>+VLOOKUP(A912,BD!$A$2:$E$3988,4,0)</f>
        <v>Cuerda 3,53mm - 4,34 x 9,36</v>
      </c>
      <c r="E912" s="96">
        <f>+VLOOKUP(A912,BD!$A$2:$E$3988,5,0)</f>
        <v>174.87</v>
      </c>
      <c r="G912" s="101">
        <f t="shared" si="22"/>
        <v>94.43</v>
      </c>
      <c r="H912" s="69"/>
      <c r="I912" s="101">
        <f t="array" ref="I912">+ROUND(G912+(G912*DES.2),2)</f>
        <v>169.97</v>
      </c>
      <c r="J912" s="57"/>
      <c r="K912" s="57"/>
      <c r="L912" s="57"/>
      <c r="M912" s="57"/>
      <c r="N912" s="57"/>
      <c r="O912" s="64" t="str">
        <f>+IFERROR(VLOOKUP(A912,Imagen!A:B,2,0),"")</f>
        <v>http://http2.mlstatic.com/D_608573-MLA71987833202_102023-F.jpg</v>
      </c>
    </row>
    <row r="913" spans="1:15" ht="18">
      <c r="A913" s="75" t="s">
        <v>963</v>
      </c>
      <c r="C913" s="94">
        <f>+VLOOKUP(A913,BD!$A$2:$E$3988,3,0)</f>
        <v>202</v>
      </c>
      <c r="D913" s="95" t="str">
        <f>+VLOOKUP(A913,BD!$A$2:$E$3988,4,0)</f>
        <v>Cuerda 3,53mm - 5,94 x 13</v>
      </c>
      <c r="E913" s="96">
        <f>+VLOOKUP(A913,BD!$A$2:$E$3988,5,0)</f>
        <v>194.11</v>
      </c>
      <c r="G913" s="101">
        <f t="shared" si="22"/>
        <v>104.82</v>
      </c>
      <c r="H913" s="69"/>
      <c r="I913" s="101">
        <f t="array" ref="I913">+ROUND(G913+(G913*DES.2),2)</f>
        <v>188.68</v>
      </c>
      <c r="J913" s="57"/>
      <c r="K913" s="57"/>
      <c r="L913" s="57"/>
      <c r="M913" s="57"/>
      <c r="N913" s="57"/>
      <c r="O913" s="64" t="str">
        <f>+IFERROR(VLOOKUP(A913,Imagen!A:B,2,0),"")</f>
        <v>http://http2.mlstatic.com/D_608573-MLA71987833202_102023-F.jpg</v>
      </c>
    </row>
    <row r="914" spans="1:15" ht="18">
      <c r="A914" s="75" t="s">
        <v>964</v>
      </c>
      <c r="C914" s="94">
        <f>+VLOOKUP(A914,BD!$A$2:$E$3988,3,0)</f>
        <v>203</v>
      </c>
      <c r="D914" s="95" t="str">
        <f>+VLOOKUP(A914,BD!$A$2:$E$3988,4,0)</f>
        <v>Cuerda 3,53mm - 7,52 x 14,58</v>
      </c>
      <c r="E914" s="96">
        <f>+VLOOKUP(A914,BD!$A$2:$E$3988,5,0)</f>
        <v>203.72</v>
      </c>
      <c r="G914" s="101">
        <f t="shared" si="22"/>
        <v>110.01</v>
      </c>
      <c r="H914" s="69"/>
      <c r="I914" s="101">
        <f t="array" ref="I914">+ROUND(G914+(G914*DES.2),2)</f>
        <v>198.02</v>
      </c>
      <c r="J914" s="57"/>
      <c r="K914" s="57"/>
      <c r="L914" s="57"/>
      <c r="M914" s="57"/>
      <c r="N914" s="57"/>
      <c r="O914" s="64" t="str">
        <f>+IFERROR(VLOOKUP(A914,Imagen!A:B,2,0),"")</f>
        <v>http://http2.mlstatic.com/D_608573-MLA71987833202_102023-F.jpg</v>
      </c>
    </row>
    <row r="915" spans="1:15" ht="18">
      <c r="A915" s="75" t="s">
        <v>965</v>
      </c>
      <c r="C915" s="94">
        <f>+VLOOKUP(A915,BD!$A$2:$E$3988,3,0)</f>
        <v>204</v>
      </c>
      <c r="D915" s="95" t="str">
        <f>+VLOOKUP(A915,BD!$A$2:$E$3988,4,0)</f>
        <v>Cuerda 3,53mm - 9,12 x 16,18</v>
      </c>
      <c r="E915" s="96">
        <f>+VLOOKUP(A915,BD!$A$2:$E$3988,5,0)</f>
        <v>204.87</v>
      </c>
      <c r="G915" s="101">
        <f t="shared" si="22"/>
        <v>110.63</v>
      </c>
      <c r="H915" s="69"/>
      <c r="I915" s="101">
        <f t="array" ref="I915">+ROUND(G915+(G915*DES.2),2)</f>
        <v>199.13</v>
      </c>
      <c r="J915" s="57"/>
      <c r="K915" s="57"/>
      <c r="L915" s="57"/>
      <c r="M915" s="57"/>
      <c r="N915" s="57"/>
      <c r="O915" s="64" t="str">
        <f>+IFERROR(VLOOKUP(A915,Imagen!A:B,2,0),"")</f>
        <v>http://http2.mlstatic.com/D_608573-MLA71987833202_102023-F.jpg</v>
      </c>
    </row>
    <row r="916" spans="1:15" ht="18">
      <c r="A916" s="75" t="s">
        <v>966</v>
      </c>
      <c r="C916" s="94">
        <f>+VLOOKUP(A916,BD!$A$2:$E$3988,3,0)</f>
        <v>205</v>
      </c>
      <c r="D916" s="95" t="str">
        <f>+VLOOKUP(A916,BD!$A$2:$E$3988,4,0)</f>
        <v>Cuerda 3,53mm - 10,69 x 17,75</v>
      </c>
      <c r="E916" s="96">
        <f>+VLOOKUP(A916,BD!$A$2:$E$3988,5,0)</f>
        <v>220.41</v>
      </c>
      <c r="G916" s="101">
        <f t="shared" si="22"/>
        <v>119.02</v>
      </c>
      <c r="H916" s="69"/>
      <c r="I916" s="101">
        <f t="array" ref="I916">+ROUND(G916+(G916*DES.2),2)</f>
        <v>214.24</v>
      </c>
      <c r="J916" s="57"/>
      <c r="K916" s="57"/>
      <c r="L916" s="57"/>
      <c r="M916" s="57"/>
      <c r="N916" s="57"/>
      <c r="O916" s="64" t="str">
        <f>+IFERROR(VLOOKUP(A916,Imagen!A:B,2,0),"")</f>
        <v>http://http2.mlstatic.com/D_608573-MLA71987833202_102023-F.jpg</v>
      </c>
    </row>
    <row r="917" spans="1:15" ht="18">
      <c r="A917" s="75" t="s">
        <v>967</v>
      </c>
      <c r="C917" s="94">
        <f>+VLOOKUP(A917,BD!$A$2:$E$3988,3,0)</f>
        <v>206</v>
      </c>
      <c r="D917" s="95" t="str">
        <f>+VLOOKUP(A917,BD!$A$2:$E$3988,4,0)</f>
        <v>Cuerda 3,53mm - 12,29 x 19,35</v>
      </c>
      <c r="E917" s="96">
        <f>+VLOOKUP(A917,BD!$A$2:$E$3988,5,0)</f>
        <v>240.77</v>
      </c>
      <c r="G917" s="101">
        <f t="shared" si="22"/>
        <v>130.02000000000001</v>
      </c>
      <c r="H917" s="69"/>
      <c r="I917" s="101">
        <f t="array" ref="I917">+ROUND(G917+(G917*DES.2),2)</f>
        <v>234.04</v>
      </c>
      <c r="J917" s="57"/>
      <c r="K917" s="57"/>
      <c r="L917" s="57"/>
      <c r="M917" s="57"/>
      <c r="N917" s="57"/>
      <c r="O917" s="64" t="str">
        <f>+IFERROR(VLOOKUP(A917,Imagen!A:B,2,0),"")</f>
        <v>http://http2.mlstatic.com/D_608573-MLA71987833202_102023-F.jpg</v>
      </c>
    </row>
    <row r="918" spans="1:15" ht="18">
      <c r="A918" s="75" t="s">
        <v>968</v>
      </c>
      <c r="C918" s="94">
        <f>+VLOOKUP(A918,BD!$A$2:$E$3988,3,0)</f>
        <v>207</v>
      </c>
      <c r="D918" s="95" t="str">
        <f>+VLOOKUP(A918,BD!$A$2:$E$3988,4,0)</f>
        <v>Cuerda 3,53mm - 13,87 x 20,93</v>
      </c>
      <c r="E918" s="96">
        <f>+VLOOKUP(A918,BD!$A$2:$E$3988,5,0)</f>
        <v>269.5</v>
      </c>
      <c r="G918" s="101">
        <f t="shared" si="22"/>
        <v>145.53</v>
      </c>
      <c r="H918" s="69"/>
      <c r="I918" s="101">
        <f t="array" ref="I918">+ROUND(G918+(G918*DES.2),2)</f>
        <v>261.95</v>
      </c>
      <c r="J918" s="57"/>
      <c r="K918" s="57"/>
      <c r="L918" s="57"/>
      <c r="M918" s="57"/>
      <c r="N918" s="57"/>
      <c r="O918" s="64" t="str">
        <f>+IFERROR(VLOOKUP(A918,Imagen!A:B,2,0),"")</f>
        <v>http://http2.mlstatic.com/D_608573-MLA71987833202_102023-F.jpg</v>
      </c>
    </row>
    <row r="919" spans="1:15" ht="18">
      <c r="A919" s="75" t="s">
        <v>969</v>
      </c>
      <c r="C919" s="94">
        <f>+VLOOKUP(A919,BD!$A$2:$E$3988,3,0)</f>
        <v>208</v>
      </c>
      <c r="D919" s="95" t="str">
        <f>+VLOOKUP(A919,BD!$A$2:$E$3988,4,0)</f>
        <v>Cuerda 3,53mm - 15,47 x 22,53</v>
      </c>
      <c r="E919" s="96">
        <f>+VLOOKUP(A919,BD!$A$2:$E$3988,5,0)</f>
        <v>291.95</v>
      </c>
      <c r="G919" s="101">
        <f t="shared" si="22"/>
        <v>157.65</v>
      </c>
      <c r="H919" s="69"/>
      <c r="I919" s="101">
        <f t="array" ref="I919">+ROUND(G919+(G919*DES.2),2)</f>
        <v>283.77</v>
      </c>
      <c r="J919" s="57"/>
      <c r="K919" s="57"/>
      <c r="L919" s="57"/>
      <c r="M919" s="57"/>
      <c r="N919" s="57"/>
      <c r="O919" s="64" t="str">
        <f>+IFERROR(VLOOKUP(A919,Imagen!A:B,2,0),"")</f>
        <v>http://http2.mlstatic.com/D_608573-MLA71987833202_102023-F.jpg</v>
      </c>
    </row>
    <row r="920" spans="1:15" ht="18">
      <c r="A920" s="75" t="s">
        <v>970</v>
      </c>
      <c r="C920" s="94">
        <f>+VLOOKUP(A920,BD!$A$2:$E$3988,3,0)</f>
        <v>209</v>
      </c>
      <c r="D920" s="95" t="str">
        <f>+VLOOKUP(A920,BD!$A$2:$E$3988,4,0)</f>
        <v>Cuerda 3,53mm - 17,04 x 24,1</v>
      </c>
      <c r="E920" s="96">
        <f>+VLOOKUP(A920,BD!$A$2:$E$3988,5,0)</f>
        <v>324.12</v>
      </c>
      <c r="G920" s="101">
        <f t="shared" si="22"/>
        <v>175.02</v>
      </c>
      <c r="H920" s="69"/>
      <c r="I920" s="101">
        <f t="array" ref="I920">+ROUND(G920+(G920*DES.2),2)</f>
        <v>315.04000000000002</v>
      </c>
      <c r="J920" s="57"/>
      <c r="K920" s="57"/>
      <c r="L920" s="57"/>
      <c r="M920" s="57"/>
      <c r="N920" s="57"/>
      <c r="O920" s="64" t="str">
        <f>+IFERROR(VLOOKUP(A920,Imagen!A:B,2,0),"")</f>
        <v>http://http2.mlstatic.com/D_608573-MLA71987833202_102023-F.jpg</v>
      </c>
    </row>
    <row r="921" spans="1:15" ht="18">
      <c r="A921" s="75" t="s">
        <v>971</v>
      </c>
      <c r="C921" s="94">
        <f>+VLOOKUP(A921,BD!$A$2:$E$3988,3,0)</f>
        <v>210</v>
      </c>
      <c r="D921" s="95" t="str">
        <f>+VLOOKUP(A921,BD!$A$2:$E$3988,4,0)</f>
        <v>Cuerda 3,53mm - 18,64 x 25,7</v>
      </c>
      <c r="E921" s="96">
        <f>+VLOOKUP(A921,BD!$A$2:$E$3988,5,0)</f>
        <v>333.98</v>
      </c>
      <c r="G921" s="101">
        <f t="shared" si="22"/>
        <v>180.35</v>
      </c>
      <c r="H921" s="69"/>
      <c r="I921" s="101">
        <f t="array" ref="I921">+ROUND(G921+(G921*DES.2),2)</f>
        <v>324.63</v>
      </c>
      <c r="J921" s="57"/>
      <c r="K921" s="57"/>
      <c r="L921" s="57"/>
      <c r="M921" s="57"/>
      <c r="N921" s="57"/>
      <c r="O921" s="64" t="str">
        <f>+IFERROR(VLOOKUP(A921,Imagen!A:B,2,0),"")</f>
        <v>http://http2.mlstatic.com/D_608573-MLA71987833202_102023-F.jpg</v>
      </c>
    </row>
    <row r="922" spans="1:15" ht="18">
      <c r="A922" s="75" t="s">
        <v>972</v>
      </c>
      <c r="C922" s="94">
        <f>+VLOOKUP(A922,BD!$A$2:$E$3988,3,0)</f>
        <v>211</v>
      </c>
      <c r="D922" s="95" t="str">
        <f>+VLOOKUP(A922,BD!$A$2:$E$3988,4,0)</f>
        <v>Cuerda 3,53mm - 20,22 x 27,28</v>
      </c>
      <c r="E922" s="96">
        <f>+VLOOKUP(A922,BD!$A$2:$E$3988,5,0)</f>
        <v>353.59</v>
      </c>
      <c r="G922" s="101">
        <f t="shared" si="22"/>
        <v>190.94</v>
      </c>
      <c r="H922" s="69"/>
      <c r="I922" s="101">
        <f t="array" ref="I922">+ROUND(G922+(G922*DES.2),2)</f>
        <v>343.69</v>
      </c>
      <c r="J922" s="57"/>
      <c r="K922" s="57"/>
      <c r="L922" s="57"/>
      <c r="M922" s="57"/>
      <c r="N922" s="57"/>
      <c r="O922" s="64" t="str">
        <f>+IFERROR(VLOOKUP(A922,Imagen!A:B,2,0),"")</f>
        <v>http://http2.mlstatic.com/D_608573-MLA71987833202_102023-F.jpg</v>
      </c>
    </row>
    <row r="923" spans="1:15" ht="18">
      <c r="A923" s="75" t="s">
        <v>973</v>
      </c>
      <c r="C923" s="94">
        <f>+VLOOKUP(A923,BD!$A$2:$E$3988,3,0)</f>
        <v>212</v>
      </c>
      <c r="D923" s="95" t="str">
        <f>+VLOOKUP(A923,BD!$A$2:$E$3988,4,0)</f>
        <v>Cuerda 3,53mm - 21,82 x 28,88</v>
      </c>
      <c r="E923" s="96">
        <f>+VLOOKUP(A923,BD!$A$2:$E$3988,5,0)</f>
        <v>376.04</v>
      </c>
      <c r="G923" s="101">
        <f t="shared" si="22"/>
        <v>203.06</v>
      </c>
      <c r="H923" s="69"/>
      <c r="I923" s="101">
        <f t="array" ref="I923">+ROUND(G923+(G923*DES.2),2)</f>
        <v>365.51</v>
      </c>
      <c r="J923" s="57"/>
      <c r="K923" s="57"/>
      <c r="L923" s="57"/>
      <c r="M923" s="57"/>
      <c r="N923" s="57"/>
      <c r="O923" s="64" t="str">
        <f>+IFERROR(VLOOKUP(A923,Imagen!A:B,2,0),"")</f>
        <v>http://http2.mlstatic.com/D_608573-MLA71987833202_102023-F.jpg</v>
      </c>
    </row>
    <row r="924" spans="1:15" ht="18">
      <c r="A924" s="75" t="s">
        <v>974</v>
      </c>
      <c r="C924" s="94">
        <f>+VLOOKUP(A924,BD!$A$2:$E$3988,3,0)</f>
        <v>213</v>
      </c>
      <c r="D924" s="95" t="str">
        <f>+VLOOKUP(A924,BD!$A$2:$E$3988,4,0)</f>
        <v>Cuerda 3,53mm - 23,39 x 30,45</v>
      </c>
      <c r="E924" s="96">
        <f>+VLOOKUP(A924,BD!$A$2:$E$3988,5,0)</f>
        <v>405.67</v>
      </c>
      <c r="G924" s="101">
        <f t="shared" si="22"/>
        <v>219.06</v>
      </c>
      <c r="H924" s="69"/>
      <c r="I924" s="101">
        <f t="array" ref="I924">+ROUND(G924+(G924*DES.2),2)</f>
        <v>394.31</v>
      </c>
      <c r="J924" s="57"/>
      <c r="K924" s="57"/>
      <c r="L924" s="57"/>
      <c r="M924" s="57"/>
      <c r="N924" s="57"/>
      <c r="O924" s="64" t="str">
        <f>+IFERROR(VLOOKUP(A924,Imagen!A:B,2,0),"")</f>
        <v>http://http2.mlstatic.com/D_608573-MLA71987833202_102023-F.jpg</v>
      </c>
    </row>
    <row r="925" spans="1:15" ht="18.75" thickBot="1">
      <c r="A925" s="75" t="s">
        <v>975</v>
      </c>
      <c r="C925" s="94">
        <f>+VLOOKUP(A925,BD!$A$2:$E$3988,3,0)</f>
        <v>214</v>
      </c>
      <c r="D925" s="95" t="str">
        <f>+VLOOKUP(A925,BD!$A$2:$E$3988,4,0)</f>
        <v>Cuerda 3,53mm - 24,99 x 32,05</v>
      </c>
      <c r="E925" s="96">
        <f>+VLOOKUP(A925,BD!$A$2:$E$3988,5,0)</f>
        <v>422.44</v>
      </c>
      <c r="G925" s="102">
        <f t="shared" ref="G925:G956" si="23">IF($G$7="SI",ROUND(E925-(E925*DES.1),2)*1.21,ROUND(E925-(E925*DES.1),2))</f>
        <v>228.12</v>
      </c>
      <c r="H925" s="69"/>
      <c r="I925" s="102">
        <f t="array" ref="I925">+ROUND(G925+(G925*DES.2),2)</f>
        <v>410.62</v>
      </c>
      <c r="J925" s="57"/>
      <c r="K925" s="57"/>
      <c r="L925" s="57"/>
      <c r="M925" s="57"/>
      <c r="N925" s="57"/>
      <c r="O925" s="64" t="str">
        <f>+IFERROR(VLOOKUP(A925,Imagen!A:B,2,0),"")</f>
        <v>http://http2.mlstatic.com/D_608573-MLA71987833202_102023-F.jpg</v>
      </c>
    </row>
    <row r="926" spans="1:15" ht="18">
      <c r="A926" s="75" t="s">
        <v>976</v>
      </c>
      <c r="C926" s="94">
        <f>+VLOOKUP(A926,BD!$A$2:$E$3988,3,0)</f>
        <v>215</v>
      </c>
      <c r="D926" s="95" t="str">
        <f>+VLOOKUP(A926,BD!$A$2:$E$3988,4,0)</f>
        <v>Cuerda 3,53mm - 26,57 x 33,63</v>
      </c>
      <c r="E926" s="96">
        <f>+VLOOKUP(A926,BD!$A$2:$E$3988,5,0)</f>
        <v>449.75</v>
      </c>
      <c r="G926" s="101">
        <f t="shared" si="23"/>
        <v>242.87</v>
      </c>
      <c r="H926" s="69"/>
      <c r="I926" s="101">
        <f t="array" ref="I926">+ROUND(G926+(G926*DES.2),2)</f>
        <v>437.17</v>
      </c>
      <c r="J926" s="57"/>
      <c r="K926" s="57"/>
      <c r="L926" s="57"/>
      <c r="M926" s="57"/>
      <c r="N926" s="57"/>
      <c r="O926" s="64" t="str">
        <f>+IFERROR(VLOOKUP(A926,Imagen!A:B,2,0),"")</f>
        <v>http://http2.mlstatic.com/D_608573-MLA71987833202_102023-F.jpg</v>
      </c>
    </row>
    <row r="927" spans="1:15" ht="18">
      <c r="A927" s="75" t="s">
        <v>977</v>
      </c>
      <c r="C927" s="94">
        <f>+VLOOKUP(A927,BD!$A$2:$E$3988,3,0)</f>
        <v>216</v>
      </c>
      <c r="D927" s="95" t="str">
        <f>+VLOOKUP(A927,BD!$A$2:$E$3988,4,0)</f>
        <v>Cuerda 3,53mm - 28,17 x 35,23</v>
      </c>
      <c r="E927" s="96">
        <f>+VLOOKUP(A927,BD!$A$2:$E$3988,5,0)</f>
        <v>477.84</v>
      </c>
      <c r="G927" s="101">
        <f t="shared" si="23"/>
        <v>258.02999999999997</v>
      </c>
      <c r="H927" s="69"/>
      <c r="I927" s="101">
        <f t="array" ref="I927">+ROUND(G927+(G927*DES.2),2)</f>
        <v>464.45</v>
      </c>
      <c r="J927" s="57"/>
      <c r="K927" s="57"/>
      <c r="L927" s="57"/>
      <c r="M927" s="57"/>
      <c r="N927" s="57"/>
      <c r="O927" s="64" t="str">
        <f>+IFERROR(VLOOKUP(A927,Imagen!A:B,2,0),"")</f>
        <v>http://http2.mlstatic.com/D_608573-MLA71987833202_102023-F.jpg</v>
      </c>
    </row>
    <row r="928" spans="1:15" ht="18">
      <c r="A928" s="75" t="s">
        <v>978</v>
      </c>
      <c r="C928" s="94">
        <f>+VLOOKUP(A928,BD!$A$2:$E$3988,3,0)</f>
        <v>217</v>
      </c>
      <c r="D928" s="95" t="str">
        <f>+VLOOKUP(A928,BD!$A$2:$E$3988,4,0)</f>
        <v>Cuerda 3,53mm - 29,74 x 36,8</v>
      </c>
      <c r="E928" s="96">
        <f>+VLOOKUP(A928,BD!$A$2:$E$3988,5,0)</f>
        <v>501.83</v>
      </c>
      <c r="G928" s="101">
        <f t="shared" si="23"/>
        <v>270.99</v>
      </c>
      <c r="H928" s="69"/>
      <c r="I928" s="101">
        <f t="array" ref="I928">+ROUND(G928+(G928*DES.2),2)</f>
        <v>487.78</v>
      </c>
      <c r="J928" s="57"/>
      <c r="K928" s="57"/>
      <c r="L928" s="57"/>
      <c r="M928" s="57"/>
      <c r="N928" s="57"/>
      <c r="O928" s="64" t="str">
        <f>+IFERROR(VLOOKUP(A928,Imagen!A:B,2,0),"")</f>
        <v>http://http2.mlstatic.com/D_608573-MLA71987833202_102023-F.jpg</v>
      </c>
    </row>
    <row r="929" spans="1:15" ht="18">
      <c r="A929" s="75" t="s">
        <v>979</v>
      </c>
      <c r="C929" s="94">
        <f>+VLOOKUP(A929,BD!$A$2:$E$3988,3,0)</f>
        <v>218</v>
      </c>
      <c r="D929" s="95" t="str">
        <f>+VLOOKUP(A929,BD!$A$2:$E$3988,4,0)</f>
        <v>Cuerda 3,53mm - 31,34 x 38,4</v>
      </c>
      <c r="E929" s="96">
        <f>+VLOOKUP(A929,BD!$A$2:$E$3988,5,0)</f>
        <v>529.77</v>
      </c>
      <c r="G929" s="101">
        <f t="shared" si="23"/>
        <v>286.08</v>
      </c>
      <c r="H929" s="69"/>
      <c r="I929" s="101">
        <f t="array" ref="I929">+ROUND(G929+(G929*DES.2),2)</f>
        <v>514.94000000000005</v>
      </c>
      <c r="J929" s="57"/>
      <c r="K929" s="57"/>
      <c r="L929" s="57"/>
      <c r="M929" s="57"/>
      <c r="N929" s="57"/>
      <c r="O929" s="64" t="str">
        <f>+IFERROR(VLOOKUP(A929,Imagen!A:B,2,0),"")</f>
        <v>http://http2.mlstatic.com/D_608573-MLA71987833202_102023-F.jpg</v>
      </c>
    </row>
    <row r="930" spans="1:15" ht="18">
      <c r="A930" s="75" t="s">
        <v>980</v>
      </c>
      <c r="C930" s="94">
        <f>+VLOOKUP(A930,BD!$A$2:$E$3988,3,0)</f>
        <v>219</v>
      </c>
      <c r="D930" s="95" t="str">
        <f>+VLOOKUP(A930,BD!$A$2:$E$3988,4,0)</f>
        <v>Cuerda 3,53mm - 32,92 x 39,98</v>
      </c>
      <c r="E930" s="96">
        <f>+VLOOKUP(A930,BD!$A$2:$E$3988,5,0)</f>
        <v>599.25</v>
      </c>
      <c r="G930" s="101">
        <f t="shared" si="23"/>
        <v>323.60000000000002</v>
      </c>
      <c r="H930" s="69"/>
      <c r="I930" s="101">
        <f t="array" ref="I930">+ROUND(G930+(G930*DES.2),2)</f>
        <v>582.48</v>
      </c>
      <c r="J930" s="57"/>
      <c r="K930" s="57"/>
      <c r="L930" s="57"/>
      <c r="M930" s="57"/>
      <c r="N930" s="57"/>
      <c r="O930" s="64" t="str">
        <f>+IFERROR(VLOOKUP(A930,Imagen!A:B,2,0),"")</f>
        <v>http://http2.mlstatic.com/D_608573-MLA71987833202_102023-F.jpg</v>
      </c>
    </row>
    <row r="931" spans="1:15" ht="18">
      <c r="A931" s="75" t="s">
        <v>981</v>
      </c>
      <c r="C931" s="94">
        <f>+VLOOKUP(A931,BD!$A$2:$E$3988,3,0)</f>
        <v>220</v>
      </c>
      <c r="D931" s="95" t="str">
        <f>+VLOOKUP(A931,BD!$A$2:$E$3988,4,0)</f>
        <v>Cuerda 3,53mm - 34,52 x 41,58</v>
      </c>
      <c r="E931" s="96">
        <f>+VLOOKUP(A931,BD!$A$2:$E$3988,5,0)</f>
        <v>624.51</v>
      </c>
      <c r="G931" s="101">
        <f t="shared" si="23"/>
        <v>337.24</v>
      </c>
      <c r="H931" s="69"/>
      <c r="I931" s="101">
        <f t="array" ref="I931">+ROUND(G931+(G931*DES.2),2)</f>
        <v>607.03</v>
      </c>
      <c r="J931" s="57"/>
      <c r="K931" s="57"/>
      <c r="L931" s="57"/>
      <c r="M931" s="57"/>
      <c r="N931" s="57"/>
      <c r="O931" s="64" t="str">
        <f>+IFERROR(VLOOKUP(A931,Imagen!A:B,2,0),"")</f>
        <v>http://http2.mlstatic.com/D_608573-MLA71987833202_102023-F.jpg</v>
      </c>
    </row>
    <row r="932" spans="1:15" ht="18">
      <c r="A932" s="75" t="s">
        <v>982</v>
      </c>
      <c r="C932" s="94">
        <f>+VLOOKUP(A932,BD!$A$2:$E$3988,3,0)</f>
        <v>221</v>
      </c>
      <c r="D932" s="95" t="str">
        <f>+VLOOKUP(A932,BD!$A$2:$E$3988,4,0)</f>
        <v>Cuerda 3,53mm - 36,09 x 43,15</v>
      </c>
      <c r="E932" s="96">
        <f>+VLOOKUP(A932,BD!$A$2:$E$3988,5,0)</f>
        <v>640.69000000000005</v>
      </c>
      <c r="G932" s="101">
        <f t="shared" si="23"/>
        <v>345.97</v>
      </c>
      <c r="H932" s="69"/>
      <c r="I932" s="101">
        <f t="array" ref="I932">+ROUND(G932+(G932*DES.2),2)</f>
        <v>622.75</v>
      </c>
      <c r="J932" s="57"/>
      <c r="K932" s="57"/>
      <c r="L932" s="57"/>
      <c r="M932" s="57"/>
      <c r="N932" s="57"/>
      <c r="O932" s="64" t="str">
        <f>+IFERROR(VLOOKUP(A932,Imagen!A:B,2,0),"")</f>
        <v>http://http2.mlstatic.com/D_608573-MLA71987833202_102023-F.jpg</v>
      </c>
    </row>
    <row r="933" spans="1:15" ht="18">
      <c r="A933" s="75" t="s">
        <v>983</v>
      </c>
      <c r="C933" s="94">
        <f>+VLOOKUP(A933,BD!$A$2:$E$3988,3,0)</f>
        <v>222</v>
      </c>
      <c r="D933" s="95" t="str">
        <f>+VLOOKUP(A933,BD!$A$2:$E$3988,4,0)</f>
        <v>Cuerda 3,53mm - 37,69 x 44,75</v>
      </c>
      <c r="E933" s="96">
        <f>+VLOOKUP(A933,BD!$A$2:$E$3988,5,0)</f>
        <v>665.31</v>
      </c>
      <c r="G933" s="101">
        <f t="shared" si="23"/>
        <v>359.27</v>
      </c>
      <c r="H933" s="69"/>
      <c r="I933" s="101">
        <f t="array" ref="I933">+ROUND(G933+(G933*DES.2),2)</f>
        <v>646.69000000000005</v>
      </c>
      <c r="J933" s="57"/>
      <c r="K933" s="57"/>
      <c r="L933" s="57"/>
      <c r="M933" s="57"/>
      <c r="N933" s="57"/>
      <c r="O933" s="64" t="str">
        <f>+IFERROR(VLOOKUP(A933,Imagen!A:B,2,0),"")</f>
        <v>http://http2.mlstatic.com/D_608573-MLA71987833202_102023-F.jpg</v>
      </c>
    </row>
    <row r="934" spans="1:15" ht="18">
      <c r="A934" s="75" t="s">
        <v>984</v>
      </c>
      <c r="C934" s="94">
        <f>+VLOOKUP(A934,BD!$A$2:$E$3988,3,0)</f>
        <v>223</v>
      </c>
      <c r="D934" s="95" t="str">
        <f>+VLOOKUP(A934,BD!$A$2:$E$3988,4,0)</f>
        <v>Cuerda 3,53mm - 40,87 x 47,93</v>
      </c>
      <c r="E934" s="96">
        <f>+VLOOKUP(A934,BD!$A$2:$E$3988,5,0)</f>
        <v>740.96</v>
      </c>
      <c r="G934" s="101">
        <f t="shared" si="23"/>
        <v>400.12</v>
      </c>
      <c r="H934" s="69"/>
      <c r="I934" s="101">
        <f t="array" ref="I934">+ROUND(G934+(G934*DES.2),2)</f>
        <v>720.22</v>
      </c>
      <c r="J934" s="57"/>
      <c r="K934" s="57"/>
      <c r="L934" s="57"/>
      <c r="M934" s="57"/>
      <c r="N934" s="57"/>
      <c r="O934" s="64" t="str">
        <f>+IFERROR(VLOOKUP(A934,Imagen!A:B,2,0),"")</f>
        <v>http://http2.mlstatic.com/D_608573-MLA71987833202_102023-F.jpg</v>
      </c>
    </row>
    <row r="935" spans="1:15" ht="18">
      <c r="A935" s="75" t="s">
        <v>985</v>
      </c>
      <c r="C935" s="94">
        <f>+VLOOKUP(A935,BD!$A$2:$E$3988,3,0)</f>
        <v>224</v>
      </c>
      <c r="D935" s="95" t="str">
        <f>+VLOOKUP(A935,BD!$A$2:$E$3988,4,0)</f>
        <v>Cuerda 3,53mm - 44,04 x 51,1</v>
      </c>
      <c r="E935" s="96">
        <f>+VLOOKUP(A935,BD!$A$2:$E$3988,5,0)</f>
        <v>784.51</v>
      </c>
      <c r="G935" s="101">
        <f t="shared" si="23"/>
        <v>423.64</v>
      </c>
      <c r="H935" s="69"/>
      <c r="I935" s="101">
        <f t="array" ref="I935">+ROUND(G935+(G935*DES.2),2)</f>
        <v>762.55</v>
      </c>
      <c r="J935" s="57"/>
      <c r="K935" s="57"/>
      <c r="L935" s="57"/>
      <c r="M935" s="57"/>
      <c r="N935" s="57"/>
      <c r="O935" s="64" t="str">
        <f>+IFERROR(VLOOKUP(A935,Imagen!A:B,2,0),"")</f>
        <v>http://http2.mlstatic.com/D_608573-MLA71987833202_102023-F.jpg</v>
      </c>
    </row>
    <row r="936" spans="1:15" ht="18">
      <c r="A936" s="75" t="s">
        <v>986</v>
      </c>
      <c r="C936" s="94">
        <f>+VLOOKUP(A936,BD!$A$2:$E$3988,3,0)</f>
        <v>225</v>
      </c>
      <c r="D936" s="95" t="str">
        <f>+VLOOKUP(A936,BD!$A$2:$E$3988,4,0)</f>
        <v>Cuerda 3,53mm - 47,22 x 54,28</v>
      </c>
      <c r="E936" s="96">
        <f>+VLOOKUP(A936,BD!$A$2:$E$3988,5,0)</f>
        <v>915.68</v>
      </c>
      <c r="G936" s="101">
        <f t="shared" si="23"/>
        <v>494.47</v>
      </c>
      <c r="H936" s="69"/>
      <c r="I936" s="101">
        <f t="array" ref="I936">+ROUND(G936+(G936*DES.2),2)</f>
        <v>890.05</v>
      </c>
      <c r="J936" s="57"/>
      <c r="K936" s="57"/>
      <c r="L936" s="57"/>
      <c r="M936" s="57"/>
      <c r="N936" s="57"/>
      <c r="O936" s="64" t="str">
        <f>+IFERROR(VLOOKUP(A936,Imagen!A:B,2,0),"")</f>
        <v>http://http2.mlstatic.com/D_608573-MLA71987833202_102023-F.jpg</v>
      </c>
    </row>
    <row r="937" spans="1:15" ht="18">
      <c r="A937" s="75" t="s">
        <v>987</v>
      </c>
      <c r="C937" s="94">
        <f>+VLOOKUP(A937,BD!$A$2:$E$3988,3,0)</f>
        <v>226</v>
      </c>
      <c r="D937" s="95" t="str">
        <f>+VLOOKUP(A937,BD!$A$2:$E$3988,4,0)</f>
        <v>Cuerda 3,53mm - 50,39 x 57,45</v>
      </c>
      <c r="E937" s="96">
        <f>+VLOOKUP(A937,BD!$A$2:$E$3988,5,0)</f>
        <v>940.93</v>
      </c>
      <c r="G937" s="101">
        <f t="shared" si="23"/>
        <v>508.1</v>
      </c>
      <c r="H937" s="69"/>
      <c r="I937" s="101">
        <f t="array" ref="I937">+ROUND(G937+(G937*DES.2),2)</f>
        <v>914.58</v>
      </c>
      <c r="J937" s="57"/>
      <c r="K937" s="57"/>
      <c r="L937" s="57"/>
      <c r="M937" s="57"/>
      <c r="N937" s="57"/>
      <c r="O937" s="64" t="str">
        <f>+IFERROR(VLOOKUP(A937,Imagen!A:B,2,0),"")</f>
        <v>http://http2.mlstatic.com/D_608573-MLA71987833202_102023-F.jpg</v>
      </c>
    </row>
    <row r="938" spans="1:15" ht="18">
      <c r="A938" s="75" t="s">
        <v>988</v>
      </c>
      <c r="C938" s="94">
        <f>+VLOOKUP(A938,BD!$A$2:$E$3988,3,0)</f>
        <v>227</v>
      </c>
      <c r="D938" s="95" t="str">
        <f>+VLOOKUP(A938,BD!$A$2:$E$3988,4,0)</f>
        <v>Cuerda 3,53mm - 53,57 x 60,63</v>
      </c>
      <c r="E938" s="96">
        <f>+VLOOKUP(A938,BD!$A$2:$E$3988,5,0)</f>
        <v>964.02</v>
      </c>
      <c r="G938" s="101">
        <f t="shared" si="23"/>
        <v>520.57000000000005</v>
      </c>
      <c r="H938" s="69"/>
      <c r="I938" s="101">
        <f t="array" ref="I938">+ROUND(G938+(G938*DES.2),2)</f>
        <v>937.03</v>
      </c>
      <c r="J938" s="57"/>
      <c r="K938" s="57"/>
      <c r="L938" s="57"/>
      <c r="M938" s="57"/>
      <c r="N938" s="57"/>
      <c r="O938" s="64" t="str">
        <f>+IFERROR(VLOOKUP(A938,Imagen!A:B,2,0),"")</f>
        <v>http://http2.mlstatic.com/D_608573-MLA71987833202_102023-F.jpg</v>
      </c>
    </row>
    <row r="939" spans="1:15" ht="18">
      <c r="A939" s="75" t="s">
        <v>989</v>
      </c>
      <c r="C939" s="94">
        <f>+VLOOKUP(A939,BD!$A$2:$E$3988,3,0)</f>
        <v>228</v>
      </c>
      <c r="D939" s="95" t="str">
        <f>+VLOOKUP(A939,BD!$A$2:$E$3988,4,0)</f>
        <v>Cuerda 3,53mm - 56,74 x 63,8</v>
      </c>
      <c r="E939" s="96">
        <f>+VLOOKUP(A939,BD!$A$2:$E$3988,5,0)</f>
        <v>1077.0999999999999</v>
      </c>
      <c r="G939" s="101">
        <f t="shared" si="23"/>
        <v>581.63</v>
      </c>
      <c r="H939" s="69"/>
      <c r="I939" s="101">
        <f t="array" ref="I939">+ROUND(G939+(G939*DES.2),2)</f>
        <v>1046.93</v>
      </c>
      <c r="J939" s="57"/>
      <c r="K939" s="57"/>
      <c r="L939" s="57"/>
      <c r="M939" s="57"/>
      <c r="N939" s="57"/>
      <c r="O939" s="64" t="str">
        <f>+IFERROR(VLOOKUP(A939,Imagen!A:B,2,0),"")</f>
        <v>http://http2.mlstatic.com/D_608573-MLA71987833202_102023-F.jpg</v>
      </c>
    </row>
    <row r="940" spans="1:15" ht="18">
      <c r="A940" s="75" t="s">
        <v>990</v>
      </c>
      <c r="C940" s="94">
        <f>+VLOOKUP(A940,BD!$A$2:$E$3988,3,0)</f>
        <v>229</v>
      </c>
      <c r="D940" s="95" t="str">
        <f>+VLOOKUP(A940,BD!$A$2:$E$3988,4,0)</f>
        <v>Cuerda 3,53mm - 59,92 x 66,98</v>
      </c>
      <c r="E940" s="96">
        <f>+VLOOKUP(A940,BD!$A$2:$E$3988,5,0)</f>
        <v>1111.47</v>
      </c>
      <c r="G940" s="101">
        <f t="shared" si="23"/>
        <v>600.19000000000005</v>
      </c>
      <c r="H940" s="69"/>
      <c r="I940" s="101">
        <f t="array" ref="I940">+ROUND(G940+(G940*DES.2),2)</f>
        <v>1080.3399999999999</v>
      </c>
      <c r="J940" s="57"/>
      <c r="K940" s="57"/>
      <c r="L940" s="57"/>
      <c r="M940" s="57"/>
      <c r="N940" s="57"/>
      <c r="O940" s="64" t="str">
        <f>+IFERROR(VLOOKUP(A940,Imagen!A:B,2,0),"")</f>
        <v>http://http2.mlstatic.com/D_608573-MLA71987833202_102023-F.jpg</v>
      </c>
    </row>
    <row r="941" spans="1:15" ht="18">
      <c r="A941" s="75" t="s">
        <v>991</v>
      </c>
      <c r="C941" s="94">
        <f>+VLOOKUP(A941,BD!$A$2:$E$3988,3,0)</f>
        <v>230</v>
      </c>
      <c r="D941" s="95" t="str">
        <f>+VLOOKUP(A941,BD!$A$2:$E$3988,4,0)</f>
        <v>Cuerda 3,53mm - 63,09 x 70,15</v>
      </c>
      <c r="E941" s="96">
        <f>+VLOOKUP(A941,BD!$A$2:$E$3988,5,0)</f>
        <v>1188.02</v>
      </c>
      <c r="G941" s="101">
        <f t="shared" si="23"/>
        <v>641.53</v>
      </c>
      <c r="H941" s="69"/>
      <c r="I941" s="101">
        <f t="array" ref="I941">+ROUND(G941+(G941*DES.2),2)</f>
        <v>1154.75</v>
      </c>
      <c r="J941" s="57"/>
      <c r="K941" s="57"/>
      <c r="L941" s="57"/>
      <c r="M941" s="57"/>
      <c r="N941" s="57"/>
      <c r="O941" s="64" t="str">
        <f>+IFERROR(VLOOKUP(A941,Imagen!A:B,2,0),"")</f>
        <v>http://http2.mlstatic.com/D_608573-MLA71987833202_102023-F.jpg</v>
      </c>
    </row>
    <row r="942" spans="1:15" ht="18">
      <c r="A942" s="75" t="s">
        <v>992</v>
      </c>
      <c r="C942" s="94">
        <f>+VLOOKUP(A942,BD!$A$2:$E$3988,3,0)</f>
        <v>231</v>
      </c>
      <c r="D942" s="95" t="str">
        <f>+VLOOKUP(A942,BD!$A$2:$E$3988,4,0)</f>
        <v>Cuerda 3,53mm - 66,27 x 73,33</v>
      </c>
      <c r="E942" s="96">
        <f>+VLOOKUP(A942,BD!$A$2:$E$3988,5,0)</f>
        <v>1225.97</v>
      </c>
      <c r="G942" s="101">
        <f t="shared" si="23"/>
        <v>662.02</v>
      </c>
      <c r="H942" s="69"/>
      <c r="I942" s="101">
        <f t="array" ref="I942">+ROUND(G942+(G942*DES.2),2)</f>
        <v>1191.6400000000001</v>
      </c>
      <c r="J942" s="57"/>
      <c r="K942" s="57"/>
      <c r="L942" s="57"/>
      <c r="M942" s="57"/>
      <c r="N942" s="57"/>
      <c r="O942" s="64" t="str">
        <f>+IFERROR(VLOOKUP(A942,Imagen!A:B,2,0),"")</f>
        <v>http://http2.mlstatic.com/D_608573-MLA71987833202_102023-F.jpg</v>
      </c>
    </row>
    <row r="943" spans="1:15" ht="18">
      <c r="A943" s="75" t="s">
        <v>993</v>
      </c>
      <c r="C943" s="94">
        <f>+VLOOKUP(A943,BD!$A$2:$E$3988,3,0)</f>
        <v>232</v>
      </c>
      <c r="D943" s="95" t="str">
        <f>+VLOOKUP(A943,BD!$A$2:$E$3988,4,0)</f>
        <v>Cuerda 3,53mm - 69,44 x 76,5</v>
      </c>
      <c r="E943" s="96">
        <f>+VLOOKUP(A943,BD!$A$2:$E$3988,5,0)</f>
        <v>1264.4100000000001</v>
      </c>
      <c r="G943" s="101">
        <f t="shared" si="23"/>
        <v>682.78</v>
      </c>
      <c r="H943" s="69"/>
      <c r="I943" s="101">
        <f t="array" ref="I943">+ROUND(G943+(G943*DES.2),2)</f>
        <v>1229</v>
      </c>
      <c r="J943" s="57"/>
      <c r="K943" s="57"/>
      <c r="L943" s="57"/>
      <c r="M943" s="57"/>
      <c r="N943" s="57"/>
      <c r="O943" s="64" t="str">
        <f>+IFERROR(VLOOKUP(A943,Imagen!A:B,2,0),"")</f>
        <v>http://http2.mlstatic.com/D_608573-MLA71987833202_102023-F.jpg</v>
      </c>
    </row>
    <row r="944" spans="1:15" ht="18">
      <c r="A944" s="75" t="s">
        <v>994</v>
      </c>
      <c r="C944" s="94">
        <f>+VLOOKUP(A944,BD!$A$2:$E$3988,3,0)</f>
        <v>233</v>
      </c>
      <c r="D944" s="95" t="str">
        <f>+VLOOKUP(A944,BD!$A$2:$E$3988,4,0)</f>
        <v>Cuerda 3,53mm - 72,62 x 79,68</v>
      </c>
      <c r="E944" s="96">
        <f>+VLOOKUP(A944,BD!$A$2:$E$3988,5,0)</f>
        <v>1471.48</v>
      </c>
      <c r="G944" s="101">
        <f t="shared" si="23"/>
        <v>794.6</v>
      </c>
      <c r="H944" s="69"/>
      <c r="I944" s="101">
        <f t="array" ref="I944">+ROUND(G944+(G944*DES.2),2)</f>
        <v>1430.28</v>
      </c>
      <c r="J944" s="57"/>
      <c r="K944" s="57"/>
      <c r="L944" s="57"/>
      <c r="M944" s="57"/>
      <c r="N944" s="57"/>
      <c r="O944" s="64" t="str">
        <f>+IFERROR(VLOOKUP(A944,Imagen!A:B,2,0),"")</f>
        <v>http://http2.mlstatic.com/D_608573-MLA71987833202_102023-F.jpg</v>
      </c>
    </row>
    <row r="945" spans="1:15" ht="18">
      <c r="A945" s="75" t="s">
        <v>995</v>
      </c>
      <c r="C945" s="94">
        <f>+VLOOKUP(A945,BD!$A$2:$E$3988,3,0)</f>
        <v>234</v>
      </c>
      <c r="D945" s="95" t="str">
        <f>+VLOOKUP(A945,BD!$A$2:$E$3988,4,0)</f>
        <v>Cuerda 3,53mm - 75,79 x 82,85</v>
      </c>
      <c r="E945" s="96">
        <f>+VLOOKUP(A945,BD!$A$2:$E$3988,5,0)</f>
        <v>1721.26</v>
      </c>
      <c r="G945" s="101">
        <f t="shared" si="23"/>
        <v>929.48</v>
      </c>
      <c r="H945" s="69"/>
      <c r="I945" s="101">
        <f t="array" ref="I945">+ROUND(G945+(G945*DES.2),2)</f>
        <v>1673.06</v>
      </c>
      <c r="J945" s="57"/>
      <c r="K945" s="57"/>
      <c r="L945" s="57"/>
      <c r="M945" s="57"/>
      <c r="N945" s="57"/>
      <c r="O945" s="64" t="str">
        <f>+IFERROR(VLOOKUP(A945,Imagen!A:B,2,0),"")</f>
        <v>http://http2.mlstatic.com/D_608573-MLA71987833202_102023-F.jpg</v>
      </c>
    </row>
    <row r="946" spans="1:15" ht="18">
      <c r="A946" s="75" t="s">
        <v>996</v>
      </c>
      <c r="C946" s="94">
        <f>+VLOOKUP(A946,BD!$A$2:$E$3988,3,0)</f>
        <v>235</v>
      </c>
      <c r="D946" s="95" t="str">
        <f>+VLOOKUP(A946,BD!$A$2:$E$3988,4,0)</f>
        <v>Cuerda 3,53mm - 78,97 x 86,03</v>
      </c>
      <c r="E946" s="96">
        <f>+VLOOKUP(A946,BD!$A$2:$E$3988,5,0)</f>
        <v>1738.28</v>
      </c>
      <c r="G946" s="101">
        <f t="shared" si="23"/>
        <v>938.67</v>
      </c>
      <c r="H946" s="69"/>
      <c r="I946" s="101">
        <f t="array" ref="I946">+ROUND(G946+(G946*DES.2),2)</f>
        <v>1689.61</v>
      </c>
      <c r="J946" s="57"/>
      <c r="K946" s="57"/>
      <c r="L946" s="57"/>
      <c r="M946" s="57"/>
      <c r="N946" s="57"/>
      <c r="O946" s="64" t="str">
        <f>+IFERROR(VLOOKUP(A946,Imagen!A:B,2,0),"")</f>
        <v>http://http2.mlstatic.com/D_608573-MLA71987833202_102023-F.jpg</v>
      </c>
    </row>
    <row r="947" spans="1:15" ht="18">
      <c r="A947" s="75" t="s">
        <v>997</v>
      </c>
      <c r="C947" s="94">
        <f>+VLOOKUP(A947,BD!$A$2:$E$3988,3,0)</f>
        <v>236</v>
      </c>
      <c r="D947" s="95" t="str">
        <f>+VLOOKUP(A947,BD!$A$2:$E$3988,4,0)</f>
        <v>Cuerda 3,53mm - 82,14 x 89,02</v>
      </c>
      <c r="E947" s="96">
        <f>+VLOOKUP(A947,BD!$A$2:$E$3988,5,0)</f>
        <v>1869.39</v>
      </c>
      <c r="G947" s="101">
        <f t="shared" si="23"/>
        <v>1009.47</v>
      </c>
      <c r="H947" s="69"/>
      <c r="I947" s="101">
        <f t="array" ref="I947">+ROUND(G947+(G947*DES.2),2)</f>
        <v>1817.05</v>
      </c>
      <c r="J947" s="57"/>
      <c r="K947" s="57"/>
      <c r="L947" s="57"/>
      <c r="M947" s="57"/>
      <c r="N947" s="57"/>
      <c r="O947" s="64" t="str">
        <f>+IFERROR(VLOOKUP(A947,Imagen!A:B,2,0),"")</f>
        <v>http://http2.mlstatic.com/D_608573-MLA71987833202_102023-F.jpg</v>
      </c>
    </row>
    <row r="948" spans="1:15" ht="18">
      <c r="A948" s="75" t="s">
        <v>998</v>
      </c>
      <c r="C948" s="94">
        <f>+VLOOKUP(A948,BD!$A$2:$E$3988,3,0)</f>
        <v>237</v>
      </c>
      <c r="D948" s="95" t="str">
        <f>+VLOOKUP(A948,BD!$A$2:$E$3988,4,0)</f>
        <v>Cuerda 3,53mm - 85,32 x 92,38</v>
      </c>
      <c r="E948" s="96">
        <f>+VLOOKUP(A948,BD!$A$2:$E$3988,5,0)</f>
        <v>1965.99</v>
      </c>
      <c r="G948" s="101">
        <f t="shared" si="23"/>
        <v>1061.6300000000001</v>
      </c>
      <c r="H948" s="69"/>
      <c r="I948" s="101">
        <f t="array" ref="I948">+ROUND(G948+(G948*DES.2),2)</f>
        <v>1910.93</v>
      </c>
      <c r="J948" s="57"/>
      <c r="K948" s="57"/>
      <c r="L948" s="57"/>
      <c r="M948" s="57"/>
      <c r="N948" s="57"/>
      <c r="O948" s="64" t="str">
        <f>+IFERROR(VLOOKUP(A948,Imagen!A:B,2,0),"")</f>
        <v>http://http2.mlstatic.com/D_608573-MLA71987833202_102023-F.jpg</v>
      </c>
    </row>
    <row r="949" spans="1:15" ht="18">
      <c r="A949" s="75" t="s">
        <v>999</v>
      </c>
      <c r="C949" s="94">
        <f>+VLOOKUP(A949,BD!$A$2:$E$3988,3,0)</f>
        <v>238</v>
      </c>
      <c r="D949" s="95" t="str">
        <f>+VLOOKUP(A949,BD!$A$2:$E$3988,4,0)</f>
        <v>Cuerda 3,53mm - 88,49 x 95,55</v>
      </c>
      <c r="E949" s="96">
        <f>+VLOOKUP(A949,BD!$A$2:$E$3988,5,0)</f>
        <v>2073.29</v>
      </c>
      <c r="G949" s="101">
        <f t="shared" si="23"/>
        <v>1119.58</v>
      </c>
      <c r="H949" s="69"/>
      <c r="I949" s="101">
        <f t="array" ref="I949">+ROUND(G949+(G949*DES.2),2)</f>
        <v>2015.24</v>
      </c>
      <c r="J949" s="57"/>
      <c r="K949" s="57"/>
      <c r="L949" s="57"/>
      <c r="M949" s="57"/>
      <c r="N949" s="57"/>
      <c r="O949" s="64" t="str">
        <f>+IFERROR(VLOOKUP(A949,Imagen!A:B,2,0),"")</f>
        <v>http://http2.mlstatic.com/D_608573-MLA71987833202_102023-F.jpg</v>
      </c>
    </row>
    <row r="950" spans="1:15" ht="18">
      <c r="A950" s="75" t="s">
        <v>1000</v>
      </c>
      <c r="C950" s="94">
        <f>+VLOOKUP(A950,BD!$A$2:$E$3988,3,0)</f>
        <v>239</v>
      </c>
      <c r="D950" s="95" t="str">
        <f>+VLOOKUP(A950,BD!$A$2:$E$3988,4,0)</f>
        <v>Cuerda 3,53mm - 91,67 x 98,73</v>
      </c>
      <c r="E950" s="96">
        <f>+VLOOKUP(A950,BD!$A$2:$E$3988,5,0)</f>
        <v>2194.1999999999998</v>
      </c>
      <c r="G950" s="101">
        <f t="shared" si="23"/>
        <v>1184.8699999999999</v>
      </c>
      <c r="H950" s="69"/>
      <c r="I950" s="101">
        <f t="array" ref="I950">+ROUND(G950+(G950*DES.2),2)</f>
        <v>2132.77</v>
      </c>
      <c r="J950" s="57"/>
      <c r="K950" s="57"/>
      <c r="L950" s="57"/>
      <c r="M950" s="57"/>
      <c r="N950" s="57"/>
      <c r="O950" s="64" t="str">
        <f>+IFERROR(VLOOKUP(A950,Imagen!A:B,2,0),"")</f>
        <v>http://http2.mlstatic.com/D_608573-MLA71987833202_102023-F.jpg</v>
      </c>
    </row>
    <row r="951" spans="1:15" ht="18">
      <c r="A951" s="75" t="s">
        <v>1001</v>
      </c>
      <c r="C951" s="94">
        <f>+VLOOKUP(A951,BD!$A$2:$E$3988,3,0)</f>
        <v>240</v>
      </c>
      <c r="D951" s="95" t="str">
        <f>+VLOOKUP(A951,BD!$A$2:$E$3988,4,0)</f>
        <v>Cuerda 3,53mm - 94,84 x 101,9</v>
      </c>
      <c r="E951" s="96">
        <f>+VLOOKUP(A951,BD!$A$2:$E$3988,5,0)</f>
        <v>2216.56</v>
      </c>
      <c r="G951" s="101">
        <f t="shared" si="23"/>
        <v>1196.94</v>
      </c>
      <c r="H951" s="69"/>
      <c r="I951" s="101">
        <f t="array" ref="I951">+ROUND(G951+(G951*DES.2),2)</f>
        <v>2154.4899999999998</v>
      </c>
      <c r="J951" s="57"/>
      <c r="K951" s="57"/>
      <c r="L951" s="57"/>
      <c r="M951" s="57"/>
      <c r="N951" s="57"/>
      <c r="O951" s="64" t="str">
        <f>+IFERROR(VLOOKUP(A951,Imagen!A:B,2,0),"")</f>
        <v>http://http2.mlstatic.com/D_608573-MLA71987833202_102023-F.jpg</v>
      </c>
    </row>
    <row r="952" spans="1:15" ht="18">
      <c r="A952" s="75" t="s">
        <v>1002</v>
      </c>
      <c r="C952" s="94">
        <f>+VLOOKUP(A952,BD!$A$2:$E$3988,3,0)</f>
        <v>309</v>
      </c>
      <c r="D952" s="95" t="str">
        <f>+VLOOKUP(A952,BD!$A$2:$E$3988,4,0)</f>
        <v>Cuerda 5,33mm - 10,46 x 21,12</v>
      </c>
      <c r="E952" s="96">
        <f>+VLOOKUP(A952,BD!$A$2:$E$3988,5,0)</f>
        <v>437.83</v>
      </c>
      <c r="G952" s="101">
        <f t="shared" si="23"/>
        <v>236.43</v>
      </c>
      <c r="H952" s="69"/>
      <c r="I952" s="101">
        <f t="array" ref="I952">+ROUND(G952+(G952*DES.2),2)</f>
        <v>425.57</v>
      </c>
      <c r="J952" s="57"/>
      <c r="K952" s="57"/>
      <c r="L952" s="57"/>
      <c r="M952" s="57"/>
      <c r="N952" s="57"/>
      <c r="O952" s="64" t="str">
        <f>+IFERROR(VLOOKUP(A952,Imagen!A:B,2,0),"")</f>
        <v>http://http2.mlstatic.com/D_608573-MLA71987833202_102023-F.jpg</v>
      </c>
    </row>
    <row r="953" spans="1:15" ht="18">
      <c r="A953" s="75" t="s">
        <v>1003</v>
      </c>
      <c r="C953" s="94">
        <f>+VLOOKUP(A953,BD!$A$2:$E$3988,3,0)</f>
        <v>310</v>
      </c>
      <c r="D953" s="95" t="str">
        <f>+VLOOKUP(A953,BD!$A$2:$E$3988,4,0)</f>
        <v>Cuerda 5,33mm - 12,07 x 22,73</v>
      </c>
      <c r="E953" s="96">
        <f>+VLOOKUP(A953,BD!$A$2:$E$3988,5,0)</f>
        <v>479.26</v>
      </c>
      <c r="G953" s="101">
        <f t="shared" si="23"/>
        <v>258.8</v>
      </c>
      <c r="H953" s="69"/>
      <c r="I953" s="101">
        <f t="array" ref="I953">+ROUND(G953+(G953*DES.2),2)</f>
        <v>465.84</v>
      </c>
      <c r="J953" s="57"/>
      <c r="K953" s="57"/>
      <c r="L953" s="57"/>
      <c r="M953" s="57"/>
      <c r="N953" s="57"/>
      <c r="O953" s="64" t="str">
        <f>+IFERROR(VLOOKUP(A953,Imagen!A:B,2,0),"")</f>
        <v>http://http2.mlstatic.com/D_608573-MLA71987833202_102023-F.jpg</v>
      </c>
    </row>
    <row r="954" spans="1:15" ht="18">
      <c r="A954" s="75" t="s">
        <v>1004</v>
      </c>
      <c r="C954" s="94">
        <f>+VLOOKUP(A954,BD!$A$2:$E$3988,3,0)</f>
        <v>311</v>
      </c>
      <c r="D954" s="95" t="str">
        <f>+VLOOKUP(A954,BD!$A$2:$E$3988,4,0)</f>
        <v>Cuerda 5,33mm - 13,64 x 24,3</v>
      </c>
      <c r="E954" s="96">
        <f>+VLOOKUP(A954,BD!$A$2:$E$3988,5,0)</f>
        <v>524.91999999999996</v>
      </c>
      <c r="G954" s="101">
        <f t="shared" si="23"/>
        <v>283.45999999999998</v>
      </c>
      <c r="H954" s="69"/>
      <c r="I954" s="101">
        <f t="array" ref="I954">+ROUND(G954+(G954*DES.2),2)</f>
        <v>510.23</v>
      </c>
      <c r="J954" s="57"/>
      <c r="K954" s="57"/>
      <c r="L954" s="57"/>
      <c r="M954" s="57"/>
      <c r="N954" s="57"/>
      <c r="O954" s="64" t="str">
        <f>+IFERROR(VLOOKUP(A954,Imagen!A:B,2,0),"")</f>
        <v>http://http2.mlstatic.com/D_608573-MLA71987833202_102023-F.jpg</v>
      </c>
    </row>
    <row r="955" spans="1:15" ht="18">
      <c r="A955" s="75" t="s">
        <v>1005</v>
      </c>
      <c r="C955" s="94">
        <f>+VLOOKUP(A955,BD!$A$2:$E$3988,3,0)</f>
        <v>312</v>
      </c>
      <c r="D955" s="95" t="str">
        <f>+VLOOKUP(A955,BD!$A$2:$E$3988,4,0)</f>
        <v>Cuerda 5,33mm - 15,24 x 26,9</v>
      </c>
      <c r="E955" s="96">
        <f>+VLOOKUP(A955,BD!$A$2:$E$3988,5,0)</f>
        <v>563.51</v>
      </c>
      <c r="G955" s="101">
        <f t="shared" si="23"/>
        <v>304.3</v>
      </c>
      <c r="H955" s="69"/>
      <c r="I955" s="101">
        <f t="array" ref="I955">+ROUND(G955+(G955*DES.2),2)</f>
        <v>547.74</v>
      </c>
      <c r="J955" s="57"/>
      <c r="K955" s="57"/>
      <c r="L955" s="57"/>
      <c r="M955" s="57"/>
      <c r="N955" s="57"/>
      <c r="O955" s="64" t="str">
        <f>+IFERROR(VLOOKUP(A955,Imagen!A:B,2,0),"")</f>
        <v>http://http2.mlstatic.com/D_608573-MLA71987833202_102023-F.jpg</v>
      </c>
    </row>
    <row r="956" spans="1:15" ht="18">
      <c r="A956" s="75" t="s">
        <v>1006</v>
      </c>
      <c r="C956" s="94">
        <f>+VLOOKUP(A956,BD!$A$2:$E$3988,3,0)</f>
        <v>313</v>
      </c>
      <c r="D956" s="95" t="str">
        <f>+VLOOKUP(A956,BD!$A$2:$E$3988,4,0)</f>
        <v>Cuerda 5,33mm - 16,81 x 27,47</v>
      </c>
      <c r="E956" s="96">
        <f>+VLOOKUP(A956,BD!$A$2:$E$3988,5,0)</f>
        <v>613.23</v>
      </c>
      <c r="G956" s="101">
        <f t="shared" si="23"/>
        <v>331.14</v>
      </c>
      <c r="H956" s="69"/>
      <c r="I956" s="101">
        <f t="array" ref="I956">+ROUND(G956+(G956*DES.2),2)</f>
        <v>596.04999999999995</v>
      </c>
      <c r="J956" s="57"/>
      <c r="K956" s="57"/>
      <c r="L956" s="57"/>
      <c r="M956" s="57"/>
      <c r="N956" s="57"/>
      <c r="O956" s="64" t="str">
        <f>+IFERROR(VLOOKUP(A956,Imagen!A:B,2,0),"")</f>
        <v>http://http2.mlstatic.com/D_608573-MLA71987833202_102023-F.jpg</v>
      </c>
    </row>
    <row r="957" spans="1:15" ht="18">
      <c r="A957" s="75" t="s">
        <v>1007</v>
      </c>
      <c r="C957" s="94">
        <f>+VLOOKUP(A957,BD!$A$2:$E$3988,3,0)</f>
        <v>314</v>
      </c>
      <c r="D957" s="95" t="str">
        <f>+VLOOKUP(A957,BD!$A$2:$E$3988,4,0)</f>
        <v>Cuerda 5,33mm - 18,42 x 29,08</v>
      </c>
      <c r="E957" s="96">
        <f>+VLOOKUP(A957,BD!$A$2:$E$3988,5,0)</f>
        <v>655.41</v>
      </c>
      <c r="G957" s="101">
        <f t="shared" ref="G957:G977" si="24">IF($G$7="SI",ROUND(E957-(E957*DES.1),2)*1.21,ROUND(E957-(E957*DES.1),2))</f>
        <v>353.92</v>
      </c>
      <c r="H957" s="69"/>
      <c r="I957" s="101">
        <f t="array" ref="I957">+ROUND(G957+(G957*DES.2),2)</f>
        <v>637.05999999999995</v>
      </c>
      <c r="J957" s="57"/>
      <c r="K957" s="57"/>
      <c r="L957" s="57"/>
      <c r="M957" s="57"/>
      <c r="N957" s="57"/>
      <c r="O957" s="64" t="str">
        <f>+IFERROR(VLOOKUP(A957,Imagen!A:B,2,0),"")</f>
        <v>http://http2.mlstatic.com/D_608573-MLA71987833202_102023-F.jpg</v>
      </c>
    </row>
    <row r="958" spans="1:15" ht="18">
      <c r="A958" s="75" t="s">
        <v>1008</v>
      </c>
      <c r="C958" s="94">
        <f>+VLOOKUP(A958,BD!$A$2:$E$3988,3,0)</f>
        <v>315</v>
      </c>
      <c r="D958" s="95" t="str">
        <f>+VLOOKUP(A958,BD!$A$2:$E$3988,4,0)</f>
        <v>Cuerda 5,33mm - 19,99 x 30,65</v>
      </c>
      <c r="E958" s="96">
        <f>+VLOOKUP(A958,BD!$A$2:$E$3988,5,0)</f>
        <v>684.14</v>
      </c>
      <c r="G958" s="101">
        <f t="shared" si="24"/>
        <v>369.44</v>
      </c>
      <c r="H958" s="69"/>
      <c r="I958" s="101">
        <f t="array" ref="I958">+ROUND(G958+(G958*DES.2),2)</f>
        <v>664.99</v>
      </c>
      <c r="J958" s="57"/>
      <c r="K958" s="57"/>
      <c r="L958" s="57"/>
      <c r="M958" s="57"/>
      <c r="N958" s="57"/>
      <c r="O958" s="64" t="str">
        <f>+IFERROR(VLOOKUP(A958,Imagen!A:B,2,0),"")</f>
        <v>http://http2.mlstatic.com/D_608573-MLA71987833202_102023-F.jpg</v>
      </c>
    </row>
    <row r="959" spans="1:15" ht="18">
      <c r="A959" s="75" t="s">
        <v>1009</v>
      </c>
      <c r="C959" s="94">
        <f>+VLOOKUP(A959,BD!$A$2:$E$3988,3,0)</f>
        <v>316</v>
      </c>
      <c r="D959" s="95" t="str">
        <f>+VLOOKUP(A959,BD!$A$2:$E$3988,4,0)</f>
        <v>Cuerda 5,33mm - 21,59 x 32,05</v>
      </c>
      <c r="E959" s="96">
        <f>+VLOOKUP(A959,BD!$A$2:$E$3988,5,0)</f>
        <v>757.88</v>
      </c>
      <c r="G959" s="101">
        <f t="shared" si="24"/>
        <v>409.26</v>
      </c>
      <c r="H959" s="69"/>
      <c r="I959" s="101">
        <f t="array" ref="I959">+ROUND(G959+(G959*DES.2),2)</f>
        <v>736.67</v>
      </c>
      <c r="J959" s="57"/>
      <c r="K959" s="57"/>
      <c r="L959" s="57"/>
      <c r="M959" s="57"/>
      <c r="N959" s="57"/>
      <c r="O959" s="64" t="str">
        <f>+IFERROR(VLOOKUP(A959,Imagen!A:B,2,0),"")</f>
        <v>http://http2.mlstatic.com/D_608573-MLA71987833202_102023-F.jpg</v>
      </c>
    </row>
    <row r="960" spans="1:15" ht="18">
      <c r="A960" s="75" t="s">
        <v>1010</v>
      </c>
      <c r="C960" s="94">
        <f>+VLOOKUP(A960,BD!$A$2:$E$3988,3,0)</f>
        <v>317</v>
      </c>
      <c r="D960" s="95" t="str">
        <f>+VLOOKUP(A960,BD!$A$2:$E$3988,4,0)</f>
        <v>Cuerda 5,33mm - 23,16 x 33,82</v>
      </c>
      <c r="E960" s="96">
        <f>+VLOOKUP(A960,BD!$A$2:$E$3988,5,0)</f>
        <v>812.61</v>
      </c>
      <c r="G960" s="101">
        <f t="shared" si="24"/>
        <v>438.81</v>
      </c>
      <c r="H960" s="69"/>
      <c r="I960" s="101">
        <f t="array" ref="I960">+ROUND(G960+(G960*DES.2),2)</f>
        <v>789.86</v>
      </c>
      <c r="J960" s="57"/>
      <c r="K960" s="57"/>
      <c r="L960" s="57"/>
      <c r="M960" s="57"/>
      <c r="N960" s="57"/>
      <c r="O960" s="64" t="str">
        <f>+IFERROR(VLOOKUP(A960,Imagen!A:B,2,0),"")</f>
        <v>http://http2.mlstatic.com/D_608573-MLA71987833202_102023-F.jpg</v>
      </c>
    </row>
    <row r="961" spans="1:15" ht="18">
      <c r="A961" s="75" t="s">
        <v>1011</v>
      </c>
      <c r="C961" s="94">
        <f>+VLOOKUP(A961,BD!$A$2:$E$3988,3,0)</f>
        <v>318</v>
      </c>
      <c r="D961" s="95" t="str">
        <f>+VLOOKUP(A961,BD!$A$2:$E$3988,4,0)</f>
        <v>Cuerda 5,33mm - 24,77 x 35,43</v>
      </c>
      <c r="E961" s="96">
        <f>+VLOOKUP(A961,BD!$A$2:$E$3988,5,0)</f>
        <v>892.63</v>
      </c>
      <c r="G961" s="101">
        <f t="shared" si="24"/>
        <v>482.02</v>
      </c>
      <c r="H961" s="69"/>
      <c r="I961" s="101">
        <f t="array" ref="I961">+ROUND(G961+(G961*DES.2),2)</f>
        <v>867.64</v>
      </c>
      <c r="J961" s="57"/>
      <c r="K961" s="57"/>
      <c r="L961" s="57"/>
      <c r="M961" s="57"/>
      <c r="N961" s="57"/>
      <c r="O961" s="64" t="str">
        <f>+IFERROR(VLOOKUP(A961,Imagen!A:B,2,0),"")</f>
        <v>http://http2.mlstatic.com/D_608573-MLA71987833202_102023-F.jpg</v>
      </c>
    </row>
    <row r="962" spans="1:15" ht="18">
      <c r="A962" s="75" t="s">
        <v>1012</v>
      </c>
      <c r="C962" s="94">
        <f>+VLOOKUP(A962,BD!$A$2:$E$3988,3,0)</f>
        <v>319</v>
      </c>
      <c r="D962" s="95" t="str">
        <f>+VLOOKUP(A962,BD!$A$2:$E$3988,4,0)</f>
        <v>Cuerda 5,33mm - 26,34 x 37</v>
      </c>
      <c r="E962" s="96">
        <f>+VLOOKUP(A962,BD!$A$2:$E$3988,5,0)</f>
        <v>931.85</v>
      </c>
      <c r="G962" s="101">
        <f t="shared" si="24"/>
        <v>503.2</v>
      </c>
      <c r="H962" s="69"/>
      <c r="I962" s="101">
        <f t="array" ref="I962">+ROUND(G962+(G962*DES.2),2)</f>
        <v>905.76</v>
      </c>
      <c r="J962" s="57"/>
      <c r="K962" s="57"/>
      <c r="L962" s="57"/>
      <c r="M962" s="57"/>
      <c r="N962" s="57"/>
      <c r="O962" s="64" t="str">
        <f>+IFERROR(VLOOKUP(A962,Imagen!A:B,2,0),"")</f>
        <v>http://http2.mlstatic.com/D_608573-MLA71987833202_102023-F.jpg</v>
      </c>
    </row>
    <row r="963" spans="1:15" ht="18">
      <c r="A963" s="75" t="s">
        <v>1013</v>
      </c>
      <c r="C963" s="94">
        <f>+VLOOKUP(A963,BD!$A$2:$E$3988,3,0)</f>
        <v>320</v>
      </c>
      <c r="D963" s="95" t="str">
        <f>+VLOOKUP(A963,BD!$A$2:$E$3988,4,0)</f>
        <v>Cuerda 5,33mm - 27,94 x 38,6</v>
      </c>
      <c r="E963" s="96">
        <f>+VLOOKUP(A963,BD!$A$2:$E$3988,5,0)</f>
        <v>990.8</v>
      </c>
      <c r="G963" s="101">
        <f t="shared" si="24"/>
        <v>535.03</v>
      </c>
      <c r="H963" s="69"/>
      <c r="I963" s="101">
        <f t="array" ref="I963">+ROUND(G963+(G963*DES.2),2)</f>
        <v>963.05</v>
      </c>
      <c r="J963" s="57"/>
      <c r="K963" s="57"/>
      <c r="L963" s="57"/>
      <c r="M963" s="57"/>
      <c r="N963" s="57"/>
      <c r="O963" s="64" t="str">
        <f>+IFERROR(VLOOKUP(A963,Imagen!A:B,2,0),"")</f>
        <v>http://http2.mlstatic.com/D_608573-MLA71987833202_102023-F.jpg</v>
      </c>
    </row>
    <row r="964" spans="1:15" ht="18">
      <c r="A964" s="75" t="s">
        <v>1014</v>
      </c>
      <c r="C964" s="94">
        <f>+VLOOKUP(A964,BD!$A$2:$E$3988,3,0)</f>
        <v>321</v>
      </c>
      <c r="D964" s="95" t="str">
        <f>+VLOOKUP(A964,BD!$A$2:$E$3988,4,0)</f>
        <v>Cuerda 5,33mm - 29,51 x 40,17</v>
      </c>
      <c r="E964" s="96">
        <f>+VLOOKUP(A964,BD!$A$2:$E$3988,5,0)</f>
        <v>1041.3499999999999</v>
      </c>
      <c r="G964" s="101">
        <f t="shared" si="24"/>
        <v>562.33000000000004</v>
      </c>
      <c r="H964" s="69"/>
      <c r="I964" s="101">
        <f t="array" ref="I964">+ROUND(G964+(G964*DES.2),2)</f>
        <v>1012.19</v>
      </c>
      <c r="J964" s="57"/>
      <c r="K964" s="57"/>
      <c r="L964" s="57"/>
      <c r="M964" s="57"/>
      <c r="N964" s="57"/>
      <c r="O964" s="64" t="str">
        <f>+IFERROR(VLOOKUP(A964,Imagen!A:B,2,0),"")</f>
        <v>http://http2.mlstatic.com/D_608573-MLA71987833202_102023-F.jpg</v>
      </c>
    </row>
    <row r="965" spans="1:15" ht="18">
      <c r="A965" s="75" t="s">
        <v>1015</v>
      </c>
      <c r="C965" s="94">
        <f>+VLOOKUP(A965,BD!$A$2:$E$3988,3,0)</f>
        <v>322</v>
      </c>
      <c r="D965" s="95" t="str">
        <f>+VLOOKUP(A965,BD!$A$2:$E$3988,4,0)</f>
        <v>Cuerda 5,33mm - 31,12 x 41,78</v>
      </c>
      <c r="E965" s="96">
        <f>+VLOOKUP(A965,BD!$A$2:$E$3988,5,0)</f>
        <v>1058.9000000000001</v>
      </c>
      <c r="G965" s="101">
        <f t="shared" si="24"/>
        <v>571.80999999999995</v>
      </c>
      <c r="H965" s="69"/>
      <c r="I965" s="101">
        <f t="array" ref="I965">+ROUND(G965+(G965*DES.2),2)</f>
        <v>1029.26</v>
      </c>
      <c r="J965" s="57"/>
      <c r="K965" s="57"/>
      <c r="L965" s="57"/>
      <c r="M965" s="57"/>
      <c r="N965" s="57"/>
      <c r="O965" s="64" t="str">
        <f>+IFERROR(VLOOKUP(A965,Imagen!A:B,2,0),"")</f>
        <v>http://http2.mlstatic.com/D_608573-MLA71987833202_102023-F.jpg</v>
      </c>
    </row>
    <row r="966" spans="1:15" ht="18">
      <c r="A966" s="75" t="s">
        <v>1016</v>
      </c>
      <c r="C966" s="94">
        <f>+VLOOKUP(A966,BD!$A$2:$E$3988,3,0)</f>
        <v>323</v>
      </c>
      <c r="D966" s="95" t="str">
        <f>+VLOOKUP(A966,BD!$A$2:$E$3988,4,0)</f>
        <v>Cuerda 5,33mm - 32,69 x 43,35</v>
      </c>
      <c r="E966" s="96">
        <f>+VLOOKUP(A966,BD!$A$2:$E$3988,5,0)</f>
        <v>1126.22</v>
      </c>
      <c r="G966" s="101">
        <f t="shared" si="24"/>
        <v>608.16</v>
      </c>
      <c r="H966" s="69"/>
      <c r="I966" s="101">
        <f t="array" ref="I966">+ROUND(G966+(G966*DES.2),2)</f>
        <v>1094.69</v>
      </c>
      <c r="J966" s="57"/>
      <c r="K966" s="57"/>
      <c r="L966" s="57"/>
      <c r="M966" s="57"/>
      <c r="N966" s="57"/>
      <c r="O966" s="64" t="str">
        <f>+IFERROR(VLOOKUP(A966,Imagen!A:B,2,0),"")</f>
        <v>http://http2.mlstatic.com/D_608573-MLA71987833202_102023-F.jpg</v>
      </c>
    </row>
    <row r="967" spans="1:15" ht="18">
      <c r="A967" s="75" t="s">
        <v>1017</v>
      </c>
      <c r="C967" s="94">
        <f>+VLOOKUP(A967,BD!$A$2:$E$3988,3,0)</f>
        <v>324</v>
      </c>
      <c r="D967" s="95" t="str">
        <f>+VLOOKUP(A967,BD!$A$2:$E$3988,4,0)</f>
        <v>Cuerda 5,33mm - 34,29 x 44,95</v>
      </c>
      <c r="E967" s="96">
        <f>+VLOOKUP(A967,BD!$A$2:$E$3988,5,0)</f>
        <v>1179.53</v>
      </c>
      <c r="G967" s="101">
        <f t="shared" si="24"/>
        <v>636.95000000000005</v>
      </c>
      <c r="H967" s="69"/>
      <c r="I967" s="101">
        <f t="array" ref="I967">+ROUND(G967+(G967*DES.2),2)</f>
        <v>1146.51</v>
      </c>
      <c r="J967" s="57"/>
      <c r="K967" s="57"/>
      <c r="L967" s="57"/>
      <c r="M967" s="57"/>
      <c r="N967" s="57"/>
      <c r="O967" s="64" t="str">
        <f>+IFERROR(VLOOKUP(A967,Imagen!A:B,2,0),"")</f>
        <v>http://http2.mlstatic.com/D_608573-MLA71987833202_102023-F.jpg</v>
      </c>
    </row>
    <row r="968" spans="1:15" ht="18">
      <c r="A968" s="75" t="s">
        <v>1018</v>
      </c>
      <c r="C968" s="94">
        <f>+VLOOKUP(A968,BD!$A$2:$E$3988,3,0)</f>
        <v>325</v>
      </c>
      <c r="D968" s="95" t="str">
        <f>+VLOOKUP(A968,BD!$A$2:$E$3988,4,0)</f>
        <v>Cuerda 5,33mm - 37,47 x 48,13</v>
      </c>
      <c r="E968" s="96">
        <f>+VLOOKUP(A968,BD!$A$2:$E$3988,5,0)</f>
        <v>1244.8</v>
      </c>
      <c r="G968" s="101">
        <f t="shared" si="24"/>
        <v>672.19</v>
      </c>
      <c r="H968" s="69"/>
      <c r="I968" s="101">
        <f t="array" ref="I968">+ROUND(G968+(G968*DES.2),2)</f>
        <v>1209.94</v>
      </c>
      <c r="J968" s="57"/>
      <c r="K968" s="57"/>
      <c r="L968" s="57"/>
      <c r="M968" s="57"/>
      <c r="N968" s="57"/>
      <c r="O968" s="64" t="str">
        <f>+IFERROR(VLOOKUP(A968,Imagen!A:B,2,0),"")</f>
        <v>http://http2.mlstatic.com/D_608573-MLA71987833202_102023-F.jpg</v>
      </c>
    </row>
    <row r="969" spans="1:15" ht="18">
      <c r="A969" s="75" t="s">
        <v>1019</v>
      </c>
      <c r="C969" s="94">
        <f>+VLOOKUP(A969,BD!$A$2:$E$3988,3,0)</f>
        <v>326</v>
      </c>
      <c r="D969" s="95" t="str">
        <f>+VLOOKUP(A969,BD!$A$2:$E$3988,4,0)</f>
        <v>Cuerda 5,33mm - 40,64 x 51,13</v>
      </c>
      <c r="E969" s="96">
        <f>+VLOOKUP(A969,BD!$A$2:$E$3988,5,0)</f>
        <v>1350.07</v>
      </c>
      <c r="G969" s="101">
        <f t="shared" si="24"/>
        <v>729.04</v>
      </c>
      <c r="H969" s="69"/>
      <c r="I969" s="101">
        <f t="array" ref="I969">+ROUND(G969+(G969*DES.2),2)</f>
        <v>1312.27</v>
      </c>
      <c r="J969" s="57"/>
      <c r="K969" s="57"/>
      <c r="L969" s="57"/>
      <c r="M969" s="57"/>
      <c r="N969" s="57"/>
      <c r="O969" s="64" t="str">
        <f>+IFERROR(VLOOKUP(A969,Imagen!A:B,2,0),"")</f>
        <v>http://http2.mlstatic.com/D_608573-MLA71987833202_102023-F.jpg</v>
      </c>
    </row>
    <row r="970" spans="1:15" ht="18">
      <c r="A970" s="75" t="s">
        <v>1020</v>
      </c>
      <c r="C970" s="94">
        <f>+VLOOKUP(A970,BD!$A$2:$E$3988,3,0)</f>
        <v>327</v>
      </c>
      <c r="D970" s="95" t="str">
        <f>+VLOOKUP(A970,BD!$A$2:$E$3988,4,0)</f>
        <v>Cuerda 5,33mm - 43,82 x 54,48</v>
      </c>
      <c r="E970" s="96">
        <f>+VLOOKUP(A970,BD!$A$2:$E$3988,5,0)</f>
        <v>1473.54</v>
      </c>
      <c r="G970" s="101">
        <f t="shared" si="24"/>
        <v>795.71</v>
      </c>
      <c r="H970" s="69"/>
      <c r="I970" s="101">
        <f t="array" ref="I970">+ROUND(G970+(G970*DES.2),2)</f>
        <v>1432.28</v>
      </c>
      <c r="J970" s="57"/>
      <c r="K970" s="57"/>
      <c r="L970" s="57"/>
      <c r="M970" s="57"/>
      <c r="N970" s="57"/>
      <c r="O970" s="64" t="str">
        <f>+IFERROR(VLOOKUP(A970,Imagen!A:B,2,0),"")</f>
        <v>http://http2.mlstatic.com/D_608573-MLA71987833202_102023-F.jpg</v>
      </c>
    </row>
    <row r="971" spans="1:15" ht="18">
      <c r="A971" s="75" t="s">
        <v>1021</v>
      </c>
      <c r="C971" s="94">
        <f>+VLOOKUP(A971,BD!$A$2:$E$3988,3,0)</f>
        <v>328</v>
      </c>
      <c r="D971" s="95" t="str">
        <f>+VLOOKUP(A971,BD!$A$2:$E$3988,4,0)</f>
        <v>Cuerda 5,33mm - 46,99 x 57,65</v>
      </c>
      <c r="E971" s="96">
        <f>+VLOOKUP(A971,BD!$A$2:$E$3988,5,0)</f>
        <v>1583.78</v>
      </c>
      <c r="G971" s="101">
        <f t="shared" si="24"/>
        <v>855.24</v>
      </c>
      <c r="H971" s="69"/>
      <c r="I971" s="101">
        <f t="array" ref="I971">+ROUND(G971+(G971*DES.2),2)</f>
        <v>1539.43</v>
      </c>
      <c r="J971" s="57"/>
      <c r="K971" s="57"/>
      <c r="L971" s="57"/>
      <c r="M971" s="57"/>
      <c r="N971" s="57"/>
      <c r="O971" s="64" t="str">
        <f>+IFERROR(VLOOKUP(A971,Imagen!A:B,2,0),"")</f>
        <v>http://http2.mlstatic.com/D_608573-MLA71987833202_102023-F.jpg</v>
      </c>
    </row>
    <row r="972" spans="1:15" ht="18">
      <c r="A972" s="75" t="s">
        <v>1022</v>
      </c>
      <c r="C972" s="94">
        <f>+VLOOKUP(A972,BD!$A$2:$E$3988,3,0)</f>
        <v>329</v>
      </c>
      <c r="D972" s="95" t="str">
        <f>+VLOOKUP(A972,BD!$A$2:$E$3988,4,0)</f>
        <v>Cuerda 5,33mm - 50,17 x 60,83</v>
      </c>
      <c r="E972" s="96">
        <f>+VLOOKUP(A972,BD!$A$2:$E$3988,5,0)</f>
        <v>1750.73</v>
      </c>
      <c r="G972" s="101">
        <f t="shared" si="24"/>
        <v>945.39</v>
      </c>
      <c r="H972" s="69"/>
      <c r="I972" s="101">
        <f t="array" ref="I972">+ROUND(G972+(G972*DES.2),2)</f>
        <v>1701.7</v>
      </c>
      <c r="J972" s="57"/>
      <c r="K972" s="57"/>
      <c r="L972" s="57"/>
      <c r="M972" s="57"/>
      <c r="N972" s="57"/>
      <c r="O972" s="64" t="str">
        <f>+IFERROR(VLOOKUP(A972,Imagen!A:B,2,0),"")</f>
        <v>http://http2.mlstatic.com/D_608573-MLA71987833202_102023-F.jpg</v>
      </c>
    </row>
    <row r="973" spans="1:15" ht="18">
      <c r="A973" s="75" t="s">
        <v>1023</v>
      </c>
      <c r="C973" s="94">
        <f>+VLOOKUP(A973,BD!$A$2:$E$3988,3,0)</f>
        <v>330</v>
      </c>
      <c r="D973" s="95" t="str">
        <f>+VLOOKUP(A973,BD!$A$2:$E$3988,4,0)</f>
        <v>Cuerda 5,33mm - 53,34 x 64</v>
      </c>
      <c r="E973" s="96">
        <f>+VLOOKUP(A973,BD!$A$2:$E$3988,5,0)</f>
        <v>1847.53</v>
      </c>
      <c r="G973" s="101">
        <f t="shared" si="24"/>
        <v>997.67</v>
      </c>
      <c r="H973" s="69"/>
      <c r="I973" s="101">
        <f t="array" ref="I973">+ROUND(G973+(G973*DES.2),2)</f>
        <v>1795.81</v>
      </c>
      <c r="J973" s="57"/>
      <c r="K973" s="57"/>
      <c r="L973" s="57"/>
      <c r="M973" s="57"/>
      <c r="N973" s="57"/>
      <c r="O973" s="64" t="str">
        <f>+IFERROR(VLOOKUP(A973,Imagen!A:B,2,0),"")</f>
        <v>http://http2.mlstatic.com/D_608573-MLA71987833202_102023-F.jpg</v>
      </c>
    </row>
    <row r="974" spans="1:15" ht="18">
      <c r="A974" s="75" t="s">
        <v>1024</v>
      </c>
      <c r="C974" s="94">
        <f>+VLOOKUP(A974,BD!$A$2:$E$3988,3,0)</f>
        <v>331</v>
      </c>
      <c r="D974" s="95" t="str">
        <f>+VLOOKUP(A974,BD!$A$2:$E$3988,4,0)</f>
        <v>Cuerda 5,33mm - 56,52 x 67,18</v>
      </c>
      <c r="E974" s="96">
        <f>+VLOOKUP(A974,BD!$A$2:$E$3988,5,0)</f>
        <v>2050.38</v>
      </c>
      <c r="G974" s="101">
        <f t="shared" si="24"/>
        <v>1107.21</v>
      </c>
      <c r="H974" s="69"/>
      <c r="I974" s="101">
        <f t="array" ref="I974">+ROUND(G974+(G974*DES.2),2)</f>
        <v>1992.98</v>
      </c>
      <c r="J974" s="57"/>
      <c r="K974" s="57"/>
      <c r="L974" s="57"/>
      <c r="M974" s="57"/>
      <c r="N974" s="57"/>
      <c r="O974" s="64" t="str">
        <f>+IFERROR(VLOOKUP(A974,Imagen!A:B,2,0),"")</f>
        <v>http://http2.mlstatic.com/D_608573-MLA71987833202_102023-F.jpg</v>
      </c>
    </row>
    <row r="975" spans="1:15" ht="18">
      <c r="A975" s="75" t="s">
        <v>1025</v>
      </c>
      <c r="C975" s="94">
        <f>+VLOOKUP(A975,BD!$A$2:$E$3988,3,0)</f>
        <v>400</v>
      </c>
      <c r="D975" s="95" t="str">
        <f>+VLOOKUP(A975,BD!$A$2:$E$3988,4,0)</f>
        <v>Cuerda 2,62mm - Nitrilo</v>
      </c>
      <c r="E975" s="96">
        <f>+VLOOKUP(A975,BD!$A$2:$E$3988,5,0)</f>
        <v>2196.7199999999998</v>
      </c>
      <c r="G975" s="101">
        <f t="shared" si="24"/>
        <v>1186.23</v>
      </c>
      <c r="H975" s="69"/>
      <c r="I975" s="101">
        <f t="array" ref="I975">+ROUND(G975+(G975*DES.2),2)</f>
        <v>2135.21</v>
      </c>
      <c r="J975" s="57"/>
      <c r="K975" s="57"/>
      <c r="L975" s="57"/>
      <c r="M975" s="57"/>
      <c r="N975" s="57"/>
      <c r="O975" s="65" t="str">
        <f>+IFERROR(VLOOKUP(A975,Imagen!A:B,2,0),"")</f>
        <v/>
      </c>
    </row>
    <row r="976" spans="1:15" ht="18">
      <c r="A976" s="75" t="s">
        <v>1026</v>
      </c>
      <c r="C976" s="94">
        <f>+VLOOKUP(A976,BD!$A$2:$E$3988,3,0)</f>
        <v>401</v>
      </c>
      <c r="D976" s="95" t="str">
        <f>+VLOOKUP(A976,BD!$A$2:$E$3988,4,0)</f>
        <v>Cuerda 3,53mm - Nitrilo</v>
      </c>
      <c r="E976" s="96">
        <f>+VLOOKUP(A976,BD!$A$2:$E$3988,5,0)</f>
        <v>2684.88</v>
      </c>
      <c r="G976" s="101">
        <f t="shared" si="24"/>
        <v>1449.84</v>
      </c>
      <c r="H976" s="69"/>
      <c r="I976" s="101">
        <f t="array" ref="I976">+ROUND(G976+(G976*DES.2),2)</f>
        <v>2609.71</v>
      </c>
      <c r="J976" s="57"/>
      <c r="K976" s="57"/>
      <c r="L976" s="57"/>
      <c r="M976" s="57"/>
      <c r="N976" s="57"/>
      <c r="O976" s="65" t="str">
        <f>+IFERROR(VLOOKUP(A976,Imagen!A:B,2,0),"")</f>
        <v/>
      </c>
    </row>
    <row r="977" spans="1:15" ht="18.75" thickBot="1">
      <c r="A977" s="75" t="s">
        <v>1027</v>
      </c>
      <c r="C977" s="94">
        <f>+VLOOKUP(A977,BD!$A$2:$E$3988,3,0)</f>
        <v>402</v>
      </c>
      <c r="D977" s="95" t="str">
        <f>+VLOOKUP(A977,BD!$A$2:$E$3988,4,0)</f>
        <v>Cuerda 5,30mm - Nitrilo</v>
      </c>
      <c r="E977" s="96">
        <f>+VLOOKUP(A977,BD!$A$2:$E$3988,5,0)</f>
        <v>4474.8</v>
      </c>
      <c r="G977" s="101">
        <f t="shared" si="24"/>
        <v>2416.39</v>
      </c>
      <c r="H977" s="69"/>
      <c r="I977" s="101">
        <f t="array" ref="I977">+ROUND(G977+(G977*DES.2),2)</f>
        <v>4349.5</v>
      </c>
      <c r="J977" s="57"/>
      <c r="K977" s="57"/>
      <c r="L977" s="57"/>
      <c r="M977" s="57"/>
      <c r="N977" s="57"/>
      <c r="O977" s="65" t="str">
        <f>+IFERROR(VLOOKUP(A977,Imagen!A:B,2,0),"")</f>
        <v/>
      </c>
    </row>
    <row r="978" spans="1:15" ht="27" thickBot="1">
      <c r="A978" s="75">
        <f>+A828+1</f>
        <v>9</v>
      </c>
      <c r="B978" s="174"/>
      <c r="C978" s="179" t="str">
        <f>+VLOOKUP(A978,BD!$G:$H,2,0)</f>
        <v>CARBONES</v>
      </c>
      <c r="D978" s="180"/>
      <c r="E978" s="181"/>
      <c r="J978" s="57"/>
      <c r="K978" s="57"/>
      <c r="L978" s="57"/>
      <c r="M978" s="57"/>
      <c r="N978" s="57"/>
      <c r="O978" s="65" t="str">
        <f>+IFERROR(VLOOKUP(A978,Imagen!A:B,2,0),"")</f>
        <v/>
      </c>
    </row>
    <row r="979" spans="1:15" ht="18">
      <c r="A979" s="75" t="s">
        <v>1028</v>
      </c>
      <c r="B979" s="175"/>
      <c r="C979" s="94" t="str">
        <f>+VLOOKUP(A979,BD!$A$2:$E$3988,3,0)</f>
        <v>1 -  27 x 12 x 6</v>
      </c>
      <c r="D979" s="95" t="str">
        <f>+VLOOKUP(A979,BD!$A$2:$E$3988,4,0)</f>
        <v>Pulidoras DOVER 500</v>
      </c>
      <c r="E979" s="96">
        <f>+VLOOKUP(A979,BD!$A$2:$E$3988,5,0)</f>
        <v>5967.27</v>
      </c>
      <c r="G979" s="101">
        <f t="shared" ref="G979:G1018" si="25">IF($G$7="SI",ROUND(E979-(E979*DES.1),2)*1.21,ROUND(E979-(E979*DES.1),2))</f>
        <v>3222.33</v>
      </c>
      <c r="H979" s="69"/>
      <c r="I979" s="101">
        <f t="array" ref="I979">+ROUND(G979+(G979*DES.2),2)</f>
        <v>5800.19</v>
      </c>
      <c r="J979" s="57"/>
      <c r="K979" s="57"/>
      <c r="L979" s="57"/>
      <c r="M979" s="57"/>
      <c r="N979" s="57"/>
      <c r="O979" s="64" t="str">
        <f>+IFERROR(VLOOKUP(A979,Imagen!A:B,2,0),"")</f>
        <v>http://http2.mlstatic.com/D_700222-MLA72044871883_102023-F.jpg</v>
      </c>
    </row>
    <row r="980" spans="1:15" ht="18">
      <c r="A980" s="75" t="s">
        <v>1029</v>
      </c>
      <c r="B980" s="175"/>
      <c r="C980" s="94" t="str">
        <f>+VLOOKUP(A980,BD!$A$2:$E$3988,3,0)</f>
        <v>2 -  27 x 9 x 6</v>
      </c>
      <c r="D980" s="95" t="str">
        <f>+VLOOKUP(A980,BD!$A$2:$E$3988,4,0)</f>
        <v>Pulidoras DOVER LP</v>
      </c>
      <c r="E980" s="96">
        <f>+VLOOKUP(A980,BD!$A$2:$E$3988,5,0)</f>
        <v>5967.27</v>
      </c>
      <c r="G980" s="101">
        <f t="shared" si="25"/>
        <v>3222.33</v>
      </c>
      <c r="H980" s="69"/>
      <c r="I980" s="101">
        <f t="array" ref="I980">+ROUND(G980+(G980*DES.2),2)</f>
        <v>5800.19</v>
      </c>
      <c r="J980" s="57"/>
      <c r="K980" s="57"/>
      <c r="L980" s="57"/>
      <c r="M980" s="57"/>
      <c r="N980" s="57"/>
      <c r="O980" s="64" t="str">
        <f>+IFERROR(VLOOKUP(A980,Imagen!A:B,2,0),"")</f>
        <v>http://http2.mlstatic.com/D_684687-MLA72045124921_102023-F.jpg</v>
      </c>
    </row>
    <row r="981" spans="1:15" ht="18">
      <c r="A981" s="75" t="s">
        <v>1030</v>
      </c>
      <c r="B981" s="175"/>
      <c r="C981" s="94" t="str">
        <f>+VLOOKUP(A981,BD!$A$2:$E$3988,3,0)</f>
        <v>3 -  18 x 5 x 8</v>
      </c>
      <c r="D981" s="95" t="str">
        <f>+VLOOKUP(A981,BD!$A$2:$E$3988,4,0)</f>
        <v>TALADRO BOSH 1106</v>
      </c>
      <c r="E981" s="96">
        <f>+VLOOKUP(A981,BD!$A$2:$E$3988,5,0)</f>
        <v>5967.27</v>
      </c>
      <c r="G981" s="101">
        <f t="shared" si="25"/>
        <v>3222.33</v>
      </c>
      <c r="H981" s="69"/>
      <c r="I981" s="101">
        <f t="array" ref="I981">+ROUND(G981+(G981*DES.2),2)</f>
        <v>5800.19</v>
      </c>
      <c r="J981" s="57"/>
      <c r="K981" s="57"/>
      <c r="L981" s="57"/>
      <c r="M981" s="57"/>
      <c r="N981" s="57"/>
      <c r="O981" s="64" t="str">
        <f>+IFERROR(VLOOKUP(A981,Imagen!A:B,2,0),"")</f>
        <v>http://http2.mlstatic.com/D_691864-MLA72045124923_102023-F.jpg</v>
      </c>
    </row>
    <row r="982" spans="1:15" ht="18">
      <c r="A982" s="75" t="s">
        <v>1031</v>
      </c>
      <c r="B982" s="175"/>
      <c r="C982" s="94" t="str">
        <f>+VLOOKUP(A982,BD!$A$2:$E$3988,3,0)</f>
        <v>4 -  22 x 16 x 6,3</v>
      </c>
      <c r="D982" s="95" t="str">
        <f>+VLOOKUP(A982,BD!$A$2:$E$3988,4,0)</f>
        <v>AMOLADORA BOSCH 1361/62</v>
      </c>
      <c r="E982" s="96">
        <f>+VLOOKUP(A982,BD!$A$2:$E$3988,5,0)</f>
        <v>5967.27</v>
      </c>
      <c r="G982" s="101">
        <f t="shared" si="25"/>
        <v>3222.33</v>
      </c>
      <c r="H982" s="69"/>
      <c r="I982" s="101">
        <f t="array" ref="I982">+ROUND(G982+(G982*DES.2),2)</f>
        <v>5800.19</v>
      </c>
      <c r="J982" s="57"/>
      <c r="K982" s="57"/>
      <c r="L982" s="57"/>
      <c r="M982" s="57"/>
      <c r="N982" s="57"/>
      <c r="O982" s="64" t="str">
        <f>+IFERROR(VLOOKUP(A982,Imagen!A:B,2,0),"")</f>
        <v>http://http2.mlstatic.com/D_940867-MLA72044930637_102023-F.jpg</v>
      </c>
    </row>
    <row r="983" spans="1:15" ht="18">
      <c r="A983" s="75" t="s">
        <v>1032</v>
      </c>
      <c r="B983" s="175"/>
      <c r="C983" s="94" t="str">
        <f>+VLOOKUP(A983,BD!$A$2:$E$3988,3,0)</f>
        <v>5 -  17 x 15 x 7</v>
      </c>
      <c r="D983" s="95" t="str">
        <f>+VLOOKUP(A983,BD!$A$2:$E$3988,4,0)</f>
        <v>HITACHI SENSITIVA</v>
      </c>
      <c r="E983" s="96">
        <f>+VLOOKUP(A983,BD!$A$2:$E$3988,5,0)</f>
        <v>5967.27</v>
      </c>
      <c r="G983" s="101">
        <f t="shared" si="25"/>
        <v>3222.33</v>
      </c>
      <c r="H983" s="69"/>
      <c r="I983" s="101">
        <f t="array" ref="I983">+ROUND(G983+(G983*DES.2),2)</f>
        <v>5800.19</v>
      </c>
      <c r="J983" s="57"/>
      <c r="K983" s="57"/>
      <c r="L983" s="57"/>
      <c r="M983" s="57"/>
      <c r="N983" s="57"/>
      <c r="O983" s="64" t="str">
        <f>+IFERROR(VLOOKUP(A983,Imagen!A:B,2,0),"")</f>
        <v>http://http2.mlstatic.com/D_766607-MLA72044930641_102023-F.jpg</v>
      </c>
    </row>
    <row r="984" spans="1:15" ht="18">
      <c r="A984" s="75" t="s">
        <v>1033</v>
      </c>
      <c r="B984" s="175"/>
      <c r="C984" s="94" t="str">
        <f>+VLOOKUP(A984,BD!$A$2:$E$3988,3,0)</f>
        <v>8 -  17 x 11 x 7</v>
      </c>
      <c r="D984" s="95" t="str">
        <f>+VLOOKUP(A984,BD!$A$2:$E$3988,4,0)</f>
        <v>HITACHI PULIDORA 100</v>
      </c>
      <c r="E984" s="96">
        <f>+VLOOKUP(A984,BD!$A$2:$E$3988,5,0)</f>
        <v>5967.27</v>
      </c>
      <c r="G984" s="101">
        <f t="shared" si="25"/>
        <v>3222.33</v>
      </c>
      <c r="H984" s="69"/>
      <c r="I984" s="101">
        <f t="array" ref="I984">+ROUND(G984+(G984*DES.2),2)</f>
        <v>5800.19</v>
      </c>
      <c r="J984" s="57"/>
      <c r="K984" s="57"/>
      <c r="L984" s="57"/>
      <c r="M984" s="57"/>
      <c r="N984" s="57"/>
      <c r="O984" s="64" t="str">
        <f>+IFERROR(VLOOKUP(A984,Imagen!A:B,2,0),"")</f>
        <v>http://http2.mlstatic.com/D_993142-MLA71987833948_102023-F.jpg</v>
      </c>
    </row>
    <row r="985" spans="1:15" ht="18">
      <c r="A985" s="75" t="s">
        <v>1034</v>
      </c>
      <c r="B985" s="175"/>
      <c r="C985" s="94" t="str">
        <f>+VLOOKUP(A985,BD!$A$2:$E$3988,3,0)</f>
        <v>9 -  22 x 16 x 6,3</v>
      </c>
      <c r="D985" s="95" t="str">
        <f>+VLOOKUP(A985,BD!$A$2:$E$3988,4,0)</f>
        <v>AMOLADORA BOSCH 1331 6 Y 7"</v>
      </c>
      <c r="E985" s="96">
        <f>+VLOOKUP(A985,BD!$A$2:$E$3988,5,0)</f>
        <v>5967.27</v>
      </c>
      <c r="G985" s="101">
        <f t="shared" si="25"/>
        <v>3222.33</v>
      </c>
      <c r="H985" s="69"/>
      <c r="I985" s="101">
        <f t="array" ref="I985">+ROUND(G985+(G985*DES.2),2)</f>
        <v>5800.19</v>
      </c>
      <c r="J985" s="57"/>
      <c r="K985" s="57"/>
      <c r="L985" s="57"/>
      <c r="M985" s="57"/>
      <c r="N985" s="57"/>
      <c r="O985" s="64" t="str">
        <f>+IFERROR(VLOOKUP(A985,Imagen!A:B,2,0),"")</f>
        <v>http://http2.mlstatic.com/D_948747-MLA72044930639_102023-F.jpg</v>
      </c>
    </row>
    <row r="986" spans="1:15" ht="18">
      <c r="A986" s="75" t="s">
        <v>1035</v>
      </c>
      <c r="C986" s="94" t="str">
        <f>+VLOOKUP(A986,BD!$A$2:$E$3988,3,0)</f>
        <v>12 -  14 x 5 x 5</v>
      </c>
      <c r="D986" s="95" t="str">
        <f>+VLOOKUP(A986,BD!$A$2:$E$3988,4,0)</f>
        <v>TALADRO BLACK Y DECKER</v>
      </c>
      <c r="E986" s="96">
        <f>+VLOOKUP(A986,BD!$A$2:$E$3988,5,0)</f>
        <v>5967.27</v>
      </c>
      <c r="G986" s="101">
        <f t="shared" si="25"/>
        <v>3222.33</v>
      </c>
      <c r="H986" s="69"/>
      <c r="I986" s="101">
        <f t="array" ref="I986">+ROUND(G986+(G986*DES.2),2)</f>
        <v>5800.19</v>
      </c>
      <c r="J986" s="57"/>
      <c r="K986" s="57"/>
      <c r="L986" s="57"/>
      <c r="M986" s="57"/>
      <c r="N986" s="57"/>
      <c r="O986" s="64" t="str">
        <f>+IFERROR(VLOOKUP(A986,Imagen!A:B,2,0),"")</f>
        <v>http://http2.mlstatic.com/D_851559-MLA72044864993_102023-F.jpg</v>
      </c>
    </row>
    <row r="987" spans="1:15" ht="18">
      <c r="A987" s="75" t="s">
        <v>1036</v>
      </c>
      <c r="C987" s="94" t="str">
        <f>+VLOOKUP(A987,BD!$A$2:$E$3988,3,0)</f>
        <v>13 -  16 x 6 x 6</v>
      </c>
      <c r="D987" s="95" t="str">
        <f>+VLOOKUP(A987,BD!$A$2:$E$3988,4,0)</f>
        <v>TALADRO BLACK Y DECKER, MARTINS</v>
      </c>
      <c r="E987" s="96">
        <f>+VLOOKUP(A987,BD!$A$2:$E$3988,5,0)</f>
        <v>5967.27</v>
      </c>
      <c r="G987" s="101">
        <f t="shared" si="25"/>
        <v>3222.33</v>
      </c>
      <c r="H987" s="69"/>
      <c r="I987" s="101">
        <f t="array" ref="I987">+ROUND(G987+(G987*DES.2),2)</f>
        <v>5800.19</v>
      </c>
      <c r="J987" s="57"/>
      <c r="K987" s="57"/>
      <c r="L987" s="57"/>
      <c r="M987" s="57"/>
      <c r="N987" s="57"/>
      <c r="O987" s="65" t="str">
        <f>+IFERROR(VLOOKUP(A987,Imagen!A:B,2,0),"")</f>
        <v/>
      </c>
    </row>
    <row r="988" spans="1:15" ht="18">
      <c r="A988" s="75" t="s">
        <v>1037</v>
      </c>
      <c r="C988" s="94" t="str">
        <f>+VLOOKUP(A988,BD!$A$2:$E$3988,3,0)</f>
        <v>15 - 16 x 7,5 x 6,5</v>
      </c>
      <c r="D988" s="95" t="str">
        <f>+VLOOKUP(A988,BD!$A$2:$E$3988,4,0)</f>
        <v>TALADRO HITACHI VIP</v>
      </c>
      <c r="E988" s="96">
        <f>+VLOOKUP(A988,BD!$A$2:$E$3988,5,0)</f>
        <v>5967.27</v>
      </c>
      <c r="G988" s="101">
        <f t="shared" si="25"/>
        <v>3222.33</v>
      </c>
      <c r="H988" s="69"/>
      <c r="I988" s="101">
        <f t="array" ref="I988">+ROUND(G988+(G988*DES.2),2)</f>
        <v>5800.19</v>
      </c>
      <c r="J988" s="57"/>
      <c r="K988" s="57"/>
      <c r="L988" s="57"/>
      <c r="M988" s="57"/>
      <c r="N988" s="57"/>
      <c r="O988" s="64" t="str">
        <f>+IFERROR(VLOOKUP(A988,Imagen!A:B,2,0),"")</f>
        <v>http://http2.mlstatic.com/D_820525-MLA71987833944_102023-F.jpg</v>
      </c>
    </row>
    <row r="989" spans="1:15" ht="18">
      <c r="A989" s="75" t="s">
        <v>1038</v>
      </c>
      <c r="C989" s="94" t="str">
        <f>+VLOOKUP(A989,BD!$A$2:$E$3988,3,0)</f>
        <v>16 -  17 x 6 x 6</v>
      </c>
      <c r="D989" s="95" t="str">
        <f>+VLOOKUP(A989,BD!$A$2:$E$3988,4,0)</f>
        <v xml:space="preserve">LIJAD/ PUL/ BORD  MARTINS, </v>
      </c>
      <c r="E989" s="96">
        <f>+VLOOKUP(A989,BD!$A$2:$E$3988,5,0)</f>
        <v>5967.27</v>
      </c>
      <c r="G989" s="101">
        <f t="shared" si="25"/>
        <v>3222.33</v>
      </c>
      <c r="H989" s="69"/>
      <c r="I989" s="101">
        <f t="array" ref="I989">+ROUND(G989+(G989*DES.2),2)</f>
        <v>5800.19</v>
      </c>
      <c r="J989" s="57"/>
      <c r="K989" s="57"/>
      <c r="L989" s="57"/>
      <c r="M989" s="57"/>
      <c r="N989" s="57"/>
      <c r="O989" s="64" t="str">
        <f>+IFERROR(VLOOKUP(A989,Imagen!A:B,2,0),"")</f>
        <v>http://http2.mlstatic.com/D_827209-MLA72044930645_102023-F.jpg</v>
      </c>
    </row>
    <row r="990" spans="1:15" ht="18">
      <c r="A990" s="75" t="s">
        <v>1039</v>
      </c>
      <c r="C990" s="94" t="str">
        <f>+VLOOKUP(A990,BD!$A$2:$E$3988,3,0)</f>
        <v>17 -  17 x 13 x 7</v>
      </c>
      <c r="D990" s="95" t="str">
        <f>+VLOOKUP(A990,BD!$A$2:$E$3988,4,0)</f>
        <v>AMOLADORA HITACHI / SENST</v>
      </c>
      <c r="E990" s="96">
        <f>+VLOOKUP(A990,BD!$A$2:$E$3988,5,0)</f>
        <v>5967.27</v>
      </c>
      <c r="G990" s="101">
        <f t="shared" si="25"/>
        <v>3222.33</v>
      </c>
      <c r="H990" s="69"/>
      <c r="I990" s="101">
        <f t="array" ref="I990">+ROUND(G990+(G990*DES.2),2)</f>
        <v>5800.19</v>
      </c>
      <c r="J990" s="57"/>
      <c r="K990" s="57"/>
      <c r="L990" s="57"/>
      <c r="M990" s="57"/>
      <c r="N990" s="57"/>
      <c r="O990" s="64" t="str">
        <f>+IFERROR(VLOOKUP(A990,Imagen!A:B,2,0),"")</f>
        <v>http://http2.mlstatic.com/D_752749-MLA72044871895_102023-F.jpg</v>
      </c>
    </row>
    <row r="991" spans="1:15" ht="18">
      <c r="A991" s="75" t="s">
        <v>1040</v>
      </c>
      <c r="C991" s="94" t="str">
        <f>+VLOOKUP(A991,BD!$A$2:$E$3988,3,0)</f>
        <v>18 -  18 x 6 x 9</v>
      </c>
      <c r="D991" s="95" t="str">
        <f>+VLOOKUP(A991,BD!$A$2:$E$3988,4,0)</f>
        <v>BLACK DECKER TAL Y CIRCULAR</v>
      </c>
      <c r="E991" s="96">
        <f>+VLOOKUP(A991,BD!$A$2:$E$3988,5,0)</f>
        <v>5967.27</v>
      </c>
      <c r="G991" s="101">
        <f t="shared" si="25"/>
        <v>3222.33</v>
      </c>
      <c r="H991" s="69"/>
      <c r="I991" s="101">
        <f t="array" ref="I991">+ROUND(G991+(G991*DES.2),2)</f>
        <v>5800.19</v>
      </c>
      <c r="J991" s="57"/>
      <c r="K991" s="57"/>
      <c r="L991" s="57"/>
      <c r="M991" s="57"/>
      <c r="N991" s="57"/>
      <c r="O991" s="64" t="str">
        <f>+IFERROR(VLOOKUP(A991,Imagen!A:B,2,0),"")</f>
        <v>http://http2.mlstatic.com/D_984365-MLA72044865009_102023-F.jpg</v>
      </c>
    </row>
    <row r="992" spans="1:15" ht="18">
      <c r="A992" s="75" t="s">
        <v>1041</v>
      </c>
      <c r="C992" s="94" t="str">
        <f>+VLOOKUP(A992,BD!$A$2:$E$3988,3,0)</f>
        <v>19 -  18 x 6 x 6</v>
      </c>
      <c r="D992" s="95" t="str">
        <f>+VLOOKUP(A992,BD!$A$2:$E$3988,4,0)</f>
        <v>TALADRO DOWEN PAGGIO</v>
      </c>
      <c r="E992" s="96">
        <f>+VLOOKUP(A992,BD!$A$2:$E$3988,5,0)</f>
        <v>5967.27</v>
      </c>
      <c r="G992" s="101">
        <f t="shared" si="25"/>
        <v>3222.33</v>
      </c>
      <c r="H992" s="69"/>
      <c r="I992" s="101">
        <f t="array" ref="I992">+ROUND(G992+(G992*DES.2),2)</f>
        <v>5800.19</v>
      </c>
      <c r="J992" s="57"/>
      <c r="K992" s="57"/>
      <c r="L992" s="57"/>
      <c r="M992" s="57"/>
      <c r="N992" s="57"/>
      <c r="O992" s="64" t="str">
        <f>+IFERROR(VLOOKUP(A992,Imagen!A:B,2,0),"")</f>
        <v>http://http2.mlstatic.com/D_907172-MLA72044865001_102023-F.jpg</v>
      </c>
    </row>
    <row r="993" spans="1:15" ht="18">
      <c r="A993" s="75" t="s">
        <v>1042</v>
      </c>
      <c r="C993" s="94" t="str">
        <f>+VLOOKUP(A993,BD!$A$2:$E$3988,3,0)</f>
        <v>20 -  18 x 17 x 7</v>
      </c>
      <c r="D993" s="95" t="str">
        <f>+VLOOKUP(A993,BD!$A$2:$E$3988,4,0)</f>
        <v>AMOL JEPSON, VERSA, GLAD</v>
      </c>
      <c r="E993" s="96">
        <f>+VLOOKUP(A993,BD!$A$2:$E$3988,5,0)</f>
        <v>5967.27</v>
      </c>
      <c r="G993" s="101">
        <f t="shared" si="25"/>
        <v>3222.33</v>
      </c>
      <c r="H993" s="69"/>
      <c r="I993" s="101">
        <f t="array" ref="I993">+ROUND(G993+(G993*DES.2),2)</f>
        <v>5800.19</v>
      </c>
      <c r="J993" s="57"/>
      <c r="K993" s="57"/>
      <c r="L993" s="57"/>
      <c r="M993" s="57"/>
      <c r="N993" s="57"/>
      <c r="O993" s="64" t="str">
        <f>+IFERROR(VLOOKUP(A993,Imagen!A:B,2,0),"")</f>
        <v>http://http2.mlstatic.com/D_969222-MLA71988008256_102023-F.jpg</v>
      </c>
    </row>
    <row r="994" spans="1:15" ht="18">
      <c r="A994" s="75" t="s">
        <v>1043</v>
      </c>
      <c r="C994" s="94" t="str">
        <f>+VLOOKUP(A994,BD!$A$2:$E$3988,3,0)</f>
        <v>21 -  22 x 9 x 6</v>
      </c>
      <c r="D994" s="95" t="str">
        <f>+VLOOKUP(A994,BD!$A$2:$E$3988,4,0)</f>
        <v>AMOL DOWEN PAGGIO</v>
      </c>
      <c r="E994" s="96">
        <f>+VLOOKUP(A994,BD!$A$2:$E$3988,5,0)</f>
        <v>5967.27</v>
      </c>
      <c r="G994" s="101">
        <f t="shared" si="25"/>
        <v>3222.33</v>
      </c>
      <c r="H994" s="69"/>
      <c r="I994" s="101">
        <f t="array" ref="I994">+ROUND(G994+(G994*DES.2),2)</f>
        <v>5800.19</v>
      </c>
      <c r="J994" s="57"/>
      <c r="K994" s="57"/>
      <c r="L994" s="57"/>
      <c r="M994" s="57"/>
      <c r="N994" s="57"/>
      <c r="O994" s="64" t="str">
        <f>+IFERROR(VLOOKUP(A994,Imagen!A:B,2,0),"")</f>
        <v>http://http2.mlstatic.com/D_747939-MLA72045124949_102023-F.jpg</v>
      </c>
    </row>
    <row r="995" spans="1:15" ht="18">
      <c r="A995" s="75" t="s">
        <v>1044</v>
      </c>
      <c r="C995" s="94" t="str">
        <f>+VLOOKUP(A995,BD!$A$2:$E$3988,3,0)</f>
        <v>22 -  14 x 9,5 x 5</v>
      </c>
      <c r="D995" s="95" t="str">
        <f>+VLOOKUP(A995,BD!$A$2:$E$3988,4,0)</f>
        <v>MOTO SIERRA DECKER/ METBO</v>
      </c>
      <c r="E995" s="96">
        <f>+VLOOKUP(A995,BD!$A$2:$E$3988,5,0)</f>
        <v>5967.27</v>
      </c>
      <c r="G995" s="101">
        <f t="shared" si="25"/>
        <v>3222.33</v>
      </c>
      <c r="H995" s="69"/>
      <c r="I995" s="101">
        <f t="array" ref="I995">+ROUND(G995+(G995*DES.2),2)</f>
        <v>5800.19</v>
      </c>
      <c r="J995" s="57"/>
      <c r="K995" s="57"/>
      <c r="L995" s="57"/>
      <c r="M995" s="57"/>
      <c r="N995" s="57"/>
      <c r="O995" s="64" t="str">
        <f>+IFERROR(VLOOKUP(A995,Imagen!A:B,2,0),"")</f>
        <v>http://http2.mlstatic.com/D_737848-MLA72044930647_102023-F.jpg</v>
      </c>
    </row>
    <row r="996" spans="1:15" ht="18">
      <c r="A996" s="75" t="s">
        <v>1045</v>
      </c>
      <c r="C996" s="94" t="str">
        <f>+VLOOKUP(A996,BD!$A$2:$E$3988,3,0)</f>
        <v>24 -  15 x 7 x 6</v>
      </c>
      <c r="D996" s="95" t="str">
        <f>+VLOOKUP(A996,BD!$A$2:$E$3988,4,0)</f>
        <v>AMOL ROCKWEL</v>
      </c>
      <c r="E996" s="96">
        <f>+VLOOKUP(A996,BD!$A$2:$E$3988,5,0)</f>
        <v>5967.27</v>
      </c>
      <c r="G996" s="101">
        <f t="shared" si="25"/>
        <v>3222.33</v>
      </c>
      <c r="H996" s="69"/>
      <c r="I996" s="101">
        <f t="array" ref="I996">+ROUND(G996+(G996*DES.2),2)</f>
        <v>5800.19</v>
      </c>
      <c r="J996" s="57"/>
      <c r="K996" s="57"/>
      <c r="L996" s="57"/>
      <c r="M996" s="57"/>
      <c r="N996" s="57"/>
      <c r="O996" s="64" t="str">
        <f>+IFERROR(VLOOKUP(A996,Imagen!A:B,2,0),"")</f>
        <v>http://http2.mlstatic.com/D_946242-MLA71988008268_102023-F.jpg</v>
      </c>
    </row>
    <row r="997" spans="1:15" ht="18">
      <c r="A997" s="75" t="s">
        <v>1046</v>
      </c>
      <c r="C997" s="94" t="str">
        <f>+VLOOKUP(A997,BD!$A$2:$E$3988,3,0)</f>
        <v>38 -  30 x 9 x 6</v>
      </c>
      <c r="D997" s="95" t="str">
        <f>+VLOOKUP(A997,BD!$A$2:$E$3988,4,0)</f>
        <v>PULID YELMO</v>
      </c>
      <c r="E997" s="96">
        <f>+VLOOKUP(A997,BD!$A$2:$E$3988,5,0)</f>
        <v>5967.27</v>
      </c>
      <c r="G997" s="101">
        <f t="shared" si="25"/>
        <v>3222.33</v>
      </c>
      <c r="H997" s="69"/>
      <c r="I997" s="101">
        <f t="array" ref="I997">+ROUND(G997+(G997*DES.2),2)</f>
        <v>5800.19</v>
      </c>
      <c r="J997" s="57"/>
      <c r="K997" s="57"/>
      <c r="L997" s="57"/>
      <c r="M997" s="57"/>
      <c r="N997" s="57"/>
      <c r="O997" s="64" t="str">
        <f>+IFERROR(VLOOKUP(A997,Imagen!A:B,2,0),"")</f>
        <v>http://http2.mlstatic.com/D_899804-MLA71987833976_102023-F.jpg</v>
      </c>
    </row>
    <row r="998" spans="1:15" ht="18">
      <c r="A998" s="75" t="s">
        <v>1047</v>
      </c>
      <c r="C998" s="94" t="str">
        <f>+VLOOKUP(A998,BD!$A$2:$E$3988,3,0)</f>
        <v>39 -  22 x 14 x 6</v>
      </c>
      <c r="D998" s="95" t="str">
        <f>+VLOOKUP(A998,BD!$A$2:$E$3988,4,0)</f>
        <v>AMOLAD DOWEN 7" STAYER</v>
      </c>
      <c r="E998" s="96">
        <f>+VLOOKUP(A998,BD!$A$2:$E$3988,5,0)</f>
        <v>5967.27</v>
      </c>
      <c r="G998" s="101">
        <f t="shared" si="25"/>
        <v>3222.33</v>
      </c>
      <c r="H998" s="69"/>
      <c r="I998" s="101">
        <f t="array" ref="I998">+ROUND(G998+(G998*DES.2),2)</f>
        <v>5800.19</v>
      </c>
      <c r="J998" s="57"/>
      <c r="K998" s="57"/>
      <c r="L998" s="57"/>
      <c r="M998" s="57"/>
      <c r="N998" s="57"/>
      <c r="O998" s="64" t="str">
        <f>+IFERROR(VLOOKUP(A998,Imagen!A:B,2,0),"")</f>
        <v>http://http2.mlstatic.com/D_704494-MLA71988008270_102023-F.jpg</v>
      </c>
    </row>
    <row r="999" spans="1:15" ht="18">
      <c r="A999" s="75" t="s">
        <v>1048</v>
      </c>
      <c r="C999" s="94" t="str">
        <f>+VLOOKUP(A999,BD!$A$2:$E$3988,3,0)</f>
        <v>41 -  18 x 8 x 5</v>
      </c>
      <c r="D999" s="95" t="str">
        <f>+VLOOKUP(A999,BD!$A$2:$E$3988,4,0)</f>
        <v>AMOLD BOSH</v>
      </c>
      <c r="E999" s="96">
        <f>+VLOOKUP(A999,BD!$A$2:$E$3988,5,0)</f>
        <v>5967.27</v>
      </c>
      <c r="G999" s="101">
        <f t="shared" si="25"/>
        <v>3222.33</v>
      </c>
      <c r="H999" s="69"/>
      <c r="I999" s="101">
        <f t="array" ref="I999">+ROUND(G999+(G999*DES.2),2)</f>
        <v>5800.19</v>
      </c>
      <c r="J999" s="57"/>
      <c r="K999" s="57"/>
      <c r="L999" s="57"/>
      <c r="M999" s="57"/>
      <c r="N999" s="57"/>
      <c r="O999" s="64" t="str">
        <f>+IFERROR(VLOOKUP(A999,Imagen!A:B,2,0),"")</f>
        <v>http://http2.mlstatic.com/D_845626-MLA72044865025_102023-F.jpg</v>
      </c>
    </row>
    <row r="1000" spans="1:15" ht="18">
      <c r="A1000" s="75" t="s">
        <v>1049</v>
      </c>
      <c r="C1000" s="94" t="str">
        <f>+VLOOKUP(A1000,BD!$A$2:$E$3988,3,0)</f>
        <v>42 -  17 x 8 x 6</v>
      </c>
      <c r="D1000" s="95" t="str">
        <f>+VLOOKUP(A1000,BD!$A$2:$E$3988,4,0)</f>
        <v>AMOLD BLACK DECKER</v>
      </c>
      <c r="E1000" s="96">
        <f>+VLOOKUP(A1000,BD!$A$2:$E$3988,5,0)</f>
        <v>5967.27</v>
      </c>
      <c r="G1000" s="101">
        <f t="shared" si="25"/>
        <v>3222.33</v>
      </c>
      <c r="H1000" s="69"/>
      <c r="I1000" s="101">
        <f t="array" ref="I1000">+ROUND(G1000+(G1000*DES.2),2)</f>
        <v>5800.19</v>
      </c>
      <c r="J1000" s="57"/>
      <c r="K1000" s="57"/>
      <c r="L1000" s="57"/>
      <c r="M1000" s="57"/>
      <c r="N1000" s="57"/>
      <c r="O1000" s="64" t="str">
        <f>+IFERROR(VLOOKUP(A1000,Imagen!A:B,2,0),"")</f>
        <v>http://http2.mlstatic.com/D_873516-MLA71988008272_102023-F.jpg</v>
      </c>
    </row>
    <row r="1001" spans="1:15" ht="18">
      <c r="A1001" s="75" t="s">
        <v>1050</v>
      </c>
      <c r="C1001" s="94" t="str">
        <f>+VLOOKUP(A1001,BD!$A$2:$E$3988,3,0)</f>
        <v>43 -  13 x 8 x 5</v>
      </c>
      <c r="D1001" s="95" t="str">
        <f>+VLOOKUP(A1001,BD!$A$2:$E$3988,4,0)</f>
        <v>AMOLS IMPORT</v>
      </c>
      <c r="E1001" s="96">
        <f>+VLOOKUP(A1001,BD!$A$2:$E$3988,5,0)</f>
        <v>5967.27</v>
      </c>
      <c r="G1001" s="101">
        <f t="shared" si="25"/>
        <v>3222.33</v>
      </c>
      <c r="H1001" s="69"/>
      <c r="I1001" s="101">
        <f t="array" ref="I1001">+ROUND(G1001+(G1001*DES.2),2)</f>
        <v>5800.19</v>
      </c>
      <c r="J1001" s="57"/>
      <c r="K1001" s="57"/>
      <c r="L1001" s="57"/>
      <c r="M1001" s="57"/>
      <c r="N1001" s="57"/>
      <c r="O1001" s="64" t="str">
        <f>+IFERROR(VLOOKUP(A1001,Imagen!A:B,2,0),"")</f>
        <v>http://http2.mlstatic.com/D_967256-MLA72044865031_102023-F.jpg</v>
      </c>
    </row>
    <row r="1002" spans="1:15" ht="18">
      <c r="A1002" s="75" t="s">
        <v>1051</v>
      </c>
      <c r="C1002" s="94" t="str">
        <f>+VLOOKUP(A1002,BD!$A$2:$E$3988,3,0)</f>
        <v>44 -  10 x 8 x 5</v>
      </c>
      <c r="D1002" s="95" t="str">
        <f>+VLOOKUP(A1002,BD!$A$2:$E$3988,4,0)</f>
        <v>AMOLD BLACK DECKER 4,5" GAMMA</v>
      </c>
      <c r="E1002" s="96">
        <f>+VLOOKUP(A1002,BD!$A$2:$E$3988,5,0)</f>
        <v>5462.83</v>
      </c>
      <c r="G1002" s="101">
        <f t="shared" si="25"/>
        <v>2949.93</v>
      </c>
      <c r="H1002" s="69"/>
      <c r="I1002" s="101">
        <f t="array" ref="I1002">+ROUND(G1002+(G1002*DES.2),2)</f>
        <v>5309.87</v>
      </c>
      <c r="J1002" s="57"/>
      <c r="K1002" s="57"/>
      <c r="L1002" s="57"/>
      <c r="M1002" s="57"/>
      <c r="N1002" s="57"/>
      <c r="O1002" s="64" t="str">
        <f>+IFERROR(VLOOKUP(A1002,Imagen!A:B,2,0),"")</f>
        <v>http://http2.mlstatic.com/D_627734-MLA71988008280_102023-F.jpg</v>
      </c>
    </row>
    <row r="1003" spans="1:15" ht="18">
      <c r="A1003" s="75" t="s">
        <v>1052</v>
      </c>
      <c r="C1003" s="94" t="str">
        <f>+VLOOKUP(A1003,BD!$A$2:$E$3988,3,0)</f>
        <v>47 - 15 x 9 x 6,3</v>
      </c>
      <c r="D1003" s="95" t="str">
        <f>+VLOOKUP(A1003,BD!$A$2:$E$3988,4,0)</f>
        <v>AMOL BLACK DECKER PS 432/412</v>
      </c>
      <c r="E1003" s="96">
        <f>+VLOOKUP(A1003,BD!$A$2:$E$3988,5,0)</f>
        <v>5967.27</v>
      </c>
      <c r="G1003" s="101">
        <f t="shared" si="25"/>
        <v>3222.33</v>
      </c>
      <c r="H1003" s="69"/>
      <c r="I1003" s="101">
        <f t="array" ref="I1003">+ROUND(G1003+(G1003*DES.2),2)</f>
        <v>5800.19</v>
      </c>
      <c r="J1003" s="57"/>
      <c r="K1003" s="57"/>
      <c r="L1003" s="57"/>
      <c r="M1003" s="57"/>
      <c r="N1003" s="57"/>
      <c r="O1003" s="64" t="str">
        <f>+IFERROR(VLOOKUP(A1003,Imagen!A:B,2,0),"")</f>
        <v>http://http2.mlstatic.com/D_776741-MLA71988008302_102023-F.jpg</v>
      </c>
    </row>
    <row r="1004" spans="1:15" ht="18">
      <c r="A1004" s="75" t="s">
        <v>1053</v>
      </c>
      <c r="C1004" s="94" t="str">
        <f>+VLOOKUP(A1004,BD!$A$2:$E$3988,3,0)</f>
        <v>48 -  6 x 10 x 20</v>
      </c>
      <c r="D1004" s="95" t="str">
        <f>+VLOOKUP(A1004,BD!$A$2:$E$3988,4,0)</f>
        <v>VARIOS</v>
      </c>
      <c r="E1004" s="96">
        <f>+VLOOKUP(A1004,BD!$A$2:$E$3988,5,0)</f>
        <v>5967.27</v>
      </c>
      <c r="G1004" s="101">
        <f t="shared" si="25"/>
        <v>3222.33</v>
      </c>
      <c r="H1004" s="69"/>
      <c r="I1004" s="101">
        <f t="array" ref="I1004">+ROUND(G1004+(G1004*DES.2),2)</f>
        <v>5800.19</v>
      </c>
      <c r="J1004" s="57"/>
      <c r="K1004" s="57"/>
      <c r="L1004" s="57"/>
      <c r="M1004" s="57"/>
      <c r="N1004" s="57"/>
      <c r="O1004" s="64" t="str">
        <f>+IFERROR(VLOOKUP(A1004,Imagen!A:B,2,0),"")</f>
        <v>http://http2.mlstatic.com/D_776008-MLA72044865053_102023-F.jpg</v>
      </c>
    </row>
    <row r="1005" spans="1:15" ht="18">
      <c r="A1005" s="75" t="s">
        <v>1054</v>
      </c>
      <c r="C1005" s="94" t="str">
        <f>+VLOOKUP(A1005,BD!$A$2:$E$3988,3,0)</f>
        <v>50 - 20 x 6 x 6</v>
      </c>
      <c r="D1005" s="95" t="str">
        <f>+VLOOKUP(A1005,BD!$A$2:$E$3988,4,0)</f>
        <v>AM. 4 ½ “  BOSH</v>
      </c>
      <c r="E1005" s="96">
        <f>+VLOOKUP(A1005,BD!$A$2:$E$3988,5,0)</f>
        <v>5967.27</v>
      </c>
      <c r="G1005" s="101">
        <f t="shared" si="25"/>
        <v>3222.33</v>
      </c>
      <c r="H1005" s="69"/>
      <c r="I1005" s="101">
        <f t="array" ref="I1005">+ROUND(G1005+(G1005*DES.2),2)</f>
        <v>5800.19</v>
      </c>
      <c r="J1005" s="57"/>
      <c r="K1005" s="57"/>
      <c r="L1005" s="57"/>
      <c r="M1005" s="57"/>
      <c r="N1005" s="57"/>
      <c r="O1005" s="64" t="str">
        <f>+IFERROR(VLOOKUP(A1005,Imagen!A:B,2,0),"")</f>
        <v>http://http2.mlstatic.com/D_843253-MLA72044865051_102023-F.jpg</v>
      </c>
    </row>
    <row r="1006" spans="1:15" ht="18">
      <c r="A1006" s="75" t="s">
        <v>1055</v>
      </c>
      <c r="C1006" s="94" t="str">
        <f>+VLOOKUP(A1006,BD!$A$2:$E$3988,3,0)</f>
        <v>53 - 12 x 7,8 x 4,8</v>
      </c>
      <c r="D1006" s="95" t="str">
        <f>+VLOOKUP(A1006,BD!$A$2:$E$3988,4,0)</f>
        <v>Amolad 4 1/2 Black &amp; decker</v>
      </c>
      <c r="E1006" s="96">
        <f>+VLOOKUP(A1006,BD!$A$2:$E$3988,5,0)</f>
        <v>5967.27</v>
      </c>
      <c r="G1006" s="101">
        <f t="shared" si="25"/>
        <v>3222.33</v>
      </c>
      <c r="H1006" s="69"/>
      <c r="I1006" s="101">
        <f t="array" ref="I1006">+ROUND(G1006+(G1006*DES.2),2)</f>
        <v>5800.19</v>
      </c>
      <c r="J1006" s="57"/>
      <c r="K1006" s="57"/>
      <c r="L1006" s="57"/>
      <c r="M1006" s="57"/>
      <c r="N1006" s="57"/>
      <c r="O1006" s="64" t="str">
        <f>+IFERROR(VLOOKUP(A1006,Imagen!A:B,2,0),"")</f>
        <v>http://http2.mlstatic.com/D_879006-MLA71987834008_102023-F.jpg</v>
      </c>
    </row>
    <row r="1007" spans="1:15" ht="18">
      <c r="A1007" s="75" t="s">
        <v>1056</v>
      </c>
      <c r="C1007" s="94" t="str">
        <f>+VLOOKUP(A1007,BD!$A$2:$E$3988,3,0)</f>
        <v>54 - 6 x 8 x 15</v>
      </c>
      <c r="D1007" s="95" t="str">
        <f>+VLOOKUP(A1007,BD!$A$2:$E$3988,4,0)</f>
        <v>AMOL BLACK DECKER PS 900</v>
      </c>
      <c r="E1007" s="96">
        <f>+VLOOKUP(A1007,BD!$A$2:$E$3988,5,0)</f>
        <v>5462.83</v>
      </c>
      <c r="G1007" s="101">
        <f t="shared" si="25"/>
        <v>2949.93</v>
      </c>
      <c r="H1007" s="69"/>
      <c r="I1007" s="101">
        <f t="array" ref="I1007">+ROUND(G1007+(G1007*DES.2),2)</f>
        <v>5309.87</v>
      </c>
      <c r="J1007" s="57"/>
      <c r="K1007" s="57"/>
      <c r="L1007" s="57"/>
      <c r="M1007" s="57"/>
      <c r="N1007" s="57"/>
      <c r="O1007" s="64" t="str">
        <f>+IFERROR(VLOOKUP(A1007,Imagen!A:B,2,0),"")</f>
        <v>http://http2.mlstatic.com/D_608192-MLA71988008306_102023-F.jpg</v>
      </c>
    </row>
    <row r="1008" spans="1:15" ht="18">
      <c r="A1008" s="75" t="s">
        <v>1057</v>
      </c>
      <c r="C1008" s="94" t="str">
        <f>+VLOOKUP(A1008,BD!$A$2:$E$3988,3,0)</f>
        <v>55 - 5 x 8 x 14</v>
      </c>
      <c r="D1008" s="95" t="str">
        <f>+VLOOKUP(A1008,BD!$A$2:$E$3988,4,0)</f>
        <v>TALADRO BOSCH / BLACK</v>
      </c>
      <c r="E1008" s="96">
        <f>+VLOOKUP(A1008,BD!$A$2:$E$3988,5,0)</f>
        <v>5967.27</v>
      </c>
      <c r="G1008" s="101">
        <f t="shared" si="25"/>
        <v>3222.33</v>
      </c>
      <c r="H1008" s="69"/>
      <c r="I1008" s="101">
        <f t="array" ref="I1008">+ROUND(G1008+(G1008*DES.2),2)</f>
        <v>5800.19</v>
      </c>
      <c r="J1008" s="57"/>
      <c r="K1008" s="57"/>
      <c r="L1008" s="57"/>
      <c r="M1008" s="57"/>
      <c r="N1008" s="57"/>
      <c r="O1008" s="64" t="str">
        <f>+IFERROR(VLOOKUP(A1008,Imagen!A:B,2,0),"")</f>
        <v>http://http2.mlstatic.com/D_944142-MLA71988008310_102023-F.jpg</v>
      </c>
    </row>
    <row r="1009" spans="1:15" ht="18">
      <c r="A1009" s="75" t="s">
        <v>1058</v>
      </c>
      <c r="C1009" s="94" t="str">
        <f>+VLOOKUP(A1009,BD!$A$2:$E$3988,3,0)</f>
        <v>62 - 6 x 10 x 14</v>
      </c>
      <c r="D1009" s="95" t="str">
        <f>+VLOOKUP(A1009,BD!$A$2:$E$3988,4,0)</f>
        <v>AMOL DOWEN / 7" POWERTOL</v>
      </c>
      <c r="E1009" s="96">
        <f>+VLOOKUP(A1009,BD!$A$2:$E$3988,5,0)</f>
        <v>5967.27</v>
      </c>
      <c r="G1009" s="101">
        <f t="shared" si="25"/>
        <v>3222.33</v>
      </c>
      <c r="H1009" s="69"/>
      <c r="I1009" s="101">
        <f t="array" ref="I1009">+ROUND(G1009+(G1009*DES.2),2)</f>
        <v>5800.19</v>
      </c>
      <c r="J1009" s="57"/>
      <c r="K1009" s="57"/>
      <c r="L1009" s="57"/>
      <c r="M1009" s="57"/>
      <c r="N1009" s="57"/>
      <c r="O1009" s="64" t="str">
        <f>+IFERROR(VLOOKUP(A1009,Imagen!A:B,2,0),"")</f>
        <v>http://http2.mlstatic.com/D_910606-MLA72044865071_102023-F.jpg</v>
      </c>
    </row>
    <row r="1010" spans="1:15" ht="18">
      <c r="A1010" s="75" t="s">
        <v>1059</v>
      </c>
      <c r="C1010" s="94" t="str">
        <f>+VLOOKUP(A1010,BD!$A$2:$E$3988,3,0)</f>
        <v>70 - 14 x 7 x 6</v>
      </c>
      <c r="D1010" s="95" t="str">
        <f>+VLOOKUP(A1010,BD!$A$2:$E$3988,4,0)</f>
        <v>AMOLADORA DE WALT</v>
      </c>
      <c r="E1010" s="96">
        <f>+VLOOKUP(A1010,BD!$A$2:$E$3988,5,0)</f>
        <v>5967.27</v>
      </c>
      <c r="G1010" s="101">
        <f t="shared" si="25"/>
        <v>3222.33</v>
      </c>
      <c r="H1010" s="69"/>
      <c r="I1010" s="101">
        <f t="array" ref="I1010">+ROUND(G1010+(G1010*DES.2),2)</f>
        <v>5800.19</v>
      </c>
      <c r="J1010" s="57"/>
      <c r="K1010" s="57"/>
      <c r="L1010" s="57"/>
      <c r="M1010" s="57"/>
      <c r="N1010" s="57"/>
      <c r="O1010" s="64" t="str">
        <f>+IFERROR(VLOOKUP(A1010,Imagen!A:B,2,0),"")</f>
        <v>http://http2.mlstatic.com/D_931068-MLA72044930659_102023-F.jpg</v>
      </c>
    </row>
    <row r="1011" spans="1:15" ht="18">
      <c r="A1011" s="75" t="s">
        <v>1060</v>
      </c>
      <c r="C1011" s="94" t="str">
        <f>+VLOOKUP(A1011,BD!$A$2:$E$3988,3,0)</f>
        <v>81 - 15 x 4,5 x 4,5</v>
      </c>
      <c r="D1011" s="95" t="str">
        <f>+VLOOKUP(A1011,BD!$A$2:$E$3988,4,0)</f>
        <v>SINGER</v>
      </c>
      <c r="E1011" s="96">
        <f>+VLOOKUP(A1011,BD!$A$2:$E$3988,5,0)</f>
        <v>5967.27</v>
      </c>
      <c r="G1011" s="101">
        <f t="shared" si="25"/>
        <v>3222.33</v>
      </c>
      <c r="H1011" s="69"/>
      <c r="I1011" s="101">
        <f t="array" ref="I1011">+ROUND(G1011+(G1011*DES.2),2)</f>
        <v>5800.19</v>
      </c>
      <c r="J1011" s="57"/>
      <c r="K1011" s="57"/>
      <c r="L1011" s="57"/>
      <c r="M1011" s="57"/>
      <c r="N1011" s="57"/>
      <c r="O1011" s="64" t="str">
        <f>+IFERROR(VLOOKUP(A1011,Imagen!A:B,2,0),"")</f>
        <v>http://http2.mlstatic.com/D_839963-MLA72045124959_102023-F.jpg</v>
      </c>
    </row>
    <row r="1012" spans="1:15" ht="18">
      <c r="A1012" s="75" t="s">
        <v>1061</v>
      </c>
      <c r="C1012" s="94" t="str">
        <f>+VLOOKUP(A1012,BD!$A$2:$E$3988,3,0)</f>
        <v>82 - 18 x 8 x 6</v>
      </c>
      <c r="D1012" s="95" t="str">
        <f>+VLOOKUP(A1012,BD!$A$2:$E$3988,4,0)</f>
        <v>BORD SCHEFER</v>
      </c>
      <c r="E1012" s="96">
        <f>+VLOOKUP(A1012,BD!$A$2:$E$3988,5,0)</f>
        <v>5967.27</v>
      </c>
      <c r="G1012" s="101">
        <f t="shared" si="25"/>
        <v>3222.33</v>
      </c>
      <c r="H1012" s="69"/>
      <c r="I1012" s="101">
        <f t="array" ref="I1012">+ROUND(G1012+(G1012*DES.2),2)</f>
        <v>5800.19</v>
      </c>
      <c r="J1012" s="57"/>
      <c r="K1012" s="57"/>
      <c r="L1012" s="57"/>
      <c r="M1012" s="57"/>
      <c r="N1012" s="57"/>
      <c r="O1012" s="64" t="str">
        <f>+IFERROR(VLOOKUP(A1012,Imagen!A:B,2,0),"")</f>
        <v>http://http2.mlstatic.com/D_977774-MLA72044865083_102023-F.jpg</v>
      </c>
    </row>
    <row r="1013" spans="1:15" ht="18">
      <c r="A1013" s="75" t="s">
        <v>1062</v>
      </c>
      <c r="C1013" s="94" t="str">
        <f>+VLOOKUP(A1013,BD!$A$2:$E$3988,3,0)</f>
        <v>89 - 19 x 18 x 7</v>
      </c>
      <c r="D1013" s="95" t="str">
        <f>+VLOOKUP(A1013,BD!$A$2:$E$3988,4,0)</f>
        <v>AMOL MAKITA / SENSIT 350</v>
      </c>
      <c r="E1013" s="96">
        <f>+VLOOKUP(A1013,BD!$A$2:$E$3988,5,0)</f>
        <v>5967.27</v>
      </c>
      <c r="G1013" s="101">
        <f t="shared" si="25"/>
        <v>3222.33</v>
      </c>
      <c r="H1013" s="69"/>
      <c r="I1013" s="101">
        <f t="array" ref="I1013">+ROUND(G1013+(G1013*DES.2),2)</f>
        <v>5800.19</v>
      </c>
      <c r="J1013" s="57"/>
      <c r="K1013" s="57"/>
      <c r="L1013" s="57"/>
      <c r="M1013" s="57"/>
      <c r="N1013" s="57"/>
      <c r="O1013" s="64" t="str">
        <f>+IFERROR(VLOOKUP(A1013,Imagen!A:B,2,0),"")</f>
        <v>http://http2.mlstatic.com/D_791606-MLA71987834034_102023-F.jpg</v>
      </c>
    </row>
    <row r="1014" spans="1:15" ht="18">
      <c r="A1014" s="75" t="s">
        <v>1063</v>
      </c>
      <c r="C1014" s="94" t="str">
        <f>+VLOOKUP(A1014,BD!$A$2:$E$3988,3,0)</f>
        <v>94 - 14 x 10 x 6</v>
      </c>
      <c r="D1014" s="95" t="str">
        <f>+VLOOKUP(A1014,BD!$A$2:$E$3988,4,0)</f>
        <v>AMOL DE WALT 474</v>
      </c>
      <c r="E1014" s="96">
        <f>+VLOOKUP(A1014,BD!$A$2:$E$3988,5,0)</f>
        <v>5967.27</v>
      </c>
      <c r="G1014" s="101">
        <f t="shared" si="25"/>
        <v>3222.33</v>
      </c>
      <c r="H1014" s="69"/>
      <c r="I1014" s="101">
        <f t="array" ref="I1014">+ROUND(G1014+(G1014*DES.2),2)</f>
        <v>5800.19</v>
      </c>
      <c r="J1014" s="57"/>
      <c r="K1014" s="57"/>
      <c r="L1014" s="57"/>
      <c r="M1014" s="57"/>
      <c r="N1014" s="57"/>
      <c r="O1014" s="64" t="str">
        <f>+IFERROR(VLOOKUP(A1014,Imagen!A:B,2,0),"")</f>
        <v>http://http2.mlstatic.com/D_830044-MLA72044865087_102023-F.jpg</v>
      </c>
    </row>
    <row r="1015" spans="1:15" ht="18">
      <c r="A1015" s="75" t="s">
        <v>1064</v>
      </c>
      <c r="C1015" s="94" t="str">
        <f>+VLOOKUP(A1015,BD!$A$2:$E$3988,3,0)</f>
        <v>105 - 16 x 11 x 6</v>
      </c>
      <c r="D1015" s="95" t="str">
        <f>+VLOOKUP(A1015,BD!$A$2:$E$3988,4,0)</f>
        <v xml:space="preserve">AMOL MAKITA  </v>
      </c>
      <c r="E1015" s="96">
        <f>+VLOOKUP(A1015,BD!$A$2:$E$3988,5,0)</f>
        <v>5967.27</v>
      </c>
      <c r="G1015" s="101">
        <f t="shared" si="25"/>
        <v>3222.33</v>
      </c>
      <c r="H1015" s="69"/>
      <c r="I1015" s="101">
        <f t="array" ref="I1015">+ROUND(G1015+(G1015*DES.2),2)</f>
        <v>5800.19</v>
      </c>
      <c r="J1015" s="57"/>
      <c r="K1015" s="57"/>
      <c r="L1015" s="57"/>
      <c r="M1015" s="57"/>
      <c r="N1015" s="57"/>
      <c r="O1015" s="64" t="str">
        <f>+IFERROR(VLOOKUP(A1015,Imagen!A:B,2,0),"")</f>
        <v>http://http2.mlstatic.com/D_729431-MLA71987834030_102023-F.jpg</v>
      </c>
    </row>
    <row r="1016" spans="1:15" ht="18">
      <c r="A1016" s="75" t="s">
        <v>1065</v>
      </c>
      <c r="C1016" s="94" t="str">
        <f>+VLOOKUP(A1016,BD!$A$2:$E$3988,3,0)</f>
        <v>107 - 14 x 8 x 5</v>
      </c>
      <c r="D1016" s="95" t="str">
        <f>+VLOOKUP(A1016,BD!$A$2:$E$3988,4,0)</f>
        <v>AMOL DE WALT 4,5</v>
      </c>
      <c r="E1016" s="96">
        <f>+VLOOKUP(A1016,BD!$A$2:$E$3988,5,0)</f>
        <v>5967.27</v>
      </c>
      <c r="G1016" s="101">
        <f t="shared" si="25"/>
        <v>3222.33</v>
      </c>
      <c r="H1016" s="69"/>
      <c r="I1016" s="101">
        <f t="array" ref="I1016">+ROUND(G1016+(G1016*DES.2),2)</f>
        <v>5800.19</v>
      </c>
      <c r="J1016" s="57"/>
      <c r="K1016" s="57"/>
      <c r="L1016" s="57"/>
      <c r="M1016" s="57"/>
      <c r="N1016" s="57"/>
      <c r="O1016" s="65" t="str">
        <f>+IFERROR(VLOOKUP(A1016,Imagen!A:B,2,0),"")</f>
        <v/>
      </c>
    </row>
    <row r="1017" spans="1:15" ht="18">
      <c r="A1017" s="75" t="s">
        <v>1066</v>
      </c>
      <c r="C1017" s="94" t="str">
        <f>+VLOOKUP(A1017,BD!$A$2:$E$3988,3,0)</f>
        <v>108 - 18 x 8 x 6</v>
      </c>
      <c r="D1017" s="95" t="str">
        <f>+VLOOKUP(A1017,BD!$A$2:$E$3988,4,0)</f>
        <v>AMOL DE WALT 4,5</v>
      </c>
      <c r="E1017" s="96">
        <f>+VLOOKUP(A1017,BD!$A$2:$E$3988,5,0)</f>
        <v>5967.27</v>
      </c>
      <c r="G1017" s="101">
        <f t="shared" si="25"/>
        <v>3222.33</v>
      </c>
      <c r="H1017" s="69"/>
      <c r="I1017" s="101">
        <f t="array" ref="I1017">+ROUND(G1017+(G1017*DES.2),2)</f>
        <v>5800.19</v>
      </c>
      <c r="J1017" s="57"/>
      <c r="K1017" s="57"/>
      <c r="L1017" s="57"/>
      <c r="M1017" s="57"/>
      <c r="N1017" s="57"/>
      <c r="O1017" s="65" t="str">
        <f>+IFERROR(VLOOKUP(A1017,Imagen!A:B,2,0),"")</f>
        <v/>
      </c>
    </row>
    <row r="1018" spans="1:15" ht="18">
      <c r="A1018" s="75" t="s">
        <v>1067</v>
      </c>
      <c r="C1018" s="94" t="str">
        <f>+VLOOKUP(A1018,BD!$A$2:$E$3988,3,0)</f>
        <v>109 - 13,7 x 7 x 6</v>
      </c>
      <c r="D1018" s="95" t="str">
        <f>+VLOOKUP(A1018,BD!$A$2:$E$3988,4,0)</f>
        <v xml:space="preserve">Taladro DE WALT 10 mm, cable largo </v>
      </c>
      <c r="E1018" s="96">
        <f>+VLOOKUP(A1018,BD!$A$2:$E$3988,5,0)</f>
        <v>5979.93</v>
      </c>
      <c r="G1018" s="101">
        <f t="shared" si="25"/>
        <v>3229.16</v>
      </c>
      <c r="H1018" s="69"/>
      <c r="I1018" s="101">
        <f t="array" ref="I1018">+ROUND(G1018+(G1018*DES.2),2)</f>
        <v>5812.49</v>
      </c>
      <c r="J1018" s="57"/>
      <c r="K1018" s="57"/>
      <c r="L1018" s="57"/>
      <c r="M1018" s="57"/>
      <c r="N1018" s="57"/>
      <c r="O1018" s="64" t="str">
        <f>+IFERROR(VLOOKUP(A1018,Imagen!A:B,2,0),"")</f>
        <v>http://http2.mlstatic.com/D_794170-MLA71987834028_102023-F.jpg</v>
      </c>
    </row>
    <row r="1019" spans="1:15" ht="18">
      <c r="A1019" s="75" t="s">
        <v>10676</v>
      </c>
      <c r="C1019" s="94" t="str">
        <f>+VLOOKUP(A1019,BD!$A$2:$E$3988,3,0)</f>
        <v>110 - 18x8x6</v>
      </c>
      <c r="D1019" s="95" t="str">
        <f>+VLOOKUP(A1019,BD!$A$2:$E$3988,4,0)</f>
        <v>Sopladora y aspiradora black decker</v>
      </c>
      <c r="E1019" s="96">
        <f>+VLOOKUP(A1019,BD!$A$2:$E$3988,5,0)</f>
        <v>5728.58</v>
      </c>
      <c r="G1019" s="101">
        <f t="shared" ref="G1019:G1036" si="26">IF($G$7="SI",ROUND(E1019-(E1019*DES.1),2)*1.21,ROUND(E1019-(E1019*DES.1),2))</f>
        <v>3093.43</v>
      </c>
      <c r="H1019" s="69"/>
      <c r="I1019" s="101">
        <f t="array" ref="I1019">+ROUND(G1019+(G1019*DES.2),2)</f>
        <v>5568.17</v>
      </c>
      <c r="J1019" s="57"/>
      <c r="K1019" s="57"/>
      <c r="L1019" s="57"/>
      <c r="M1019" s="57"/>
      <c r="N1019" s="57"/>
      <c r="O1019" s="64"/>
    </row>
    <row r="1020" spans="1:15" ht="18">
      <c r="A1020" s="75" t="s">
        <v>10677</v>
      </c>
      <c r="C1020" s="94" t="str">
        <f>+VLOOKUP(A1020,BD!$A$2:$E$3988,3,0)</f>
        <v>111 - 13,5x7x5</v>
      </c>
      <c r="D1020" s="95" t="str">
        <f>+VLOOKUP(A1020,BD!$A$2:$E$3988,4,0)</f>
        <v>Taladro bosch</v>
      </c>
      <c r="E1020" s="96">
        <f>+VLOOKUP(A1020,BD!$A$2:$E$3988,5,0)</f>
        <v>5728.58</v>
      </c>
      <c r="G1020" s="101">
        <f t="shared" si="26"/>
        <v>3093.43</v>
      </c>
      <c r="H1020" s="69"/>
      <c r="I1020" s="101">
        <f t="array" ref="I1020">+ROUND(G1020+(G1020*DES.2),2)</f>
        <v>5568.17</v>
      </c>
      <c r="J1020" s="57"/>
      <c r="K1020" s="57"/>
      <c r="L1020" s="57"/>
      <c r="M1020" s="57"/>
      <c r="N1020" s="57"/>
      <c r="O1020" s="64"/>
    </row>
    <row r="1021" spans="1:15" ht="18">
      <c r="A1021" s="75" t="s">
        <v>10678</v>
      </c>
      <c r="C1021" s="94" t="str">
        <f>+VLOOKUP(A1021,BD!$A$2:$E$3988,3,0)</f>
        <v>112 - 23x9x6</v>
      </c>
      <c r="D1021" s="95" t="str">
        <f>+VLOOKUP(A1021,BD!$A$2:$E$3988,4,0)</f>
        <v>Amoladora dower paggio</v>
      </c>
      <c r="E1021" s="96">
        <f>+VLOOKUP(A1021,BD!$A$2:$E$3988,5,0)</f>
        <v>5728.58</v>
      </c>
      <c r="G1021" s="101">
        <f t="shared" si="26"/>
        <v>3093.43</v>
      </c>
      <c r="H1021" s="69"/>
      <c r="I1021" s="101">
        <f t="array" ref="I1021">+ROUND(G1021+(G1021*DES.2),2)</f>
        <v>5568.17</v>
      </c>
      <c r="J1021" s="57"/>
      <c r="K1021" s="57"/>
      <c r="L1021" s="57"/>
      <c r="M1021" s="57"/>
      <c r="N1021" s="57"/>
      <c r="O1021" s="64"/>
    </row>
    <row r="1022" spans="1:15" ht="18">
      <c r="A1022" s="75" t="s">
        <v>10679</v>
      </c>
      <c r="C1022" s="94" t="str">
        <f>+VLOOKUP(A1022,BD!$A$2:$E$3988,3,0)</f>
        <v>113 - 13x8x5</v>
      </c>
      <c r="D1022" s="95" t="str">
        <f>+VLOOKUP(A1022,BD!$A$2:$E$3988,4,0)</f>
        <v>Amoladora de walt</v>
      </c>
      <c r="E1022" s="96">
        <f>+VLOOKUP(A1022,BD!$A$2:$E$3988,5,0)</f>
        <v>5728.58</v>
      </c>
      <c r="G1022" s="101">
        <f t="shared" si="26"/>
        <v>3093.43</v>
      </c>
      <c r="H1022" s="69"/>
      <c r="I1022" s="101">
        <f t="array" ref="I1022">+ROUND(G1022+(G1022*DES.2),2)</f>
        <v>5568.17</v>
      </c>
      <c r="J1022" s="57"/>
      <c r="K1022" s="57"/>
      <c r="L1022" s="57"/>
      <c r="M1022" s="57"/>
      <c r="N1022" s="57"/>
      <c r="O1022" s="64"/>
    </row>
    <row r="1023" spans="1:15" ht="18">
      <c r="A1023" s="75" t="s">
        <v>10680</v>
      </c>
      <c r="C1023" s="94" t="str">
        <f>+VLOOKUP(A1023,BD!$A$2:$E$3988,3,0)</f>
        <v>114 - 13x14x7,3</v>
      </c>
      <c r="D1023" s="95" t="str">
        <f>+VLOOKUP(A1023,BD!$A$2:$E$3988,4,0)</f>
        <v>Amol 7" dowen paggio</v>
      </c>
      <c r="E1023" s="96">
        <f>+VLOOKUP(A1023,BD!$A$2:$E$3988,5,0)</f>
        <v>5728.58</v>
      </c>
      <c r="G1023" s="101">
        <f t="shared" si="26"/>
        <v>3093.43</v>
      </c>
      <c r="H1023" s="69"/>
      <c r="I1023" s="101">
        <f t="array" ref="I1023">+ROUND(G1023+(G1023*DES.2),2)</f>
        <v>5568.17</v>
      </c>
      <c r="J1023" s="57"/>
      <c r="K1023" s="57"/>
      <c r="L1023" s="57"/>
      <c r="M1023" s="57"/>
      <c r="N1023" s="57"/>
      <c r="O1023" s="64"/>
    </row>
    <row r="1024" spans="1:15" ht="18">
      <c r="A1024" s="75" t="s">
        <v>10681</v>
      </c>
      <c r="C1024" s="94" t="str">
        <f>+VLOOKUP(A1024,BD!$A$2:$E$3988,3,0)</f>
        <v>115 - 13x10x5</v>
      </c>
      <c r="D1024" s="95" t="str">
        <f>+VLOOKUP(A1024,BD!$A$2:$E$3988,4,0)</f>
        <v>Amoladora black &amp; decker</v>
      </c>
      <c r="E1024" s="96">
        <f>+VLOOKUP(A1024,BD!$A$2:$E$3988,5,0)</f>
        <v>5728.58</v>
      </c>
      <c r="G1024" s="101">
        <f t="shared" si="26"/>
        <v>3093.43</v>
      </c>
      <c r="H1024" s="69"/>
      <c r="I1024" s="101">
        <f t="array" ref="I1024">+ROUND(G1024+(G1024*DES.2),2)</f>
        <v>5568.17</v>
      </c>
      <c r="J1024" s="57"/>
      <c r="K1024" s="57"/>
      <c r="L1024" s="57"/>
      <c r="M1024" s="57"/>
      <c r="N1024" s="57"/>
      <c r="O1024" s="64"/>
    </row>
    <row r="1025" spans="1:15" ht="18">
      <c r="A1025" s="75" t="s">
        <v>10682</v>
      </c>
      <c r="C1025" s="94" t="str">
        <f>+VLOOKUP(A1025,BD!$A$2:$E$3988,3,0)</f>
        <v>116 - 6x9x13</v>
      </c>
      <c r="D1025" s="95" t="str">
        <f>+VLOOKUP(A1025,BD!$A$2:$E$3988,4,0)</f>
        <v>Amol argentec</v>
      </c>
      <c r="E1025" s="96">
        <f>+VLOOKUP(A1025,BD!$A$2:$E$3988,5,0)</f>
        <v>5728.58</v>
      </c>
      <c r="G1025" s="101">
        <f t="shared" si="26"/>
        <v>3093.43</v>
      </c>
      <c r="H1025" s="69"/>
      <c r="I1025" s="101">
        <f t="array" ref="I1025">+ROUND(G1025+(G1025*DES.2),2)</f>
        <v>5568.17</v>
      </c>
      <c r="J1025" s="57"/>
      <c r="K1025" s="57"/>
      <c r="L1025" s="57"/>
      <c r="M1025" s="57"/>
      <c r="N1025" s="57"/>
      <c r="O1025" s="64"/>
    </row>
    <row r="1026" spans="1:15" ht="18">
      <c r="A1026" s="75" t="s">
        <v>10683</v>
      </c>
      <c r="C1026" s="94" t="str">
        <f>+VLOOKUP(A1026,BD!$A$2:$E$3988,3,0)</f>
        <v>117 - 6x12x16</v>
      </c>
      <c r="D1026" s="95" t="str">
        <f>+VLOOKUP(A1026,BD!$A$2:$E$3988,4,0)</f>
        <v>Rotomartillo</v>
      </c>
      <c r="E1026" s="96">
        <f>+VLOOKUP(A1026,BD!$A$2:$E$3988,5,0)</f>
        <v>5728.58</v>
      </c>
      <c r="G1026" s="101">
        <f t="shared" si="26"/>
        <v>3093.43</v>
      </c>
      <c r="H1026" s="69"/>
      <c r="I1026" s="101">
        <f t="array" ref="I1026">+ROUND(G1026+(G1026*DES.2),2)</f>
        <v>5568.17</v>
      </c>
      <c r="J1026" s="57"/>
      <c r="K1026" s="57"/>
      <c r="L1026" s="57"/>
      <c r="M1026" s="57"/>
      <c r="N1026" s="57"/>
      <c r="O1026" s="64"/>
    </row>
    <row r="1027" spans="1:15" ht="18">
      <c r="A1027" s="75" t="s">
        <v>10684</v>
      </c>
      <c r="C1027" s="94" t="str">
        <f>+VLOOKUP(A1027,BD!$A$2:$E$3988,3,0)</f>
        <v>118 - 6x16x21</v>
      </c>
      <c r="D1027" s="95" t="str">
        <f>+VLOOKUP(A1027,BD!$A$2:$E$3988,4,0)</f>
        <v>Rotomartillo</v>
      </c>
      <c r="E1027" s="96">
        <f>+VLOOKUP(A1027,BD!$A$2:$E$3988,5,0)</f>
        <v>5728.58</v>
      </c>
      <c r="G1027" s="101">
        <f t="shared" si="26"/>
        <v>3093.43</v>
      </c>
      <c r="H1027" s="69"/>
      <c r="I1027" s="101">
        <f t="array" ref="I1027">+ROUND(G1027+(G1027*DES.2),2)</f>
        <v>5568.17</v>
      </c>
      <c r="J1027" s="57"/>
      <c r="K1027" s="57"/>
      <c r="L1027" s="57"/>
      <c r="M1027" s="57"/>
      <c r="N1027" s="57"/>
      <c r="O1027" s="64"/>
    </row>
    <row r="1028" spans="1:15" ht="18">
      <c r="A1028" s="75" t="s">
        <v>10685</v>
      </c>
      <c r="C1028" s="94" t="str">
        <f>+VLOOKUP(A1028,BD!$A$2:$E$3988,3,0)</f>
        <v>119 - 6x12x18</v>
      </c>
      <c r="D1028" s="95" t="str">
        <f>+VLOOKUP(A1028,BD!$A$2:$E$3988,4,0)</f>
        <v>Dewalt amoladora</v>
      </c>
      <c r="E1028" s="96">
        <f>+VLOOKUP(A1028,BD!$A$2:$E$3988,5,0)</f>
        <v>5728.58</v>
      </c>
      <c r="G1028" s="101">
        <f t="shared" si="26"/>
        <v>3093.43</v>
      </c>
      <c r="H1028" s="69"/>
      <c r="I1028" s="101">
        <f t="array" ref="I1028">+ROUND(G1028+(G1028*DES.2),2)</f>
        <v>5568.17</v>
      </c>
      <c r="J1028" s="57"/>
      <c r="K1028" s="57"/>
      <c r="L1028" s="57"/>
      <c r="M1028" s="57"/>
      <c r="N1028" s="57"/>
      <c r="O1028" s="64"/>
    </row>
    <row r="1029" spans="1:15" ht="18">
      <c r="A1029" s="75" t="s">
        <v>10686</v>
      </c>
      <c r="C1029" s="94" t="str">
        <f>+VLOOKUP(A1029,BD!$A$2:$E$3988,3,0)</f>
        <v>120 - 5x11x17</v>
      </c>
      <c r="D1029" s="95" t="str">
        <f>+VLOOKUP(A1029,BD!$A$2:$E$3988,4,0)</f>
        <v>Dewalt amoladora</v>
      </c>
      <c r="E1029" s="96">
        <f>+VLOOKUP(A1029,BD!$A$2:$E$3988,5,0)</f>
        <v>5728.58</v>
      </c>
      <c r="G1029" s="101">
        <f t="shared" si="26"/>
        <v>3093.43</v>
      </c>
      <c r="H1029" s="69"/>
      <c r="I1029" s="101">
        <f t="array" ref="I1029">+ROUND(G1029+(G1029*DES.2),2)</f>
        <v>5568.17</v>
      </c>
      <c r="J1029" s="57"/>
      <c r="K1029" s="57"/>
      <c r="L1029" s="57"/>
      <c r="M1029" s="57"/>
      <c r="N1029" s="57"/>
      <c r="O1029" s="64"/>
    </row>
    <row r="1030" spans="1:15" ht="18">
      <c r="A1030" s="75" t="s">
        <v>10687</v>
      </c>
      <c r="C1030" s="94" t="str">
        <f>+VLOOKUP(A1030,BD!$A$2:$E$3988,3,0)</f>
        <v>121 - 6x11x18</v>
      </c>
      <c r="D1030" s="95" t="str">
        <f>+VLOOKUP(A1030,BD!$A$2:$E$3988,4,0)</f>
        <v>Aspiradora</v>
      </c>
      <c r="E1030" s="96">
        <f>+VLOOKUP(A1030,BD!$A$2:$E$3988,5,0)</f>
        <v>5728.58</v>
      </c>
      <c r="G1030" s="101">
        <f t="shared" si="26"/>
        <v>3093.43</v>
      </c>
      <c r="H1030" s="69"/>
      <c r="I1030" s="101">
        <f t="array" ref="I1030">+ROUND(G1030+(G1030*DES.2),2)</f>
        <v>5568.17</v>
      </c>
      <c r="J1030" s="57"/>
      <c r="K1030" s="57"/>
      <c r="L1030" s="57"/>
      <c r="M1030" s="57"/>
      <c r="N1030" s="57"/>
      <c r="O1030" s="64"/>
    </row>
    <row r="1031" spans="1:15" ht="18">
      <c r="A1031" s="75" t="s">
        <v>10688</v>
      </c>
      <c r="C1031" s="94" t="str">
        <f>+VLOOKUP(A1031,BD!$A$2:$E$3988,3,0)</f>
        <v>122 - 6x12x28</v>
      </c>
      <c r="D1031" s="95" t="str">
        <f>+VLOOKUP(A1031,BD!$A$2:$E$3988,4,0)</f>
        <v>Aspiradora y hidrolavadora</v>
      </c>
      <c r="E1031" s="96">
        <f>+VLOOKUP(A1031,BD!$A$2:$E$3988,5,0)</f>
        <v>5728.58</v>
      </c>
      <c r="G1031" s="101">
        <f t="shared" si="26"/>
        <v>3093.43</v>
      </c>
      <c r="H1031" s="69"/>
      <c r="I1031" s="101">
        <f t="array" ref="I1031">+ROUND(G1031+(G1031*DES.2),2)</f>
        <v>5568.17</v>
      </c>
      <c r="J1031" s="57"/>
      <c r="K1031" s="57"/>
      <c r="L1031" s="57"/>
      <c r="M1031" s="57"/>
      <c r="N1031" s="57"/>
      <c r="O1031" s="64"/>
    </row>
    <row r="1032" spans="1:15" ht="18">
      <c r="A1032" s="75" t="s">
        <v>10689</v>
      </c>
      <c r="C1032" s="94" t="str">
        <f>+VLOOKUP(A1032,BD!$A$2:$E$3988,3,0)</f>
        <v>123 - 7x11x17</v>
      </c>
      <c r="D1032" s="95" t="str">
        <f>+VLOOKUP(A1032,BD!$A$2:$E$3988,4,0)</f>
        <v>Rotomartillo y amoladoras</v>
      </c>
      <c r="E1032" s="96">
        <f>+VLOOKUP(A1032,BD!$A$2:$E$3988,5,0)</f>
        <v>5728.58</v>
      </c>
      <c r="G1032" s="101">
        <f t="shared" si="26"/>
        <v>3093.43</v>
      </c>
      <c r="H1032" s="69"/>
      <c r="I1032" s="101">
        <f t="array" ref="I1032">+ROUND(G1032+(G1032*DES.2),2)</f>
        <v>5568.17</v>
      </c>
      <c r="J1032" s="57"/>
      <c r="K1032" s="57"/>
      <c r="L1032" s="57"/>
      <c r="M1032" s="57"/>
      <c r="N1032" s="57"/>
      <c r="O1032" s="64"/>
    </row>
    <row r="1033" spans="1:15" ht="18">
      <c r="A1033" s="75" t="s">
        <v>10690</v>
      </c>
      <c r="C1033" s="94" t="str">
        <f>+VLOOKUP(A1033,BD!$A$2:$E$3988,3,0)</f>
        <v>124 - 5x12x17</v>
      </c>
      <c r="D1033" s="95" t="str">
        <f>+VLOOKUP(A1033,BD!$A$2:$E$3988,4,0)</f>
        <v>Lavarropas</v>
      </c>
      <c r="E1033" s="96">
        <f>+VLOOKUP(A1033,BD!$A$2:$E$3988,5,0)</f>
        <v>7839.11</v>
      </c>
      <c r="G1033" s="101">
        <f t="shared" si="26"/>
        <v>4233.12</v>
      </c>
      <c r="H1033" s="69"/>
      <c r="I1033" s="101">
        <f t="array" ref="I1033">+ROUND(G1033+(G1033*DES.2),2)</f>
        <v>7619.62</v>
      </c>
      <c r="J1033" s="57"/>
      <c r="K1033" s="57"/>
      <c r="L1033" s="57"/>
      <c r="M1033" s="57"/>
      <c r="N1033" s="57"/>
      <c r="O1033" s="64"/>
    </row>
    <row r="1034" spans="1:15" ht="18">
      <c r="A1034" s="75" t="s">
        <v>10691</v>
      </c>
      <c r="C1034" s="94" t="str">
        <f>+VLOOKUP(A1034,BD!$A$2:$E$3988,3,0)</f>
        <v>125 - 5x12x17</v>
      </c>
      <c r="D1034" s="95" t="str">
        <f>+VLOOKUP(A1034,BD!$A$2:$E$3988,4,0)</f>
        <v>Lavarropas</v>
      </c>
      <c r="E1034" s="96">
        <f>+VLOOKUP(A1034,BD!$A$2:$E$3988,5,0)</f>
        <v>7839.11</v>
      </c>
      <c r="G1034" s="101">
        <f t="shared" si="26"/>
        <v>4233.12</v>
      </c>
      <c r="H1034" s="69"/>
      <c r="I1034" s="101">
        <f t="array" ref="I1034">+ROUND(G1034+(G1034*DES.2),2)</f>
        <v>7619.62</v>
      </c>
      <c r="J1034" s="57"/>
      <c r="K1034" s="57"/>
      <c r="L1034" s="57"/>
      <c r="M1034" s="57"/>
      <c r="N1034" s="57"/>
      <c r="O1034" s="64"/>
    </row>
    <row r="1035" spans="1:15" ht="18">
      <c r="A1035" s="75" t="s">
        <v>10692</v>
      </c>
      <c r="C1035" s="94" t="str">
        <f>+VLOOKUP(A1035,BD!$A$2:$E$3988,3,0)</f>
        <v>126 - 5x11x18</v>
      </c>
      <c r="D1035" s="95" t="str">
        <f>+VLOOKUP(A1035,BD!$A$2:$E$3988,4,0)</f>
        <v>Dewalt amoladora</v>
      </c>
      <c r="E1035" s="96">
        <f>+VLOOKUP(A1035,BD!$A$2:$E$3988,5,0)</f>
        <v>5728.58</v>
      </c>
      <c r="G1035" s="101">
        <f t="shared" si="26"/>
        <v>3093.43</v>
      </c>
      <c r="H1035" s="69"/>
      <c r="I1035" s="101">
        <f t="array" ref="I1035">+ROUND(G1035+(G1035*DES.2),2)</f>
        <v>5568.17</v>
      </c>
      <c r="J1035" s="57"/>
      <c r="K1035" s="57"/>
      <c r="L1035" s="57"/>
      <c r="M1035" s="57"/>
      <c r="N1035" s="57"/>
      <c r="O1035" s="64"/>
    </row>
    <row r="1036" spans="1:15" ht="18.75" thickBot="1">
      <c r="A1036" s="75" t="s">
        <v>10693</v>
      </c>
      <c r="C1036" s="94" t="str">
        <f>+VLOOKUP(A1036,BD!$A$2:$E$3988,3,0)</f>
        <v>127 - 6,5x13,5x19</v>
      </c>
      <c r="D1036" s="95" t="str">
        <f>+VLOOKUP(A1036,BD!$A$2:$E$3988,4,0)</f>
        <v>Amoladoras 7"</v>
      </c>
      <c r="E1036" s="96">
        <f>+VLOOKUP(A1036,BD!$A$2:$E$3988,5,0)</f>
        <v>5728.58</v>
      </c>
      <c r="G1036" s="101">
        <f t="shared" si="26"/>
        <v>3093.43</v>
      </c>
      <c r="H1036" s="69"/>
      <c r="I1036" s="101">
        <f t="array" ref="I1036">+ROUND(G1036+(G1036*DES.2),2)</f>
        <v>5568.17</v>
      </c>
      <c r="J1036" s="57"/>
      <c r="K1036" s="57"/>
      <c r="L1036" s="57"/>
      <c r="M1036" s="57"/>
      <c r="N1036" s="57"/>
      <c r="O1036" s="64"/>
    </row>
    <row r="1037" spans="1:15" ht="27" thickBot="1">
      <c r="A1037" s="75">
        <f>+A978+1</f>
        <v>10</v>
      </c>
      <c r="B1037" s="174"/>
      <c r="C1037" s="179" t="str">
        <f>+VLOOKUP(A1037,BD!$G:$H,2,0)</f>
        <v>TERMINALES</v>
      </c>
      <c r="D1037" s="180"/>
      <c r="E1037" s="181"/>
      <c r="J1037" s="57"/>
      <c r="K1037" s="57"/>
      <c r="L1037" s="57"/>
      <c r="M1037" s="57"/>
      <c r="N1037" s="57"/>
      <c r="O1037" s="65" t="str">
        <f>+IFERROR(VLOOKUP(A1037,Imagen!A:B,2,0),"")</f>
        <v/>
      </c>
    </row>
    <row r="1038" spans="1:15" ht="18">
      <c r="A1038" s="75" t="s">
        <v>1068</v>
      </c>
      <c r="B1038" s="175"/>
      <c r="C1038" s="94" t="str">
        <f>+VLOOKUP(A1038,BD!$A$2:$E$3988,3,0)</f>
        <v>30 ch</v>
      </c>
      <c r="D1038" s="95" t="str">
        <f>+VLOOKUP(A1038,BD!$A$2:$E$3988,4,0)</f>
        <v>Ojal de 4,2 mm chico Cable: 0,8 - 2 mm</v>
      </c>
      <c r="E1038" s="96">
        <f>+VLOOKUP(A1038,BD!$A$2:$E$3988,5,0)</f>
        <v>144.66</v>
      </c>
      <c r="G1038" s="101">
        <f t="shared" ref="G1038:G1069" si="27">IF($G$7="SI",ROUND(E1038-(E1038*DES.1),2)*1.21,ROUND(E1038-(E1038*DES.1),2))</f>
        <v>78.12</v>
      </c>
      <c r="H1038" s="69"/>
      <c r="I1038" s="101">
        <f t="array" ref="I1038">+ROUND(G1038+(G1038*DES.2),2)</f>
        <v>140.62</v>
      </c>
      <c r="J1038" s="57"/>
      <c r="K1038" s="57"/>
      <c r="L1038" s="57"/>
      <c r="M1038" s="57"/>
      <c r="N1038" s="57"/>
      <c r="O1038" s="64" t="str">
        <f>+IFERROR(VLOOKUP(A1038,Imagen!A:B,2,0),"")</f>
        <v>http://http2.mlstatic.com/D_686488-MLA71988007742_102023-F.jpg</v>
      </c>
    </row>
    <row r="1039" spans="1:15" ht="18">
      <c r="A1039" s="75" t="s">
        <v>1069</v>
      </c>
      <c r="B1039" s="175"/>
      <c r="C1039" s="94" t="str">
        <f>+VLOOKUP(A1039,BD!$A$2:$E$3988,3,0)</f>
        <v>30 gr</v>
      </c>
      <c r="D1039" s="95" t="str">
        <f>+VLOOKUP(A1039,BD!$A$2:$E$3988,4,0)</f>
        <v>Ojal de 4,2 mm grande Cable: 0,8 - 2 mm - NO</v>
      </c>
      <c r="E1039" s="96">
        <f>+VLOOKUP(A1039,BD!$A$2:$E$3988,5,0)</f>
        <v>152.63</v>
      </c>
      <c r="G1039" s="101">
        <f t="shared" si="27"/>
        <v>82.42</v>
      </c>
      <c r="H1039" s="69"/>
      <c r="I1039" s="101">
        <f t="array" ref="I1039">+ROUND(G1039+(G1039*DES.2),2)</f>
        <v>148.36000000000001</v>
      </c>
      <c r="J1039" s="57"/>
      <c r="K1039" s="57"/>
      <c r="L1039" s="57"/>
      <c r="M1039" s="57"/>
      <c r="N1039" s="57"/>
      <c r="O1039" s="64" t="str">
        <f>+IFERROR(VLOOKUP(A1039,Imagen!A:B,2,0),"")</f>
        <v>http://http2.mlstatic.com/D_686488-MLA71988007742_102023-F.jpg</v>
      </c>
    </row>
    <row r="1040" spans="1:15" ht="18">
      <c r="A1040" s="75" t="s">
        <v>1070</v>
      </c>
      <c r="B1040" s="175"/>
      <c r="C1040" s="94" t="str">
        <f>+VLOOKUP(A1040,BD!$A$2:$E$3988,3,0)</f>
        <v>31 ch</v>
      </c>
      <c r="D1040" s="95" t="str">
        <f>+VLOOKUP(A1040,BD!$A$2:$E$3988,4,0)</f>
        <v>Ojal de 5,2 mm chico Cable: 0,8 - 2 mm - NO</v>
      </c>
      <c r="E1040" s="96">
        <f>+VLOOKUP(A1040,BD!$A$2:$E$3988,5,0)</f>
        <v>152.63</v>
      </c>
      <c r="G1040" s="101">
        <f t="shared" si="27"/>
        <v>82.42</v>
      </c>
      <c r="H1040" s="69"/>
      <c r="I1040" s="101">
        <f t="array" ref="I1040">+ROUND(G1040+(G1040*DES.2),2)</f>
        <v>148.36000000000001</v>
      </c>
      <c r="J1040" s="57"/>
      <c r="K1040" s="57"/>
      <c r="L1040" s="57"/>
      <c r="M1040" s="57"/>
      <c r="N1040" s="57"/>
      <c r="O1040" s="64" t="str">
        <f>+IFERROR(VLOOKUP(A1040,Imagen!A:B,2,0),"")</f>
        <v>http://http2.mlstatic.com/D_779686-MLA71988007748_102023-F.jpg</v>
      </c>
    </row>
    <row r="1041" spans="1:15" ht="18">
      <c r="A1041" s="75" t="s">
        <v>1071</v>
      </c>
      <c r="B1041" s="175"/>
      <c r="C1041" s="94" t="str">
        <f>+VLOOKUP(A1041,BD!$A$2:$E$3988,3,0)</f>
        <v>31 gr</v>
      </c>
      <c r="D1041" s="95" t="str">
        <f>+VLOOKUP(A1041,BD!$A$2:$E$3988,4,0)</f>
        <v>Ojal de 5,2 mm grande Cable: 0,8 - 2 mm</v>
      </c>
      <c r="E1041" s="96">
        <f>+VLOOKUP(A1041,BD!$A$2:$E$3988,5,0)</f>
        <v>177.12</v>
      </c>
      <c r="G1041" s="101">
        <f t="shared" si="27"/>
        <v>95.64</v>
      </c>
      <c r="H1041" s="69"/>
      <c r="I1041" s="101">
        <f t="array" ref="I1041">+ROUND(G1041+(G1041*DES.2),2)</f>
        <v>172.15</v>
      </c>
      <c r="J1041" s="57"/>
      <c r="K1041" s="57"/>
      <c r="L1041" s="57"/>
      <c r="M1041" s="57"/>
      <c r="N1041" s="57"/>
      <c r="O1041" s="64" t="str">
        <f>+IFERROR(VLOOKUP(A1041,Imagen!A:B,2,0),"")</f>
        <v>http://http2.mlstatic.com/D_779686-MLA71988007748_102023-F.jpg</v>
      </c>
    </row>
    <row r="1042" spans="1:15" ht="18">
      <c r="A1042" s="75" t="s">
        <v>1072</v>
      </c>
      <c r="B1042" s="175"/>
      <c r="C1042" s="94">
        <f>+VLOOKUP(A1042,BD!$A$2:$E$3988,3,0)</f>
        <v>32</v>
      </c>
      <c r="D1042" s="95" t="str">
        <f>+VLOOKUP(A1042,BD!$A$2:$E$3988,4,0)</f>
        <v>Ojal de 6,5 mm Cable: 0,8 - 2 mm</v>
      </c>
      <c r="E1042" s="96">
        <f>+VLOOKUP(A1042,BD!$A$2:$E$3988,5,0)</f>
        <v>178.83</v>
      </c>
      <c r="G1042" s="101">
        <f t="shared" si="27"/>
        <v>96.57</v>
      </c>
      <c r="H1042" s="69"/>
      <c r="I1042" s="101">
        <f t="array" ref="I1042">+ROUND(G1042+(G1042*DES.2),2)</f>
        <v>173.83</v>
      </c>
      <c r="J1042" s="57"/>
      <c r="K1042" s="57"/>
      <c r="L1042" s="57"/>
      <c r="M1042" s="57"/>
      <c r="N1042" s="57"/>
      <c r="O1042" s="64" t="str">
        <f>+IFERROR(VLOOKUP(A1042,Imagen!A:B,2,0),"")</f>
        <v>http://http2.mlstatic.com/D_780137-MLA71987794508_102023-F.jpg</v>
      </c>
    </row>
    <row r="1043" spans="1:15" ht="18">
      <c r="A1043" s="75" t="s">
        <v>1073</v>
      </c>
      <c r="B1043" s="175"/>
      <c r="C1043" s="94">
        <f>+VLOOKUP(A1043,BD!$A$2:$E$3988,3,0)</f>
        <v>33</v>
      </c>
      <c r="D1043" s="95" t="str">
        <f>+VLOOKUP(A1043,BD!$A$2:$E$3988,4,0)</f>
        <v>Ojal de 8,5 mm Cable: 0,8 - 2,5 mm</v>
      </c>
      <c r="E1043" s="96">
        <f>+VLOOKUP(A1043,BD!$A$2:$E$3988,5,0)</f>
        <v>250.59</v>
      </c>
      <c r="G1043" s="101">
        <f t="shared" si="27"/>
        <v>135.32</v>
      </c>
      <c r="H1043" s="69"/>
      <c r="I1043" s="101">
        <f t="array" ref="I1043">+ROUND(G1043+(G1043*DES.2),2)</f>
        <v>243.58</v>
      </c>
      <c r="J1043" s="57"/>
      <c r="K1043" s="57"/>
      <c r="L1043" s="57"/>
      <c r="M1043" s="57"/>
      <c r="N1043" s="57"/>
      <c r="O1043" s="64" t="str">
        <f>+IFERROR(VLOOKUP(A1043,Imagen!A:B,2,0),"")</f>
        <v>http://http2.mlstatic.com/D_975008-MLA71987794504_102023-F.jpg</v>
      </c>
    </row>
    <row r="1044" spans="1:15" ht="18">
      <c r="A1044" s="75" t="s">
        <v>1074</v>
      </c>
      <c r="B1044" s="175"/>
      <c r="C1044" s="94">
        <f>+VLOOKUP(A1044,BD!$A$2:$E$3988,3,0)</f>
        <v>34</v>
      </c>
      <c r="D1044" s="95" t="str">
        <f>+VLOOKUP(A1044,BD!$A$2:$E$3988,4,0)</f>
        <v>Horquilla de 3 mm Cable: 0,8 - 2 mm</v>
      </c>
      <c r="E1044" s="96">
        <f>+VLOOKUP(A1044,BD!$A$2:$E$3988,5,0)</f>
        <v>85.43</v>
      </c>
      <c r="G1044" s="101">
        <f t="shared" si="27"/>
        <v>46.13</v>
      </c>
      <c r="H1044" s="69"/>
      <c r="I1044" s="101">
        <f t="array" ref="I1044">+ROUND(G1044+(G1044*DES.2),2)</f>
        <v>83.03</v>
      </c>
      <c r="J1044" s="57"/>
      <c r="K1044" s="57"/>
      <c r="L1044" s="57"/>
      <c r="M1044" s="57"/>
      <c r="N1044" s="57"/>
      <c r="O1044" s="64" t="str">
        <f>+IFERROR(VLOOKUP(A1044,Imagen!A:B,2,0),"")</f>
        <v>http://http2.mlstatic.com/D_850027-MLA71562020122_092023-F.jpg</v>
      </c>
    </row>
    <row r="1045" spans="1:15" ht="18">
      <c r="A1045" s="75" t="s">
        <v>1075</v>
      </c>
      <c r="B1045" s="175"/>
      <c r="C1045" s="94">
        <f>+VLOOKUP(A1045,BD!$A$2:$E$3988,3,0)</f>
        <v>35</v>
      </c>
      <c r="D1045" s="95" t="str">
        <f>+VLOOKUP(A1045,BD!$A$2:$E$3988,4,0)</f>
        <v>Horquilla de 4,2 mm Cable: 0,8 - 2 mm</v>
      </c>
      <c r="E1045" s="96">
        <f>+VLOOKUP(A1045,BD!$A$2:$E$3988,5,0)</f>
        <v>141.24</v>
      </c>
      <c r="G1045" s="101">
        <f t="shared" si="27"/>
        <v>76.27</v>
      </c>
      <c r="H1045" s="69"/>
      <c r="I1045" s="101">
        <f t="array" ref="I1045">+ROUND(G1045+(G1045*DES.2),2)</f>
        <v>137.29</v>
      </c>
      <c r="J1045" s="57"/>
      <c r="K1045" s="57"/>
      <c r="L1045" s="57"/>
      <c r="M1045" s="57"/>
      <c r="N1045" s="57"/>
      <c r="O1045" s="64" t="str">
        <f>+IFERROR(VLOOKUP(A1045,Imagen!A:B,2,0),"")</f>
        <v>http://http2.mlstatic.com/D_991529-MLA71610239799_092023-F.jpg</v>
      </c>
    </row>
    <row r="1046" spans="1:15" ht="18">
      <c r="A1046" s="75" t="s">
        <v>1076</v>
      </c>
      <c r="C1046" s="94">
        <f>+VLOOKUP(A1046,BD!$A$2:$E$3988,3,0)</f>
        <v>36</v>
      </c>
      <c r="D1046" s="95" t="str">
        <f>+VLOOKUP(A1046,BD!$A$2:$E$3988,4,0)</f>
        <v>Horquilla de 5,2 mm  Cable: 0,8 - 2 mm</v>
      </c>
      <c r="E1046" s="96">
        <f>+VLOOKUP(A1046,BD!$A$2:$E$3988,5,0)</f>
        <v>179.4</v>
      </c>
      <c r="G1046" s="101">
        <f t="shared" si="27"/>
        <v>96.88</v>
      </c>
      <c r="H1046" s="69"/>
      <c r="I1046" s="101">
        <f t="array" ref="I1046">+ROUND(G1046+(G1046*DES.2),2)</f>
        <v>174.38</v>
      </c>
      <c r="J1046" s="57"/>
      <c r="K1046" s="57"/>
      <c r="L1046" s="57"/>
      <c r="M1046" s="57"/>
      <c r="N1046" s="57"/>
      <c r="O1046" s="64" t="str">
        <f>+IFERROR(VLOOKUP(A1046,Imagen!A:B,2,0),"")</f>
        <v>http://http2.mlstatic.com/D_808995-MLA71610239803_092023-F.jpg</v>
      </c>
    </row>
    <row r="1047" spans="1:15" ht="18">
      <c r="A1047" s="75" t="s">
        <v>1077</v>
      </c>
      <c r="C1047" s="94">
        <f>+VLOOKUP(A1047,BD!$A$2:$E$3988,3,0)</f>
        <v>37</v>
      </c>
      <c r="D1047" s="95" t="str">
        <f>+VLOOKUP(A1047,BD!$A$2:$E$3988,4,0)</f>
        <v>Horquilla de 6.5 mm Cable: 0,8 - 2 mm</v>
      </c>
      <c r="E1047" s="96">
        <f>+VLOOKUP(A1047,BD!$A$2:$E$3988,5,0)</f>
        <v>179.4</v>
      </c>
      <c r="G1047" s="101">
        <f t="shared" si="27"/>
        <v>96.88</v>
      </c>
      <c r="H1047" s="69"/>
      <c r="I1047" s="101">
        <f t="array" ref="I1047">+ROUND(G1047+(G1047*DES.2),2)</f>
        <v>174.38</v>
      </c>
      <c r="J1047" s="57"/>
      <c r="K1047" s="57"/>
      <c r="L1047" s="57"/>
      <c r="M1047" s="57"/>
      <c r="N1047" s="57"/>
      <c r="O1047" s="64" t="str">
        <f>+IFERROR(VLOOKUP(A1047,Imagen!A:B,2,0),"")</f>
        <v>http://http2.mlstatic.com/D_725040-MLA71610239807_092023-F.jpg</v>
      </c>
    </row>
    <row r="1048" spans="1:15" ht="18">
      <c r="A1048" s="75" t="s">
        <v>1078</v>
      </c>
      <c r="C1048" s="94">
        <f>+VLOOKUP(A1048,BD!$A$2:$E$3988,3,0)</f>
        <v>38</v>
      </c>
      <c r="D1048" s="95" t="str">
        <f>+VLOOKUP(A1048,BD!$A$2:$E$3988,4,0)</f>
        <v>Pala macho de 2,8 mm Cable: 0,8 - 2 mm</v>
      </c>
      <c r="E1048" s="96">
        <f>+VLOOKUP(A1048,BD!$A$2:$E$3988,5,0)</f>
        <v>131.56</v>
      </c>
      <c r="G1048" s="101">
        <f t="shared" si="27"/>
        <v>71.040000000000006</v>
      </c>
      <c r="H1048" s="69"/>
      <c r="I1048" s="101">
        <f t="array" ref="I1048">+ROUND(G1048+(G1048*DES.2),2)</f>
        <v>127.87</v>
      </c>
      <c r="J1048" s="57"/>
      <c r="K1048" s="57"/>
      <c r="L1048" s="57"/>
      <c r="M1048" s="57"/>
      <c r="N1048" s="57"/>
      <c r="O1048" s="64" t="str">
        <f>+IFERROR(VLOOKUP(A1048,Imagen!A:B,2,0),"")</f>
        <v>http://http2.mlstatic.com/D_698323-MLA72045124823_102023-F.jpg</v>
      </c>
    </row>
    <row r="1049" spans="1:15" ht="18">
      <c r="A1049" s="75" t="s">
        <v>1079</v>
      </c>
      <c r="C1049" s="94">
        <f>+VLOOKUP(A1049,BD!$A$2:$E$3988,3,0)</f>
        <v>40</v>
      </c>
      <c r="D1049" s="95" t="str">
        <f>+VLOOKUP(A1049,BD!$A$2:$E$3988,4,0)</f>
        <v>Pala macho de 5 mm Cable: 0,8 - 2 mm</v>
      </c>
      <c r="E1049" s="96">
        <f>+VLOOKUP(A1049,BD!$A$2:$E$3988,5,0)</f>
        <v>150.35</v>
      </c>
      <c r="G1049" s="101">
        <f t="shared" si="27"/>
        <v>81.19</v>
      </c>
      <c r="H1049" s="69"/>
      <c r="I1049" s="101">
        <f t="array" ref="I1049">+ROUND(G1049+(G1049*DES.2),2)</f>
        <v>146.13999999999999</v>
      </c>
      <c r="J1049" s="57"/>
      <c r="K1049" s="57"/>
      <c r="L1049" s="57"/>
      <c r="M1049" s="57"/>
      <c r="N1049" s="57"/>
      <c r="O1049" s="64" t="str">
        <f>+IFERROR(VLOOKUP(A1049,Imagen!A:B,2,0),"")</f>
        <v>http://http2.mlstatic.com/D_652570-MLA71987833506_102023-F.jpg</v>
      </c>
    </row>
    <row r="1050" spans="1:15" ht="18">
      <c r="A1050" s="75" t="s">
        <v>1080</v>
      </c>
      <c r="C1050" s="94">
        <f>+VLOOKUP(A1050,BD!$A$2:$E$3988,3,0)</f>
        <v>41</v>
      </c>
      <c r="D1050" s="95" t="str">
        <f>+VLOOKUP(A1050,BD!$A$2:$E$3988,4,0)</f>
        <v>Pala macho de 6.3 mm Cable: 1 - 2,5 mm</v>
      </c>
      <c r="E1050" s="96">
        <f>+VLOOKUP(A1050,BD!$A$2:$E$3988,5,0)</f>
        <v>161.74</v>
      </c>
      <c r="G1050" s="101">
        <f t="shared" si="27"/>
        <v>87.34</v>
      </c>
      <c r="H1050" s="69"/>
      <c r="I1050" s="101">
        <f t="array" ref="I1050">+ROUND(G1050+(G1050*DES.2),2)</f>
        <v>157.21</v>
      </c>
      <c r="J1050" s="57"/>
      <c r="K1050" s="57"/>
      <c r="L1050" s="57"/>
      <c r="M1050" s="57"/>
      <c r="N1050" s="57"/>
      <c r="O1050" s="64" t="str">
        <f>+IFERROR(VLOOKUP(A1050,Imagen!A:B,2,0),"")</f>
        <v>http://http2.mlstatic.com/D_883166-MLA71987794534_102023-F.jpg</v>
      </c>
    </row>
    <row r="1051" spans="1:15" ht="18">
      <c r="A1051" s="75" t="s">
        <v>1081</v>
      </c>
      <c r="C1051" s="94">
        <f>+VLOOKUP(A1051,BD!$A$2:$E$3988,3,0)</f>
        <v>42</v>
      </c>
      <c r="D1051" s="95" t="str">
        <f>+VLOOKUP(A1051,BD!$A$2:$E$3988,4,0)</f>
        <v>Pala macho de 6.5 mm larga Cable: 2 - 2,5 mm</v>
      </c>
      <c r="E1051" s="96">
        <f>+VLOOKUP(A1051,BD!$A$2:$E$3988,5,0)</f>
        <v>238.06</v>
      </c>
      <c r="G1051" s="101">
        <f t="shared" si="27"/>
        <v>128.55000000000001</v>
      </c>
      <c r="H1051" s="69"/>
      <c r="I1051" s="101">
        <f t="array" ref="I1051">+ROUND(G1051+(G1051*DES.2),2)</f>
        <v>231.39</v>
      </c>
      <c r="J1051" s="57"/>
      <c r="K1051" s="57"/>
      <c r="L1051" s="57"/>
      <c r="M1051" s="57"/>
      <c r="N1051" s="57"/>
      <c r="O1051" s="64" t="str">
        <f>+IFERROR(VLOOKUP(A1051,Imagen!A:B,2,0),"")</f>
        <v>http://http2.mlstatic.com/D_696645-MLA71988007768_102023-F.jpg</v>
      </c>
    </row>
    <row r="1052" spans="1:15" ht="18">
      <c r="A1052" s="75" t="s">
        <v>1082</v>
      </c>
      <c r="C1052" s="94">
        <f>+VLOOKUP(A1052,BD!$A$2:$E$3988,3,0)</f>
        <v>43</v>
      </c>
      <c r="D1052" s="95" t="str">
        <f>+VLOOKUP(A1052,BD!$A$2:$E$3988,4,0)</f>
        <v>Pala hembra de 2,8 mm Cable: 0,5 - 1mm</v>
      </c>
      <c r="E1052" s="96">
        <f>+VLOOKUP(A1052,BD!$A$2:$E$3988,5,0)</f>
        <v>89.03</v>
      </c>
      <c r="G1052" s="101">
        <f t="shared" si="27"/>
        <v>48.08</v>
      </c>
      <c r="H1052" s="69"/>
      <c r="I1052" s="101">
        <f t="array" ref="I1052">+ROUND(G1052+(G1052*DES.2),2)</f>
        <v>86.54</v>
      </c>
      <c r="J1052" s="57"/>
      <c r="K1052" s="57"/>
      <c r="L1052" s="57"/>
      <c r="M1052" s="57"/>
      <c r="N1052" s="57"/>
      <c r="O1052" s="64" t="str">
        <f>+IFERROR(VLOOKUP(A1052,Imagen!A:B,2,0),"")</f>
        <v>http://http2.mlstatic.com/D_718935-MLA71988007764_102023-F.jpg</v>
      </c>
    </row>
    <row r="1053" spans="1:15" ht="18">
      <c r="A1053" s="75" t="s">
        <v>1083</v>
      </c>
      <c r="C1053" s="94">
        <f>+VLOOKUP(A1053,BD!$A$2:$E$3988,3,0)</f>
        <v>44</v>
      </c>
      <c r="D1053" s="95" t="str">
        <f>+VLOOKUP(A1053,BD!$A$2:$E$3988,4,0)</f>
        <v>Pala hembra de 4,8 mm Cable: 0,5 - 1mm</v>
      </c>
      <c r="E1053" s="96">
        <f>+VLOOKUP(A1053,BD!$A$2:$E$3988,5,0)</f>
        <v>130.87</v>
      </c>
      <c r="G1053" s="101">
        <f t="shared" si="27"/>
        <v>70.67</v>
      </c>
      <c r="H1053" s="69"/>
      <c r="I1053" s="101">
        <f t="array" ref="I1053">+ROUND(G1053+(G1053*DES.2),2)</f>
        <v>127.21</v>
      </c>
      <c r="J1053" s="57"/>
      <c r="K1053" s="57"/>
      <c r="L1053" s="57"/>
      <c r="M1053" s="57"/>
      <c r="N1053" s="57"/>
      <c r="O1053" s="64" t="str">
        <f>+IFERROR(VLOOKUP(A1053,Imagen!A:B,2,0),"")</f>
        <v>http://http2.mlstatic.com/D_985355-MLA71987794530_102023-F.jpg</v>
      </c>
    </row>
    <row r="1054" spans="1:15" ht="18">
      <c r="A1054" s="75" t="s">
        <v>1084</v>
      </c>
      <c r="C1054" s="94">
        <f>+VLOOKUP(A1054,BD!$A$2:$E$3988,3,0)</f>
        <v>45</v>
      </c>
      <c r="D1054" s="95" t="str">
        <f>+VLOOKUP(A1054,BD!$A$2:$E$3988,4,0)</f>
        <v>Pala hembra de 6,5 mm Cable: 0,5 - 1mm</v>
      </c>
      <c r="E1054" s="96">
        <f>+VLOOKUP(A1054,BD!$A$2:$E$3988,5,0)</f>
        <v>137.84</v>
      </c>
      <c r="G1054" s="101">
        <f t="shared" si="27"/>
        <v>74.430000000000007</v>
      </c>
      <c r="H1054" s="69"/>
      <c r="I1054" s="101">
        <f t="array" ref="I1054">+ROUND(G1054+(G1054*DES.2),2)</f>
        <v>133.97</v>
      </c>
      <c r="J1054" s="57"/>
      <c r="K1054" s="57"/>
      <c r="L1054" s="57"/>
      <c r="M1054" s="57"/>
      <c r="N1054" s="57"/>
      <c r="O1054" s="64" t="str">
        <f>+IFERROR(VLOOKUP(A1054,Imagen!A:B,2,0),"")</f>
        <v>http://http2.mlstatic.com/D_606884-MLA71988007770_102023-F.jpg</v>
      </c>
    </row>
    <row r="1055" spans="1:15" ht="18">
      <c r="A1055" s="75" t="s">
        <v>1085</v>
      </c>
      <c r="C1055" s="94">
        <f>+VLOOKUP(A1055,BD!$A$2:$E$3988,3,0)</f>
        <v>46</v>
      </c>
      <c r="D1055" s="95" t="str">
        <f>+VLOOKUP(A1055,BD!$A$2:$E$3988,4,0)</f>
        <v>Bandera de 6,3 mm Cable: 0,5 - 1mm</v>
      </c>
      <c r="E1055" s="96">
        <f>+VLOOKUP(A1055,BD!$A$2:$E$3988,5,0)</f>
        <v>189.7</v>
      </c>
      <c r="G1055" s="101">
        <f t="shared" si="27"/>
        <v>102.44</v>
      </c>
      <c r="H1055" s="69"/>
      <c r="I1055" s="101">
        <f t="array" ref="I1055">+ROUND(G1055+(G1055*DES.2),2)</f>
        <v>184.39</v>
      </c>
      <c r="J1055" s="57"/>
      <c r="K1055" s="57"/>
      <c r="L1055" s="57"/>
      <c r="M1055" s="57"/>
      <c r="N1055" s="57"/>
      <c r="O1055" s="65" t="str">
        <f>+IFERROR(VLOOKUP(A1055,Imagen!A:B,2,0),"")</f>
        <v/>
      </c>
    </row>
    <row r="1056" spans="1:15" ht="18">
      <c r="A1056" s="75" t="s">
        <v>1086</v>
      </c>
      <c r="C1056" s="94">
        <f>+VLOOKUP(A1056,BD!$A$2:$E$3988,3,0)</f>
        <v>47</v>
      </c>
      <c r="D1056" s="95" t="str">
        <f>+VLOOKUP(A1056,BD!$A$2:$E$3988,4,0)</f>
        <v>Bandera de opticas Cable: 0,5 - 2mm</v>
      </c>
      <c r="E1056" s="96">
        <f>+VLOOKUP(A1056,BD!$A$2:$E$3988,5,0)</f>
        <v>210.25</v>
      </c>
      <c r="G1056" s="101">
        <f t="shared" si="27"/>
        <v>113.54</v>
      </c>
      <c r="H1056" s="69"/>
      <c r="I1056" s="101">
        <f t="array" ref="I1056">+ROUND(G1056+(G1056*DES.2),2)</f>
        <v>204.37</v>
      </c>
      <c r="J1056" s="57"/>
      <c r="K1056" s="57"/>
      <c r="L1056" s="57"/>
      <c r="M1056" s="57"/>
      <c r="N1056" s="57"/>
      <c r="O1056" s="64" t="str">
        <f>+IFERROR(VLOOKUP(A1056,Imagen!A:B,2,0),"")</f>
        <v>http://http2.mlstatic.com/D_746400-MLA71610239813_092023-F.jpg</v>
      </c>
    </row>
    <row r="1057" spans="1:15" ht="18">
      <c r="A1057" s="75" t="s">
        <v>1087</v>
      </c>
      <c r="C1057" s="94">
        <f>+VLOOKUP(A1057,BD!$A$2:$E$3988,3,0)</f>
        <v>51</v>
      </c>
      <c r="D1057" s="95" t="str">
        <f>+VLOOKUP(A1057,BD!$A$2:$E$3988,4,0)</f>
        <v>Tubo macho de 4 mm Cable: 0,5 - 2mm</v>
      </c>
      <c r="E1057" s="96">
        <f>+VLOOKUP(A1057,BD!$A$2:$E$3988,5,0)</f>
        <v>191.36</v>
      </c>
      <c r="G1057" s="101">
        <f t="shared" si="27"/>
        <v>103.33</v>
      </c>
      <c r="H1057" s="69"/>
      <c r="I1057" s="101">
        <f t="array" ref="I1057">+ROUND(G1057+(G1057*DES.2),2)</f>
        <v>185.99</v>
      </c>
      <c r="J1057" s="57"/>
      <c r="K1057" s="57"/>
      <c r="L1057" s="57"/>
      <c r="M1057" s="57"/>
      <c r="N1057" s="57"/>
      <c r="O1057" s="64" t="str">
        <f>+IFERROR(VLOOKUP(A1057,Imagen!A:B,2,0),"")</f>
        <v>http://http2.mlstatic.com/D_865475-MLA71987794554_102023-F.jpg</v>
      </c>
    </row>
    <row r="1058" spans="1:15" ht="18">
      <c r="A1058" s="75" t="s">
        <v>1088</v>
      </c>
      <c r="C1058" s="94">
        <f>+VLOOKUP(A1058,BD!$A$2:$E$3988,3,0)</f>
        <v>52</v>
      </c>
      <c r="D1058" s="95" t="str">
        <f>+VLOOKUP(A1058,BD!$A$2:$E$3988,4,0)</f>
        <v>Tubo hembra de 4 mm Cable: 0,5 - 2mm</v>
      </c>
      <c r="E1058" s="96">
        <f>+VLOOKUP(A1058,BD!$A$2:$E$3988,5,0)</f>
        <v>221.54</v>
      </c>
      <c r="G1058" s="101">
        <f t="shared" si="27"/>
        <v>119.63</v>
      </c>
      <c r="H1058" s="69"/>
      <c r="I1058" s="101">
        <f t="array" ref="I1058">+ROUND(G1058+(G1058*DES.2),2)</f>
        <v>215.33</v>
      </c>
      <c r="J1058" s="57"/>
      <c r="K1058" s="57"/>
      <c r="L1058" s="57"/>
      <c r="M1058" s="57"/>
      <c r="N1058" s="57"/>
      <c r="O1058" s="64" t="str">
        <f>+IFERROR(VLOOKUP(A1058,Imagen!A:B,2,0),"")</f>
        <v>http://http2.mlstatic.com/D_940606-MLA71988007776_102023-F.jpg</v>
      </c>
    </row>
    <row r="1059" spans="1:15" ht="18">
      <c r="A1059" s="75" t="s">
        <v>1089</v>
      </c>
      <c r="C1059" s="94">
        <f>+VLOOKUP(A1059,BD!$A$2:$E$3988,3,0)</f>
        <v>53</v>
      </c>
      <c r="D1059" s="95" t="str">
        <f>+VLOOKUP(A1059,BD!$A$2:$E$3988,4,0)</f>
        <v>Tubo macho de 4,5 mm Cable: 0,5 - 2mm</v>
      </c>
      <c r="E1059" s="96">
        <f>+VLOOKUP(A1059,BD!$A$2:$E$3988,5,0)</f>
        <v>376.46</v>
      </c>
      <c r="G1059" s="101">
        <f t="shared" si="27"/>
        <v>203.29</v>
      </c>
      <c r="H1059" s="69"/>
      <c r="I1059" s="101">
        <f t="array" ref="I1059">+ROUND(G1059+(G1059*DES.2),2)</f>
        <v>365.92</v>
      </c>
      <c r="J1059" s="57"/>
      <c r="K1059" s="57"/>
      <c r="L1059" s="57"/>
      <c r="M1059" s="57"/>
      <c r="N1059" s="57"/>
      <c r="O1059" s="64" t="str">
        <f>+IFERROR(VLOOKUP(A1059,Imagen!A:B,2,0),"")</f>
        <v>http://http2.mlstatic.com/D_922550-MLA72045124837_102023-F.jpg</v>
      </c>
    </row>
    <row r="1060" spans="1:15" ht="18">
      <c r="A1060" s="75" t="s">
        <v>1090</v>
      </c>
      <c r="C1060" s="94">
        <f>+VLOOKUP(A1060,BD!$A$2:$E$3988,3,0)</f>
        <v>54</v>
      </c>
      <c r="D1060" s="95" t="str">
        <f>+VLOOKUP(A1060,BD!$A$2:$E$3988,4,0)</f>
        <v>Tubo hembra de 4,5 mm Cable: 0,5 - 2mm</v>
      </c>
      <c r="E1060" s="96">
        <f>+VLOOKUP(A1060,BD!$A$2:$E$3988,5,0)</f>
        <v>227.81</v>
      </c>
      <c r="G1060" s="101">
        <f t="shared" si="27"/>
        <v>123.02</v>
      </c>
      <c r="H1060" s="69"/>
      <c r="I1060" s="101">
        <f t="array" ref="I1060">+ROUND(G1060+(G1060*DES.2),2)</f>
        <v>221.44</v>
      </c>
      <c r="J1060" s="57"/>
      <c r="K1060" s="57"/>
      <c r="L1060" s="57"/>
      <c r="M1060" s="57"/>
      <c r="N1060" s="57"/>
      <c r="O1060" s="64" t="str">
        <f>+IFERROR(VLOOKUP(A1060,Imagen!A:B,2,0),"")</f>
        <v>http://http2.mlstatic.com/D_886913-MLA71987794550_102023-F.jpg</v>
      </c>
    </row>
    <row r="1061" spans="1:15" ht="18">
      <c r="A1061" s="75" t="s">
        <v>1091</v>
      </c>
      <c r="C1061" s="94" t="str">
        <f>+VLOOKUP(A1061,BD!$A$2:$E$3988,3,0)</f>
        <v>58 ch</v>
      </c>
      <c r="D1061" s="95" t="str">
        <f>+VLOOKUP(A1061,BD!$A$2:$E$3988,4,0)</f>
        <v xml:space="preserve">Aislante de 6,5 chico </v>
      </c>
      <c r="E1061" s="96">
        <f>+VLOOKUP(A1061,BD!$A$2:$E$3988,5,0)</f>
        <v>43.28</v>
      </c>
      <c r="G1061" s="101">
        <f t="shared" si="27"/>
        <v>23.37</v>
      </c>
      <c r="H1061" s="69"/>
      <c r="I1061" s="101">
        <f t="array" ref="I1061">+ROUND(G1061+(G1061*DES.2),2)</f>
        <v>42.07</v>
      </c>
      <c r="J1061" s="57"/>
      <c r="K1061" s="57"/>
      <c r="L1061" s="57"/>
      <c r="M1061" s="57"/>
      <c r="N1061" s="57"/>
      <c r="O1061" s="64" t="str">
        <f>+IFERROR(VLOOKUP(A1061,Imagen!A:B,2,0),"")</f>
        <v>http://http2.mlstatic.com/D_790515-MLA71988007780_102023-F.jpg</v>
      </c>
    </row>
    <row r="1062" spans="1:15" ht="18">
      <c r="A1062" s="75" t="s">
        <v>1092</v>
      </c>
      <c r="C1062" s="94" t="str">
        <f>+VLOOKUP(A1062,BD!$A$2:$E$3988,3,0)</f>
        <v>58 gr</v>
      </c>
      <c r="D1062" s="95" t="str">
        <f>+VLOOKUP(A1062,BD!$A$2:$E$3988,4,0)</f>
        <v>Aislante de 6,5 grande</v>
      </c>
      <c r="E1062" s="96">
        <f>+VLOOKUP(A1062,BD!$A$2:$E$3988,5,0)</f>
        <v>44.99</v>
      </c>
      <c r="G1062" s="101">
        <f t="shared" si="27"/>
        <v>24.29</v>
      </c>
      <c r="H1062" s="69"/>
      <c r="I1062" s="101">
        <f t="array" ref="I1062">+ROUND(G1062+(G1062*DES.2),2)</f>
        <v>43.72</v>
      </c>
      <c r="J1062" s="57"/>
      <c r="K1062" s="57"/>
      <c r="L1062" s="57"/>
      <c r="M1062" s="57"/>
      <c r="N1062" s="57"/>
      <c r="O1062" s="64" t="str">
        <f>+IFERROR(VLOOKUP(A1062,Imagen!A:B,2,0),"")</f>
        <v>http://http2.mlstatic.com/D_699339-MLA71987833528_102023-F.jpg</v>
      </c>
    </row>
    <row r="1063" spans="1:15" ht="18">
      <c r="A1063" s="75" t="s">
        <v>1093</v>
      </c>
      <c r="C1063" s="94">
        <f>+VLOOKUP(A1063,BD!$A$2:$E$3988,3,0)</f>
        <v>59</v>
      </c>
      <c r="D1063" s="95" t="str">
        <f>+VLOOKUP(A1063,BD!$A$2:$E$3988,4,0)</f>
        <v>Aislante bandera</v>
      </c>
      <c r="E1063" s="96">
        <f>+VLOOKUP(A1063,BD!$A$2:$E$3988,5,0)</f>
        <v>36.880000000000003</v>
      </c>
      <c r="G1063" s="101">
        <f t="shared" si="27"/>
        <v>19.920000000000002</v>
      </c>
      <c r="H1063" s="69"/>
      <c r="I1063" s="101">
        <f t="array" ref="I1063">+ROUND(G1063+(G1063*DES.2),2)</f>
        <v>35.86</v>
      </c>
      <c r="J1063" s="57"/>
      <c r="K1063" s="57"/>
      <c r="L1063" s="57"/>
      <c r="M1063" s="57"/>
      <c r="N1063" s="57"/>
      <c r="O1063" s="65" t="str">
        <f>+IFERROR(VLOOKUP(A1063,Imagen!A:B,2,0),"")</f>
        <v/>
      </c>
    </row>
    <row r="1064" spans="1:15" ht="18">
      <c r="A1064" s="75" t="s">
        <v>1094</v>
      </c>
      <c r="C1064" s="94">
        <f>+VLOOKUP(A1064,BD!$A$2:$E$3988,3,0)</f>
        <v>60</v>
      </c>
      <c r="D1064" s="95" t="str">
        <f>+VLOOKUP(A1064,BD!$A$2:$E$3988,4,0)</f>
        <v>Aislante recto de 6,5 mnm</v>
      </c>
      <c r="E1064" s="96">
        <f>+VLOOKUP(A1064,BD!$A$2:$E$3988,5,0)</f>
        <v>50.12</v>
      </c>
      <c r="G1064" s="101">
        <f t="shared" si="27"/>
        <v>27.06</v>
      </c>
      <c r="H1064" s="69"/>
      <c r="I1064" s="101">
        <f t="array" ref="I1064">+ROUND(G1064+(G1064*DES.2),2)</f>
        <v>48.71</v>
      </c>
      <c r="J1064" s="57"/>
      <c r="K1064" s="57"/>
      <c r="L1064" s="57"/>
      <c r="M1064" s="57"/>
      <c r="N1064" s="57"/>
      <c r="O1064" s="64" t="str">
        <f>+IFERROR(VLOOKUP(A1064,Imagen!A:B,2,0),"")</f>
        <v>http://http2.mlstatic.com/D_754987-MLA72045124841_102023-F.jpg</v>
      </c>
    </row>
    <row r="1065" spans="1:15" ht="18">
      <c r="A1065" s="75" t="s">
        <v>1095</v>
      </c>
      <c r="C1065" s="94">
        <f>+VLOOKUP(A1065,BD!$A$2:$E$3988,3,0)</f>
        <v>61</v>
      </c>
      <c r="D1065" s="95" t="str">
        <f>+VLOOKUP(A1065,BD!$A$2:$E$3988,4,0)</f>
        <v>Ojal de cobre 8,5 mm Cable: 10 - 16 mm</v>
      </c>
      <c r="E1065" s="96">
        <f>+VLOOKUP(A1065,BD!$A$2:$E$3988,5,0)</f>
        <v>2672.46</v>
      </c>
      <c r="G1065" s="101">
        <f t="shared" si="27"/>
        <v>1443.13</v>
      </c>
      <c r="H1065" s="69"/>
      <c r="I1065" s="101">
        <f t="array" ref="I1065">+ROUND(G1065+(G1065*DES.2),2)</f>
        <v>2597.63</v>
      </c>
      <c r="J1065" s="57"/>
      <c r="K1065" s="57"/>
      <c r="L1065" s="57"/>
      <c r="M1065" s="57"/>
      <c r="N1065" s="57"/>
      <c r="O1065" s="64" t="str">
        <f>+IFERROR(VLOOKUP(A1065,Imagen!A:B,2,0),"")</f>
        <v>http://http2.mlstatic.com/D_988793-MLA71561992626_092023-F.jpg</v>
      </c>
    </row>
    <row r="1066" spans="1:15" ht="18">
      <c r="A1066" s="75" t="s">
        <v>1096</v>
      </c>
      <c r="C1066" s="94">
        <f>+VLOOKUP(A1066,BD!$A$2:$E$3988,3,0)</f>
        <v>62</v>
      </c>
      <c r="D1066" s="95" t="str">
        <f>+VLOOKUP(A1066,BD!$A$2:$E$3988,4,0)</f>
        <v>Ojal de cobre 10 mm Cable: 10 - 16 mm</v>
      </c>
      <c r="E1066" s="96">
        <f>+VLOOKUP(A1066,BD!$A$2:$E$3988,5,0)</f>
        <v>2672.46</v>
      </c>
      <c r="G1066" s="101">
        <f t="shared" si="27"/>
        <v>1443.13</v>
      </c>
      <c r="H1066" s="69"/>
      <c r="I1066" s="101">
        <f t="array" ref="I1066">+ROUND(G1066+(G1066*DES.2),2)</f>
        <v>2597.63</v>
      </c>
      <c r="J1066" s="57"/>
      <c r="K1066" s="57"/>
      <c r="L1066" s="57"/>
      <c r="M1066" s="57"/>
      <c r="N1066" s="57"/>
      <c r="O1066" s="64" t="str">
        <f>+IFERROR(VLOOKUP(A1066,Imagen!A:B,2,0),"")</f>
        <v>http://http2.mlstatic.com/D_774269-MLA71610239823_092023-F.jpg</v>
      </c>
    </row>
    <row r="1067" spans="1:15" ht="18">
      <c r="A1067" s="75" t="s">
        <v>1097</v>
      </c>
      <c r="C1067" s="94">
        <f>+VLOOKUP(A1067,BD!$A$2:$E$3988,3,0)</f>
        <v>63</v>
      </c>
      <c r="D1067" s="95" t="str">
        <f>+VLOOKUP(A1067,BD!$A$2:$E$3988,4,0)</f>
        <v>Ojal de cobre 10 mm grande Cable: 16 - 25 mm</v>
      </c>
      <c r="E1067" s="96">
        <f>+VLOOKUP(A1067,BD!$A$2:$E$3988,5,0)</f>
        <v>2785.03</v>
      </c>
      <c r="G1067" s="101">
        <f t="shared" si="27"/>
        <v>1503.92</v>
      </c>
      <c r="H1067" s="69"/>
      <c r="I1067" s="101">
        <f t="array" ref="I1067">+ROUND(G1067+(G1067*DES.2),2)</f>
        <v>2707.06</v>
      </c>
      <c r="J1067" s="57"/>
      <c r="K1067" s="57"/>
      <c r="L1067" s="57"/>
      <c r="M1067" s="57"/>
      <c r="N1067" s="57"/>
      <c r="O1067" s="64" t="str">
        <f>+IFERROR(VLOOKUP(A1067,Imagen!A:B,2,0),"")</f>
        <v>http://http2.mlstatic.com/D_944346-MLA71562010228_092023-F.jpg</v>
      </c>
    </row>
    <row r="1068" spans="1:15" ht="18.75" thickBot="1">
      <c r="A1068" s="75" t="s">
        <v>1098</v>
      </c>
      <c r="C1068" s="94">
        <f>+VLOOKUP(A1068,BD!$A$2:$E$3988,3,0)</f>
        <v>64</v>
      </c>
      <c r="D1068" s="95" t="str">
        <f>+VLOOKUP(A1068,BD!$A$2:$E$3988,4,0)</f>
        <v>Ojal de 1/4 bronce Cable: 0,8 - 2,5 mm</v>
      </c>
      <c r="E1068" s="96">
        <f>+VLOOKUP(A1068,BD!$A$2:$E$3988,5,0)</f>
        <v>250.59</v>
      </c>
      <c r="G1068" s="102">
        <f t="shared" si="27"/>
        <v>135.32</v>
      </c>
      <c r="H1068" s="69"/>
      <c r="I1068" s="102">
        <f t="array" ref="I1068">+ROUND(G1068+(G1068*DES.2),2)</f>
        <v>243.58</v>
      </c>
      <c r="J1068" s="57"/>
      <c r="K1068" s="57"/>
      <c r="L1068" s="57"/>
      <c r="M1068" s="57"/>
      <c r="N1068" s="57"/>
      <c r="O1068" s="64" t="str">
        <f>+IFERROR(VLOOKUP(A1068,Imagen!A:B,2,0),"")</f>
        <v>http://http2.mlstatic.com/D_837272-MLA71988007788_102023-F.jpg</v>
      </c>
    </row>
    <row r="1069" spans="1:15" ht="18">
      <c r="A1069" s="75" t="s">
        <v>1099</v>
      </c>
      <c r="C1069" s="94">
        <f>+VLOOKUP(A1069,BD!$A$2:$E$3988,3,0)</f>
        <v>65</v>
      </c>
      <c r="D1069" s="95" t="str">
        <f>+VLOOKUP(A1069,BD!$A$2:$E$3988,4,0)</f>
        <v>Ojal de 6,5 x 13 reforzado  Cable: 2,5 - 8 mm</v>
      </c>
      <c r="E1069" s="96">
        <f>+VLOOKUP(A1069,BD!$A$2:$E$3988,5,0)</f>
        <v>424.3</v>
      </c>
      <c r="G1069" s="101">
        <f t="shared" si="27"/>
        <v>229.12</v>
      </c>
      <c r="H1069" s="69"/>
      <c r="I1069" s="101">
        <f t="array" ref="I1069">+ROUND(G1069+(G1069*DES.2),2)</f>
        <v>412.42</v>
      </c>
      <c r="J1069" s="57"/>
      <c r="K1069" s="57"/>
      <c r="L1069" s="57"/>
      <c r="M1069" s="57"/>
      <c r="N1069" s="57"/>
      <c r="O1069" s="64" t="str">
        <f>+IFERROR(VLOOKUP(A1069,Imagen!A:B,2,0),"")</f>
        <v>http://http2.mlstatic.com/D_955520-MLA71988007792_102023-F.jpg</v>
      </c>
    </row>
    <row r="1070" spans="1:15" ht="18">
      <c r="A1070" s="75" t="s">
        <v>1100</v>
      </c>
      <c r="C1070" s="94">
        <f>+VLOOKUP(A1070,BD!$A$2:$E$3988,3,0)</f>
        <v>66</v>
      </c>
      <c r="D1070" s="95" t="str">
        <f>+VLOOKUP(A1070,BD!$A$2:$E$3988,4,0)</f>
        <v>Ojal de 8,5x 13 mm reforzado Cable: 2,5 - 8 mm</v>
      </c>
      <c r="E1070" s="96">
        <f>+VLOOKUP(A1070,BD!$A$2:$E$3988,5,0)</f>
        <v>424.3</v>
      </c>
      <c r="G1070" s="101">
        <f t="shared" ref="G1070:G1101" si="28">IF($G$7="SI",ROUND(E1070-(E1070*DES.1),2)*1.21,ROUND(E1070-(E1070*DES.1),2))</f>
        <v>229.12</v>
      </c>
      <c r="H1070" s="69"/>
      <c r="I1070" s="101">
        <f t="array" ref="I1070">+ROUND(G1070+(G1070*DES.2),2)</f>
        <v>412.42</v>
      </c>
      <c r="J1070" s="57"/>
      <c r="K1070" s="57"/>
      <c r="L1070" s="57"/>
      <c r="M1070" s="57"/>
      <c r="N1070" s="57"/>
      <c r="O1070" s="64" t="str">
        <f>+IFERROR(VLOOKUP(A1070,Imagen!A:B,2,0),"")</f>
        <v>http://http2.mlstatic.com/D_866871-MLA71987833542_102023-F.jpg</v>
      </c>
    </row>
    <row r="1071" spans="1:15" ht="18">
      <c r="A1071" s="75" t="s">
        <v>1101</v>
      </c>
      <c r="C1071" s="94">
        <f>+VLOOKUP(A1071,BD!$A$2:$E$3988,3,0)</f>
        <v>67</v>
      </c>
      <c r="D1071" s="95" t="str">
        <f>+VLOOKUP(A1071,BD!$A$2:$E$3988,4,0)</f>
        <v>Ojal de 8,5x18 mm reforzado Cable: 2,5 - 6 mm</v>
      </c>
      <c r="E1071" s="96">
        <f>+VLOOKUP(A1071,BD!$A$2:$E$3988,5,0)</f>
        <v>719.31</v>
      </c>
      <c r="G1071" s="101">
        <f t="shared" si="28"/>
        <v>388.43</v>
      </c>
      <c r="H1071" s="69"/>
      <c r="I1071" s="101">
        <f t="array" ref="I1071">+ROUND(G1071+(G1071*DES.2),2)</f>
        <v>699.17</v>
      </c>
      <c r="J1071" s="57"/>
      <c r="K1071" s="57"/>
      <c r="L1071" s="57"/>
      <c r="M1071" s="57"/>
      <c r="N1071" s="57"/>
      <c r="O1071" s="64" t="str">
        <f>+IFERROR(VLOOKUP(A1071,Imagen!A:B,2,0),"")</f>
        <v>http://http2.mlstatic.com/D_621271-MLA71987794566_102023-F.jpg</v>
      </c>
    </row>
    <row r="1072" spans="1:15" ht="18">
      <c r="A1072" s="75" t="s">
        <v>1102</v>
      </c>
      <c r="C1072" s="94">
        <f>+VLOOKUP(A1072,BD!$A$2:$E$3988,3,0)</f>
        <v>68</v>
      </c>
      <c r="D1072" s="95" t="str">
        <f>+VLOOKUP(A1072,BD!$A$2:$E$3988,4,0)</f>
        <v>Ojal de 10,5x18 mm reforzado Cable: 2,5 - 6 mm</v>
      </c>
      <c r="E1072" s="96">
        <f>+VLOOKUP(A1072,BD!$A$2:$E$3988,5,0)</f>
        <v>719.31</v>
      </c>
      <c r="G1072" s="101">
        <f t="shared" si="28"/>
        <v>388.43</v>
      </c>
      <c r="H1072" s="69"/>
      <c r="I1072" s="101">
        <f t="array" ref="I1072">+ROUND(G1072+(G1072*DES.2),2)</f>
        <v>699.17</v>
      </c>
      <c r="J1072" s="57"/>
      <c r="K1072" s="57"/>
      <c r="L1072" s="57"/>
      <c r="M1072" s="57"/>
      <c r="N1072" s="57"/>
      <c r="O1072" s="65" t="str">
        <f>+IFERROR(VLOOKUP(A1072,Imagen!A:B,2,0),"")</f>
        <v/>
      </c>
    </row>
    <row r="1073" spans="1:15" ht="18">
      <c r="A1073" s="75" t="s">
        <v>1103</v>
      </c>
      <c r="C1073" s="94">
        <f>+VLOOKUP(A1073,BD!$A$2:$E$3988,3,0)</f>
        <v>69</v>
      </c>
      <c r="D1073" s="95" t="str">
        <f>+VLOOKUP(A1073,BD!$A$2:$E$3988,4,0)</f>
        <v>Ojal de 13,5x18 mm reforzado Cable: 2,5 - 6 mm</v>
      </c>
      <c r="E1073" s="96">
        <f>+VLOOKUP(A1073,BD!$A$2:$E$3988,5,0)</f>
        <v>719.31</v>
      </c>
      <c r="G1073" s="101">
        <f t="shared" si="28"/>
        <v>388.43</v>
      </c>
      <c r="H1073" s="69"/>
      <c r="I1073" s="101">
        <f t="array" ref="I1073">+ROUND(G1073+(G1073*DES.2),2)</f>
        <v>699.17</v>
      </c>
      <c r="J1073" s="57"/>
      <c r="K1073" s="57"/>
      <c r="L1073" s="57"/>
      <c r="M1073" s="57"/>
      <c r="N1073" s="57"/>
      <c r="O1073" s="65" t="str">
        <f>+IFERROR(VLOOKUP(A1073,Imagen!A:B,2,0),"")</f>
        <v/>
      </c>
    </row>
    <row r="1074" spans="1:15" ht="18">
      <c r="A1074" s="75" t="s">
        <v>1104</v>
      </c>
      <c r="C1074" s="94">
        <f>+VLOOKUP(A1074,BD!$A$2:$E$3988,3,0)</f>
        <v>70</v>
      </c>
      <c r="D1074" s="95" t="str">
        <f>+VLOOKUP(A1074,BD!$A$2:$E$3988,4,0)</f>
        <v>Ojal de 8,5x18 mm reforzado Cable: 6 - 10 mm</v>
      </c>
      <c r="E1074" s="96">
        <f>+VLOOKUP(A1074,BD!$A$2:$E$3988,5,0)</f>
        <v>726.14</v>
      </c>
      <c r="G1074" s="101">
        <f t="shared" si="28"/>
        <v>392.12</v>
      </c>
      <c r="H1074" s="69"/>
      <c r="I1074" s="101">
        <f t="array" ref="I1074">+ROUND(G1074+(G1074*DES.2),2)</f>
        <v>705.82</v>
      </c>
      <c r="J1074" s="57"/>
      <c r="K1074" s="57"/>
      <c r="L1074" s="57"/>
      <c r="M1074" s="57"/>
      <c r="N1074" s="57"/>
      <c r="O1074" s="64" t="str">
        <f>+IFERROR(VLOOKUP(A1074,Imagen!A:B,2,0),"")</f>
        <v>http://http2.mlstatic.com/D_723357-MLA71987794574_102023-F.jpg</v>
      </c>
    </row>
    <row r="1075" spans="1:15" ht="18">
      <c r="A1075" s="75" t="s">
        <v>1105</v>
      </c>
      <c r="C1075" s="94">
        <f>+VLOOKUP(A1075,BD!$A$2:$E$3988,3,0)</f>
        <v>71</v>
      </c>
      <c r="D1075" s="95" t="str">
        <f>+VLOOKUP(A1075,BD!$A$2:$E$3988,4,0)</f>
        <v>Ojal de 10,5x18 mm reforzado Cable: 6 - 10 mm</v>
      </c>
      <c r="E1075" s="96">
        <f>+VLOOKUP(A1075,BD!$A$2:$E$3988,5,0)</f>
        <v>732.41</v>
      </c>
      <c r="G1075" s="101">
        <f t="shared" si="28"/>
        <v>395.5</v>
      </c>
      <c r="H1075" s="69"/>
      <c r="I1075" s="101">
        <f t="array" ref="I1075">+ROUND(G1075+(G1075*DES.2),2)</f>
        <v>711.9</v>
      </c>
      <c r="J1075" s="57"/>
      <c r="K1075" s="57"/>
      <c r="L1075" s="57"/>
      <c r="M1075" s="57"/>
      <c r="N1075" s="57"/>
      <c r="O1075" s="65" t="str">
        <f>+IFERROR(VLOOKUP(A1075,Imagen!A:B,2,0),"")</f>
        <v/>
      </c>
    </row>
    <row r="1076" spans="1:15" ht="18">
      <c r="A1076" s="75" t="s">
        <v>1106</v>
      </c>
      <c r="C1076" s="94">
        <f>+VLOOKUP(A1076,BD!$A$2:$E$3988,3,0)</f>
        <v>72</v>
      </c>
      <c r="D1076" s="95" t="str">
        <f>+VLOOKUP(A1076,BD!$A$2:$E$3988,4,0)</f>
        <v>Ojal de 13,5x18 mm reforzado Cable: 6 - 10 mm</v>
      </c>
      <c r="E1076" s="96">
        <f>+VLOOKUP(A1076,BD!$A$2:$E$3988,5,0)</f>
        <v>732.41</v>
      </c>
      <c r="G1076" s="101">
        <f t="shared" si="28"/>
        <v>395.5</v>
      </c>
      <c r="H1076" s="69"/>
      <c r="I1076" s="101">
        <f t="array" ref="I1076">+ROUND(G1076+(G1076*DES.2),2)</f>
        <v>711.9</v>
      </c>
      <c r="J1076" s="57"/>
      <c r="K1076" s="57"/>
      <c r="L1076" s="57"/>
      <c r="M1076" s="57"/>
      <c r="N1076" s="57"/>
      <c r="O1076" s="65" t="str">
        <f>+IFERROR(VLOOKUP(A1076,Imagen!A:B,2,0),"")</f>
        <v/>
      </c>
    </row>
    <row r="1077" spans="1:15" ht="18">
      <c r="A1077" s="75" t="s">
        <v>1107</v>
      </c>
      <c r="C1077" s="94">
        <f>+VLOOKUP(A1077,BD!$A$2:$E$3988,3,0)</f>
        <v>73</v>
      </c>
      <c r="D1077" s="95" t="str">
        <f>+VLOOKUP(A1077,BD!$A$2:$E$3988,4,0)</f>
        <v>Ojal de 8,5x18 mm reforzado Cable: 10 - 16 mm</v>
      </c>
      <c r="E1077" s="96">
        <f>+VLOOKUP(A1077,BD!$A$2:$E$3988,5,0)</f>
        <v>1016.6</v>
      </c>
      <c r="G1077" s="101">
        <f t="shared" si="28"/>
        <v>548.96</v>
      </c>
      <c r="H1077" s="69"/>
      <c r="I1077" s="101">
        <f t="array" ref="I1077">+ROUND(G1077+(G1077*DES.2),2)</f>
        <v>988.13</v>
      </c>
      <c r="J1077" s="57"/>
      <c r="K1077" s="57"/>
      <c r="L1077" s="57"/>
      <c r="M1077" s="57"/>
      <c r="N1077" s="57"/>
      <c r="O1077" s="65" t="str">
        <f>+IFERROR(VLOOKUP(A1077,Imagen!A:B,2,0),"")</f>
        <v/>
      </c>
    </row>
    <row r="1078" spans="1:15" ht="18">
      <c r="A1078" s="75" t="s">
        <v>1108</v>
      </c>
      <c r="C1078" s="94">
        <f>+VLOOKUP(A1078,BD!$A$2:$E$3988,3,0)</f>
        <v>74</v>
      </c>
      <c r="D1078" s="95" t="str">
        <f>+VLOOKUP(A1078,BD!$A$2:$E$3988,4,0)</f>
        <v>Ojal de 10,5x18 mm reforzado Cable: 10 - 16 mm</v>
      </c>
      <c r="E1078" s="96">
        <f>+VLOOKUP(A1078,BD!$A$2:$E$3988,5,0)</f>
        <v>1016.6</v>
      </c>
      <c r="G1078" s="101">
        <f t="shared" si="28"/>
        <v>548.96</v>
      </c>
      <c r="H1078" s="69"/>
      <c r="I1078" s="101">
        <f t="array" ref="I1078">+ROUND(G1078+(G1078*DES.2),2)</f>
        <v>988.13</v>
      </c>
      <c r="J1078" s="57"/>
      <c r="K1078" s="57"/>
      <c r="L1078" s="57"/>
      <c r="M1078" s="57"/>
      <c r="N1078" s="57"/>
      <c r="O1078" s="64" t="str">
        <f>+IFERROR(VLOOKUP(A1078,Imagen!A:B,2,0),"")</f>
        <v>http://http2.mlstatic.com/D_876737-MLA71988007806_102023-F.jpg</v>
      </c>
    </row>
    <row r="1079" spans="1:15" ht="18">
      <c r="A1079" s="75" t="s">
        <v>1109</v>
      </c>
      <c r="C1079" s="94">
        <f>+VLOOKUP(A1079,BD!$A$2:$E$3988,3,0)</f>
        <v>75</v>
      </c>
      <c r="D1079" s="95" t="str">
        <f>+VLOOKUP(A1079,BD!$A$2:$E$3988,4,0)</f>
        <v>Ojal de 13,5x18 mm reforzado Cable: 10 - 16 mm</v>
      </c>
      <c r="E1079" s="96">
        <f>+VLOOKUP(A1079,BD!$A$2:$E$3988,5,0)</f>
        <v>1012.04</v>
      </c>
      <c r="G1079" s="101">
        <f t="shared" si="28"/>
        <v>546.5</v>
      </c>
      <c r="H1079" s="69"/>
      <c r="I1079" s="101">
        <f t="array" ref="I1079">+ROUND(G1079+(G1079*DES.2),2)</f>
        <v>983.7</v>
      </c>
      <c r="J1079" s="57"/>
      <c r="K1079" s="57"/>
      <c r="L1079" s="57"/>
      <c r="M1079" s="57"/>
      <c r="N1079" s="57"/>
      <c r="O1079" s="65" t="str">
        <f>+IFERROR(VLOOKUP(A1079,Imagen!A:B,2,0),"")</f>
        <v/>
      </c>
    </row>
    <row r="1080" spans="1:15" ht="18">
      <c r="A1080" s="75" t="s">
        <v>1110</v>
      </c>
      <c r="C1080" s="94">
        <f>+VLOOKUP(A1080,BD!$A$2:$E$3988,3,0)</f>
        <v>1</v>
      </c>
      <c r="D1080" s="95" t="str">
        <f>+VLOOKUP(A1080,BD!$A$2:$E$3988,4,0)</f>
        <v>Terminal cobre estañado ojal - Cable 2,5 - Ojal: 5/32</v>
      </c>
      <c r="E1080" s="96">
        <f>+VLOOKUP(A1080,BD!$A$2:$E$3988,5,0)</f>
        <v>872.09</v>
      </c>
      <c r="G1080" s="101">
        <f t="shared" si="28"/>
        <v>470.93</v>
      </c>
      <c r="H1080" s="69"/>
      <c r="I1080" s="101">
        <f t="array" ref="I1080">+ROUND(G1080+(G1080*DES.2),2)</f>
        <v>847.67</v>
      </c>
      <c r="J1080" s="57"/>
      <c r="K1080" s="57"/>
      <c r="L1080" s="57"/>
      <c r="M1080" s="57"/>
      <c r="N1080" s="57"/>
      <c r="O1080" s="64" t="str">
        <f>+IFERROR(VLOOKUP(A1080,Imagen!A:B,2,0),"")</f>
        <v>http://http2.mlstatic.com/D_611282-MLA71561992636_092023-F.jpg</v>
      </c>
    </row>
    <row r="1081" spans="1:15" ht="18">
      <c r="A1081" s="75" t="s">
        <v>1111</v>
      </c>
      <c r="C1081" s="94">
        <f>+VLOOKUP(A1081,BD!$A$2:$E$3988,3,0)</f>
        <v>2</v>
      </c>
      <c r="D1081" s="95" t="str">
        <f>+VLOOKUP(A1081,BD!$A$2:$E$3988,4,0)</f>
        <v>Terminal cobre estañado ojal - Cable 2,5 - Ojal: 3/16</v>
      </c>
      <c r="E1081" s="96">
        <f>+VLOOKUP(A1081,BD!$A$2:$E$3988,5,0)</f>
        <v>872.09</v>
      </c>
      <c r="G1081" s="101">
        <f t="shared" si="28"/>
        <v>470.93</v>
      </c>
      <c r="H1081" s="69"/>
      <c r="I1081" s="101">
        <f t="array" ref="I1081">+ROUND(G1081+(G1081*DES.2),2)</f>
        <v>847.67</v>
      </c>
      <c r="J1081" s="57"/>
      <c r="K1081" s="57"/>
      <c r="L1081" s="57"/>
      <c r="M1081" s="57"/>
      <c r="N1081" s="57"/>
      <c r="O1081" s="64" t="str">
        <f>+IFERROR(VLOOKUP(A1081,Imagen!A:B,2,0),"")</f>
        <v>http://http2.mlstatic.com/D_613162-MLA71610239839_092023-F.jpg</v>
      </c>
    </row>
    <row r="1082" spans="1:15" ht="18">
      <c r="A1082" s="75" t="s">
        <v>1112</v>
      </c>
      <c r="C1082" s="94">
        <f>+VLOOKUP(A1082,BD!$A$2:$E$3988,3,0)</f>
        <v>3</v>
      </c>
      <c r="D1082" s="95" t="str">
        <f>+VLOOKUP(A1082,BD!$A$2:$E$3988,4,0)</f>
        <v>Terminal cobre estañado ojal - Cable 4 - Ojal: 5/32</v>
      </c>
      <c r="E1082" s="96">
        <f>+VLOOKUP(A1082,BD!$A$2:$E$3988,5,0)</f>
        <v>976.77</v>
      </c>
      <c r="G1082" s="101">
        <f t="shared" si="28"/>
        <v>527.46</v>
      </c>
      <c r="H1082" s="69"/>
      <c r="I1082" s="101">
        <f t="array" ref="I1082">+ROUND(G1082+(G1082*DES.2),2)</f>
        <v>949.43</v>
      </c>
      <c r="J1082" s="57"/>
      <c r="K1082" s="57"/>
      <c r="L1082" s="57"/>
      <c r="M1082" s="57"/>
      <c r="N1082" s="57"/>
      <c r="O1082" s="64" t="str">
        <f>+IFERROR(VLOOKUP(A1082,Imagen!A:B,2,0),"")</f>
        <v>http://http2.mlstatic.com/D_649805-MLA71562010232_092023-F.jpg</v>
      </c>
    </row>
    <row r="1083" spans="1:15" ht="18">
      <c r="A1083" s="75" t="s">
        <v>1113</v>
      </c>
      <c r="C1083" s="94">
        <f>+VLOOKUP(A1083,BD!$A$2:$E$3988,3,0)</f>
        <v>4</v>
      </c>
      <c r="D1083" s="95" t="str">
        <f>+VLOOKUP(A1083,BD!$A$2:$E$3988,4,0)</f>
        <v>Terminal cobre estañado ojal - Cable 4 - Ojal: 3/16</v>
      </c>
      <c r="E1083" s="96">
        <f>+VLOOKUP(A1083,BD!$A$2:$E$3988,5,0)</f>
        <v>1023.29</v>
      </c>
      <c r="G1083" s="101">
        <f t="shared" si="28"/>
        <v>552.58000000000004</v>
      </c>
      <c r="H1083" s="69"/>
      <c r="I1083" s="101">
        <f t="array" ref="I1083">+ROUND(G1083+(G1083*DES.2),2)</f>
        <v>994.64</v>
      </c>
      <c r="J1083" s="57"/>
      <c r="K1083" s="57"/>
      <c r="L1083" s="57"/>
      <c r="M1083" s="57"/>
      <c r="N1083" s="57"/>
      <c r="O1083" s="64" t="str">
        <f>+IFERROR(VLOOKUP(A1083,Imagen!A:B,2,0),"")</f>
        <v>http://http2.mlstatic.com/D_969673-MLA71610239841_092023-F.jpg</v>
      </c>
    </row>
    <row r="1084" spans="1:15" ht="18">
      <c r="A1084" s="75" t="s">
        <v>1114</v>
      </c>
      <c r="C1084" s="94">
        <f>+VLOOKUP(A1084,BD!$A$2:$E$3988,3,0)</f>
        <v>5</v>
      </c>
      <c r="D1084" s="95" t="str">
        <f>+VLOOKUP(A1084,BD!$A$2:$E$3988,4,0)</f>
        <v>Terminal cobre estañado ojal - Cable 6 - Ojal: 3/16</v>
      </c>
      <c r="E1084" s="96">
        <f>+VLOOKUP(A1084,BD!$A$2:$E$3988,5,0)</f>
        <v>1426.66</v>
      </c>
      <c r="G1084" s="101">
        <f t="shared" si="28"/>
        <v>770.4</v>
      </c>
      <c r="H1084" s="69"/>
      <c r="I1084" s="101">
        <f t="array" ref="I1084">+ROUND(G1084+(G1084*DES.2),2)</f>
        <v>1386.72</v>
      </c>
      <c r="J1084" s="57"/>
      <c r="K1084" s="57"/>
      <c r="L1084" s="57"/>
      <c r="M1084" s="57"/>
      <c r="N1084" s="57"/>
      <c r="O1084" s="64" t="str">
        <f>+IFERROR(VLOOKUP(A1084,Imagen!A:B,2,0),"")</f>
        <v>http://http2.mlstatic.com/D_704607-MLA71610239843_092023-F.jpg</v>
      </c>
    </row>
    <row r="1085" spans="1:15" ht="18">
      <c r="A1085" s="75" t="s">
        <v>1115</v>
      </c>
      <c r="C1085" s="94">
        <f>+VLOOKUP(A1085,BD!$A$2:$E$3988,3,0)</f>
        <v>6</v>
      </c>
      <c r="D1085" s="95" t="str">
        <f>+VLOOKUP(A1085,BD!$A$2:$E$3988,4,0)</f>
        <v>Terminal cobre estañado ojal - Cable 6 - Ojal: 1/4</v>
      </c>
      <c r="E1085" s="96">
        <f>+VLOOKUP(A1085,BD!$A$2:$E$3988,5,0)</f>
        <v>1426.66</v>
      </c>
      <c r="G1085" s="101">
        <f t="shared" si="28"/>
        <v>770.4</v>
      </c>
      <c r="H1085" s="69"/>
      <c r="I1085" s="101">
        <f t="array" ref="I1085">+ROUND(G1085+(G1085*DES.2),2)</f>
        <v>1386.72</v>
      </c>
      <c r="J1085" s="57"/>
      <c r="K1085" s="57"/>
      <c r="L1085" s="57"/>
      <c r="M1085" s="57"/>
      <c r="N1085" s="57"/>
      <c r="O1085" s="64" t="str">
        <f>+IFERROR(VLOOKUP(A1085,Imagen!A:B,2,0),"")</f>
        <v>http://http2.mlstatic.com/D_813676-MLA71562010242_092023-F.jpg</v>
      </c>
    </row>
    <row r="1086" spans="1:15" ht="18">
      <c r="A1086" s="75" t="s">
        <v>1116</v>
      </c>
      <c r="C1086" s="94">
        <f>+VLOOKUP(A1086,BD!$A$2:$E$3988,3,0)</f>
        <v>7</v>
      </c>
      <c r="D1086" s="95" t="str">
        <f>+VLOOKUP(A1086,BD!$A$2:$E$3988,4,0)</f>
        <v>Terminal cobre estañado ojal - Cable 10 - Ojal: 3/16</v>
      </c>
      <c r="E1086" s="96">
        <f>+VLOOKUP(A1086,BD!$A$2:$E$3988,5,0)</f>
        <v>2774.65</v>
      </c>
      <c r="G1086" s="101">
        <f t="shared" si="28"/>
        <v>1498.31</v>
      </c>
      <c r="H1086" s="69"/>
      <c r="I1086" s="101">
        <f t="array" ref="I1086">+ROUND(G1086+(G1086*DES.2),2)</f>
        <v>2696.96</v>
      </c>
      <c r="J1086" s="57"/>
      <c r="K1086" s="57"/>
      <c r="L1086" s="57"/>
      <c r="M1086" s="57"/>
      <c r="N1086" s="57"/>
      <c r="O1086" s="64" t="str">
        <f>+IFERROR(VLOOKUP(A1086,Imagen!A:B,2,0),"")</f>
        <v>http://http2.mlstatic.com/D_779174-MLA71988007830_102023-F.jpg</v>
      </c>
    </row>
    <row r="1087" spans="1:15" ht="18">
      <c r="A1087" s="75" t="s">
        <v>1117</v>
      </c>
      <c r="C1087" s="94">
        <f>+VLOOKUP(A1087,BD!$A$2:$E$3988,3,0)</f>
        <v>8</v>
      </c>
      <c r="D1087" s="95" t="str">
        <f>+VLOOKUP(A1087,BD!$A$2:$E$3988,4,0)</f>
        <v>Terminal cobre estañado ojal - Cable 10 - Ojal: 1/4</v>
      </c>
      <c r="E1087" s="96">
        <f>+VLOOKUP(A1087,BD!$A$2:$E$3988,5,0)</f>
        <v>2774.65</v>
      </c>
      <c r="G1087" s="101">
        <f t="shared" si="28"/>
        <v>1498.31</v>
      </c>
      <c r="H1087" s="69"/>
      <c r="I1087" s="101">
        <f t="array" ref="I1087">+ROUND(G1087+(G1087*DES.2),2)</f>
        <v>2696.96</v>
      </c>
      <c r="J1087" s="57"/>
      <c r="K1087" s="57"/>
      <c r="L1087" s="57"/>
      <c r="M1087" s="57"/>
      <c r="N1087" s="57"/>
      <c r="O1087" s="64" t="str">
        <f>+IFERROR(VLOOKUP(A1087,Imagen!A:B,2,0),"")</f>
        <v>http://http2.mlstatic.com/D_948313-MLA71987833554_102023-F.jpg</v>
      </c>
    </row>
    <row r="1088" spans="1:15" ht="18">
      <c r="A1088" s="75" t="s">
        <v>1118</v>
      </c>
      <c r="C1088" s="94">
        <f>+VLOOKUP(A1088,BD!$A$2:$E$3988,3,0)</f>
        <v>9</v>
      </c>
      <c r="D1088" s="95" t="str">
        <f>+VLOOKUP(A1088,BD!$A$2:$E$3988,4,0)</f>
        <v>Terminal cobre estañado ojal - Cable 10 - Ojal: 5/16</v>
      </c>
      <c r="E1088" s="96">
        <f>+VLOOKUP(A1088,BD!$A$2:$E$3988,5,0)</f>
        <v>2774.65</v>
      </c>
      <c r="G1088" s="101">
        <f t="shared" si="28"/>
        <v>1498.31</v>
      </c>
      <c r="H1088" s="69"/>
      <c r="I1088" s="101">
        <f t="array" ref="I1088">+ROUND(G1088+(G1088*DES.2),2)</f>
        <v>2696.96</v>
      </c>
      <c r="J1088" s="57"/>
      <c r="K1088" s="57"/>
      <c r="L1088" s="57"/>
      <c r="M1088" s="57"/>
      <c r="N1088" s="57"/>
      <c r="O1088" s="64" t="str">
        <f>+IFERROR(VLOOKUP(A1088,Imagen!A:B,2,0),"")</f>
        <v>http://http2.mlstatic.com/D_871302-MLA71988007832_102023-F.jpg</v>
      </c>
    </row>
    <row r="1089" spans="1:15" ht="18">
      <c r="A1089" s="75" t="s">
        <v>1119</v>
      </c>
      <c r="C1089" s="94">
        <f>+VLOOKUP(A1089,BD!$A$2:$E$3988,3,0)</f>
        <v>10</v>
      </c>
      <c r="D1089" s="95" t="str">
        <f>+VLOOKUP(A1089,BD!$A$2:$E$3988,4,0)</f>
        <v>Terminal cobre estañado ojal - Cable 16 - Ojal: 1/4</v>
      </c>
      <c r="E1089" s="96">
        <f>+VLOOKUP(A1089,BD!$A$2:$E$3988,5,0)</f>
        <v>3506.03</v>
      </c>
      <c r="G1089" s="101">
        <f t="shared" si="28"/>
        <v>1893.26</v>
      </c>
      <c r="H1089" s="69"/>
      <c r="I1089" s="101">
        <f t="array" ref="I1089">+ROUND(G1089+(G1089*DES.2),2)</f>
        <v>3407.87</v>
      </c>
      <c r="J1089" s="57"/>
      <c r="K1089" s="57"/>
      <c r="L1089" s="57"/>
      <c r="M1089" s="57"/>
      <c r="N1089" s="57"/>
      <c r="O1089" s="64" t="str">
        <f>+IFERROR(VLOOKUP(A1089,Imagen!A:B,2,0),"")</f>
        <v>http://http2.mlstatic.com/D_896394-MLA71987794594_102023-F.jpg</v>
      </c>
    </row>
    <row r="1090" spans="1:15" ht="18">
      <c r="A1090" s="75" t="s">
        <v>1120</v>
      </c>
      <c r="C1090" s="94">
        <f>+VLOOKUP(A1090,BD!$A$2:$E$3988,3,0)</f>
        <v>11</v>
      </c>
      <c r="D1090" s="95" t="str">
        <f>+VLOOKUP(A1090,BD!$A$2:$E$3988,4,0)</f>
        <v>Terminal cobre estañado ojal - Cable 16 - Ojal: 5/16</v>
      </c>
      <c r="E1090" s="96">
        <f>+VLOOKUP(A1090,BD!$A$2:$E$3988,5,0)</f>
        <v>3346.66</v>
      </c>
      <c r="G1090" s="101">
        <f t="shared" si="28"/>
        <v>1807.2</v>
      </c>
      <c r="H1090" s="69"/>
      <c r="I1090" s="101">
        <f t="array" ref="I1090">+ROUND(G1090+(G1090*DES.2),2)</f>
        <v>3252.96</v>
      </c>
      <c r="J1090" s="57"/>
      <c r="K1090" s="57"/>
      <c r="L1090" s="57"/>
      <c r="M1090" s="57"/>
      <c r="N1090" s="57"/>
      <c r="O1090" s="64" t="str">
        <f>+IFERROR(VLOOKUP(A1090,Imagen!A:B,2,0),"")</f>
        <v>http://http2.mlstatic.com/D_819556-MLA71988007836_102023-F.jpg</v>
      </c>
    </row>
    <row r="1091" spans="1:15" ht="18">
      <c r="A1091" s="75" t="s">
        <v>1121</v>
      </c>
      <c r="C1091" s="94">
        <f>+VLOOKUP(A1091,BD!$A$2:$E$3988,3,0)</f>
        <v>12</v>
      </c>
      <c r="D1091" s="95" t="str">
        <f>+VLOOKUP(A1091,BD!$A$2:$E$3988,4,0)</f>
        <v>Terminal cobre estañado ojal - Cable 16 - Ojal: 3/8</v>
      </c>
      <c r="E1091" s="96">
        <f>+VLOOKUP(A1091,BD!$A$2:$E$3988,5,0)</f>
        <v>3506.03</v>
      </c>
      <c r="G1091" s="101">
        <f t="shared" si="28"/>
        <v>1893.26</v>
      </c>
      <c r="H1091" s="69"/>
      <c r="I1091" s="101">
        <f t="array" ref="I1091">+ROUND(G1091+(G1091*DES.2),2)</f>
        <v>3407.87</v>
      </c>
      <c r="J1091" s="57"/>
      <c r="K1091" s="57"/>
      <c r="L1091" s="57"/>
      <c r="M1091" s="57"/>
      <c r="N1091" s="57"/>
      <c r="O1091" s="64" t="str">
        <f>+IFERROR(VLOOKUP(A1091,Imagen!A:B,2,0),"")</f>
        <v>http://http2.mlstatic.com/D_789547-MLA71987794600_102023-F.jpg</v>
      </c>
    </row>
    <row r="1092" spans="1:15" ht="18">
      <c r="A1092" s="75" t="s">
        <v>1122</v>
      </c>
      <c r="C1092" s="94">
        <f>+VLOOKUP(A1092,BD!$A$2:$E$3988,3,0)</f>
        <v>13</v>
      </c>
      <c r="D1092" s="95" t="str">
        <f>+VLOOKUP(A1092,BD!$A$2:$E$3988,4,0)</f>
        <v>Terminal cobre estañado ojal - Cable 25 - Ojal: 1/4</v>
      </c>
      <c r="E1092" s="96">
        <f>+VLOOKUP(A1092,BD!$A$2:$E$3988,5,0)</f>
        <v>3889.72</v>
      </c>
      <c r="G1092" s="101">
        <f t="shared" si="28"/>
        <v>2100.4499999999998</v>
      </c>
      <c r="H1092" s="69"/>
      <c r="I1092" s="101">
        <f t="array" ref="I1092">+ROUND(G1092+(G1092*DES.2),2)</f>
        <v>3780.81</v>
      </c>
      <c r="J1092" s="57"/>
      <c r="K1092" s="57"/>
      <c r="L1092" s="57"/>
      <c r="M1092" s="57"/>
      <c r="N1092" s="57"/>
      <c r="O1092" s="64" t="str">
        <f>+IFERROR(VLOOKUP(A1092,Imagen!A:B,2,0),"")</f>
        <v>http://http2.mlstatic.com/D_731138-MLA71987833562_102023-F.jpg</v>
      </c>
    </row>
    <row r="1093" spans="1:15" ht="18">
      <c r="A1093" s="75" t="s">
        <v>1123</v>
      </c>
      <c r="C1093" s="94">
        <f>+VLOOKUP(A1093,BD!$A$2:$E$3988,3,0)</f>
        <v>14</v>
      </c>
      <c r="D1093" s="95" t="str">
        <f>+VLOOKUP(A1093,BD!$A$2:$E$3988,4,0)</f>
        <v>Terminal cobre estañado ojal - Cable 25 - Ojal: 5/16</v>
      </c>
      <c r="E1093" s="96">
        <f>+VLOOKUP(A1093,BD!$A$2:$E$3988,5,0)</f>
        <v>3889.72</v>
      </c>
      <c r="G1093" s="101">
        <f t="shared" si="28"/>
        <v>2100.4499999999998</v>
      </c>
      <c r="H1093" s="69"/>
      <c r="I1093" s="101">
        <f t="array" ref="I1093">+ROUND(G1093+(G1093*DES.2),2)</f>
        <v>3780.81</v>
      </c>
      <c r="J1093" s="57"/>
      <c r="K1093" s="57"/>
      <c r="L1093" s="57"/>
      <c r="M1093" s="57"/>
      <c r="N1093" s="57"/>
      <c r="O1093" s="64" t="str">
        <f>+IFERROR(VLOOKUP(A1093,Imagen!A:B,2,0),"")</f>
        <v>http://http2.mlstatic.com/D_996908-MLA71988007858_102023-F.jpg</v>
      </c>
    </row>
    <row r="1094" spans="1:15" ht="18">
      <c r="A1094" s="75" t="s">
        <v>1124</v>
      </c>
      <c r="C1094" s="94">
        <f>+VLOOKUP(A1094,BD!$A$2:$E$3988,3,0)</f>
        <v>15</v>
      </c>
      <c r="D1094" s="95" t="str">
        <f>+VLOOKUP(A1094,BD!$A$2:$E$3988,4,0)</f>
        <v>Terminal cobre estañado ojal - Cable 25 - Ojal: 3/8</v>
      </c>
      <c r="E1094" s="96">
        <f>+VLOOKUP(A1094,BD!$A$2:$E$3988,5,0)</f>
        <v>3889.72</v>
      </c>
      <c r="G1094" s="101">
        <f t="shared" si="28"/>
        <v>2100.4499999999998</v>
      </c>
      <c r="H1094" s="69"/>
      <c r="I1094" s="101">
        <f t="array" ref="I1094">+ROUND(G1094+(G1094*DES.2),2)</f>
        <v>3780.81</v>
      </c>
      <c r="J1094" s="57"/>
      <c r="K1094" s="57"/>
      <c r="L1094" s="57"/>
      <c r="M1094" s="57"/>
      <c r="N1094" s="57"/>
      <c r="O1094" s="64" t="str">
        <f>+IFERROR(VLOOKUP(A1094,Imagen!A:B,2,0),"")</f>
        <v>http://http2.mlstatic.com/D_646033-MLA71987794614_102023-F.jpg</v>
      </c>
    </row>
    <row r="1095" spans="1:15" ht="18">
      <c r="A1095" s="75" t="s">
        <v>1125</v>
      </c>
      <c r="C1095" s="94">
        <f>+VLOOKUP(A1095,BD!$A$2:$E$3988,3,0)</f>
        <v>16</v>
      </c>
      <c r="D1095" s="95" t="str">
        <f>+VLOOKUP(A1095,BD!$A$2:$E$3988,4,0)</f>
        <v>Terminal cobre estañado ojal - Cable 25 - Ojal: 1/2</v>
      </c>
      <c r="E1095" s="96">
        <f>+VLOOKUP(A1095,BD!$A$2:$E$3988,5,0)</f>
        <v>4733.54</v>
      </c>
      <c r="G1095" s="101">
        <f t="shared" si="28"/>
        <v>2556.11</v>
      </c>
      <c r="H1095" s="69"/>
      <c r="I1095" s="101">
        <f t="array" ref="I1095">+ROUND(G1095+(G1095*DES.2),2)</f>
        <v>4601</v>
      </c>
      <c r="J1095" s="57"/>
      <c r="K1095" s="57"/>
      <c r="L1095" s="57"/>
      <c r="M1095" s="57"/>
      <c r="N1095" s="57"/>
      <c r="O1095" s="64" t="str">
        <f>+IFERROR(VLOOKUP(A1095,Imagen!A:B,2,0),"")</f>
        <v>http://http2.mlstatic.com/D_635171-MLA71988007860_102023-F.jpg</v>
      </c>
    </row>
    <row r="1096" spans="1:15" ht="18">
      <c r="A1096" s="75" t="s">
        <v>1126</v>
      </c>
      <c r="C1096" s="94">
        <f>+VLOOKUP(A1096,BD!$A$2:$E$3988,3,0)</f>
        <v>17</v>
      </c>
      <c r="D1096" s="95" t="str">
        <f>+VLOOKUP(A1096,BD!$A$2:$E$3988,4,0)</f>
        <v>Terminal cobre estañado ojal - Cable 35 - Ojal: 3/8</v>
      </c>
      <c r="E1096" s="96">
        <f>+VLOOKUP(A1096,BD!$A$2:$E$3988,5,0)</f>
        <v>5974.1</v>
      </c>
      <c r="G1096" s="101">
        <f t="shared" si="28"/>
        <v>3226.01</v>
      </c>
      <c r="H1096" s="69"/>
      <c r="I1096" s="101">
        <f t="array" ref="I1096">+ROUND(G1096+(G1096*DES.2),2)</f>
        <v>5806.82</v>
      </c>
      <c r="J1096" s="57"/>
      <c r="K1096" s="57"/>
      <c r="L1096" s="57"/>
      <c r="M1096" s="57"/>
      <c r="N1096" s="57"/>
      <c r="O1096" s="64" t="str">
        <f>+IFERROR(VLOOKUP(A1096,Imagen!A:B,2,0),"")</f>
        <v>http://http2.mlstatic.com/D_698198-MLA71561992646_092023-F.jpg</v>
      </c>
    </row>
    <row r="1097" spans="1:15" ht="18">
      <c r="A1097" s="75" t="s">
        <v>1127</v>
      </c>
      <c r="C1097" s="94">
        <f>+VLOOKUP(A1097,BD!$A$2:$E$3988,3,0)</f>
        <v>18</v>
      </c>
      <c r="D1097" s="95" t="str">
        <f>+VLOOKUP(A1097,BD!$A$2:$E$3988,4,0)</f>
        <v>Terminal cobre estañado ojal - Cable 50 - Ojal: 5/16</v>
      </c>
      <c r="E1097" s="96">
        <f>+VLOOKUP(A1097,BD!$A$2:$E$3988,5,0)</f>
        <v>7808.02</v>
      </c>
      <c r="G1097" s="101">
        <f t="shared" si="28"/>
        <v>4216.33</v>
      </c>
      <c r="H1097" s="69"/>
      <c r="I1097" s="101">
        <f t="array" ref="I1097">+ROUND(G1097+(G1097*DES.2),2)</f>
        <v>7589.39</v>
      </c>
      <c r="J1097" s="57"/>
      <c r="K1097" s="57"/>
      <c r="L1097" s="57"/>
      <c r="M1097" s="57"/>
      <c r="N1097" s="57"/>
      <c r="O1097" s="65" t="str">
        <f>+IFERROR(VLOOKUP(A1097,Imagen!A:B,2,0),"")</f>
        <v/>
      </c>
    </row>
    <row r="1098" spans="1:15" ht="18">
      <c r="A1098" s="75" t="s">
        <v>1128</v>
      </c>
      <c r="C1098" s="94">
        <f>+VLOOKUP(A1098,BD!$A$2:$E$3988,3,0)</f>
        <v>19</v>
      </c>
      <c r="D1098" s="95" t="str">
        <f>+VLOOKUP(A1098,BD!$A$2:$E$3988,4,0)</f>
        <v>Terminal cobre estañado ojal - Cable 50 - Ojal: 3/8</v>
      </c>
      <c r="E1098" s="96">
        <f>+VLOOKUP(A1098,BD!$A$2:$E$3988,5,0)</f>
        <v>7808.02</v>
      </c>
      <c r="G1098" s="101">
        <f t="shared" si="28"/>
        <v>4216.33</v>
      </c>
      <c r="H1098" s="69"/>
      <c r="I1098" s="101">
        <f t="array" ref="I1098">+ROUND(G1098+(G1098*DES.2),2)</f>
        <v>7589.39</v>
      </c>
      <c r="J1098" s="57"/>
      <c r="K1098" s="57"/>
      <c r="L1098" s="57"/>
      <c r="M1098" s="57"/>
      <c r="N1098" s="57"/>
      <c r="O1098" s="64" t="str">
        <f>+IFERROR(VLOOKUP(A1098,Imagen!A:B,2,0),"")</f>
        <v>http://http2.mlstatic.com/D_805212-MLA71561992648_092023-F.jpg</v>
      </c>
    </row>
    <row r="1099" spans="1:15" ht="18">
      <c r="A1099" s="75" t="s">
        <v>1129</v>
      </c>
      <c r="C1099" s="94">
        <f>+VLOOKUP(A1099,BD!$A$2:$E$3988,3,0)</f>
        <v>20</v>
      </c>
      <c r="D1099" s="95" t="str">
        <f>+VLOOKUP(A1099,BD!$A$2:$E$3988,4,0)</f>
        <v>Terminal Aluminio - Cable 10 - Ojal: 5/16</v>
      </c>
      <c r="E1099" s="96">
        <f>+VLOOKUP(A1099,BD!$A$2:$E$3988,5,0)</f>
        <v>1311.97</v>
      </c>
      <c r="G1099" s="101">
        <f t="shared" si="28"/>
        <v>708.46</v>
      </c>
      <c r="H1099" s="69"/>
      <c r="I1099" s="101">
        <f t="array" ref="I1099">+ROUND(G1099+(G1099*DES.2),2)</f>
        <v>1275.23</v>
      </c>
      <c r="J1099" s="57"/>
      <c r="K1099" s="57"/>
      <c r="L1099" s="57"/>
      <c r="M1099" s="57"/>
      <c r="N1099" s="57"/>
      <c r="O1099" s="64" t="str">
        <f>+IFERROR(VLOOKUP(A1099,Imagen!A:B,2,0),"")</f>
        <v>http://http2.mlstatic.com/D_813647-MLA71610239869_092023-F.jpg</v>
      </c>
    </row>
    <row r="1100" spans="1:15" ht="18">
      <c r="A1100" s="75" t="s">
        <v>1130</v>
      </c>
      <c r="C1100" s="94">
        <f>+VLOOKUP(A1100,BD!$A$2:$E$3988,3,0)</f>
        <v>21</v>
      </c>
      <c r="D1100" s="95" t="str">
        <f>+VLOOKUP(A1100,BD!$A$2:$E$3988,4,0)</f>
        <v>Terminal Aluminio - Cable 16 - Ojal: 5/16</v>
      </c>
      <c r="E1100" s="96">
        <f>+VLOOKUP(A1100,BD!$A$2:$E$3988,5,0)</f>
        <v>1621.41</v>
      </c>
      <c r="G1100" s="101">
        <f t="shared" si="28"/>
        <v>875.56</v>
      </c>
      <c r="H1100" s="69"/>
      <c r="I1100" s="101">
        <f t="array" ref="I1100">+ROUND(G1100+(G1100*DES.2),2)</f>
        <v>1576.01</v>
      </c>
      <c r="J1100" s="57"/>
      <c r="K1100" s="57"/>
      <c r="L1100" s="57"/>
      <c r="M1100" s="57"/>
      <c r="N1100" s="57"/>
      <c r="O1100" s="64" t="str">
        <f>+IFERROR(VLOOKUP(A1100,Imagen!A:B,2,0),"")</f>
        <v>http://http2.mlstatic.com/D_733445-MLA71610239871_092023-F.jpg</v>
      </c>
    </row>
    <row r="1101" spans="1:15" ht="18">
      <c r="A1101" s="75" t="s">
        <v>1131</v>
      </c>
      <c r="C1101" s="94">
        <f>+VLOOKUP(A1101,BD!$A$2:$E$3988,3,0)</f>
        <v>22</v>
      </c>
      <c r="D1101" s="95" t="str">
        <f>+VLOOKUP(A1101,BD!$A$2:$E$3988,4,0)</f>
        <v>Terminal Aluminio - Cable 25 - Ojal: 5/16</v>
      </c>
      <c r="E1101" s="96">
        <f>+VLOOKUP(A1101,BD!$A$2:$E$3988,5,0)</f>
        <v>2070.5300000000002</v>
      </c>
      <c r="G1101" s="101">
        <f t="shared" si="28"/>
        <v>1118.0899999999999</v>
      </c>
      <c r="H1101" s="69"/>
      <c r="I1101" s="101">
        <f t="array" ref="I1101">+ROUND(G1101+(G1101*DES.2),2)</f>
        <v>2012.56</v>
      </c>
      <c r="J1101" s="57"/>
      <c r="K1101" s="57"/>
      <c r="L1101" s="57"/>
      <c r="M1101" s="57"/>
      <c r="N1101" s="57"/>
      <c r="O1101" s="64" t="str">
        <f>+IFERROR(VLOOKUP(A1101,Imagen!A:B,2,0),"")</f>
        <v>http://http2.mlstatic.com/D_911021-MLA71561992650_092023-F.jpg</v>
      </c>
    </row>
    <row r="1102" spans="1:15" ht="18">
      <c r="A1102" s="75" t="s">
        <v>1132</v>
      </c>
      <c r="C1102" s="94">
        <f>+VLOOKUP(A1102,BD!$A$2:$E$3988,3,0)</f>
        <v>23</v>
      </c>
      <c r="D1102" s="95" t="str">
        <f>+VLOOKUP(A1102,BD!$A$2:$E$3988,4,0)</f>
        <v>Terminal Aluminio - Cable 35 - Ojal: 3/8</v>
      </c>
      <c r="E1102" s="96">
        <f>+VLOOKUP(A1102,BD!$A$2:$E$3988,5,0)</f>
        <v>2153.35</v>
      </c>
      <c r="G1102" s="101">
        <f t="shared" ref="G1102:G1120" si="29">IF($G$7="SI",ROUND(E1102-(E1102*DES.1),2)*1.21,ROUND(E1102-(E1102*DES.1),2))</f>
        <v>1162.81</v>
      </c>
      <c r="H1102" s="69"/>
      <c r="I1102" s="101">
        <f t="array" ref="I1102">+ROUND(G1102+(G1102*DES.2),2)</f>
        <v>2093.06</v>
      </c>
      <c r="J1102" s="57"/>
      <c r="K1102" s="57"/>
      <c r="L1102" s="57"/>
      <c r="M1102" s="57"/>
      <c r="N1102" s="57"/>
      <c r="O1102" s="64" t="str">
        <f>+IFERROR(VLOOKUP(A1102,Imagen!A:B,2,0),"")</f>
        <v>http://http2.mlstatic.com/D_733793-MLA71561992652_092023-F.jpg</v>
      </c>
    </row>
    <row r="1103" spans="1:15" ht="18">
      <c r="A1103" s="75" t="s">
        <v>1133</v>
      </c>
      <c r="C1103" s="94">
        <f>+VLOOKUP(A1103,BD!$A$2:$E$3988,3,0)</f>
        <v>24</v>
      </c>
      <c r="D1103" s="95" t="str">
        <f>+VLOOKUP(A1103,BD!$A$2:$E$3988,4,0)</f>
        <v>Terminal Aluminio - Cable 50 - Ojal: 3/8</v>
      </c>
      <c r="E1103" s="96">
        <f>+VLOOKUP(A1103,BD!$A$2:$E$3988,5,0)</f>
        <v>3378.56</v>
      </c>
      <c r="G1103" s="101">
        <f t="shared" si="29"/>
        <v>1824.42</v>
      </c>
      <c r="H1103" s="69"/>
      <c r="I1103" s="101">
        <f t="array" ref="I1103">+ROUND(G1103+(G1103*DES.2),2)</f>
        <v>3283.96</v>
      </c>
      <c r="J1103" s="57"/>
      <c r="K1103" s="57"/>
      <c r="L1103" s="57"/>
      <c r="M1103" s="57"/>
      <c r="N1103" s="57"/>
      <c r="O1103" s="64" t="str">
        <f>+IFERROR(VLOOKUP(A1103,Imagen!A:B,2,0),"")</f>
        <v>http://http2.mlstatic.com/D_956598-MLA71562020174_092023-F.jpg</v>
      </c>
    </row>
    <row r="1104" spans="1:15" ht="18">
      <c r="A1104" s="75" t="s">
        <v>1134</v>
      </c>
      <c r="C1104" s="94">
        <f>+VLOOKUP(A1104,BD!$A$2:$E$3988,3,0)</f>
        <v>25</v>
      </c>
      <c r="D1104" s="95" t="str">
        <f>+VLOOKUP(A1104,BD!$A$2:$E$3988,4,0)</f>
        <v>Terminal Aluminio - Cable 70 - Ojal: 1/2</v>
      </c>
      <c r="E1104" s="96">
        <f>+VLOOKUP(A1104,BD!$A$2:$E$3988,5,0)</f>
        <v>4545.1899999999996</v>
      </c>
      <c r="G1104" s="101">
        <f t="shared" si="29"/>
        <v>2454.4</v>
      </c>
      <c r="H1104" s="69"/>
      <c r="I1104" s="101">
        <f t="array" ref="I1104">+ROUND(G1104+(G1104*DES.2),2)</f>
        <v>4417.92</v>
      </c>
      <c r="J1104" s="57"/>
      <c r="K1104" s="57"/>
      <c r="L1104" s="57"/>
      <c r="M1104" s="57"/>
      <c r="N1104" s="57"/>
      <c r="O1104" s="64" t="str">
        <f>+IFERROR(VLOOKUP(A1104,Imagen!A:B,2,0),"")</f>
        <v>http://http2.mlstatic.com/D_708013-MLA71561992656_092023-F.jpg</v>
      </c>
    </row>
    <row r="1105" spans="1:15" ht="18">
      <c r="A1105" s="75" t="s">
        <v>1135</v>
      </c>
      <c r="C1105" s="94">
        <f>+VLOOKUP(A1105,BD!$A$2:$E$3988,3,0)</f>
        <v>93</v>
      </c>
      <c r="D1105" s="95" t="str">
        <f>+VLOOKUP(A1105,BD!$A$2:$E$3988,4,0)</f>
        <v>Terminal cobre estañado ojal - Cable 70 - Ojal: 10mm</v>
      </c>
      <c r="E1105" s="96">
        <f>+VLOOKUP(A1105,BD!$A$2:$E$3988,5,0)</f>
        <v>7270.12</v>
      </c>
      <c r="G1105" s="101">
        <f t="shared" si="29"/>
        <v>3925.86</v>
      </c>
      <c r="H1105" s="69"/>
      <c r="I1105" s="101">
        <f t="array" ref="I1105">+ROUND(G1105+(G1105*DES.2),2)</f>
        <v>7066.55</v>
      </c>
      <c r="J1105" s="57"/>
      <c r="K1105" s="57"/>
      <c r="L1105" s="57"/>
      <c r="M1105" s="57"/>
      <c r="N1105" s="57"/>
      <c r="O1105" s="65" t="str">
        <f>+IFERROR(VLOOKUP(A1105,Imagen!A:B,2,0),"")</f>
        <v/>
      </c>
    </row>
    <row r="1106" spans="1:15" ht="18">
      <c r="A1106" s="75" t="s">
        <v>1136</v>
      </c>
      <c r="C1106" s="94">
        <f>+VLOOKUP(A1106,BD!$A$2:$E$3988,3,0)</f>
        <v>94</v>
      </c>
      <c r="D1106" s="95" t="str">
        <f>+VLOOKUP(A1106,BD!$A$2:$E$3988,4,0)</f>
        <v>Terminal cobre estañado ojal - Cable 70 - Ojal: 11mm</v>
      </c>
      <c r="E1106" s="96">
        <f>+VLOOKUP(A1106,BD!$A$2:$E$3988,5,0)</f>
        <v>7270.12</v>
      </c>
      <c r="G1106" s="101">
        <f t="shared" si="29"/>
        <v>3925.86</v>
      </c>
      <c r="H1106" s="69"/>
      <c r="I1106" s="101">
        <f t="array" ref="I1106">+ROUND(G1106+(G1106*DES.2),2)</f>
        <v>7066.55</v>
      </c>
      <c r="J1106" s="57"/>
      <c r="K1106" s="57"/>
      <c r="L1106" s="57"/>
      <c r="M1106" s="57"/>
      <c r="N1106" s="57"/>
      <c r="O1106" s="65" t="str">
        <f>+IFERROR(VLOOKUP(A1106,Imagen!A:B,2,0),"")</f>
        <v/>
      </c>
    </row>
    <row r="1107" spans="1:15" ht="18">
      <c r="A1107" s="75" t="s">
        <v>1137</v>
      </c>
      <c r="C1107" s="94">
        <f>+VLOOKUP(A1107,BD!$A$2:$E$3988,3,0)</f>
        <v>95</v>
      </c>
      <c r="D1107" s="95" t="str">
        <f>+VLOOKUP(A1107,BD!$A$2:$E$3988,4,0)</f>
        <v>Terminal cobre estañado ojal - Cable 95 - Ojal: 11mm</v>
      </c>
      <c r="E1107" s="96">
        <f>+VLOOKUP(A1107,BD!$A$2:$E$3988,5,0)</f>
        <v>8197.3799999999992</v>
      </c>
      <c r="G1107" s="101">
        <f t="shared" si="29"/>
        <v>4426.59</v>
      </c>
      <c r="H1107" s="69"/>
      <c r="I1107" s="101">
        <f t="array" ref="I1107">+ROUND(G1107+(G1107*DES.2),2)</f>
        <v>7967.86</v>
      </c>
      <c r="J1107" s="57"/>
      <c r="K1107" s="57"/>
      <c r="L1107" s="57"/>
      <c r="M1107" s="57"/>
      <c r="N1107" s="57"/>
      <c r="O1107" s="65" t="str">
        <f>+IFERROR(VLOOKUP(A1107,Imagen!A:B,2,0),"")</f>
        <v/>
      </c>
    </row>
    <row r="1108" spans="1:15" ht="18">
      <c r="A1108" s="75" t="s">
        <v>1138</v>
      </c>
      <c r="C1108" s="94">
        <f>+VLOOKUP(A1108,BD!$A$2:$E$3988,3,0)</f>
        <v>96</v>
      </c>
      <c r="D1108" s="95" t="str">
        <f>+VLOOKUP(A1108,BD!$A$2:$E$3988,4,0)</f>
        <v>Terminal cobre estañado ojal - Cable 95 - Ojal: 13mm</v>
      </c>
      <c r="E1108" s="96">
        <f>+VLOOKUP(A1108,BD!$A$2:$E$3988,5,0)</f>
        <v>8197.3799999999992</v>
      </c>
      <c r="G1108" s="101">
        <f t="shared" si="29"/>
        <v>4426.59</v>
      </c>
      <c r="H1108" s="69"/>
      <c r="I1108" s="101">
        <f t="array" ref="I1108">+ROUND(G1108+(G1108*DES.2),2)</f>
        <v>7967.86</v>
      </c>
      <c r="J1108" s="57"/>
      <c r="K1108" s="57"/>
      <c r="L1108" s="57"/>
      <c r="M1108" s="57"/>
      <c r="N1108" s="57"/>
      <c r="O1108" s="65" t="str">
        <f>+IFERROR(VLOOKUP(A1108,Imagen!A:B,2,0),"")</f>
        <v/>
      </c>
    </row>
    <row r="1109" spans="1:15" ht="18">
      <c r="A1109" s="75" t="s">
        <v>1139</v>
      </c>
      <c r="C1109" s="94">
        <f>+VLOOKUP(A1109,BD!$A$2:$E$3988,3,0)</f>
        <v>80</v>
      </c>
      <c r="D1109" s="95" t="str">
        <f>+VLOOKUP(A1109,BD!$A$2:$E$3988,4,0)</f>
        <v>PREAISLADOS OJAL Ø 4 MM ROJA</v>
      </c>
      <c r="E1109" s="96">
        <f>+VLOOKUP(A1109,BD!$A$2:$E$3988,5,0)</f>
        <v>293.01</v>
      </c>
      <c r="G1109" s="101">
        <f t="shared" si="29"/>
        <v>158.22999999999999</v>
      </c>
      <c r="H1109" s="69"/>
      <c r="I1109" s="101">
        <f t="array" ref="I1109">+ROUND(G1109+(G1109*DES.2),2)</f>
        <v>284.81</v>
      </c>
      <c r="J1109" s="57"/>
      <c r="K1109" s="57"/>
      <c r="L1109" s="57"/>
      <c r="M1109" s="57"/>
      <c r="N1109" s="57"/>
      <c r="O1109" s="65" t="str">
        <f>+IFERROR(VLOOKUP(A1109,Imagen!A:B,2,0),"")</f>
        <v/>
      </c>
    </row>
    <row r="1110" spans="1:15" ht="18">
      <c r="A1110" s="75" t="s">
        <v>1140</v>
      </c>
      <c r="C1110" s="94">
        <f>+VLOOKUP(A1110,BD!$A$2:$E$3988,3,0)</f>
        <v>81</v>
      </c>
      <c r="D1110" s="95" t="str">
        <f>+VLOOKUP(A1110,BD!$A$2:$E$3988,4,0)</f>
        <v>PREAISLADOS OJAL Ø 5 MM ROJA</v>
      </c>
      <c r="E1110" s="96">
        <f>+VLOOKUP(A1110,BD!$A$2:$E$3988,5,0)</f>
        <v>297.67</v>
      </c>
      <c r="G1110" s="101">
        <f t="shared" si="29"/>
        <v>160.74</v>
      </c>
      <c r="H1110" s="69"/>
      <c r="I1110" s="101">
        <f t="array" ref="I1110">+ROUND(G1110+(G1110*DES.2),2)</f>
        <v>289.33</v>
      </c>
      <c r="J1110" s="57"/>
      <c r="K1110" s="57"/>
      <c r="L1110" s="57"/>
      <c r="M1110" s="57"/>
      <c r="N1110" s="57"/>
      <c r="O1110" s="65" t="str">
        <f>+IFERROR(VLOOKUP(A1110,Imagen!A:B,2,0),"")</f>
        <v/>
      </c>
    </row>
    <row r="1111" spans="1:15" ht="18">
      <c r="A1111" s="75" t="s">
        <v>1141</v>
      </c>
      <c r="C1111" s="94">
        <f>+VLOOKUP(A1111,BD!$A$2:$E$3988,3,0)</f>
        <v>82</v>
      </c>
      <c r="D1111" s="95" t="str">
        <f>+VLOOKUP(A1111,BD!$A$2:$E$3988,4,0)</f>
        <v>PREAISLADOS OJAL Ø 8 MM ROJA</v>
      </c>
      <c r="E1111" s="96">
        <f>+VLOOKUP(A1111,BD!$A$2:$E$3988,5,0)</f>
        <v>465.1</v>
      </c>
      <c r="G1111" s="101">
        <f t="shared" si="29"/>
        <v>251.15</v>
      </c>
      <c r="H1111" s="69"/>
      <c r="I1111" s="101">
        <f t="array" ref="I1111">+ROUND(G1111+(G1111*DES.2),2)</f>
        <v>452.07</v>
      </c>
      <c r="J1111" s="57"/>
      <c r="K1111" s="57"/>
      <c r="L1111" s="57"/>
      <c r="M1111" s="57"/>
      <c r="N1111" s="57"/>
      <c r="O1111" s="65" t="str">
        <f>+IFERROR(VLOOKUP(A1111,Imagen!A:B,2,0),"")</f>
        <v/>
      </c>
    </row>
    <row r="1112" spans="1:15" ht="18">
      <c r="A1112" s="75" t="s">
        <v>1142</v>
      </c>
      <c r="C1112" s="94">
        <f>+VLOOKUP(A1112,BD!$A$2:$E$3988,3,0)</f>
        <v>83</v>
      </c>
      <c r="D1112" s="95" t="str">
        <f>+VLOOKUP(A1112,BD!$A$2:$E$3988,4,0)</f>
        <v>PREAISLADOS OJAL Ø 8 MM ROJA</v>
      </c>
      <c r="E1112" s="96">
        <f>+VLOOKUP(A1112,BD!$A$2:$E$3988,5,0)</f>
        <v>387.95</v>
      </c>
      <c r="G1112" s="101">
        <f t="shared" si="29"/>
        <v>209.49</v>
      </c>
      <c r="H1112" s="69"/>
      <c r="I1112" s="101">
        <f t="array" ref="I1112">+ROUND(G1112+(G1112*DES.2),2)</f>
        <v>377.08</v>
      </c>
      <c r="J1112" s="57"/>
      <c r="K1112" s="57"/>
      <c r="L1112" s="57"/>
      <c r="M1112" s="57"/>
      <c r="N1112" s="57"/>
      <c r="O1112" s="65" t="str">
        <f>+IFERROR(VLOOKUP(A1112,Imagen!A:B,2,0),"")</f>
        <v/>
      </c>
    </row>
    <row r="1113" spans="1:15" ht="18">
      <c r="A1113" s="75" t="s">
        <v>1143</v>
      </c>
      <c r="C1113" s="94">
        <f>+VLOOKUP(A1113,BD!$A$2:$E$3988,3,0)</f>
        <v>84</v>
      </c>
      <c r="D1113" s="95" t="str">
        <f>+VLOOKUP(A1113,BD!$A$2:$E$3988,4,0)</f>
        <v>PREAISLADOS OJAL Ø 10 MM ROJA</v>
      </c>
      <c r="E1113" s="96">
        <f>+VLOOKUP(A1113,BD!$A$2:$E$3988,5,0)</f>
        <v>432.08</v>
      </c>
      <c r="G1113" s="101">
        <f t="shared" si="29"/>
        <v>233.32</v>
      </c>
      <c r="H1113" s="69"/>
      <c r="I1113" s="101">
        <f t="array" ref="I1113">+ROUND(G1113+(G1113*DES.2),2)</f>
        <v>419.98</v>
      </c>
      <c r="J1113" s="57"/>
      <c r="K1113" s="57"/>
      <c r="L1113" s="57"/>
      <c r="M1113" s="57"/>
      <c r="N1113" s="57"/>
      <c r="O1113" s="65" t="str">
        <f>+IFERROR(VLOOKUP(A1113,Imagen!A:B,2,0),"")</f>
        <v/>
      </c>
    </row>
    <row r="1114" spans="1:15" ht="18">
      <c r="A1114" s="75" t="s">
        <v>1144</v>
      </c>
      <c r="C1114" s="94">
        <f>+VLOOKUP(A1114,BD!$A$2:$E$3988,3,0)</f>
        <v>85</v>
      </c>
      <c r="D1114" s="95" t="str">
        <f>+VLOOKUP(A1114,BD!$A$2:$E$3988,4,0)</f>
        <v>PREAISLADOS HORQUILLA Ø 3 MM ROJA</v>
      </c>
      <c r="E1114" s="96">
        <f>+VLOOKUP(A1114,BD!$A$2:$E$3988,5,0)</f>
        <v>263.63</v>
      </c>
      <c r="G1114" s="101">
        <f t="shared" si="29"/>
        <v>142.36000000000001</v>
      </c>
      <c r="H1114" s="69"/>
      <c r="I1114" s="101">
        <f t="array" ref="I1114">+ROUND(G1114+(G1114*DES.2),2)</f>
        <v>256.25</v>
      </c>
      <c r="J1114" s="57"/>
      <c r="K1114" s="57"/>
      <c r="L1114" s="57"/>
      <c r="M1114" s="57"/>
      <c r="N1114" s="57"/>
      <c r="O1114" s="65" t="str">
        <f>+IFERROR(VLOOKUP(A1114,Imagen!A:B,2,0),"")</f>
        <v/>
      </c>
    </row>
    <row r="1115" spans="1:15" ht="18">
      <c r="A1115" s="75" t="s">
        <v>1145</v>
      </c>
      <c r="C1115" s="94">
        <f>+VLOOKUP(A1115,BD!$A$2:$E$3988,3,0)</f>
        <v>86</v>
      </c>
      <c r="D1115" s="95" t="str">
        <f>+VLOOKUP(A1115,BD!$A$2:$E$3988,4,0)</f>
        <v>PREAISLADOS HORQUILLA Ø 4 MM ROJA</v>
      </c>
      <c r="E1115" s="96">
        <f>+VLOOKUP(A1115,BD!$A$2:$E$3988,5,0)</f>
        <v>270.61</v>
      </c>
      <c r="G1115" s="101">
        <f t="shared" si="29"/>
        <v>146.13</v>
      </c>
      <c r="H1115" s="69"/>
      <c r="I1115" s="101">
        <f t="array" ref="I1115">+ROUND(G1115+(G1115*DES.2),2)</f>
        <v>263.02999999999997</v>
      </c>
      <c r="J1115" s="57"/>
      <c r="K1115" s="57"/>
      <c r="L1115" s="57"/>
      <c r="M1115" s="57"/>
      <c r="N1115" s="57"/>
      <c r="O1115" s="65" t="str">
        <f>+IFERROR(VLOOKUP(A1115,Imagen!A:B,2,0),"")</f>
        <v/>
      </c>
    </row>
    <row r="1116" spans="1:15" ht="18">
      <c r="A1116" s="75" t="s">
        <v>1146</v>
      </c>
      <c r="C1116" s="94">
        <f>+VLOOKUP(A1116,BD!$A$2:$E$3988,3,0)</f>
        <v>87</v>
      </c>
      <c r="D1116" s="95" t="str">
        <f>+VLOOKUP(A1116,BD!$A$2:$E$3988,4,0)</f>
        <v>PREAISLADOS HORQUILLA Ø 5 MM ROJA</v>
      </c>
      <c r="E1116" s="96">
        <f>+VLOOKUP(A1116,BD!$A$2:$E$3988,5,0)</f>
        <v>294.27999999999997</v>
      </c>
      <c r="G1116" s="101">
        <f t="shared" si="29"/>
        <v>158.91</v>
      </c>
      <c r="H1116" s="69"/>
      <c r="I1116" s="101">
        <f t="array" ref="I1116">+ROUND(G1116+(G1116*DES.2),2)</f>
        <v>286.04000000000002</v>
      </c>
      <c r="J1116" s="57"/>
      <c r="K1116" s="57"/>
      <c r="L1116" s="57"/>
      <c r="M1116" s="57"/>
      <c r="N1116" s="57"/>
      <c r="O1116" s="65" t="str">
        <f>+IFERROR(VLOOKUP(A1116,Imagen!A:B,2,0),"")</f>
        <v/>
      </c>
    </row>
    <row r="1117" spans="1:15" ht="18">
      <c r="A1117" s="75" t="s">
        <v>1147</v>
      </c>
      <c r="C1117" s="94">
        <f>+VLOOKUP(A1117,BD!$A$2:$E$3988,3,0)</f>
        <v>88</v>
      </c>
      <c r="D1117" s="95" t="str">
        <f>+VLOOKUP(A1117,BD!$A$2:$E$3988,4,0)</f>
        <v>PREAISLADOS PALA HEMBRA ROJA</v>
      </c>
      <c r="E1117" s="96">
        <f>+VLOOKUP(A1117,BD!$A$2:$E$3988,5,0)</f>
        <v>321.08</v>
      </c>
      <c r="G1117" s="101">
        <f t="shared" si="29"/>
        <v>173.38</v>
      </c>
      <c r="H1117" s="69"/>
      <c r="I1117" s="101">
        <f t="array" ref="I1117">+ROUND(G1117+(G1117*DES.2),2)</f>
        <v>312.08</v>
      </c>
      <c r="J1117" s="57"/>
      <c r="K1117" s="57"/>
      <c r="L1117" s="57"/>
      <c r="M1117" s="57"/>
      <c r="N1117" s="57"/>
      <c r="O1117" s="65" t="str">
        <f>+IFERROR(VLOOKUP(A1117,Imagen!A:B,2,0),"")</f>
        <v/>
      </c>
    </row>
    <row r="1118" spans="1:15" ht="18">
      <c r="A1118" s="75" t="s">
        <v>1148</v>
      </c>
      <c r="C1118" s="94">
        <f>+VLOOKUP(A1118,BD!$A$2:$E$3988,3,0)</f>
        <v>89</v>
      </c>
      <c r="D1118" s="95" t="str">
        <f>+VLOOKUP(A1118,BD!$A$2:$E$3988,4,0)</f>
        <v>PREAISLADOS PALA MACHO 6.3 ROJA</v>
      </c>
      <c r="E1118" s="96">
        <f>+VLOOKUP(A1118,BD!$A$2:$E$3988,5,0)</f>
        <v>334.45</v>
      </c>
      <c r="G1118" s="101">
        <f t="shared" si="29"/>
        <v>180.6</v>
      </c>
      <c r="H1118" s="69"/>
      <c r="I1118" s="101">
        <f t="array" ref="I1118">+ROUND(G1118+(G1118*DES.2),2)</f>
        <v>325.08</v>
      </c>
      <c r="J1118" s="57"/>
      <c r="K1118" s="57"/>
      <c r="L1118" s="57"/>
      <c r="M1118" s="57"/>
      <c r="N1118" s="57"/>
      <c r="O1118" s="65" t="str">
        <f>+IFERROR(VLOOKUP(A1118,Imagen!A:B,2,0),"")</f>
        <v/>
      </c>
    </row>
    <row r="1119" spans="1:15" ht="18">
      <c r="A1119" s="75" t="s">
        <v>1149</v>
      </c>
      <c r="C1119" s="94">
        <f>+VLOOKUP(A1119,BD!$A$2:$E$3988,3,0)</f>
        <v>90</v>
      </c>
      <c r="D1119" s="95" t="str">
        <f>+VLOOKUP(A1119,BD!$A$2:$E$3988,4,0)</f>
        <v>PREAISLADOS PALA HEMBRA 6.3 ROJA</v>
      </c>
      <c r="E1119" s="96">
        <f>+VLOOKUP(A1119,BD!$A$2:$E$3988,5,0)</f>
        <v>481.62</v>
      </c>
      <c r="G1119" s="101">
        <f t="shared" si="29"/>
        <v>260.07</v>
      </c>
      <c r="H1119" s="69"/>
      <c r="I1119" s="101">
        <f t="array" ref="I1119">+ROUND(G1119+(G1119*DES.2),2)</f>
        <v>468.13</v>
      </c>
      <c r="J1119" s="57"/>
      <c r="K1119" s="57"/>
      <c r="L1119" s="57"/>
      <c r="M1119" s="57"/>
      <c r="N1119" s="57"/>
      <c r="O1119" s="65" t="str">
        <f>+IFERROR(VLOOKUP(A1119,Imagen!A:B,2,0),"")</f>
        <v/>
      </c>
    </row>
    <row r="1120" spans="1:15" ht="18.75" thickBot="1">
      <c r="A1120" s="75" t="s">
        <v>1150</v>
      </c>
      <c r="C1120" s="94">
        <f>+VLOOKUP(A1120,BD!$A$2:$E$3988,3,0)</f>
        <v>91</v>
      </c>
      <c r="D1120" s="95" t="str">
        <f>+VLOOKUP(A1120,BD!$A$2:$E$3988,4,0)</f>
        <v>PREAISLADOS PALA HEMBRA 2.8 ROJA</v>
      </c>
      <c r="E1120" s="96">
        <f>+VLOOKUP(A1120,BD!$A$2:$E$3988,5,0)</f>
        <v>321.08</v>
      </c>
      <c r="G1120" s="101">
        <f t="shared" si="29"/>
        <v>173.38</v>
      </c>
      <c r="H1120" s="69"/>
      <c r="I1120" s="101">
        <f t="array" ref="I1120">+ROUND(G1120+(G1120*DES.2),2)</f>
        <v>312.08</v>
      </c>
      <c r="J1120" s="57"/>
      <c r="K1120" s="57"/>
      <c r="L1120" s="57"/>
      <c r="M1120" s="57"/>
      <c r="N1120" s="57"/>
      <c r="O1120" s="65" t="str">
        <f>+IFERROR(VLOOKUP(A1120,Imagen!A:B,2,0),"")</f>
        <v/>
      </c>
    </row>
    <row r="1121" spans="1:15" ht="27" thickBot="1">
      <c r="A1121" s="75">
        <f>+A1037+1</f>
        <v>11</v>
      </c>
      <c r="B1121" s="174"/>
      <c r="C1121" s="179" t="str">
        <f>+VLOOKUP(A1121,BD!$G:$H,2,0)</f>
        <v>REGATONES</v>
      </c>
      <c r="D1121" s="180"/>
      <c r="E1121" s="181"/>
      <c r="J1121" s="57"/>
      <c r="K1121" s="57"/>
      <c r="L1121" s="57"/>
      <c r="M1121" s="57"/>
      <c r="N1121" s="57"/>
      <c r="O1121" s="65" t="str">
        <f>+IFERROR(VLOOKUP(A1121,Imagen!A:B,2,0),"")</f>
        <v/>
      </c>
    </row>
    <row r="1122" spans="1:15" ht="18">
      <c r="A1122" s="75" t="s">
        <v>1151</v>
      </c>
      <c r="B1122" s="175"/>
      <c r="C1122" s="94">
        <f>+VLOOKUP(A1122,BD!$A$2:$E$3988,3,0)</f>
        <v>1</v>
      </c>
      <c r="D1122" s="95" t="str">
        <f>+VLOOKUP(A1122,BD!$A$2:$E$3988,4,0)</f>
        <v>EXTERIORES CORTOS - 1/2 camp.</v>
      </c>
      <c r="E1122" s="96">
        <f>+VLOOKUP(A1122,BD!$A$2:$E$3988,5,0)</f>
        <v>86.35</v>
      </c>
      <c r="G1122" s="101">
        <f t="shared" ref="G1122:G1153" si="30">IF($G$7="SI",ROUND(E1122-(E1122*DES.1),2)*1.21,ROUND(E1122-(E1122*DES.1),2))</f>
        <v>46.63</v>
      </c>
      <c r="H1122" s="69"/>
      <c r="I1122" s="101">
        <f t="array" ref="I1122">+ROUND(G1122+(G1122*DES.2),2)</f>
        <v>83.93</v>
      </c>
      <c r="J1122" s="57"/>
      <c r="K1122" s="57"/>
      <c r="L1122" s="57"/>
      <c r="M1122" s="57"/>
      <c r="N1122" s="57"/>
      <c r="O1122" s="64" t="str">
        <f>+IFERROR(VLOOKUP(A1122,Imagen!A:B,2,0),"")</f>
        <v>http://http2.mlstatic.com/D_984975-MLA72044930825_102023-F.jpg</v>
      </c>
    </row>
    <row r="1123" spans="1:15" ht="18">
      <c r="A1123" s="75" t="s">
        <v>1152</v>
      </c>
      <c r="B1123" s="175"/>
      <c r="C1123" s="94">
        <f>+VLOOKUP(A1123,BD!$A$2:$E$3988,3,0)</f>
        <v>3</v>
      </c>
      <c r="D1123" s="95" t="str">
        <f>+VLOOKUP(A1123,BD!$A$2:$E$3988,4,0)</f>
        <v>EXTERIORES CORTOS - 5/8 "</v>
      </c>
      <c r="E1123" s="96">
        <f>+VLOOKUP(A1123,BD!$A$2:$E$3988,5,0)</f>
        <v>69.3</v>
      </c>
      <c r="G1123" s="101">
        <f t="shared" si="30"/>
        <v>37.42</v>
      </c>
      <c r="H1123" s="69"/>
      <c r="I1123" s="101">
        <f t="array" ref="I1123">+ROUND(G1123+(G1123*DES.2),2)</f>
        <v>67.36</v>
      </c>
      <c r="J1123" s="57"/>
      <c r="K1123" s="57"/>
      <c r="L1123" s="57"/>
      <c r="M1123" s="57"/>
      <c r="N1123" s="57"/>
      <c r="O1123" s="64" t="str">
        <f>+IFERROR(VLOOKUP(A1123,Imagen!A:B,2,0),"")</f>
        <v>http://http2.mlstatic.com/D_917926-MLA72045125131_102023-F.jpg</v>
      </c>
    </row>
    <row r="1124" spans="1:15" ht="18">
      <c r="A1124" s="75" t="s">
        <v>1153</v>
      </c>
      <c r="B1124" s="175"/>
      <c r="C1124" s="94">
        <f>+VLOOKUP(A1124,BD!$A$2:$E$3988,3,0)</f>
        <v>4</v>
      </c>
      <c r="D1124" s="95" t="str">
        <f>+VLOOKUP(A1124,BD!$A$2:$E$3988,4,0)</f>
        <v>EXTERIORES CORTOS - 3/4 "</v>
      </c>
      <c r="E1124" s="96">
        <f>+VLOOKUP(A1124,BD!$A$2:$E$3988,5,0)</f>
        <v>75.08</v>
      </c>
      <c r="G1124" s="101">
        <f t="shared" si="30"/>
        <v>40.54</v>
      </c>
      <c r="H1124" s="69"/>
      <c r="I1124" s="101">
        <f t="array" ref="I1124">+ROUND(G1124+(G1124*DES.2),2)</f>
        <v>72.97</v>
      </c>
      <c r="J1124" s="57"/>
      <c r="K1124" s="57"/>
      <c r="L1124" s="57"/>
      <c r="M1124" s="57"/>
      <c r="N1124" s="57"/>
      <c r="O1124" s="64" t="str">
        <f>+IFERROR(VLOOKUP(A1124,Imagen!A:B,2,0),"")</f>
        <v>http://http2.mlstatic.com/D_875833-MLA72044872093_102023-F.jpg</v>
      </c>
    </row>
    <row r="1125" spans="1:15" ht="18">
      <c r="A1125" s="75" t="s">
        <v>1154</v>
      </c>
      <c r="B1125" s="175"/>
      <c r="C1125" s="94">
        <f>+VLOOKUP(A1125,BD!$A$2:$E$3988,3,0)</f>
        <v>5</v>
      </c>
      <c r="D1125" s="95" t="str">
        <f>+VLOOKUP(A1125,BD!$A$2:$E$3988,4,0)</f>
        <v>EXTERIORES CORTOS - 7/8 "</v>
      </c>
      <c r="E1125" s="96">
        <f>+VLOOKUP(A1125,BD!$A$2:$E$3988,5,0)</f>
        <v>77.97</v>
      </c>
      <c r="G1125" s="101">
        <f t="shared" si="30"/>
        <v>42.1</v>
      </c>
      <c r="H1125" s="69"/>
      <c r="I1125" s="101">
        <f t="array" ref="I1125">+ROUND(G1125+(G1125*DES.2),2)</f>
        <v>75.78</v>
      </c>
      <c r="J1125" s="57"/>
      <c r="K1125" s="57"/>
      <c r="L1125" s="57"/>
      <c r="M1125" s="57"/>
      <c r="N1125" s="57"/>
      <c r="O1125" s="64" t="str">
        <f>+IFERROR(VLOOKUP(A1125,Imagen!A:B,2,0),"")</f>
        <v>http://http2.mlstatic.com/D_779483-MLA72044872095_102023-F.jpg</v>
      </c>
    </row>
    <row r="1126" spans="1:15" ht="18">
      <c r="A1126" s="75" t="s">
        <v>1155</v>
      </c>
      <c r="B1126" s="175"/>
      <c r="C1126" s="94">
        <f>+VLOOKUP(A1126,BD!$A$2:$E$3988,3,0)</f>
        <v>6</v>
      </c>
      <c r="D1126" s="95" t="str">
        <f>+VLOOKUP(A1126,BD!$A$2:$E$3988,4,0)</f>
        <v>EXTERIORES CORTOS - 1"</v>
      </c>
      <c r="E1126" s="96">
        <f>+VLOOKUP(A1126,BD!$A$2:$E$3988,5,0)</f>
        <v>86.63</v>
      </c>
      <c r="G1126" s="101">
        <f t="shared" si="30"/>
        <v>46.78</v>
      </c>
      <c r="H1126" s="69"/>
      <c r="I1126" s="101">
        <f t="array" ref="I1126">+ROUND(G1126+(G1126*DES.2),2)</f>
        <v>84.2</v>
      </c>
      <c r="J1126" s="57"/>
      <c r="K1126" s="57"/>
      <c r="L1126" s="57"/>
      <c r="M1126" s="57"/>
      <c r="N1126" s="57"/>
      <c r="O1126" s="64" t="str">
        <f>+IFERROR(VLOOKUP(A1126,Imagen!A:B,2,0),"")</f>
        <v>http://http2.mlstatic.com/D_668496-MLA72045125137_102023-F.jpg</v>
      </c>
    </row>
    <row r="1127" spans="1:15" ht="18">
      <c r="A1127" s="75" t="s">
        <v>1156</v>
      </c>
      <c r="B1127" s="175"/>
      <c r="C1127" s="94">
        <f>+VLOOKUP(A1127,BD!$A$2:$E$3988,3,0)</f>
        <v>7</v>
      </c>
      <c r="D1127" s="95" t="str">
        <f>+VLOOKUP(A1127,BD!$A$2:$E$3988,4,0)</f>
        <v>EXTERIORES CORTOS - 1" 1/8</v>
      </c>
      <c r="E1127" s="96">
        <f>+VLOOKUP(A1127,BD!$A$2:$E$3988,5,0)</f>
        <v>227.56</v>
      </c>
      <c r="G1127" s="101">
        <f t="shared" si="30"/>
        <v>122.88</v>
      </c>
      <c r="H1127" s="69"/>
      <c r="I1127" s="101">
        <f t="array" ref="I1127">+ROUND(G1127+(G1127*DES.2),2)</f>
        <v>221.18</v>
      </c>
      <c r="J1127" s="57"/>
      <c r="K1127" s="57"/>
      <c r="L1127" s="57"/>
      <c r="M1127" s="57"/>
      <c r="N1127" s="57"/>
      <c r="O1127" s="64" t="str">
        <f>+IFERROR(VLOOKUP(A1127,Imagen!A:B,2,0),"")</f>
        <v>http://http2.mlstatic.com/D_728198-MLA72044930839_102023-F.jpg</v>
      </c>
    </row>
    <row r="1128" spans="1:15" ht="18">
      <c r="A1128" s="75" t="s">
        <v>1157</v>
      </c>
      <c r="B1128" s="175"/>
      <c r="C1128" s="94">
        <f>+VLOOKUP(A1128,BD!$A$2:$E$3988,3,0)</f>
        <v>8</v>
      </c>
      <c r="D1128" s="95" t="str">
        <f>+VLOOKUP(A1128,BD!$A$2:$E$3988,4,0)</f>
        <v>EXTERIORES CORTOS - 1" 1/4</v>
      </c>
      <c r="E1128" s="96">
        <f>+VLOOKUP(A1128,BD!$A$2:$E$3988,5,0)</f>
        <v>160.88</v>
      </c>
      <c r="G1128" s="101">
        <f t="shared" si="30"/>
        <v>86.88</v>
      </c>
      <c r="H1128" s="69"/>
      <c r="I1128" s="101">
        <f t="array" ref="I1128">+ROUND(G1128+(G1128*DES.2),2)</f>
        <v>156.38</v>
      </c>
      <c r="J1128" s="57"/>
      <c r="K1128" s="57"/>
      <c r="L1128" s="57"/>
      <c r="M1128" s="57"/>
      <c r="N1128" s="57"/>
      <c r="O1128" s="64" t="str">
        <f>+IFERROR(VLOOKUP(A1128,Imagen!A:B,2,0),"")</f>
        <v>http://http2.mlstatic.com/D_617623-MLA72045125139_102023-F.jpg</v>
      </c>
    </row>
    <row r="1129" spans="1:15" ht="18">
      <c r="A1129" s="75" t="s">
        <v>1158</v>
      </c>
      <c r="B1129" s="175"/>
      <c r="C1129" s="94">
        <f>+VLOOKUP(A1129,BD!$A$2:$E$3988,3,0)</f>
        <v>9</v>
      </c>
      <c r="D1129" s="95" t="str">
        <f>+VLOOKUP(A1129,BD!$A$2:$E$3988,4,0)</f>
        <v>EXTERIORES CORTOS - 1" 1/2</v>
      </c>
      <c r="E1129" s="96">
        <f>+VLOOKUP(A1129,BD!$A$2:$E$3988,5,0)</f>
        <v>177.38</v>
      </c>
      <c r="G1129" s="101">
        <f t="shared" si="30"/>
        <v>95.79</v>
      </c>
      <c r="H1129" s="69"/>
      <c r="I1129" s="101">
        <f t="array" ref="I1129">+ROUND(G1129+(G1129*DES.2),2)</f>
        <v>172.42</v>
      </c>
      <c r="J1129" s="57"/>
      <c r="K1129" s="57"/>
      <c r="L1129" s="57"/>
      <c r="M1129" s="57"/>
      <c r="N1129" s="57"/>
      <c r="O1129" s="64" t="str">
        <f>+IFERROR(VLOOKUP(A1129,Imagen!A:B,2,0),"")</f>
        <v>http://http2.mlstatic.com/D_803393-MLA72044872111_102023-F.jpg</v>
      </c>
    </row>
    <row r="1130" spans="1:15" ht="18">
      <c r="A1130" s="75" t="s">
        <v>1159</v>
      </c>
      <c r="C1130" s="94">
        <f>+VLOOKUP(A1130,BD!$A$2:$E$3988,3,0)</f>
        <v>10</v>
      </c>
      <c r="D1130" s="95" t="str">
        <f>+VLOOKUP(A1130,BD!$A$2:$E$3988,4,0)</f>
        <v>EXTERIORES CORTOS - 1" 3/4</v>
      </c>
      <c r="E1130" s="96">
        <f>+VLOOKUP(A1130,BD!$A$2:$E$3988,5,0)</f>
        <v>333.33</v>
      </c>
      <c r="G1130" s="101">
        <f t="shared" si="30"/>
        <v>180</v>
      </c>
      <c r="H1130" s="69"/>
      <c r="I1130" s="101">
        <f t="array" ref="I1130">+ROUND(G1130+(G1130*DES.2),2)</f>
        <v>324</v>
      </c>
      <c r="J1130" s="57"/>
      <c r="K1130" s="57"/>
      <c r="L1130" s="57"/>
      <c r="M1130" s="57"/>
      <c r="N1130" s="57"/>
      <c r="O1130" s="64" t="str">
        <f>+IFERROR(VLOOKUP(A1130,Imagen!A:B,2,0),"")</f>
        <v>http://http2.mlstatic.com/D_883157-MLA72044930847_102023-F.jpg</v>
      </c>
    </row>
    <row r="1131" spans="1:15" ht="18">
      <c r="A1131" s="75" t="s">
        <v>1160</v>
      </c>
      <c r="C1131" s="94">
        <f>+VLOOKUP(A1131,BD!$A$2:$E$3988,3,0)</f>
        <v>11</v>
      </c>
      <c r="D1131" s="95" t="str">
        <f>+VLOOKUP(A1131,BD!$A$2:$E$3988,4,0)</f>
        <v xml:space="preserve">EXTERIORES CORTOS - 2" </v>
      </c>
      <c r="E1131" s="96">
        <f>+VLOOKUP(A1131,BD!$A$2:$E$3988,5,0)</f>
        <v>274.32</v>
      </c>
      <c r="G1131" s="101">
        <f t="shared" si="30"/>
        <v>148.13</v>
      </c>
      <c r="H1131" s="69"/>
      <c r="I1131" s="101">
        <f t="array" ref="I1131">+ROUND(G1131+(G1131*DES.2),2)</f>
        <v>266.63</v>
      </c>
      <c r="J1131" s="57"/>
      <c r="K1131" s="57"/>
      <c r="L1131" s="57"/>
      <c r="M1131" s="57"/>
      <c r="N1131" s="57"/>
      <c r="O1131" s="64" t="str">
        <f>+IFERROR(VLOOKUP(A1131,Imagen!A:B,2,0),"")</f>
        <v>http://http2.mlstatic.com/D_800820-MLA72045125149_102023-F.jpg</v>
      </c>
    </row>
    <row r="1132" spans="1:15" ht="18">
      <c r="A1132" s="75" t="s">
        <v>1161</v>
      </c>
      <c r="C1132" s="94">
        <f>+VLOOKUP(A1132,BD!$A$2:$E$3988,3,0)</f>
        <v>16</v>
      </c>
      <c r="D1132" s="95" t="str">
        <f>+VLOOKUP(A1132,BD!$A$2:$E$3988,4,0)</f>
        <v>EXTERIORES CORTOS - 2" 1/2</v>
      </c>
      <c r="E1132" s="96">
        <f>+VLOOKUP(A1132,BD!$A$2:$E$3988,5,0)</f>
        <v>387.76</v>
      </c>
      <c r="G1132" s="101">
        <f t="shared" si="30"/>
        <v>209.39</v>
      </c>
      <c r="H1132" s="69"/>
      <c r="I1132" s="101">
        <f t="array" ref="I1132">+ROUND(G1132+(G1132*DES.2),2)</f>
        <v>376.9</v>
      </c>
      <c r="J1132" s="57"/>
      <c r="K1132" s="57"/>
      <c r="L1132" s="57"/>
      <c r="M1132" s="57"/>
      <c r="N1132" s="57"/>
      <c r="O1132" s="65" t="str">
        <f>+IFERROR(VLOOKUP(A1132,Imagen!A:B,2,0),"")</f>
        <v/>
      </c>
    </row>
    <row r="1133" spans="1:15" ht="18">
      <c r="A1133" s="75" t="s">
        <v>1162</v>
      </c>
      <c r="C1133" s="94">
        <f>+VLOOKUP(A1133,BD!$A$2:$E$3988,3,0)</f>
        <v>17</v>
      </c>
      <c r="D1133" s="95" t="str">
        <f>+VLOOKUP(A1133,BD!$A$2:$E$3988,4,0)</f>
        <v>EXTERIORES CORTOS - 3"</v>
      </c>
      <c r="E1133" s="96">
        <f>+VLOOKUP(A1133,BD!$A$2:$E$3988,5,0)</f>
        <v>512.82000000000005</v>
      </c>
      <c r="G1133" s="101">
        <f t="shared" si="30"/>
        <v>276.92</v>
      </c>
      <c r="H1133" s="69"/>
      <c r="I1133" s="101">
        <f t="array" ref="I1133">+ROUND(G1133+(G1133*DES.2),2)</f>
        <v>498.46</v>
      </c>
      <c r="J1133" s="57"/>
      <c r="K1133" s="57"/>
      <c r="L1133" s="57"/>
      <c r="M1133" s="57"/>
      <c r="N1133" s="57"/>
      <c r="O1133" s="64" t="str">
        <f>+IFERROR(VLOOKUP(A1133,Imagen!A:B,2,0),"")</f>
        <v>http://http2.mlstatic.com/D_862699-MLA72044872107_102023-F.jpg</v>
      </c>
    </row>
    <row r="1134" spans="1:15" ht="18">
      <c r="A1134" s="75" t="s">
        <v>1163</v>
      </c>
      <c r="C1134" s="94">
        <f>+VLOOKUP(A1134,BD!$A$2:$E$3988,3,0)</f>
        <v>12</v>
      </c>
      <c r="D1134" s="95" t="str">
        <f>+VLOOKUP(A1134,BD!$A$2:$E$3988,4,0)</f>
        <v>EXTERIORES LARGOS  - 5/8 .</v>
      </c>
      <c r="E1134" s="96">
        <f>+VLOOKUP(A1134,BD!$A$2:$E$3988,5,0)</f>
        <v>182.4</v>
      </c>
      <c r="G1134" s="101">
        <f t="shared" si="30"/>
        <v>98.5</v>
      </c>
      <c r="H1134" s="69"/>
      <c r="I1134" s="101">
        <f t="array" ref="I1134">+ROUND(G1134+(G1134*DES.2),2)</f>
        <v>177.3</v>
      </c>
      <c r="J1134" s="57"/>
      <c r="K1134" s="57"/>
      <c r="L1134" s="57"/>
      <c r="M1134" s="57"/>
      <c r="N1134" s="57"/>
      <c r="O1134" s="64" t="str">
        <f>+IFERROR(VLOOKUP(A1134,Imagen!A:B,2,0),"")</f>
        <v>http://http2.mlstatic.com/D_980722-MLA72045125145_102023-F.jpg</v>
      </c>
    </row>
    <row r="1135" spans="1:15" ht="18">
      <c r="A1135" s="75" t="s">
        <v>1164</v>
      </c>
      <c r="C1135" s="94">
        <f>+VLOOKUP(A1135,BD!$A$2:$E$3988,3,0)</f>
        <v>13</v>
      </c>
      <c r="D1135" s="95" t="str">
        <f>+VLOOKUP(A1135,BD!$A$2:$E$3988,4,0)</f>
        <v>EXTERIORES LARGOS  - 3/4 .</v>
      </c>
      <c r="E1135" s="96">
        <f>+VLOOKUP(A1135,BD!$A$2:$E$3988,5,0)</f>
        <v>192.53</v>
      </c>
      <c r="G1135" s="101">
        <f t="shared" si="30"/>
        <v>103.97</v>
      </c>
      <c r="H1135" s="69"/>
      <c r="I1135" s="101">
        <f t="array" ref="I1135">+ROUND(G1135+(G1135*DES.2),2)</f>
        <v>187.15</v>
      </c>
      <c r="J1135" s="57"/>
      <c r="K1135" s="57"/>
      <c r="L1135" s="57"/>
      <c r="M1135" s="57"/>
      <c r="N1135" s="57"/>
      <c r="O1135" s="64" t="str">
        <f>+IFERROR(VLOOKUP(A1135,Imagen!A:B,2,0),"")</f>
        <v>http://http2.mlstatic.com/D_636263-MLA72044872113_102023-F.jpg</v>
      </c>
    </row>
    <row r="1136" spans="1:15" ht="18">
      <c r="A1136" s="75" t="s">
        <v>1165</v>
      </c>
      <c r="C1136" s="94">
        <f>+VLOOKUP(A1136,BD!$A$2:$E$3988,3,0)</f>
        <v>14</v>
      </c>
      <c r="D1136" s="95" t="str">
        <f>+VLOOKUP(A1136,BD!$A$2:$E$3988,4,0)</f>
        <v>EXTERIORES LARGOS  - 7/8 .</v>
      </c>
      <c r="E1136" s="96">
        <f>+VLOOKUP(A1136,BD!$A$2:$E$3988,5,0)</f>
        <v>204.61</v>
      </c>
      <c r="G1136" s="101">
        <f t="shared" si="30"/>
        <v>110.49</v>
      </c>
      <c r="H1136" s="69"/>
      <c r="I1136" s="101">
        <f t="array" ref="I1136">+ROUND(G1136+(G1136*DES.2),2)</f>
        <v>198.88</v>
      </c>
      <c r="J1136" s="57"/>
      <c r="K1136" s="57"/>
      <c r="L1136" s="57"/>
      <c r="M1136" s="57"/>
      <c r="N1136" s="57"/>
      <c r="O1136" s="64" t="str">
        <f>+IFERROR(VLOOKUP(A1136,Imagen!A:B,2,0),"")</f>
        <v>http://http2.mlstatic.com/D_872946-MLA72044872117_102023-F.jpg</v>
      </c>
    </row>
    <row r="1137" spans="1:15" ht="18">
      <c r="A1137" s="75" t="s">
        <v>1166</v>
      </c>
      <c r="C1137" s="94">
        <f>+VLOOKUP(A1137,BD!$A$2:$E$3988,3,0)</f>
        <v>15</v>
      </c>
      <c r="D1137" s="95" t="str">
        <f>+VLOOKUP(A1137,BD!$A$2:$E$3988,4,0)</f>
        <v>EXTERIORES LARGOS  - 1"</v>
      </c>
      <c r="E1137" s="96">
        <f>+VLOOKUP(A1137,BD!$A$2:$E$3988,5,0)</f>
        <v>237.6</v>
      </c>
      <c r="G1137" s="101">
        <f t="shared" si="30"/>
        <v>128.30000000000001</v>
      </c>
      <c r="H1137" s="69"/>
      <c r="I1137" s="101">
        <f t="array" ref="I1137">+ROUND(G1137+(G1137*DES.2),2)</f>
        <v>230.94</v>
      </c>
      <c r="J1137" s="57"/>
      <c r="K1137" s="57"/>
      <c r="L1137" s="57"/>
      <c r="M1137" s="57"/>
      <c r="N1137" s="57"/>
      <c r="O1137" s="64" t="str">
        <f>+IFERROR(VLOOKUP(A1137,Imagen!A:B,2,0),"")</f>
        <v>http://http2.mlstatic.com/D_870094-MLA72044930861_102023-F.jpg</v>
      </c>
    </row>
    <row r="1138" spans="1:15" ht="18">
      <c r="A1138" s="75" t="s">
        <v>1167</v>
      </c>
      <c r="C1138" s="94">
        <f>+VLOOKUP(A1138,BD!$A$2:$E$3988,3,0)</f>
        <v>19</v>
      </c>
      <c r="D1138" s="95" t="str">
        <f>+VLOOKUP(A1138,BD!$A$2:$E$3988,4,0)</f>
        <v>INTERIORES  - 5/8 .</v>
      </c>
      <c r="E1138" s="96">
        <f>+VLOOKUP(A1138,BD!$A$2:$E$3988,5,0)</f>
        <v>101.65</v>
      </c>
      <c r="G1138" s="101">
        <f t="shared" si="30"/>
        <v>54.89</v>
      </c>
      <c r="H1138" s="69"/>
      <c r="I1138" s="101">
        <f t="array" ref="I1138">+ROUND(G1138+(G1138*DES.2),2)</f>
        <v>98.8</v>
      </c>
      <c r="J1138" s="57"/>
      <c r="K1138" s="57"/>
      <c r="L1138" s="57"/>
      <c r="M1138" s="57"/>
      <c r="N1138" s="57"/>
      <c r="O1138" s="64" t="str">
        <f>+IFERROR(VLOOKUP(A1138,Imagen!A:B,2,0),"")</f>
        <v>http://http2.mlstatic.com/D_987753-MLA72044930859_102023-F.jpg</v>
      </c>
    </row>
    <row r="1139" spans="1:15" ht="18">
      <c r="A1139" s="75" t="s">
        <v>1168</v>
      </c>
      <c r="C1139" s="94">
        <f>+VLOOKUP(A1139,BD!$A$2:$E$3988,3,0)</f>
        <v>20</v>
      </c>
      <c r="D1139" s="95" t="str">
        <f>+VLOOKUP(A1139,BD!$A$2:$E$3988,4,0)</f>
        <v>INTERIORES  - 3/4 .</v>
      </c>
      <c r="E1139" s="96">
        <f>+VLOOKUP(A1139,BD!$A$2:$E$3988,5,0)</f>
        <v>107.25</v>
      </c>
      <c r="G1139" s="101">
        <f t="shared" si="30"/>
        <v>57.92</v>
      </c>
      <c r="H1139" s="69"/>
      <c r="I1139" s="101">
        <f t="array" ref="I1139">+ROUND(G1139+(G1139*DES.2),2)</f>
        <v>104.26</v>
      </c>
      <c r="J1139" s="57"/>
      <c r="K1139" s="57"/>
      <c r="L1139" s="57"/>
      <c r="M1139" s="57"/>
      <c r="N1139" s="57"/>
      <c r="O1139" s="64" t="str">
        <f>+IFERROR(VLOOKUP(A1139,Imagen!A:B,2,0),"")</f>
        <v>http://http2.mlstatic.com/D_910064-MLA72044930863_102023-F.jpg</v>
      </c>
    </row>
    <row r="1140" spans="1:15" ht="18">
      <c r="A1140" s="75" t="s">
        <v>1169</v>
      </c>
      <c r="C1140" s="94">
        <f>+VLOOKUP(A1140,BD!$A$2:$E$3988,3,0)</f>
        <v>23</v>
      </c>
      <c r="D1140" s="95" t="str">
        <f>+VLOOKUP(A1140,BD!$A$2:$E$3988,4,0)</f>
        <v>INTERIORES  - 7/8 .</v>
      </c>
      <c r="E1140" s="96">
        <f>+VLOOKUP(A1140,BD!$A$2:$E$3988,5,0)</f>
        <v>80.849999999999994</v>
      </c>
      <c r="G1140" s="101">
        <f t="shared" si="30"/>
        <v>43.66</v>
      </c>
      <c r="H1140" s="69"/>
      <c r="I1140" s="101">
        <f t="array" ref="I1140">+ROUND(G1140+(G1140*DES.2),2)</f>
        <v>78.59</v>
      </c>
      <c r="J1140" s="57"/>
      <c r="K1140" s="57"/>
      <c r="L1140" s="57"/>
      <c r="M1140" s="57"/>
      <c r="N1140" s="57"/>
      <c r="O1140" s="64" t="str">
        <f>+IFERROR(VLOOKUP(A1140,Imagen!A:B,2,0),"")</f>
        <v>http://http2.mlstatic.com/D_966316-MLA72044872127_102023-F.jpg</v>
      </c>
    </row>
    <row r="1141" spans="1:15" ht="18">
      <c r="A1141" s="75" t="s">
        <v>1170</v>
      </c>
      <c r="C1141" s="94">
        <f>+VLOOKUP(A1141,BD!$A$2:$E$3988,3,0)</f>
        <v>26</v>
      </c>
      <c r="D1141" s="95" t="str">
        <f>+VLOOKUP(A1141,BD!$A$2:$E$3988,4,0)</f>
        <v>INTERIORES  - 1"</v>
      </c>
      <c r="E1141" s="96">
        <f>+VLOOKUP(A1141,BD!$A$2:$E$3988,5,0)</f>
        <v>123.75</v>
      </c>
      <c r="G1141" s="101">
        <f t="shared" si="30"/>
        <v>66.83</v>
      </c>
      <c r="H1141" s="69"/>
      <c r="I1141" s="101">
        <f t="array" ref="I1141">+ROUND(G1141+(G1141*DES.2),2)</f>
        <v>120.29</v>
      </c>
      <c r="J1141" s="57"/>
      <c r="K1141" s="57"/>
      <c r="L1141" s="57"/>
      <c r="M1141" s="57"/>
      <c r="N1141" s="57"/>
      <c r="O1141" s="64" t="str">
        <f>+IFERROR(VLOOKUP(A1141,Imagen!A:B,2,0),"")</f>
        <v>http://http2.mlstatic.com/D_721261-MLA72045125157_102023-F.jpg</v>
      </c>
    </row>
    <row r="1142" spans="1:15" ht="18">
      <c r="A1142" s="75" t="s">
        <v>1171</v>
      </c>
      <c r="C1142" s="94">
        <f>+VLOOKUP(A1142,BD!$A$2:$E$3988,3,0)</f>
        <v>27</v>
      </c>
      <c r="D1142" s="95" t="str">
        <f>+VLOOKUP(A1142,BD!$A$2:$E$3988,4,0)</f>
        <v>INTERIORES  - 1" 1/8</v>
      </c>
      <c r="E1142" s="96">
        <f>+VLOOKUP(A1142,BD!$A$2:$E$3988,5,0)</f>
        <v>273.60000000000002</v>
      </c>
      <c r="G1142" s="101">
        <f t="shared" si="30"/>
        <v>147.74</v>
      </c>
      <c r="H1142" s="69"/>
      <c r="I1142" s="101">
        <f t="array" ref="I1142">+ROUND(G1142+(G1142*DES.2),2)</f>
        <v>265.93</v>
      </c>
      <c r="J1142" s="57"/>
      <c r="K1142" s="57"/>
      <c r="L1142" s="57"/>
      <c r="M1142" s="57"/>
      <c r="N1142" s="57"/>
      <c r="O1142" s="64" t="str">
        <f>+IFERROR(VLOOKUP(A1142,Imagen!A:B,2,0),"")</f>
        <v>http://http2.mlstatic.com/D_638040-MLA72044872131_102023-F.jpg</v>
      </c>
    </row>
    <row r="1143" spans="1:15" ht="18">
      <c r="A1143" s="75" t="s">
        <v>1172</v>
      </c>
      <c r="C1143" s="94">
        <f>+VLOOKUP(A1143,BD!$A$2:$E$3988,3,0)</f>
        <v>29</v>
      </c>
      <c r="D1143" s="95" t="str">
        <f>+VLOOKUP(A1143,BD!$A$2:$E$3988,4,0)</f>
        <v>INTERIORES  - 1" 1/4</v>
      </c>
      <c r="E1143" s="96">
        <f>+VLOOKUP(A1143,BD!$A$2:$E$3988,5,0)</f>
        <v>144</v>
      </c>
      <c r="G1143" s="101">
        <f t="shared" si="30"/>
        <v>77.760000000000005</v>
      </c>
      <c r="H1143" s="69"/>
      <c r="I1143" s="101">
        <f t="array" ref="I1143">+ROUND(G1143+(G1143*DES.2),2)</f>
        <v>139.97</v>
      </c>
      <c r="J1143" s="57"/>
      <c r="K1143" s="57"/>
      <c r="L1143" s="57"/>
      <c r="M1143" s="57"/>
      <c r="N1143" s="57"/>
      <c r="O1143" s="64" t="str">
        <f>+IFERROR(VLOOKUP(A1143,Imagen!A:B,2,0),"")</f>
        <v>http://http2.mlstatic.com/D_992277-MLA72044872133_102023-F.jpg</v>
      </c>
    </row>
    <row r="1144" spans="1:15" ht="18">
      <c r="A1144" s="75" t="s">
        <v>1173</v>
      </c>
      <c r="C1144" s="94">
        <f>+VLOOKUP(A1144,BD!$A$2:$E$3988,3,0)</f>
        <v>30</v>
      </c>
      <c r="D1144" s="95" t="str">
        <f>+VLOOKUP(A1144,BD!$A$2:$E$3988,4,0)</f>
        <v>INTERIORES  - 1" 1/2</v>
      </c>
      <c r="E1144" s="96">
        <f>+VLOOKUP(A1144,BD!$A$2:$E$3988,5,0)</f>
        <v>170.89</v>
      </c>
      <c r="G1144" s="101">
        <f t="shared" si="30"/>
        <v>92.28</v>
      </c>
      <c r="H1144" s="69"/>
      <c r="I1144" s="101">
        <f t="array" ref="I1144">+ROUND(G1144+(G1144*DES.2),2)</f>
        <v>166.1</v>
      </c>
      <c r="J1144" s="57"/>
      <c r="K1144" s="57"/>
      <c r="L1144" s="57"/>
      <c r="M1144" s="57"/>
      <c r="N1144" s="57"/>
      <c r="O1144" s="64" t="str">
        <f>+IFERROR(VLOOKUP(A1144,Imagen!A:B,2,0),"")</f>
        <v>http://http2.mlstatic.com/D_887272-MLA72044872137_102023-F.jpg</v>
      </c>
    </row>
    <row r="1145" spans="1:15" ht="18">
      <c r="A1145" s="75" t="s">
        <v>1174</v>
      </c>
      <c r="C1145" s="94">
        <f>+VLOOKUP(A1145,BD!$A$2:$E$3988,3,0)</f>
        <v>31</v>
      </c>
      <c r="D1145" s="95" t="str">
        <f>+VLOOKUP(A1145,BD!$A$2:$E$3988,4,0)</f>
        <v>INTERIORES  - 1" 3/4</v>
      </c>
      <c r="E1145" s="96">
        <f>+VLOOKUP(A1145,BD!$A$2:$E$3988,5,0)</f>
        <v>277.2</v>
      </c>
      <c r="G1145" s="101">
        <f t="shared" si="30"/>
        <v>149.69</v>
      </c>
      <c r="H1145" s="69"/>
      <c r="I1145" s="101">
        <f t="array" ref="I1145">+ROUND(G1145+(G1145*DES.2),2)</f>
        <v>269.44</v>
      </c>
      <c r="J1145" s="57"/>
      <c r="K1145" s="57"/>
      <c r="L1145" s="57"/>
      <c r="M1145" s="57"/>
      <c r="N1145" s="57"/>
      <c r="O1145" s="64" t="str">
        <f>+IFERROR(VLOOKUP(A1145,Imagen!A:B,2,0),"")</f>
        <v>http://http2.mlstatic.com/D_601257-MLA72045125167_102023-F.jpg</v>
      </c>
    </row>
    <row r="1146" spans="1:15" ht="18">
      <c r="A1146" s="75" t="s">
        <v>1175</v>
      </c>
      <c r="C1146" s="94">
        <f>+VLOOKUP(A1146,BD!$A$2:$E$3988,3,0)</f>
        <v>32</v>
      </c>
      <c r="D1146" s="95" t="str">
        <f>+VLOOKUP(A1146,BD!$A$2:$E$3988,4,0)</f>
        <v>INTERIORES  - 2"</v>
      </c>
      <c r="E1146" s="96">
        <f>+VLOOKUP(A1146,BD!$A$2:$E$3988,5,0)</f>
        <v>278.22000000000003</v>
      </c>
      <c r="G1146" s="101">
        <f t="shared" si="30"/>
        <v>150.24</v>
      </c>
      <c r="H1146" s="69"/>
      <c r="I1146" s="101">
        <f t="array" ref="I1146">+ROUND(G1146+(G1146*DES.2),2)</f>
        <v>270.43</v>
      </c>
      <c r="J1146" s="57"/>
      <c r="K1146" s="57"/>
      <c r="L1146" s="57"/>
      <c r="M1146" s="57"/>
      <c r="N1146" s="57"/>
      <c r="O1146" s="64" t="str">
        <f>+IFERROR(VLOOKUP(A1146,Imagen!A:B,2,0),"")</f>
        <v>http://http2.mlstatic.com/D_891678-MLA72045125171_102023-F.jpg</v>
      </c>
    </row>
    <row r="1147" spans="1:15" ht="18">
      <c r="A1147" s="75" t="s">
        <v>1176</v>
      </c>
      <c r="C1147" s="94">
        <f>+VLOOKUP(A1147,BD!$A$2:$E$3988,3,0)</f>
        <v>33</v>
      </c>
      <c r="D1147" s="95" t="str">
        <f>+VLOOKUP(A1147,BD!$A$2:$E$3988,4,0)</f>
        <v>INTERIORES  - 2" 1/2</v>
      </c>
      <c r="E1147" s="96">
        <f>+VLOOKUP(A1147,BD!$A$2:$E$3988,5,0)</f>
        <v>466.67</v>
      </c>
      <c r="G1147" s="101">
        <f t="shared" si="30"/>
        <v>252</v>
      </c>
      <c r="H1147" s="69"/>
      <c r="I1147" s="101">
        <f t="array" ref="I1147">+ROUND(G1147+(G1147*DES.2),2)</f>
        <v>453.6</v>
      </c>
      <c r="J1147" s="57"/>
      <c r="K1147" s="57"/>
      <c r="L1147" s="57"/>
      <c r="M1147" s="57"/>
      <c r="N1147" s="57"/>
      <c r="O1147" s="65" t="str">
        <f>+IFERROR(VLOOKUP(A1147,Imagen!A:B,2,0),"")</f>
        <v/>
      </c>
    </row>
    <row r="1148" spans="1:15" ht="18">
      <c r="A1148" s="75" t="s">
        <v>1177</v>
      </c>
      <c r="C1148" s="94">
        <f>+VLOOKUP(A1148,BD!$A$2:$E$3988,3,0)</f>
        <v>34</v>
      </c>
      <c r="D1148" s="95" t="str">
        <f>+VLOOKUP(A1148,BD!$A$2:$E$3988,4,0)</f>
        <v>INTERIORES  - 3"</v>
      </c>
      <c r="E1148" s="96">
        <f>+VLOOKUP(A1148,BD!$A$2:$E$3988,5,0)</f>
        <v>474.38</v>
      </c>
      <c r="G1148" s="101">
        <f t="shared" si="30"/>
        <v>256.17</v>
      </c>
      <c r="H1148" s="69"/>
      <c r="I1148" s="101">
        <f t="array" ref="I1148">+ROUND(G1148+(G1148*DES.2),2)</f>
        <v>461.11</v>
      </c>
      <c r="J1148" s="57"/>
      <c r="K1148" s="57"/>
      <c r="L1148" s="57"/>
      <c r="M1148" s="57"/>
      <c r="N1148" s="57"/>
      <c r="O1148" s="64" t="str">
        <f>+IFERROR(VLOOKUP(A1148,Imagen!A:B,2,0),"")</f>
        <v>http://http2.mlstatic.com/D_780324-MLA72044872145_102023-F.jpg</v>
      </c>
    </row>
    <row r="1149" spans="1:15" ht="18">
      <c r="A1149" s="75" t="s">
        <v>1178</v>
      </c>
      <c r="C1149" s="94">
        <f>+VLOOKUP(A1149,BD!$A$2:$E$3988,3,0)</f>
        <v>35</v>
      </c>
      <c r="D1149" s="95" t="str">
        <f>+VLOOKUP(A1149,BD!$A$2:$E$3988,4,0)</f>
        <v>CUADRADOS  - 15x15</v>
      </c>
      <c r="E1149" s="96">
        <f>+VLOOKUP(A1149,BD!$A$2:$E$3988,5,0)</f>
        <v>140.72999999999999</v>
      </c>
      <c r="G1149" s="101">
        <f t="shared" si="30"/>
        <v>75.989999999999995</v>
      </c>
      <c r="H1149" s="69"/>
      <c r="I1149" s="101">
        <f t="array" ref="I1149">+ROUND(G1149+(G1149*DES.2),2)</f>
        <v>136.78</v>
      </c>
      <c r="J1149" s="57"/>
      <c r="K1149" s="57"/>
      <c r="L1149" s="57"/>
      <c r="M1149" s="57"/>
      <c r="N1149" s="57"/>
      <c r="O1149" s="64" t="str">
        <f>+IFERROR(VLOOKUP(A1149,Imagen!A:B,2,0),"")</f>
        <v>http://http2.mlstatic.com/D_791824-MLA72044872143_102023-F.jpg</v>
      </c>
    </row>
    <row r="1150" spans="1:15" ht="18">
      <c r="A1150" s="75" t="s">
        <v>1179</v>
      </c>
      <c r="C1150" s="94">
        <f>+VLOOKUP(A1150,BD!$A$2:$E$3988,3,0)</f>
        <v>36</v>
      </c>
      <c r="D1150" s="95" t="str">
        <f>+VLOOKUP(A1150,BD!$A$2:$E$3988,4,0)</f>
        <v>CUADRADOS  - 20x20</v>
      </c>
      <c r="E1150" s="96">
        <f>+VLOOKUP(A1150,BD!$A$2:$E$3988,5,0)</f>
        <v>77.97</v>
      </c>
      <c r="G1150" s="101">
        <f t="shared" si="30"/>
        <v>42.1</v>
      </c>
      <c r="H1150" s="69"/>
      <c r="I1150" s="101">
        <f t="array" ref="I1150">+ROUND(G1150+(G1150*DES.2),2)</f>
        <v>75.78</v>
      </c>
      <c r="J1150" s="57"/>
      <c r="K1150" s="57"/>
      <c r="L1150" s="57"/>
      <c r="M1150" s="57"/>
      <c r="N1150" s="57"/>
      <c r="O1150" s="64" t="str">
        <f>+IFERROR(VLOOKUP(A1150,Imagen!A:B,2,0),"")</f>
        <v>http://http2.mlstatic.com/D_776289-MLA72044930873_102023-F.jpg</v>
      </c>
    </row>
    <row r="1151" spans="1:15" ht="18">
      <c r="A1151" s="75" t="s">
        <v>1180</v>
      </c>
      <c r="C1151" s="94">
        <f>+VLOOKUP(A1151,BD!$A$2:$E$3988,3,0)</f>
        <v>37</v>
      </c>
      <c r="D1151" s="95" t="str">
        <f>+VLOOKUP(A1151,BD!$A$2:$E$3988,4,0)</f>
        <v>CUADRADOS  - 25x25</v>
      </c>
      <c r="E1151" s="96">
        <f>+VLOOKUP(A1151,BD!$A$2:$E$3988,5,0)</f>
        <v>103.95</v>
      </c>
      <c r="G1151" s="101">
        <f t="shared" si="30"/>
        <v>56.13</v>
      </c>
      <c r="H1151" s="69"/>
      <c r="I1151" s="101">
        <f t="array" ref="I1151">+ROUND(G1151+(G1151*DES.2),2)</f>
        <v>101.03</v>
      </c>
      <c r="J1151" s="57"/>
      <c r="K1151" s="57"/>
      <c r="L1151" s="57"/>
      <c r="M1151" s="57"/>
      <c r="N1151" s="57"/>
      <c r="O1151" s="64" t="str">
        <f>+IFERROR(VLOOKUP(A1151,Imagen!A:B,2,0),"")</f>
        <v>http://http2.mlstatic.com/D_773343-MLA72045125175_102023-F.jpg</v>
      </c>
    </row>
    <row r="1152" spans="1:15" ht="18.75" thickBot="1">
      <c r="A1152" s="75" t="s">
        <v>1181</v>
      </c>
      <c r="C1152" s="94">
        <f>+VLOOKUP(A1152,BD!$A$2:$E$3988,3,0)</f>
        <v>38</v>
      </c>
      <c r="D1152" s="95" t="str">
        <f>+VLOOKUP(A1152,BD!$A$2:$E$3988,4,0)</f>
        <v>CUADRADOS  - 30x30</v>
      </c>
      <c r="E1152" s="96">
        <f>+VLOOKUP(A1152,BD!$A$2:$E$3988,5,0)</f>
        <v>176.67</v>
      </c>
      <c r="G1152" s="102">
        <f t="shared" si="30"/>
        <v>95.4</v>
      </c>
      <c r="H1152" s="69"/>
      <c r="I1152" s="102">
        <f t="array" ref="I1152">+ROUND(G1152+(G1152*DES.2),2)</f>
        <v>171.72</v>
      </c>
      <c r="J1152" s="57"/>
      <c r="K1152" s="57"/>
      <c r="L1152" s="57"/>
      <c r="M1152" s="57"/>
      <c r="N1152" s="57"/>
      <c r="O1152" s="65" t="str">
        <f>+IFERROR(VLOOKUP(A1152,Imagen!A:B,2,0),"")</f>
        <v/>
      </c>
    </row>
    <row r="1153" spans="1:15" ht="18">
      <c r="A1153" s="75" t="s">
        <v>1182</v>
      </c>
      <c r="C1153" s="94">
        <f>+VLOOKUP(A1153,BD!$A$2:$E$3988,3,0)</f>
        <v>39</v>
      </c>
      <c r="D1153" s="95" t="str">
        <f>+VLOOKUP(A1153,BD!$A$2:$E$3988,4,0)</f>
        <v>CUADRADOS  - 35x35</v>
      </c>
      <c r="E1153" s="96">
        <f>+VLOOKUP(A1153,BD!$A$2:$E$3988,5,0)</f>
        <v>305.31</v>
      </c>
      <c r="G1153" s="101">
        <f t="shared" si="30"/>
        <v>164.87</v>
      </c>
      <c r="H1153" s="69"/>
      <c r="I1153" s="101">
        <f t="array" ref="I1153">+ROUND(G1153+(G1153*DES.2),2)</f>
        <v>296.77</v>
      </c>
      <c r="J1153" s="57"/>
      <c r="K1153" s="57"/>
      <c r="L1153" s="57"/>
      <c r="M1153" s="57"/>
      <c r="N1153" s="57"/>
      <c r="O1153" s="64" t="str">
        <f>+IFERROR(VLOOKUP(A1153,Imagen!A:B,2,0),"")</f>
        <v>http://http2.mlstatic.com/D_872299-MLA72044930883_102023-F.jpg</v>
      </c>
    </row>
    <row r="1154" spans="1:15" ht="18">
      <c r="A1154" s="75" t="s">
        <v>1183</v>
      </c>
      <c r="C1154" s="94">
        <f>+VLOOKUP(A1154,BD!$A$2:$E$3988,3,0)</f>
        <v>40</v>
      </c>
      <c r="D1154" s="95" t="str">
        <f>+VLOOKUP(A1154,BD!$A$2:$E$3988,4,0)</f>
        <v>CUADRADOS  - 40x40</v>
      </c>
      <c r="E1154" s="96">
        <f>+VLOOKUP(A1154,BD!$A$2:$E$3988,5,0)</f>
        <v>280.5</v>
      </c>
      <c r="G1154" s="101">
        <f t="shared" ref="G1154:G1185" si="31">IF($G$7="SI",ROUND(E1154-(E1154*DES.1),2)*1.21,ROUND(E1154-(E1154*DES.1),2))</f>
        <v>151.47</v>
      </c>
      <c r="H1154" s="69"/>
      <c r="I1154" s="101">
        <f t="array" ref="I1154">+ROUND(G1154+(G1154*DES.2),2)</f>
        <v>272.64999999999998</v>
      </c>
      <c r="J1154" s="57"/>
      <c r="K1154" s="57"/>
      <c r="L1154" s="57"/>
      <c r="M1154" s="57"/>
      <c r="N1154" s="57"/>
      <c r="O1154" s="64" t="str">
        <f>+IFERROR(VLOOKUP(A1154,Imagen!A:B,2,0),"")</f>
        <v>http://http2.mlstatic.com/D_863056-MLA72044872161_102023-F.jpg</v>
      </c>
    </row>
    <row r="1155" spans="1:15" ht="18">
      <c r="A1155" s="75" t="s">
        <v>1184</v>
      </c>
      <c r="C1155" s="94">
        <f>+VLOOKUP(A1155,BD!$A$2:$E$3988,3,0)</f>
        <v>41</v>
      </c>
      <c r="D1155" s="95" t="str">
        <f>+VLOOKUP(A1155,BD!$A$2:$E$3988,4,0)</f>
        <v>CUADRADOS  - 50x50</v>
      </c>
      <c r="E1155" s="96">
        <f>+VLOOKUP(A1155,BD!$A$2:$E$3988,5,0)</f>
        <v>452.87</v>
      </c>
      <c r="G1155" s="101">
        <f t="shared" si="31"/>
        <v>244.55</v>
      </c>
      <c r="H1155" s="69"/>
      <c r="I1155" s="101">
        <f t="array" ref="I1155">+ROUND(G1155+(G1155*DES.2),2)</f>
        <v>440.19</v>
      </c>
      <c r="J1155" s="57"/>
      <c r="K1155" s="57"/>
      <c r="L1155" s="57"/>
      <c r="M1155" s="57"/>
      <c r="N1155" s="57"/>
      <c r="O1155" s="64" t="str">
        <f>+IFERROR(VLOOKUP(A1155,Imagen!A:B,2,0),"")</f>
        <v>http://http2.mlstatic.com/D_738618-MLA72044872163_102023-F.jpg</v>
      </c>
    </row>
    <row r="1156" spans="1:15" ht="18">
      <c r="A1156" s="75" t="s">
        <v>1185</v>
      </c>
      <c r="C1156" s="94">
        <f>+VLOOKUP(A1156,BD!$A$2:$E$3988,3,0)</f>
        <v>42</v>
      </c>
      <c r="D1156" s="95" t="str">
        <f>+VLOOKUP(A1156,BD!$A$2:$E$3988,4,0)</f>
        <v>CUADRADOS  - 60x60</v>
      </c>
      <c r="E1156" s="96">
        <f>+VLOOKUP(A1156,BD!$A$2:$E$3988,5,0)</f>
        <v>490.88</v>
      </c>
      <c r="G1156" s="101">
        <f t="shared" si="31"/>
        <v>265.08</v>
      </c>
      <c r="H1156" s="69"/>
      <c r="I1156" s="101">
        <f t="array" ref="I1156">+ROUND(G1156+(G1156*DES.2),2)</f>
        <v>477.14</v>
      </c>
      <c r="J1156" s="57"/>
      <c r="K1156" s="57"/>
      <c r="L1156" s="57"/>
      <c r="M1156" s="57"/>
      <c r="N1156" s="57"/>
      <c r="O1156" s="65" t="str">
        <f>+IFERROR(VLOOKUP(A1156,Imagen!A:B,2,0),"")</f>
        <v/>
      </c>
    </row>
    <row r="1157" spans="1:15" ht="18">
      <c r="A1157" s="75" t="s">
        <v>1186</v>
      </c>
      <c r="C1157" s="94">
        <f>+VLOOKUP(A1157,BD!$A$2:$E$3988,3,0)</f>
        <v>44</v>
      </c>
      <c r="D1157" s="95" t="str">
        <f>+VLOOKUP(A1157,BD!$A$2:$E$3988,4,0)</f>
        <v>RECTANGULARES  - 10x20</v>
      </c>
      <c r="E1157" s="96">
        <f>+VLOOKUP(A1157,BD!$A$2:$E$3988,5,0)</f>
        <v>99.33</v>
      </c>
      <c r="G1157" s="101">
        <f t="shared" si="31"/>
        <v>53.64</v>
      </c>
      <c r="H1157" s="69"/>
      <c r="I1157" s="101">
        <f t="array" ref="I1157">+ROUND(G1157+(G1157*DES.2),2)</f>
        <v>96.55</v>
      </c>
      <c r="J1157" s="57"/>
      <c r="K1157" s="57"/>
      <c r="L1157" s="57"/>
      <c r="M1157" s="57"/>
      <c r="N1157" s="57"/>
      <c r="O1157" s="64" t="str">
        <f>+IFERROR(VLOOKUP(A1157,Imagen!A:B,2,0),"")</f>
        <v>http://http2.mlstatic.com/D_818953-MLA72044872159_102023-F.jpg</v>
      </c>
    </row>
    <row r="1158" spans="1:15" ht="18">
      <c r="A1158" s="75" t="s">
        <v>1187</v>
      </c>
      <c r="C1158" s="94">
        <f>+VLOOKUP(A1158,BD!$A$2:$E$3988,3,0)</f>
        <v>45</v>
      </c>
      <c r="D1158" s="95" t="str">
        <f>+VLOOKUP(A1158,BD!$A$2:$E$3988,4,0)</f>
        <v>RECTANGULARES  - 10x30</v>
      </c>
      <c r="E1158" s="96">
        <f>+VLOOKUP(A1158,BD!$A$2:$E$3988,5,0)</f>
        <v>287.11</v>
      </c>
      <c r="G1158" s="101">
        <f t="shared" si="31"/>
        <v>155.04</v>
      </c>
      <c r="H1158" s="69"/>
      <c r="I1158" s="101">
        <f t="array" ref="I1158">+ROUND(G1158+(G1158*DES.2),2)</f>
        <v>279.07</v>
      </c>
      <c r="J1158" s="57"/>
      <c r="K1158" s="57"/>
      <c r="L1158" s="57"/>
      <c r="M1158" s="57"/>
      <c r="N1158" s="57"/>
      <c r="O1158" s="64" t="str">
        <f>+IFERROR(VLOOKUP(A1158,Imagen!A:B,2,0),"")</f>
        <v>http://http2.mlstatic.com/D_846122-MLA72045125181_102023-F.jpg</v>
      </c>
    </row>
    <row r="1159" spans="1:15" ht="18">
      <c r="A1159" s="75" t="s">
        <v>1188</v>
      </c>
      <c r="C1159" s="94">
        <f>+VLOOKUP(A1159,BD!$A$2:$E$3988,3,0)</f>
        <v>46</v>
      </c>
      <c r="D1159" s="95" t="str">
        <f>+VLOOKUP(A1159,BD!$A$2:$E$3988,4,0)</f>
        <v>RECTANGULARES  - 15x30 aletado</v>
      </c>
      <c r="E1159" s="96">
        <f>+VLOOKUP(A1159,BD!$A$2:$E$3988,5,0)</f>
        <v>159.11000000000001</v>
      </c>
      <c r="G1159" s="101">
        <f t="shared" si="31"/>
        <v>85.92</v>
      </c>
      <c r="H1159" s="69"/>
      <c r="I1159" s="101">
        <f t="array" ref="I1159">+ROUND(G1159+(G1159*DES.2),2)</f>
        <v>154.66</v>
      </c>
      <c r="J1159" s="57"/>
      <c r="K1159" s="57"/>
      <c r="L1159" s="57"/>
      <c r="M1159" s="57"/>
      <c r="N1159" s="57"/>
      <c r="O1159" s="64" t="str">
        <f>+IFERROR(VLOOKUP(A1159,Imagen!A:B,2,0),"")</f>
        <v>http://http2.mlstatic.com/D_862390-MLA72045125179_102023-F.jpg</v>
      </c>
    </row>
    <row r="1160" spans="1:15" ht="18">
      <c r="A1160" s="75" t="s">
        <v>1189</v>
      </c>
      <c r="C1160" s="94">
        <f>+VLOOKUP(A1160,BD!$A$2:$E$3988,3,0)</f>
        <v>47</v>
      </c>
      <c r="D1160" s="95" t="str">
        <f>+VLOOKUP(A1160,BD!$A$2:$E$3988,4,0)</f>
        <v>RECTANGULARES  - 15x25</v>
      </c>
      <c r="E1160" s="96">
        <f>+VLOOKUP(A1160,BD!$A$2:$E$3988,5,0)</f>
        <v>148.5</v>
      </c>
      <c r="G1160" s="101">
        <f t="shared" si="31"/>
        <v>80.19</v>
      </c>
      <c r="H1160" s="69"/>
      <c r="I1160" s="101">
        <f t="array" ref="I1160">+ROUND(G1160+(G1160*DES.2),2)</f>
        <v>144.34</v>
      </c>
      <c r="J1160" s="57"/>
      <c r="K1160" s="57"/>
      <c r="L1160" s="57"/>
      <c r="M1160" s="57"/>
      <c r="N1160" s="57"/>
      <c r="O1160" s="64" t="str">
        <f>+IFERROR(VLOOKUP(A1160,Imagen!A:B,2,0),"")</f>
        <v>http://http2.mlstatic.com/D_969106-MLA72044930885_102023-F.jpg</v>
      </c>
    </row>
    <row r="1161" spans="1:15" ht="18">
      <c r="A1161" s="75" t="s">
        <v>1190</v>
      </c>
      <c r="C1161" s="94">
        <f>+VLOOKUP(A1161,BD!$A$2:$E$3988,3,0)</f>
        <v>48</v>
      </c>
      <c r="D1161" s="95" t="str">
        <f>+VLOOKUP(A1161,BD!$A$2:$E$3988,4,0)</f>
        <v>RECTANGULARES  - 15x30</v>
      </c>
      <c r="E1161" s="96">
        <f>+VLOOKUP(A1161,BD!$A$2:$E$3988,5,0)</f>
        <v>191.11</v>
      </c>
      <c r="G1161" s="101">
        <f t="shared" si="31"/>
        <v>103.2</v>
      </c>
      <c r="H1161" s="69"/>
      <c r="I1161" s="101">
        <f t="array" ref="I1161">+ROUND(G1161+(G1161*DES.2),2)</f>
        <v>185.76</v>
      </c>
      <c r="J1161" s="57"/>
      <c r="K1161" s="57"/>
      <c r="L1161" s="57"/>
      <c r="M1161" s="57"/>
      <c r="N1161" s="57"/>
      <c r="O1161" s="64" t="str">
        <f>+IFERROR(VLOOKUP(A1161,Imagen!A:B,2,0),"")</f>
        <v>http://http2.mlstatic.com/D_968206-MLA72044930889_102023-F.jpg</v>
      </c>
    </row>
    <row r="1162" spans="1:15" ht="18">
      <c r="A1162" s="75" t="s">
        <v>1191</v>
      </c>
      <c r="C1162" s="94">
        <f>+VLOOKUP(A1162,BD!$A$2:$E$3988,3,0)</f>
        <v>50</v>
      </c>
      <c r="D1162" s="95" t="str">
        <f>+VLOOKUP(A1162,BD!$A$2:$E$3988,4,0)</f>
        <v>RECTANGULARES  - 20x30</v>
      </c>
      <c r="E1162" s="96">
        <f>+VLOOKUP(A1162,BD!$A$2:$E$3988,5,0)</f>
        <v>155.93</v>
      </c>
      <c r="G1162" s="101">
        <f t="shared" si="31"/>
        <v>84.2</v>
      </c>
      <c r="H1162" s="69"/>
      <c r="I1162" s="101">
        <f t="array" ref="I1162">+ROUND(G1162+(G1162*DES.2),2)</f>
        <v>151.56</v>
      </c>
      <c r="J1162" s="57"/>
      <c r="K1162" s="57"/>
      <c r="L1162" s="57"/>
      <c r="M1162" s="57"/>
      <c r="N1162" s="57"/>
      <c r="O1162" s="64" t="str">
        <f>+IFERROR(VLOOKUP(A1162,Imagen!A:B,2,0),"")</f>
        <v>http://http2.mlstatic.com/D_678478-MLA72044872177_102023-F.jpg</v>
      </c>
    </row>
    <row r="1163" spans="1:15" ht="18">
      <c r="A1163" s="75" t="s">
        <v>1192</v>
      </c>
      <c r="C1163" s="94">
        <f>+VLOOKUP(A1163,BD!$A$2:$E$3988,3,0)</f>
        <v>51</v>
      </c>
      <c r="D1163" s="95" t="str">
        <f>+VLOOKUP(A1163,BD!$A$2:$E$3988,4,0)</f>
        <v>RECTANGULARES  - 20x40</v>
      </c>
      <c r="E1163" s="96">
        <f>+VLOOKUP(A1163,BD!$A$2:$E$3988,5,0)</f>
        <v>188.27</v>
      </c>
      <c r="G1163" s="101">
        <f t="shared" si="31"/>
        <v>101.67</v>
      </c>
      <c r="H1163" s="69"/>
      <c r="I1163" s="101">
        <f t="array" ref="I1163">+ROUND(G1163+(G1163*DES.2),2)</f>
        <v>183.01</v>
      </c>
      <c r="J1163" s="57"/>
      <c r="K1163" s="57"/>
      <c r="L1163" s="57"/>
      <c r="M1163" s="57"/>
      <c r="N1163" s="57"/>
      <c r="O1163" s="64" t="str">
        <f>+IFERROR(VLOOKUP(A1163,Imagen!A:B,2,0),"")</f>
        <v>http://http2.mlstatic.com/D_621840-MLA72045125189_102023-F.jpg</v>
      </c>
    </row>
    <row r="1164" spans="1:15" ht="18">
      <c r="A1164" s="75" t="s">
        <v>1193</v>
      </c>
      <c r="C1164" s="94">
        <f>+VLOOKUP(A1164,BD!$A$2:$E$3988,3,0)</f>
        <v>52</v>
      </c>
      <c r="D1164" s="95" t="str">
        <f>+VLOOKUP(A1164,BD!$A$2:$E$3988,4,0)</f>
        <v>RECTANGULARES  - 20x50</v>
      </c>
      <c r="E1164" s="96">
        <f>+VLOOKUP(A1164,BD!$A$2:$E$3988,5,0)</f>
        <v>329.78</v>
      </c>
      <c r="G1164" s="101">
        <f t="shared" si="31"/>
        <v>178.08</v>
      </c>
      <c r="H1164" s="69"/>
      <c r="I1164" s="101">
        <f t="array" ref="I1164">+ROUND(G1164+(G1164*DES.2),2)</f>
        <v>320.54000000000002</v>
      </c>
      <c r="J1164" s="57"/>
      <c r="K1164" s="57"/>
      <c r="L1164" s="57"/>
      <c r="M1164" s="57"/>
      <c r="N1164" s="57"/>
      <c r="O1164" s="64" t="str">
        <f>+IFERROR(VLOOKUP(A1164,Imagen!A:B,2,0),"")</f>
        <v>http://http2.mlstatic.com/D_667206-MLA72044930899_102023-F.jpg</v>
      </c>
    </row>
    <row r="1165" spans="1:15" ht="18">
      <c r="A1165" s="75" t="s">
        <v>1194</v>
      </c>
      <c r="C1165" s="94">
        <f>+VLOOKUP(A1165,BD!$A$2:$E$3988,3,0)</f>
        <v>53</v>
      </c>
      <c r="D1165" s="95" t="str">
        <f>+VLOOKUP(A1165,BD!$A$2:$E$3988,4,0)</f>
        <v>RECTANGULARES  - 30x40</v>
      </c>
      <c r="E1165" s="96">
        <f>+VLOOKUP(A1165,BD!$A$2:$E$3988,5,0)</f>
        <v>288.75</v>
      </c>
      <c r="G1165" s="101">
        <f t="shared" si="31"/>
        <v>155.93</v>
      </c>
      <c r="H1165" s="69"/>
      <c r="I1165" s="101">
        <f t="array" ref="I1165">+ROUND(G1165+(G1165*DES.2),2)</f>
        <v>280.67</v>
      </c>
      <c r="J1165" s="57"/>
      <c r="K1165" s="57"/>
      <c r="L1165" s="57"/>
      <c r="M1165" s="57"/>
      <c r="N1165" s="57"/>
      <c r="O1165" s="64" t="str">
        <f>+IFERROR(VLOOKUP(A1165,Imagen!A:B,2,0),"")</f>
        <v>http://http2.mlstatic.com/D_711289-MLA72044872181_102023-F.jpg</v>
      </c>
    </row>
    <row r="1166" spans="1:15" ht="18">
      <c r="A1166" s="75" t="s">
        <v>1195</v>
      </c>
      <c r="C1166" s="94">
        <f>+VLOOKUP(A1166,BD!$A$2:$E$3988,3,0)</f>
        <v>54</v>
      </c>
      <c r="D1166" s="95" t="str">
        <f>+VLOOKUP(A1166,BD!$A$2:$E$3988,4,0)</f>
        <v>RECTANGULARES  - 30x50</v>
      </c>
      <c r="E1166" s="96">
        <f>+VLOOKUP(A1166,BD!$A$2:$E$3988,5,0)</f>
        <v>330.75</v>
      </c>
      <c r="G1166" s="101">
        <f t="shared" si="31"/>
        <v>178.61</v>
      </c>
      <c r="H1166" s="69"/>
      <c r="I1166" s="101">
        <f t="array" ref="I1166">+ROUND(G1166+(G1166*DES.2),2)</f>
        <v>321.5</v>
      </c>
      <c r="J1166" s="57"/>
      <c r="K1166" s="57"/>
      <c r="L1166" s="57"/>
      <c r="M1166" s="57"/>
      <c r="N1166" s="57"/>
      <c r="O1166" s="64" t="str">
        <f>+IFERROR(VLOOKUP(A1166,Imagen!A:B,2,0),"")</f>
        <v>http://http2.mlstatic.com/D_872953-MLA72044930903_102023-F.jpg</v>
      </c>
    </row>
    <row r="1167" spans="1:15" ht="18">
      <c r="A1167" s="75" t="s">
        <v>1196</v>
      </c>
      <c r="C1167" s="94">
        <f>+VLOOKUP(A1167,BD!$A$2:$E$3988,3,0)</f>
        <v>60</v>
      </c>
      <c r="D1167" s="95" t="str">
        <f>+VLOOKUP(A1167,BD!$A$2:$E$3988,4,0)</f>
        <v>REGULABLES PLAST.  - 5/16 .</v>
      </c>
      <c r="E1167" s="96">
        <f>+VLOOKUP(A1167,BD!$A$2:$E$3988,5,0)</f>
        <v>1357.13</v>
      </c>
      <c r="G1167" s="101">
        <f t="shared" si="31"/>
        <v>732.85</v>
      </c>
      <c r="H1167" s="69"/>
      <c r="I1167" s="101">
        <f t="array" ref="I1167">+ROUND(G1167+(G1167*DES.2),2)</f>
        <v>1319.13</v>
      </c>
      <c r="J1167" s="57"/>
      <c r="K1167" s="57"/>
      <c r="L1167" s="57"/>
      <c r="M1167" s="57"/>
      <c r="N1167" s="57"/>
      <c r="O1167" s="64" t="str">
        <f>+IFERROR(VLOOKUP(A1167,Imagen!A:B,2,0),"")</f>
        <v>http://http2.mlstatic.com/D_690539-MLA72044930901_102023-F.jpg</v>
      </c>
    </row>
    <row r="1168" spans="1:15" ht="18">
      <c r="A1168" s="75" t="s">
        <v>1197</v>
      </c>
      <c r="C1168" s="94">
        <f>+VLOOKUP(A1168,BD!$A$2:$E$3988,3,0)</f>
        <v>61</v>
      </c>
      <c r="D1168" s="95" t="str">
        <f>+VLOOKUP(A1168,BD!$A$2:$E$3988,4,0)</f>
        <v>REGULABLES PLAST.  - 3/8 .</v>
      </c>
      <c r="E1168" s="96">
        <f>+VLOOKUP(A1168,BD!$A$2:$E$3988,5,0)</f>
        <v>1608.75</v>
      </c>
      <c r="G1168" s="101">
        <f t="shared" si="31"/>
        <v>868.73</v>
      </c>
      <c r="H1168" s="69"/>
      <c r="I1168" s="101">
        <f t="array" ref="I1168">+ROUND(G1168+(G1168*DES.2),2)</f>
        <v>1563.71</v>
      </c>
      <c r="J1168" s="57"/>
      <c r="K1168" s="57"/>
      <c r="L1168" s="57"/>
      <c r="M1168" s="57"/>
      <c r="N1168" s="57"/>
      <c r="O1168" s="64" t="str">
        <f>+IFERROR(VLOOKUP(A1168,Imagen!A:B,2,0),"")</f>
        <v>http://http2.mlstatic.com/D_663615-MLA72044872187_102023-F.jpg</v>
      </c>
    </row>
    <row r="1169" spans="1:15" ht="18">
      <c r="A1169" s="75" t="s">
        <v>1198</v>
      </c>
      <c r="C1169" s="94">
        <f>+VLOOKUP(A1169,BD!$A$2:$E$3988,3,0)</f>
        <v>63</v>
      </c>
      <c r="D1169" s="95" t="str">
        <f>+VLOOKUP(A1169,BD!$A$2:$E$3988,4,0)</f>
        <v>PERILLA C/TORNILLO  - 1/4 grande</v>
      </c>
      <c r="E1169" s="96">
        <f>+VLOOKUP(A1169,BD!$A$2:$E$3988,5,0)</f>
        <v>1460.25</v>
      </c>
      <c r="G1169" s="101">
        <f t="shared" si="31"/>
        <v>788.54</v>
      </c>
      <c r="H1169" s="69"/>
      <c r="I1169" s="101">
        <f t="array" ref="I1169">+ROUND(G1169+(G1169*DES.2),2)</f>
        <v>1419.37</v>
      </c>
      <c r="J1169" s="57"/>
      <c r="K1169" s="57"/>
      <c r="L1169" s="57"/>
      <c r="M1169" s="57"/>
      <c r="N1169" s="57"/>
      <c r="O1169" s="64" t="str">
        <f>+IFERROR(VLOOKUP(A1169,Imagen!A:B,2,0),"")</f>
        <v>http://http2.mlstatic.com/D_846794-MLA72044930905_102023-F.jpg</v>
      </c>
    </row>
    <row r="1170" spans="1:15" ht="18">
      <c r="A1170" s="75" t="s">
        <v>1199</v>
      </c>
      <c r="C1170" s="94">
        <f>+VLOOKUP(A1170,BD!$A$2:$E$3988,3,0)</f>
        <v>64</v>
      </c>
      <c r="D1170" s="95" t="str">
        <f>+VLOOKUP(A1170,BD!$A$2:$E$3988,4,0)</f>
        <v>PERILLA C/TORNILLO  - 1/4 chica</v>
      </c>
      <c r="E1170" s="96">
        <f>+VLOOKUP(A1170,BD!$A$2:$E$3988,5,0)</f>
        <v>1307.6300000000001</v>
      </c>
      <c r="G1170" s="101">
        <f t="shared" si="31"/>
        <v>706.12</v>
      </c>
      <c r="H1170" s="69"/>
      <c r="I1170" s="101">
        <f t="array" ref="I1170">+ROUND(G1170+(G1170*DES.2),2)</f>
        <v>1271.02</v>
      </c>
      <c r="J1170" s="57"/>
      <c r="K1170" s="57"/>
      <c r="L1170" s="57"/>
      <c r="M1170" s="57"/>
      <c r="N1170" s="57"/>
      <c r="O1170" s="65" t="str">
        <f>+IFERROR(VLOOKUP(A1170,Imagen!A:B,2,0),"")</f>
        <v/>
      </c>
    </row>
    <row r="1171" spans="1:15" ht="18">
      <c r="A1171" s="75" t="s">
        <v>1200</v>
      </c>
      <c r="C1171" s="94">
        <f>+VLOOKUP(A1171,BD!$A$2:$E$3988,3,0)</f>
        <v>65</v>
      </c>
      <c r="D1171" s="95" t="str">
        <f>+VLOOKUP(A1171,BD!$A$2:$E$3988,4,0)</f>
        <v>PERILLA C/TORNILLO  - 5/16.</v>
      </c>
      <c r="E1171" s="96">
        <f>+VLOOKUP(A1171,BD!$A$2:$E$3988,5,0)</f>
        <v>1621.13</v>
      </c>
      <c r="G1171" s="101">
        <f t="shared" si="31"/>
        <v>875.41</v>
      </c>
      <c r="H1171" s="69"/>
      <c r="I1171" s="101">
        <f t="array" ref="I1171">+ROUND(G1171+(G1171*DES.2),2)</f>
        <v>1575.74</v>
      </c>
      <c r="J1171" s="57"/>
      <c r="K1171" s="57"/>
      <c r="L1171" s="57"/>
      <c r="M1171" s="57"/>
      <c r="N1171" s="57"/>
      <c r="O1171" s="64" t="str">
        <f>+IFERROR(VLOOKUP(A1171,Imagen!A:B,2,0),"")</f>
        <v>http://http2.mlstatic.com/D_878813-MLA72045125199_102023-F.jpg</v>
      </c>
    </row>
    <row r="1172" spans="1:15" ht="18">
      <c r="A1172" s="75" t="s">
        <v>1201</v>
      </c>
      <c r="C1172" s="94">
        <f>+VLOOKUP(A1172,BD!$A$2:$E$3988,3,0)</f>
        <v>66</v>
      </c>
      <c r="D1172" s="95" t="str">
        <f>+VLOOKUP(A1172,BD!$A$2:$E$3988,4,0)</f>
        <v>PERILLA C/TORNILLO  - 3/8 .</v>
      </c>
      <c r="E1172" s="96">
        <f>+VLOOKUP(A1172,BD!$A$2:$E$3988,5,0)</f>
        <v>1914</v>
      </c>
      <c r="G1172" s="101">
        <f t="shared" si="31"/>
        <v>1033.56</v>
      </c>
      <c r="H1172" s="69"/>
      <c r="I1172" s="101">
        <f t="array" ref="I1172">+ROUND(G1172+(G1172*DES.2),2)</f>
        <v>1860.41</v>
      </c>
      <c r="J1172" s="57"/>
      <c r="K1172" s="57"/>
      <c r="L1172" s="57"/>
      <c r="M1172" s="57"/>
      <c r="N1172" s="57"/>
      <c r="O1172" s="64" t="str">
        <f>+IFERROR(VLOOKUP(A1172,Imagen!A:B,2,0),"")</f>
        <v>http://http2.mlstatic.com/D_721521-MLA72045125201_102023-F.jpg</v>
      </c>
    </row>
    <row r="1173" spans="1:15" ht="18">
      <c r="A1173" s="75" t="s">
        <v>1202</v>
      </c>
      <c r="C1173" s="94">
        <f>+VLOOKUP(A1173,BD!$A$2:$E$3988,3,0)</f>
        <v>70</v>
      </c>
      <c r="D1173" s="95" t="str">
        <f>+VLOOKUP(A1173,BD!$A$2:$E$3988,4,0)</f>
        <v>PERILLA C/TUERCA - 1/4.</v>
      </c>
      <c r="E1173" s="96">
        <f>+VLOOKUP(A1173,BD!$A$2:$E$3988,5,0)</f>
        <v>1258.1300000000001</v>
      </c>
      <c r="G1173" s="101">
        <f t="shared" si="31"/>
        <v>679.39</v>
      </c>
      <c r="H1173" s="69"/>
      <c r="I1173" s="101">
        <f t="array" ref="I1173">+ROUND(G1173+(G1173*DES.2),2)</f>
        <v>1222.9000000000001</v>
      </c>
      <c r="J1173" s="57"/>
      <c r="K1173" s="57"/>
      <c r="L1173" s="57"/>
      <c r="M1173" s="57"/>
      <c r="N1173" s="57"/>
      <c r="O1173" s="64" t="str">
        <f>+IFERROR(VLOOKUP(A1173,Imagen!A:B,2,0),"")</f>
        <v>http://http2.mlstatic.com/D_606033-MLA72044930911_102023-F.jpg</v>
      </c>
    </row>
    <row r="1174" spans="1:15" ht="18">
      <c r="A1174" s="75" t="s">
        <v>1203</v>
      </c>
      <c r="C1174" s="94">
        <f>+VLOOKUP(A1174,BD!$A$2:$E$3988,3,0)</f>
        <v>71</v>
      </c>
      <c r="D1174" s="95" t="str">
        <f>+VLOOKUP(A1174,BD!$A$2:$E$3988,4,0)</f>
        <v>PERILLA C/TUERCA - 5/16 .</v>
      </c>
      <c r="E1174" s="96">
        <f>+VLOOKUP(A1174,BD!$A$2:$E$3988,5,0)</f>
        <v>1410.75</v>
      </c>
      <c r="G1174" s="101">
        <f t="shared" si="31"/>
        <v>761.81</v>
      </c>
      <c r="H1174" s="69"/>
      <c r="I1174" s="101">
        <f t="array" ref="I1174">+ROUND(G1174+(G1174*DES.2),2)</f>
        <v>1371.26</v>
      </c>
      <c r="J1174" s="57"/>
      <c r="K1174" s="57"/>
      <c r="L1174" s="57"/>
      <c r="M1174" s="57"/>
      <c r="N1174" s="57"/>
      <c r="O1174" s="64" t="str">
        <f>+IFERROR(VLOOKUP(A1174,Imagen!A:B,2,0),"")</f>
        <v>http://http2.mlstatic.com/D_632082-MLA72045125203_102023-F.jpg</v>
      </c>
    </row>
    <row r="1175" spans="1:15" ht="18">
      <c r="A1175" s="75" t="s">
        <v>1204</v>
      </c>
      <c r="C1175" s="94">
        <f>+VLOOKUP(A1175,BD!$A$2:$E$3988,3,0)</f>
        <v>72</v>
      </c>
      <c r="D1175" s="95" t="str">
        <f>+VLOOKUP(A1175,BD!$A$2:$E$3988,4,0)</f>
        <v>PERILLA C/TUERCA - 3/8.</v>
      </c>
      <c r="E1175" s="96">
        <f>+VLOOKUP(A1175,BD!$A$2:$E$3988,5,0)</f>
        <v>2488.4899999999998</v>
      </c>
      <c r="G1175" s="101">
        <f t="shared" si="31"/>
        <v>1343.78</v>
      </c>
      <c r="H1175" s="69"/>
      <c r="I1175" s="101">
        <f t="array" ref="I1175">+ROUND(G1175+(G1175*DES.2),2)</f>
        <v>2418.8000000000002</v>
      </c>
      <c r="J1175" s="57"/>
      <c r="K1175" s="57"/>
      <c r="L1175" s="57"/>
      <c r="M1175" s="57"/>
      <c r="N1175" s="57"/>
      <c r="O1175" s="64" t="str">
        <f>+IFERROR(VLOOKUP(A1175,Imagen!A:B,2,0),"")</f>
        <v>http://http2.mlstatic.com/D_822067-MLA72044930913_102023-F.jpg</v>
      </c>
    </row>
    <row r="1176" spans="1:15" ht="18">
      <c r="A1176" s="75" t="s">
        <v>1205</v>
      </c>
      <c r="C1176" s="94">
        <f>+VLOOKUP(A1176,BD!$A$2:$E$3988,3,0)</f>
        <v>75</v>
      </c>
      <c r="D1176" s="95" t="str">
        <f>+VLOOKUP(A1176,BD!$A$2:$E$3988,4,0)</f>
        <v>ORTOPEDICOS - 16 mm</v>
      </c>
      <c r="E1176" s="96">
        <f>+VLOOKUP(A1176,BD!$A$2:$E$3988,5,0)</f>
        <v>1039.5</v>
      </c>
      <c r="G1176" s="101">
        <f t="shared" si="31"/>
        <v>561.33000000000004</v>
      </c>
      <c r="H1176" s="69"/>
      <c r="I1176" s="101">
        <f t="array" ref="I1176">+ROUND(G1176+(G1176*DES.2),2)</f>
        <v>1010.39</v>
      </c>
      <c r="J1176" s="57"/>
      <c r="K1176" s="57"/>
      <c r="L1176" s="57"/>
      <c r="M1176" s="57"/>
      <c r="N1176" s="57"/>
      <c r="O1176" s="64" t="str">
        <f>+IFERROR(VLOOKUP(A1176,Imagen!A:B,2,0),"")</f>
        <v>http://http2.mlstatic.com/D_616332-MLA72527464020_102023-F.jpg</v>
      </c>
    </row>
    <row r="1177" spans="1:15" ht="18">
      <c r="A1177" s="75" t="s">
        <v>1206</v>
      </c>
      <c r="C1177" s="94">
        <f>+VLOOKUP(A1177,BD!$A$2:$E$3988,3,0)</f>
        <v>76</v>
      </c>
      <c r="D1177" s="95" t="str">
        <f>+VLOOKUP(A1177,BD!$A$2:$E$3988,4,0)</f>
        <v>ORTOPEDICOS - 19 mm</v>
      </c>
      <c r="E1177" s="96">
        <f>+VLOOKUP(A1177,BD!$A$2:$E$3988,5,0)</f>
        <v>1501.5</v>
      </c>
      <c r="G1177" s="101">
        <f t="shared" si="31"/>
        <v>810.81</v>
      </c>
      <c r="H1177" s="69"/>
      <c r="I1177" s="101">
        <f t="array" ref="I1177">+ROUND(G1177+(G1177*DES.2),2)</f>
        <v>1459.46</v>
      </c>
      <c r="J1177" s="57"/>
      <c r="K1177" s="57"/>
      <c r="L1177" s="57"/>
      <c r="M1177" s="57"/>
      <c r="N1177" s="57"/>
      <c r="O1177" s="64" t="str">
        <f>+IFERROR(VLOOKUP(A1177,Imagen!A:B,2,0),"")</f>
        <v>http://http2.mlstatic.com/D_924646-MLA72527473746_102023-F.jpg</v>
      </c>
    </row>
    <row r="1178" spans="1:15" ht="18">
      <c r="A1178" s="75" t="s">
        <v>1207</v>
      </c>
      <c r="C1178" s="94">
        <f>+VLOOKUP(A1178,BD!$A$2:$E$3988,3,0)</f>
        <v>77</v>
      </c>
      <c r="D1178" s="95" t="str">
        <f>+VLOOKUP(A1178,BD!$A$2:$E$3988,4,0)</f>
        <v>ORTOPEDICOS - 22 mm</v>
      </c>
      <c r="E1178" s="96">
        <f>+VLOOKUP(A1178,BD!$A$2:$E$3988,5,0)</f>
        <v>1963.5</v>
      </c>
      <c r="G1178" s="101">
        <f t="shared" si="31"/>
        <v>1060.29</v>
      </c>
      <c r="H1178" s="69"/>
      <c r="I1178" s="101">
        <f t="array" ref="I1178">+ROUND(G1178+(G1178*DES.2),2)</f>
        <v>1908.52</v>
      </c>
      <c r="J1178" s="57"/>
      <c r="K1178" s="57"/>
      <c r="L1178" s="57"/>
      <c r="M1178" s="57"/>
      <c r="N1178" s="57"/>
      <c r="O1178" s="64" t="str">
        <f>+IFERROR(VLOOKUP(A1178,Imagen!A:B,2,0),"")</f>
        <v>http://http2.mlstatic.com/D_961611-MLA72292972775_102023-F.jpg</v>
      </c>
    </row>
    <row r="1179" spans="1:15" ht="18">
      <c r="A1179" s="75" t="s">
        <v>1208</v>
      </c>
      <c r="C1179" s="94">
        <f>+VLOOKUP(A1179,BD!$A$2:$E$3988,3,0)</f>
        <v>78</v>
      </c>
      <c r="D1179" s="95" t="str">
        <f>+VLOOKUP(A1179,BD!$A$2:$E$3988,4,0)</f>
        <v>ORTOPEDICOS - 25 mm</v>
      </c>
      <c r="E1179" s="96">
        <f>+VLOOKUP(A1179,BD!$A$2:$E$3988,5,0)</f>
        <v>2541</v>
      </c>
      <c r="G1179" s="101">
        <f t="shared" si="31"/>
        <v>1372.14</v>
      </c>
      <c r="H1179" s="69"/>
      <c r="I1179" s="101">
        <f t="array" ref="I1179">+ROUND(G1179+(G1179*DES.2),2)</f>
        <v>2469.85</v>
      </c>
      <c r="J1179" s="57"/>
      <c r="K1179" s="57"/>
      <c r="L1179" s="57"/>
      <c r="M1179" s="57"/>
      <c r="N1179" s="57"/>
      <c r="O1179" s="64" t="str">
        <f>+IFERROR(VLOOKUP(A1179,Imagen!A:B,2,0),"")</f>
        <v>http://http2.mlstatic.com/D_833602-MLA72597404639_102023-F.jpg</v>
      </c>
    </row>
    <row r="1180" spans="1:15" ht="18">
      <c r="A1180" s="75" t="s">
        <v>1209</v>
      </c>
      <c r="C1180" s="94">
        <f>+VLOOKUP(A1180,BD!$A$2:$E$3988,3,0)</f>
        <v>120</v>
      </c>
      <c r="D1180" s="95" t="str">
        <f>+VLOOKUP(A1180,BD!$A$2:$E$3988,4,0)</f>
        <v>ORTOPEDICOS - REG DE GOMA 12 mm</v>
      </c>
      <c r="E1180" s="96">
        <f>+VLOOKUP(A1180,BD!$A$2:$E$3988,5,0)</f>
        <v>415.8</v>
      </c>
      <c r="G1180" s="101">
        <f t="shared" si="31"/>
        <v>224.53</v>
      </c>
      <c r="H1180" s="69"/>
      <c r="I1180" s="101">
        <f t="array" ref="I1180">+ROUND(G1180+(G1180*DES.2),2)</f>
        <v>404.15</v>
      </c>
      <c r="J1180" s="57"/>
      <c r="K1180" s="57"/>
      <c r="L1180" s="57"/>
      <c r="M1180" s="57"/>
      <c r="N1180" s="57"/>
      <c r="O1180" s="64" t="str">
        <f>+IFERROR(VLOOKUP(A1180,Imagen!A:B,2,0),"")</f>
        <v>http://http2.mlstatic.com/D_687492-MLA72044930929_102023-F.jpg</v>
      </c>
    </row>
    <row r="1181" spans="1:15" ht="18">
      <c r="A1181" s="75" t="s">
        <v>1210</v>
      </c>
      <c r="C1181" s="94">
        <f>+VLOOKUP(A1181,BD!$A$2:$E$3988,3,0)</f>
        <v>121</v>
      </c>
      <c r="D1181" s="95" t="str">
        <f>+VLOOKUP(A1181,BD!$A$2:$E$3988,4,0)</f>
        <v>ORTOPEDICOS - REG DE GOMA 16mm</v>
      </c>
      <c r="E1181" s="96">
        <f>+VLOOKUP(A1181,BD!$A$2:$E$3988,5,0)</f>
        <v>473.55</v>
      </c>
      <c r="G1181" s="101">
        <f t="shared" si="31"/>
        <v>255.72</v>
      </c>
      <c r="H1181" s="69"/>
      <c r="I1181" s="101">
        <f t="array" ref="I1181">+ROUND(G1181+(G1181*DES.2),2)</f>
        <v>460.3</v>
      </c>
      <c r="J1181" s="57"/>
      <c r="K1181" s="57"/>
      <c r="L1181" s="57"/>
      <c r="M1181" s="57"/>
      <c r="N1181" s="57"/>
      <c r="O1181" s="64" t="str">
        <f>+IFERROR(VLOOKUP(A1181,Imagen!A:B,2,0),"")</f>
        <v>http://http2.mlstatic.com/D_608019-MLA72045125219_102023-F.jpg</v>
      </c>
    </row>
    <row r="1182" spans="1:15" ht="18">
      <c r="A1182" s="75" t="s">
        <v>1211</v>
      </c>
      <c r="C1182" s="94">
        <f>+VLOOKUP(A1182,BD!$A$2:$E$3988,3,0)</f>
        <v>122</v>
      </c>
      <c r="D1182" s="95" t="str">
        <f>+VLOOKUP(A1182,BD!$A$2:$E$3988,4,0)</f>
        <v>ORTOPEDICOS - REG DE GOMA 19 mm</v>
      </c>
      <c r="E1182" s="96">
        <f>+VLOOKUP(A1182,BD!$A$2:$E$3988,5,0)</f>
        <v>519.75</v>
      </c>
      <c r="G1182" s="101">
        <f t="shared" si="31"/>
        <v>280.67</v>
      </c>
      <c r="H1182" s="69"/>
      <c r="I1182" s="101">
        <f t="array" ref="I1182">+ROUND(G1182+(G1182*DES.2),2)</f>
        <v>505.21</v>
      </c>
      <c r="J1182" s="57"/>
      <c r="K1182" s="57"/>
      <c r="L1182" s="57"/>
      <c r="M1182" s="57"/>
      <c r="N1182" s="57"/>
      <c r="O1182" s="64" t="str">
        <f>+IFERROR(VLOOKUP(A1182,Imagen!A:B,2,0),"")</f>
        <v>http://http2.mlstatic.com/D_722861-MLA72044930933_102023-F.jpg</v>
      </c>
    </row>
    <row r="1183" spans="1:15" ht="18">
      <c r="A1183" s="75" t="s">
        <v>1212</v>
      </c>
      <c r="C1183" s="94">
        <f>+VLOOKUP(A1183,BD!$A$2:$E$3988,3,0)</f>
        <v>123</v>
      </c>
      <c r="D1183" s="95" t="str">
        <f>+VLOOKUP(A1183,BD!$A$2:$E$3988,4,0)</f>
        <v>ORTOPEDICOS - REG DE GOMA 22 mm</v>
      </c>
      <c r="E1183" s="96">
        <f>+VLOOKUP(A1183,BD!$A$2:$E$3988,5,0)</f>
        <v>577.5</v>
      </c>
      <c r="G1183" s="101">
        <f t="shared" si="31"/>
        <v>311.85000000000002</v>
      </c>
      <c r="H1183" s="69"/>
      <c r="I1183" s="101">
        <f t="array" ref="I1183">+ROUND(G1183+(G1183*DES.2),2)</f>
        <v>561.33000000000004</v>
      </c>
      <c r="J1183" s="57"/>
      <c r="K1183" s="57"/>
      <c r="L1183" s="57"/>
      <c r="M1183" s="57"/>
      <c r="N1183" s="57"/>
      <c r="O1183" s="64" t="str">
        <f>+IFERROR(VLOOKUP(A1183,Imagen!A:B,2,0),"")</f>
        <v>http://http2.mlstatic.com/D_883997-MLA72045125223_102023-F.jpg</v>
      </c>
    </row>
    <row r="1184" spans="1:15" ht="18">
      <c r="A1184" s="75" t="s">
        <v>1213</v>
      </c>
      <c r="C1184" s="94">
        <f>+VLOOKUP(A1184,BD!$A$2:$E$3988,3,0)</f>
        <v>124</v>
      </c>
      <c r="D1184" s="95" t="str">
        <f>+VLOOKUP(A1184,BD!$A$2:$E$3988,4,0)</f>
        <v>ORTOPEDICOS - REG DE GOMA 25 mm</v>
      </c>
      <c r="E1184" s="96">
        <f>+VLOOKUP(A1184,BD!$A$2:$E$3988,5,0)</f>
        <v>693</v>
      </c>
      <c r="G1184" s="101">
        <f t="shared" si="31"/>
        <v>374.22</v>
      </c>
      <c r="H1184" s="69"/>
      <c r="I1184" s="101">
        <f t="array" ref="I1184">+ROUND(G1184+(G1184*DES.2),2)</f>
        <v>673.6</v>
      </c>
      <c r="J1184" s="57"/>
      <c r="K1184" s="57"/>
      <c r="L1184" s="57"/>
      <c r="M1184" s="57"/>
      <c r="N1184" s="57"/>
      <c r="O1184" s="64" t="str">
        <f>+IFERROR(VLOOKUP(A1184,Imagen!A:B,2,0),"")</f>
        <v>http://http2.mlstatic.com/D_693583-MLA72045125233_102023-F.jpg</v>
      </c>
    </row>
    <row r="1185" spans="1:15" ht="18">
      <c r="A1185" s="75" t="s">
        <v>1214</v>
      </c>
      <c r="C1185" s="94">
        <f>+VLOOKUP(A1185,BD!$A$2:$E$3988,3,0)</f>
        <v>125</v>
      </c>
      <c r="D1185" s="95" t="str">
        <f>+VLOOKUP(A1185,BD!$A$2:$E$3988,4,0)</f>
        <v>ORTOPEDICOS - REG DE GOMA 30 mm</v>
      </c>
      <c r="E1185" s="96">
        <f>+VLOOKUP(A1185,BD!$A$2:$E$3988,5,0)</f>
        <v>900.9</v>
      </c>
      <c r="G1185" s="101">
        <f t="shared" si="31"/>
        <v>486.49</v>
      </c>
      <c r="H1185" s="69"/>
      <c r="I1185" s="101">
        <f t="array" ref="I1185">+ROUND(G1185+(G1185*DES.2),2)</f>
        <v>875.68</v>
      </c>
      <c r="J1185" s="57"/>
      <c r="K1185" s="57"/>
      <c r="L1185" s="57"/>
      <c r="M1185" s="57"/>
      <c r="N1185" s="57"/>
      <c r="O1185" s="64" t="str">
        <f>+IFERROR(VLOOKUP(A1185,Imagen!A:B,2,0),"")</f>
        <v>http://http2.mlstatic.com/D_620322-MLA72044930939_102023-F.jpg</v>
      </c>
    </row>
    <row r="1186" spans="1:15" ht="25.5">
      <c r="A1186" s="75" t="s">
        <v>1215</v>
      </c>
      <c r="C1186" s="94">
        <f>+VLOOKUP(A1186,BD!$A$2:$E$3988,3,0)</f>
        <v>80</v>
      </c>
      <c r="D1186" s="95" t="str">
        <f>+VLOOKUP(A1186,BD!$A$2:$E$3988,4,0)</f>
        <v>REGATONES BLANCOS -  EXTERIORES CORTOS - 1/2 camp.</v>
      </c>
      <c r="E1186" s="96">
        <f>+VLOOKUP(A1186,BD!$A$2:$E$3988,5,0)</f>
        <v>92.44</v>
      </c>
      <c r="G1186" s="101">
        <f t="shared" ref="G1186:G1209" si="32">IF($G$7="SI",ROUND(E1186-(E1186*DES.1),2)*1.21,ROUND(E1186-(E1186*DES.1),2))</f>
        <v>49.92</v>
      </c>
      <c r="H1186" s="69"/>
      <c r="I1186" s="101">
        <f t="array" ref="I1186">+ROUND(G1186+(G1186*DES.2),2)</f>
        <v>89.86</v>
      </c>
      <c r="J1186" s="57"/>
      <c r="K1186" s="57"/>
      <c r="L1186" s="57"/>
      <c r="M1186" s="57"/>
      <c r="N1186" s="57"/>
      <c r="O1186" s="65" t="str">
        <f>+IFERROR(VLOOKUP(A1186,Imagen!A:B,2,0),"")</f>
        <v/>
      </c>
    </row>
    <row r="1187" spans="1:15" ht="18">
      <c r="A1187" s="75" t="s">
        <v>1216</v>
      </c>
      <c r="C1187" s="94">
        <f>+VLOOKUP(A1187,BD!$A$2:$E$3988,3,0)</f>
        <v>81</v>
      </c>
      <c r="D1187" s="95" t="str">
        <f>+VLOOKUP(A1187,BD!$A$2:$E$3988,4,0)</f>
        <v>REGATONES BLANCOS -  EXTERIORES CORTOS - 5/8 "</v>
      </c>
      <c r="E1187" s="96">
        <f>+VLOOKUP(A1187,BD!$A$2:$E$3988,5,0)</f>
        <v>77.64</v>
      </c>
      <c r="G1187" s="101">
        <f t="shared" si="32"/>
        <v>41.93</v>
      </c>
      <c r="H1187" s="69"/>
      <c r="I1187" s="101">
        <f t="array" ref="I1187">+ROUND(G1187+(G1187*DES.2),2)</f>
        <v>75.47</v>
      </c>
      <c r="J1187" s="57"/>
      <c r="K1187" s="57"/>
      <c r="L1187" s="57"/>
      <c r="M1187" s="57"/>
      <c r="N1187" s="57"/>
      <c r="O1187" s="65" t="str">
        <f>+IFERROR(VLOOKUP(A1187,Imagen!A:B,2,0),"")</f>
        <v/>
      </c>
    </row>
    <row r="1188" spans="1:15" ht="18">
      <c r="A1188" s="75" t="s">
        <v>1217</v>
      </c>
      <c r="C1188" s="94">
        <f>+VLOOKUP(A1188,BD!$A$2:$E$3988,3,0)</f>
        <v>82</v>
      </c>
      <c r="D1188" s="95" t="str">
        <f>+VLOOKUP(A1188,BD!$A$2:$E$3988,4,0)</f>
        <v>REGATONES BLANCOS -  EXTERIORES CORTOS - 3/4 "</v>
      </c>
      <c r="E1188" s="96">
        <f>+VLOOKUP(A1188,BD!$A$2:$E$3988,5,0)</f>
        <v>122</v>
      </c>
      <c r="G1188" s="101">
        <f t="shared" si="32"/>
        <v>65.88</v>
      </c>
      <c r="H1188" s="69"/>
      <c r="I1188" s="101">
        <f t="array" ref="I1188">+ROUND(G1188+(G1188*DES.2),2)</f>
        <v>118.58</v>
      </c>
      <c r="J1188" s="57"/>
      <c r="K1188" s="57"/>
      <c r="L1188" s="57"/>
      <c r="M1188" s="57"/>
      <c r="N1188" s="57"/>
      <c r="O1188" s="65" t="str">
        <f>+IFERROR(VLOOKUP(A1188,Imagen!A:B,2,0),"")</f>
        <v/>
      </c>
    </row>
    <row r="1189" spans="1:15" ht="18">
      <c r="A1189" s="75" t="s">
        <v>1218</v>
      </c>
      <c r="C1189" s="94">
        <f>+VLOOKUP(A1189,BD!$A$2:$E$3988,3,0)</f>
        <v>83</v>
      </c>
      <c r="D1189" s="95" t="str">
        <f>+VLOOKUP(A1189,BD!$A$2:$E$3988,4,0)</f>
        <v>REGATONES BLANCOS -  EXTERIORES CORTOS - 7/8 "</v>
      </c>
      <c r="E1189" s="96">
        <f>+VLOOKUP(A1189,BD!$A$2:$E$3988,5,0)</f>
        <v>127.56</v>
      </c>
      <c r="G1189" s="101">
        <f t="shared" si="32"/>
        <v>68.88</v>
      </c>
      <c r="H1189" s="69"/>
      <c r="I1189" s="101">
        <f t="array" ref="I1189">+ROUND(G1189+(G1189*DES.2),2)</f>
        <v>123.98</v>
      </c>
      <c r="J1189" s="57"/>
      <c r="K1189" s="57"/>
      <c r="L1189" s="57"/>
      <c r="M1189" s="57"/>
      <c r="N1189" s="57"/>
      <c r="O1189" s="65" t="str">
        <f>+IFERROR(VLOOKUP(A1189,Imagen!A:B,2,0),"")</f>
        <v/>
      </c>
    </row>
    <row r="1190" spans="1:15" ht="18">
      <c r="A1190" s="75" t="s">
        <v>1219</v>
      </c>
      <c r="C1190" s="94">
        <f>+VLOOKUP(A1190,BD!$A$2:$E$3988,3,0)</f>
        <v>84</v>
      </c>
      <c r="D1190" s="95" t="str">
        <f>+VLOOKUP(A1190,BD!$A$2:$E$3988,4,0)</f>
        <v>REGATONES BLANCOS -  EXTERIORES CORTOS - 1"</v>
      </c>
      <c r="E1190" s="96">
        <f>+VLOOKUP(A1190,BD!$A$2:$E$3988,5,0)</f>
        <v>158.96</v>
      </c>
      <c r="G1190" s="101">
        <f t="shared" si="32"/>
        <v>85.84</v>
      </c>
      <c r="H1190" s="69"/>
      <c r="I1190" s="101">
        <f t="array" ref="I1190">+ROUND(G1190+(G1190*DES.2),2)</f>
        <v>154.51</v>
      </c>
      <c r="J1190" s="57"/>
      <c r="K1190" s="57"/>
      <c r="L1190" s="57"/>
      <c r="M1190" s="57"/>
      <c r="N1190" s="57"/>
      <c r="O1190" s="65" t="str">
        <f>+IFERROR(VLOOKUP(A1190,Imagen!A:B,2,0),"")</f>
        <v/>
      </c>
    </row>
    <row r="1191" spans="1:15" ht="18">
      <c r="A1191" s="75" t="s">
        <v>1220</v>
      </c>
      <c r="C1191" s="94">
        <f>+VLOOKUP(A1191,BD!$A$2:$E$3988,3,0)</f>
        <v>85</v>
      </c>
      <c r="D1191" s="95" t="str">
        <f>+VLOOKUP(A1191,BD!$A$2:$E$3988,4,0)</f>
        <v>REGATONES BLANCOS -  EXTERIORES CORTOS - 1" 1/4</v>
      </c>
      <c r="E1191" s="96">
        <f>+VLOOKUP(A1191,BD!$A$2:$E$3988,5,0)</f>
        <v>188.56</v>
      </c>
      <c r="G1191" s="101">
        <f t="shared" si="32"/>
        <v>101.82</v>
      </c>
      <c r="H1191" s="69"/>
      <c r="I1191" s="101">
        <f t="array" ref="I1191">+ROUND(G1191+(G1191*DES.2),2)</f>
        <v>183.28</v>
      </c>
      <c r="J1191" s="57"/>
      <c r="K1191" s="57"/>
      <c r="L1191" s="57"/>
      <c r="M1191" s="57"/>
      <c r="N1191" s="57"/>
      <c r="O1191" s="65" t="str">
        <f>+IFERROR(VLOOKUP(A1191,Imagen!A:B,2,0),"")</f>
        <v/>
      </c>
    </row>
    <row r="1192" spans="1:15" ht="18">
      <c r="A1192" s="75" t="s">
        <v>1221</v>
      </c>
      <c r="C1192" s="94">
        <f>+VLOOKUP(A1192,BD!$A$2:$E$3988,3,0)</f>
        <v>86</v>
      </c>
      <c r="D1192" s="95" t="str">
        <f>+VLOOKUP(A1192,BD!$A$2:$E$3988,4,0)</f>
        <v>REGATONES BLANCOS -  EXTERIORES CORTOS - 1" 1/2</v>
      </c>
      <c r="E1192" s="96">
        <f>+VLOOKUP(A1192,BD!$A$2:$E$3988,5,0)</f>
        <v>203.36</v>
      </c>
      <c r="G1192" s="101">
        <f t="shared" si="32"/>
        <v>109.81</v>
      </c>
      <c r="H1192" s="69"/>
      <c r="I1192" s="101">
        <f t="array" ref="I1192">+ROUND(G1192+(G1192*DES.2),2)</f>
        <v>197.66</v>
      </c>
      <c r="J1192" s="57"/>
      <c r="K1192" s="57"/>
      <c r="L1192" s="57"/>
      <c r="M1192" s="57"/>
      <c r="N1192" s="57"/>
      <c r="O1192" s="65" t="str">
        <f>+IFERROR(VLOOKUP(A1192,Imagen!A:B,2,0),"")</f>
        <v/>
      </c>
    </row>
    <row r="1193" spans="1:15" ht="18">
      <c r="A1193" s="75" t="s">
        <v>1222</v>
      </c>
      <c r="C1193" s="94">
        <f>+VLOOKUP(A1193,BD!$A$2:$E$3988,3,0)</f>
        <v>87</v>
      </c>
      <c r="D1193" s="95" t="str">
        <f>+VLOOKUP(A1193,BD!$A$2:$E$3988,4,0)</f>
        <v xml:space="preserve">REGATONES BLANCOS -  EXTERIORES CORTOS - 2" </v>
      </c>
      <c r="E1193" s="96">
        <f>+VLOOKUP(A1193,BD!$A$2:$E$3988,5,0)</f>
        <v>580.48</v>
      </c>
      <c r="G1193" s="101">
        <f t="shared" si="32"/>
        <v>313.45999999999998</v>
      </c>
      <c r="H1193" s="69"/>
      <c r="I1193" s="101">
        <f t="array" ref="I1193">+ROUND(G1193+(G1193*DES.2),2)</f>
        <v>564.23</v>
      </c>
      <c r="J1193" s="57"/>
      <c r="K1193" s="57"/>
      <c r="L1193" s="57"/>
      <c r="M1193" s="57"/>
      <c r="N1193" s="57"/>
      <c r="O1193" s="65" t="str">
        <f>+IFERROR(VLOOKUP(A1193,Imagen!A:B,2,0),"")</f>
        <v/>
      </c>
    </row>
    <row r="1194" spans="1:15" ht="18">
      <c r="A1194" s="75" t="s">
        <v>1223</v>
      </c>
      <c r="C1194" s="94">
        <f>+VLOOKUP(A1194,BD!$A$2:$E$3988,3,0)</f>
        <v>90</v>
      </c>
      <c r="D1194" s="95" t="str">
        <f>+VLOOKUP(A1194,BD!$A$2:$E$3988,4,0)</f>
        <v>REGATONES BLANCOS - INTERIORES  - 5/8 .</v>
      </c>
      <c r="E1194" s="96">
        <f>+VLOOKUP(A1194,BD!$A$2:$E$3988,5,0)</f>
        <v>127.56</v>
      </c>
      <c r="G1194" s="101">
        <f t="shared" si="32"/>
        <v>68.88</v>
      </c>
      <c r="H1194" s="69"/>
      <c r="I1194" s="101">
        <f t="array" ref="I1194">+ROUND(G1194+(G1194*DES.2),2)</f>
        <v>123.98</v>
      </c>
      <c r="J1194" s="57"/>
      <c r="K1194" s="57"/>
      <c r="L1194" s="57"/>
      <c r="M1194" s="57"/>
      <c r="N1194" s="57"/>
      <c r="O1194" s="65" t="str">
        <f>+IFERROR(VLOOKUP(A1194,Imagen!A:B,2,0),"")</f>
        <v/>
      </c>
    </row>
    <row r="1195" spans="1:15" ht="18">
      <c r="A1195" s="75" t="s">
        <v>1224</v>
      </c>
      <c r="C1195" s="94">
        <f>+VLOOKUP(A1195,BD!$A$2:$E$3988,3,0)</f>
        <v>91</v>
      </c>
      <c r="D1195" s="95" t="str">
        <f>+VLOOKUP(A1195,BD!$A$2:$E$3988,4,0)</f>
        <v>REGATONES BLANCOS - INTERIORES  - 3/4 .</v>
      </c>
      <c r="E1195" s="96">
        <f>+VLOOKUP(A1195,BD!$A$2:$E$3988,5,0)</f>
        <v>122</v>
      </c>
      <c r="G1195" s="101">
        <f t="shared" si="32"/>
        <v>65.88</v>
      </c>
      <c r="H1195" s="69"/>
      <c r="I1195" s="101">
        <f t="array" ref="I1195">+ROUND(G1195+(G1195*DES.2),2)</f>
        <v>118.58</v>
      </c>
      <c r="J1195" s="57"/>
      <c r="K1195" s="57"/>
      <c r="L1195" s="57"/>
      <c r="M1195" s="57"/>
      <c r="N1195" s="57"/>
      <c r="O1195" s="65" t="str">
        <f>+IFERROR(VLOOKUP(A1195,Imagen!A:B,2,0),"")</f>
        <v/>
      </c>
    </row>
    <row r="1196" spans="1:15" ht="18">
      <c r="A1196" s="75" t="s">
        <v>1225</v>
      </c>
      <c r="C1196" s="94">
        <f>+VLOOKUP(A1196,BD!$A$2:$E$3988,3,0)</f>
        <v>92</v>
      </c>
      <c r="D1196" s="95" t="str">
        <f>+VLOOKUP(A1196,BD!$A$2:$E$3988,4,0)</f>
        <v>REGATONES BLANCOS - INTERIORES  - 7/8 .</v>
      </c>
      <c r="E1196" s="96">
        <f>+VLOOKUP(A1196,BD!$A$2:$E$3988,5,0)</f>
        <v>177.48</v>
      </c>
      <c r="G1196" s="101">
        <f t="shared" si="32"/>
        <v>95.84</v>
      </c>
      <c r="H1196" s="69"/>
      <c r="I1196" s="101">
        <f t="array" ref="I1196">+ROUND(G1196+(G1196*DES.2),2)</f>
        <v>172.51</v>
      </c>
      <c r="J1196" s="57"/>
      <c r="K1196" s="57"/>
      <c r="L1196" s="57"/>
      <c r="M1196" s="57"/>
      <c r="N1196" s="57"/>
      <c r="O1196" s="65" t="str">
        <f>+IFERROR(VLOOKUP(A1196,Imagen!A:B,2,0),"")</f>
        <v/>
      </c>
    </row>
    <row r="1197" spans="1:15" ht="18">
      <c r="A1197" s="75" t="s">
        <v>1226</v>
      </c>
      <c r="C1197" s="94">
        <f>+VLOOKUP(A1197,BD!$A$2:$E$3988,3,0)</f>
        <v>93</v>
      </c>
      <c r="D1197" s="95" t="str">
        <f>+VLOOKUP(A1197,BD!$A$2:$E$3988,4,0)</f>
        <v>REGATONES BLANCOS - INTERIORES  - 1"</v>
      </c>
      <c r="E1197" s="96">
        <f>+VLOOKUP(A1197,BD!$A$2:$E$3988,5,0)</f>
        <v>166.36</v>
      </c>
      <c r="G1197" s="101">
        <f t="shared" si="32"/>
        <v>89.83</v>
      </c>
      <c r="H1197" s="69"/>
      <c r="I1197" s="101">
        <f t="array" ref="I1197">+ROUND(G1197+(G1197*DES.2),2)</f>
        <v>161.69</v>
      </c>
      <c r="J1197" s="57"/>
      <c r="K1197" s="57"/>
      <c r="L1197" s="57"/>
      <c r="M1197" s="57"/>
      <c r="N1197" s="57"/>
      <c r="O1197" s="65" t="str">
        <f>+IFERROR(VLOOKUP(A1197,Imagen!A:B,2,0),"")</f>
        <v/>
      </c>
    </row>
    <row r="1198" spans="1:15" ht="18">
      <c r="A1198" s="75" t="s">
        <v>1227</v>
      </c>
      <c r="C1198" s="94">
        <f>+VLOOKUP(A1198,BD!$A$2:$E$3988,3,0)</f>
        <v>94</v>
      </c>
      <c r="D1198" s="95" t="str">
        <f>+VLOOKUP(A1198,BD!$A$2:$E$3988,4,0)</f>
        <v>REGATONES BLANCOS - INTERIORES  - 1" 1/4</v>
      </c>
      <c r="E1198" s="96">
        <f>+VLOOKUP(A1198,BD!$A$2:$E$3988,5,0)</f>
        <v>251.4</v>
      </c>
      <c r="G1198" s="101">
        <f t="shared" si="32"/>
        <v>135.76</v>
      </c>
      <c r="H1198" s="69"/>
      <c r="I1198" s="101">
        <f t="array" ref="I1198">+ROUND(G1198+(G1198*DES.2),2)</f>
        <v>244.37</v>
      </c>
      <c r="J1198" s="57"/>
      <c r="K1198" s="57"/>
      <c r="L1198" s="57"/>
      <c r="M1198" s="57"/>
      <c r="N1198" s="57"/>
      <c r="O1198" s="65" t="str">
        <f>+IFERROR(VLOOKUP(A1198,Imagen!A:B,2,0),"")</f>
        <v/>
      </c>
    </row>
    <row r="1199" spans="1:15" ht="18">
      <c r="A1199" s="75" t="s">
        <v>1228</v>
      </c>
      <c r="C1199" s="94">
        <f>+VLOOKUP(A1199,BD!$A$2:$E$3988,3,0)</f>
        <v>95</v>
      </c>
      <c r="D1199" s="95" t="str">
        <f>+VLOOKUP(A1199,BD!$A$2:$E$3988,4,0)</f>
        <v>REGATONES BLANCOS - INTERIORES  - 1" 1/2</v>
      </c>
      <c r="E1199" s="96">
        <f>+VLOOKUP(A1199,BD!$A$2:$E$3988,5,0)</f>
        <v>251.4</v>
      </c>
      <c r="G1199" s="101">
        <f t="shared" si="32"/>
        <v>135.76</v>
      </c>
      <c r="H1199" s="69"/>
      <c r="I1199" s="101">
        <f t="array" ref="I1199">+ROUND(G1199+(G1199*DES.2),2)</f>
        <v>244.37</v>
      </c>
      <c r="J1199" s="57"/>
      <c r="K1199" s="57"/>
      <c r="L1199" s="57"/>
      <c r="M1199" s="57"/>
      <c r="N1199" s="57"/>
      <c r="O1199" s="65" t="str">
        <f>+IFERROR(VLOOKUP(A1199,Imagen!A:B,2,0),"")</f>
        <v/>
      </c>
    </row>
    <row r="1200" spans="1:15" ht="18">
      <c r="A1200" s="75" t="s">
        <v>1229</v>
      </c>
      <c r="C1200" s="94">
        <f>+VLOOKUP(A1200,BD!$A$2:$E$3988,3,0)</f>
        <v>100</v>
      </c>
      <c r="D1200" s="95" t="str">
        <f>+VLOOKUP(A1200,BD!$A$2:$E$3988,4,0)</f>
        <v>GRISES -  EXTERIORES CORTOS - 5/8 "</v>
      </c>
      <c r="E1200" s="96">
        <f>+VLOOKUP(A1200,BD!$A$2:$E$3988,5,0)</f>
        <v>77.64</v>
      </c>
      <c r="G1200" s="101">
        <f t="shared" si="32"/>
        <v>41.93</v>
      </c>
      <c r="H1200" s="69"/>
      <c r="I1200" s="101">
        <f t="array" ref="I1200">+ROUND(G1200+(G1200*DES.2),2)</f>
        <v>75.47</v>
      </c>
      <c r="J1200" s="57"/>
      <c r="K1200" s="57"/>
      <c r="L1200" s="57"/>
      <c r="M1200" s="57"/>
      <c r="N1200" s="57"/>
      <c r="O1200" s="65" t="str">
        <f>+IFERROR(VLOOKUP(A1200,Imagen!A:B,2,0),"")</f>
        <v/>
      </c>
    </row>
    <row r="1201" spans="1:15" ht="18">
      <c r="A1201" s="75" t="s">
        <v>1230</v>
      </c>
      <c r="C1201" s="94">
        <f>+VLOOKUP(A1201,BD!$A$2:$E$3988,3,0)</f>
        <v>101</v>
      </c>
      <c r="D1201" s="95" t="str">
        <f>+VLOOKUP(A1201,BD!$A$2:$E$3988,4,0)</f>
        <v>GRISES -  EXTERIORES CORTOS - 7/8 "</v>
      </c>
      <c r="E1201" s="96">
        <f>+VLOOKUP(A1201,BD!$A$2:$E$3988,5,0)</f>
        <v>127.56</v>
      </c>
      <c r="G1201" s="101">
        <f t="shared" si="32"/>
        <v>68.88</v>
      </c>
      <c r="H1201" s="69"/>
      <c r="I1201" s="101">
        <f t="array" ref="I1201">+ROUND(G1201+(G1201*DES.2),2)</f>
        <v>123.98</v>
      </c>
      <c r="J1201" s="57"/>
      <c r="K1201" s="57"/>
      <c r="L1201" s="57"/>
      <c r="M1201" s="57"/>
      <c r="N1201" s="57"/>
      <c r="O1201" s="65" t="str">
        <f>+IFERROR(VLOOKUP(A1201,Imagen!A:B,2,0),"")</f>
        <v/>
      </c>
    </row>
    <row r="1202" spans="1:15" ht="18">
      <c r="A1202" s="75" t="s">
        <v>1231</v>
      </c>
      <c r="C1202" s="94">
        <f>+VLOOKUP(A1202,BD!$A$2:$E$3988,3,0)</f>
        <v>102</v>
      </c>
      <c r="D1202" s="95" t="str">
        <f>+VLOOKUP(A1202,BD!$A$2:$E$3988,4,0)</f>
        <v>GRISES -  EXTERIORES CORTOS - 1"</v>
      </c>
      <c r="E1202" s="96">
        <f>+VLOOKUP(A1202,BD!$A$2:$E$3988,5,0)</f>
        <v>158.96</v>
      </c>
      <c r="G1202" s="101">
        <f t="shared" si="32"/>
        <v>85.84</v>
      </c>
      <c r="H1202" s="69"/>
      <c r="I1202" s="101">
        <f t="array" ref="I1202">+ROUND(G1202+(G1202*DES.2),2)</f>
        <v>154.51</v>
      </c>
      <c r="J1202" s="57"/>
      <c r="K1202" s="57"/>
      <c r="L1202" s="57"/>
      <c r="M1202" s="57"/>
      <c r="N1202" s="57"/>
      <c r="O1202" s="65" t="str">
        <f>+IFERROR(VLOOKUP(A1202,Imagen!A:B,2,0),"")</f>
        <v/>
      </c>
    </row>
    <row r="1203" spans="1:15" ht="18">
      <c r="A1203" s="75" t="s">
        <v>1232</v>
      </c>
      <c r="C1203" s="94">
        <f>+VLOOKUP(A1203,BD!$A$2:$E$3988,3,0)</f>
        <v>103</v>
      </c>
      <c r="D1203" s="95" t="str">
        <f>+VLOOKUP(A1203,BD!$A$2:$E$3988,4,0)</f>
        <v>GRISES -  EXTERIORES CORTOS - 1" 1/4</v>
      </c>
      <c r="E1203" s="96">
        <f>+VLOOKUP(A1203,BD!$A$2:$E$3988,5,0)</f>
        <v>188.56</v>
      </c>
      <c r="G1203" s="101">
        <f t="shared" si="32"/>
        <v>101.82</v>
      </c>
      <c r="H1203" s="69"/>
      <c r="I1203" s="101">
        <f t="array" ref="I1203">+ROUND(G1203+(G1203*DES.2),2)</f>
        <v>183.28</v>
      </c>
      <c r="J1203" s="57"/>
      <c r="K1203" s="57"/>
      <c r="L1203" s="57"/>
      <c r="M1203" s="57"/>
      <c r="N1203" s="57"/>
      <c r="O1203" s="65" t="str">
        <f>+IFERROR(VLOOKUP(A1203,Imagen!A:B,2,0),"")</f>
        <v/>
      </c>
    </row>
    <row r="1204" spans="1:15" ht="18">
      <c r="A1204" s="75" t="s">
        <v>1233</v>
      </c>
      <c r="C1204" s="94">
        <f>+VLOOKUP(A1204,BD!$A$2:$E$3988,3,0)</f>
        <v>104</v>
      </c>
      <c r="D1204" s="95" t="str">
        <f>+VLOOKUP(A1204,BD!$A$2:$E$3988,4,0)</f>
        <v>GRISES -  EXTERIORES CORTOS - 1" 1/2</v>
      </c>
      <c r="E1204" s="96">
        <f>+VLOOKUP(A1204,BD!$A$2:$E$3988,5,0)</f>
        <v>203.36</v>
      </c>
      <c r="G1204" s="101">
        <f t="shared" si="32"/>
        <v>109.81</v>
      </c>
      <c r="H1204" s="69"/>
      <c r="I1204" s="101">
        <f t="array" ref="I1204">+ROUND(G1204+(G1204*DES.2),2)</f>
        <v>197.66</v>
      </c>
      <c r="J1204" s="57"/>
      <c r="K1204" s="57"/>
      <c r="L1204" s="57"/>
      <c r="M1204" s="57"/>
      <c r="N1204" s="57"/>
      <c r="O1204" s="65" t="str">
        <f>+IFERROR(VLOOKUP(A1204,Imagen!A:B,2,0),"")</f>
        <v/>
      </c>
    </row>
    <row r="1205" spans="1:15" ht="18">
      <c r="A1205" s="75" t="s">
        <v>1234</v>
      </c>
      <c r="C1205" s="94">
        <f>+VLOOKUP(A1205,BD!$A$2:$E$3988,3,0)</f>
        <v>108</v>
      </c>
      <c r="D1205" s="95" t="str">
        <f>+VLOOKUP(A1205,BD!$A$2:$E$3988,4,0)</f>
        <v>GRISES - INTERIORES  - 5/8 "</v>
      </c>
      <c r="E1205" s="96">
        <f>+VLOOKUP(A1205,BD!$A$2:$E$3988,5,0)</f>
        <v>127.56</v>
      </c>
      <c r="G1205" s="101">
        <f t="shared" si="32"/>
        <v>68.88</v>
      </c>
      <c r="H1205" s="69"/>
      <c r="I1205" s="101">
        <f t="array" ref="I1205">+ROUND(G1205+(G1205*DES.2),2)</f>
        <v>123.98</v>
      </c>
      <c r="J1205" s="57"/>
      <c r="K1205" s="57"/>
      <c r="L1205" s="57"/>
      <c r="M1205" s="57"/>
      <c r="N1205" s="57"/>
      <c r="O1205" s="65" t="str">
        <f>+IFERROR(VLOOKUP(A1205,Imagen!A:B,2,0),"")</f>
        <v/>
      </c>
    </row>
    <row r="1206" spans="1:15" ht="18">
      <c r="A1206" s="75" t="s">
        <v>1235</v>
      </c>
      <c r="C1206" s="94">
        <f>+VLOOKUP(A1206,BD!$A$2:$E$3988,3,0)</f>
        <v>109</v>
      </c>
      <c r="D1206" s="95" t="str">
        <f>+VLOOKUP(A1206,BD!$A$2:$E$3988,4,0)</f>
        <v>GRISES - INTERIORES  - 7/8 "</v>
      </c>
      <c r="E1206" s="96">
        <f>+VLOOKUP(A1206,BD!$A$2:$E$3988,5,0)</f>
        <v>177.48</v>
      </c>
      <c r="G1206" s="101">
        <f t="shared" si="32"/>
        <v>95.84</v>
      </c>
      <c r="H1206" s="69"/>
      <c r="I1206" s="101">
        <f t="array" ref="I1206">+ROUND(G1206+(G1206*DES.2),2)</f>
        <v>172.51</v>
      </c>
      <c r="J1206" s="57"/>
      <c r="K1206" s="57"/>
      <c r="L1206" s="57"/>
      <c r="M1206" s="57"/>
      <c r="N1206" s="57"/>
      <c r="O1206" s="65" t="str">
        <f>+IFERROR(VLOOKUP(A1206,Imagen!A:B,2,0),"")</f>
        <v/>
      </c>
    </row>
    <row r="1207" spans="1:15" ht="18">
      <c r="A1207" s="75" t="s">
        <v>1236</v>
      </c>
      <c r="C1207" s="94">
        <f>+VLOOKUP(A1207,BD!$A$2:$E$3988,3,0)</f>
        <v>110</v>
      </c>
      <c r="D1207" s="95" t="str">
        <f>+VLOOKUP(A1207,BD!$A$2:$E$3988,4,0)</f>
        <v>GRISES - INTERIORES  - 1"</v>
      </c>
      <c r="E1207" s="96">
        <f>+VLOOKUP(A1207,BD!$A$2:$E$3988,5,0)</f>
        <v>166.36</v>
      </c>
      <c r="G1207" s="101">
        <f t="shared" si="32"/>
        <v>89.83</v>
      </c>
      <c r="H1207" s="69"/>
      <c r="I1207" s="101">
        <f t="array" ref="I1207">+ROUND(G1207+(G1207*DES.2),2)</f>
        <v>161.69</v>
      </c>
      <c r="J1207" s="57"/>
      <c r="K1207" s="57"/>
      <c r="L1207" s="57"/>
      <c r="M1207" s="57"/>
      <c r="N1207" s="57"/>
      <c r="O1207" s="65" t="str">
        <f>+IFERROR(VLOOKUP(A1207,Imagen!A:B,2,0),"")</f>
        <v/>
      </c>
    </row>
    <row r="1208" spans="1:15" ht="18">
      <c r="A1208" s="75" t="s">
        <v>1237</v>
      </c>
      <c r="C1208" s="94">
        <f>+VLOOKUP(A1208,BD!$A$2:$E$3988,3,0)</f>
        <v>111</v>
      </c>
      <c r="D1208" s="95" t="str">
        <f>+VLOOKUP(A1208,BD!$A$2:$E$3988,4,0)</f>
        <v>GRISES - INTERIORES  - 1" 1/4</v>
      </c>
      <c r="E1208" s="96">
        <f>+VLOOKUP(A1208,BD!$A$2:$E$3988,5,0)</f>
        <v>251.4</v>
      </c>
      <c r="G1208" s="101">
        <f t="shared" si="32"/>
        <v>135.76</v>
      </c>
      <c r="H1208" s="69"/>
      <c r="I1208" s="101">
        <f t="array" ref="I1208">+ROUND(G1208+(G1208*DES.2),2)</f>
        <v>244.37</v>
      </c>
      <c r="J1208" s="57"/>
      <c r="K1208" s="57"/>
      <c r="L1208" s="57"/>
      <c r="M1208" s="57"/>
      <c r="N1208" s="57"/>
      <c r="O1208" s="65" t="str">
        <f>+IFERROR(VLOOKUP(A1208,Imagen!A:B,2,0),"")</f>
        <v/>
      </c>
    </row>
    <row r="1209" spans="1:15" ht="18.75" thickBot="1">
      <c r="A1209" s="75" t="s">
        <v>1238</v>
      </c>
      <c r="C1209" s="94">
        <f>+VLOOKUP(A1209,BD!$A$2:$E$3988,3,0)</f>
        <v>112</v>
      </c>
      <c r="D1209" s="95" t="str">
        <f>+VLOOKUP(A1209,BD!$A$2:$E$3988,4,0)</f>
        <v>GRISES - INTERIORES  - 1" 1/2</v>
      </c>
      <c r="E1209" s="96">
        <f>+VLOOKUP(A1209,BD!$A$2:$E$3988,5,0)</f>
        <v>251.4</v>
      </c>
      <c r="G1209" s="101">
        <f t="shared" si="32"/>
        <v>135.76</v>
      </c>
      <c r="H1209" s="69"/>
      <c r="I1209" s="101">
        <f t="array" ref="I1209">+ROUND(G1209+(G1209*DES.2),2)</f>
        <v>244.37</v>
      </c>
      <c r="J1209" s="57"/>
      <c r="K1209" s="57"/>
      <c r="L1209" s="57"/>
      <c r="M1209" s="57"/>
      <c r="N1209" s="57"/>
      <c r="O1209" s="65" t="str">
        <f>+IFERROR(VLOOKUP(A1209,Imagen!A:B,2,0),"")</f>
        <v/>
      </c>
    </row>
    <row r="1210" spans="1:15" ht="27" thickBot="1">
      <c r="A1210" s="75">
        <f>+A1121+1</f>
        <v>12</v>
      </c>
      <c r="B1210" s="174"/>
      <c r="C1210" s="179" t="str">
        <f>+VLOOKUP(A1210,BD!$G:$H,2,0)</f>
        <v>ARANDELAS DE GOMA</v>
      </c>
      <c r="D1210" s="180"/>
      <c r="E1210" s="181"/>
      <c r="J1210" s="57"/>
      <c r="K1210" s="57"/>
      <c r="L1210" s="57"/>
      <c r="M1210" s="57"/>
      <c r="N1210" s="57"/>
      <c r="O1210" s="65" t="str">
        <f>+IFERROR(VLOOKUP(A1210,Imagen!A:B,2,0),"")</f>
        <v/>
      </c>
    </row>
    <row r="1211" spans="1:15" ht="18">
      <c r="A1211" s="75" t="s">
        <v>1239</v>
      </c>
      <c r="B1211" s="175"/>
      <c r="C1211" s="94" t="str">
        <f>+VLOOKUP(A1211,BD!$A$2:$E$3988,3,0)</f>
        <v>3 X 10</v>
      </c>
      <c r="D1211" s="95" t="str">
        <f>+VLOOKUP(A1211,BD!$A$2:$E$3988,4,0)</f>
        <v>3 X 10</v>
      </c>
      <c r="E1211" s="96">
        <f>+VLOOKUP(A1211,BD!$A$2:$E$3988,5,0)</f>
        <v>139.9</v>
      </c>
      <c r="G1211" s="101">
        <f t="shared" ref="G1211:G1242" si="33">IF($G$7="SI",ROUND(E1211-(E1211*DES.1),2)*1.21,ROUND(E1211-(E1211*DES.1),2))</f>
        <v>75.55</v>
      </c>
      <c r="H1211" s="69"/>
      <c r="I1211" s="101">
        <f t="array" ref="I1211">+ROUND(G1211+(G1211*DES.2),2)</f>
        <v>135.99</v>
      </c>
      <c r="J1211" s="57"/>
      <c r="K1211" s="57"/>
      <c r="L1211" s="57"/>
      <c r="M1211" s="57"/>
      <c r="N1211" s="57"/>
      <c r="O1211" s="65" t="str">
        <f>+IFERROR(VLOOKUP(A1211,Imagen!A:B,2,0),"")</f>
        <v/>
      </c>
    </row>
    <row r="1212" spans="1:15" ht="18">
      <c r="A1212" s="75" t="s">
        <v>1240</v>
      </c>
      <c r="B1212" s="175"/>
      <c r="C1212" s="94" t="str">
        <f>+VLOOKUP(A1212,BD!$A$2:$E$3988,3,0)</f>
        <v>3 x 12</v>
      </c>
      <c r="D1212" s="95" t="str">
        <f>+VLOOKUP(A1212,BD!$A$2:$E$3988,4,0)</f>
        <v>3 x 12</v>
      </c>
      <c r="E1212" s="96">
        <f>+VLOOKUP(A1212,BD!$A$2:$E$3988,5,0)</f>
        <v>141.97999999999999</v>
      </c>
      <c r="G1212" s="101">
        <f t="shared" si="33"/>
        <v>76.67</v>
      </c>
      <c r="H1212" s="69"/>
      <c r="I1212" s="101">
        <f t="array" ref="I1212">+ROUND(G1212+(G1212*DES.2),2)</f>
        <v>138.01</v>
      </c>
      <c r="J1212" s="57"/>
      <c r="K1212" s="57"/>
      <c r="L1212" s="57"/>
      <c r="M1212" s="57"/>
      <c r="N1212" s="57"/>
      <c r="O1212" s="64" t="str">
        <f>+IFERROR(VLOOKUP(A1212,Imagen!A:B,2,0),"")</f>
        <v>http://http2.mlstatic.com/D_796876-MLA72576067262_112023-F.jpg</v>
      </c>
    </row>
    <row r="1213" spans="1:15" ht="18">
      <c r="A1213" s="75" t="s">
        <v>1241</v>
      </c>
      <c r="B1213" s="175"/>
      <c r="C1213" s="94" t="str">
        <f>+VLOOKUP(A1213,BD!$A$2:$E$3988,3,0)</f>
        <v>3 x 20</v>
      </c>
      <c r="D1213" s="95" t="str">
        <f>+VLOOKUP(A1213,BD!$A$2:$E$3988,4,0)</f>
        <v>3 x 20</v>
      </c>
      <c r="E1213" s="96">
        <f>+VLOOKUP(A1213,BD!$A$2:$E$3988,5,0)</f>
        <v>191.05</v>
      </c>
      <c r="G1213" s="101">
        <f t="shared" si="33"/>
        <v>103.17</v>
      </c>
      <c r="H1213" s="69"/>
      <c r="I1213" s="101">
        <f t="array" ref="I1213">+ROUND(G1213+(G1213*DES.2),2)</f>
        <v>185.71</v>
      </c>
      <c r="J1213" s="57"/>
      <c r="K1213" s="57"/>
      <c r="L1213" s="57"/>
      <c r="M1213" s="57"/>
      <c r="N1213" s="57"/>
      <c r="O1213" s="64" t="str">
        <f>+IFERROR(VLOOKUP(A1213,Imagen!A:B,2,0),"")</f>
        <v>http://http2.mlstatic.com/D_627422-MLA72576077016_112023-F.jpg</v>
      </c>
    </row>
    <row r="1214" spans="1:15" ht="18">
      <c r="A1214" s="75" t="s">
        <v>1242</v>
      </c>
      <c r="B1214" s="175"/>
      <c r="C1214" s="94" t="e">
        <f>+VLOOKUP(A1214,BD!$A$2:$E$3988,3,0)</f>
        <v>#N/A</v>
      </c>
      <c r="D1214" s="95" t="e">
        <f>+VLOOKUP(A1214,BD!$A$2:$E$3988,4,0)</f>
        <v>#N/A</v>
      </c>
      <c r="E1214" s="96" t="e">
        <f>+VLOOKUP(A1214,BD!$A$2:$E$3988,5,0)</f>
        <v>#N/A</v>
      </c>
      <c r="G1214" s="101" t="e">
        <f t="shared" si="33"/>
        <v>#N/A</v>
      </c>
      <c r="H1214" s="69"/>
      <c r="I1214" s="101" t="e">
        <f t="array" ref="I1214">+ROUND(G1214+(G1214*DES.2),2)</f>
        <v>#N/A</v>
      </c>
      <c r="J1214" s="57"/>
      <c r="K1214" s="57"/>
      <c r="L1214" s="57"/>
      <c r="M1214" s="57"/>
      <c r="N1214" s="57"/>
      <c r="O1214" s="64" t="str">
        <f>+IFERROR(VLOOKUP(A1214,Imagen!A:B,2,0),"")</f>
        <v>http://http2.mlstatic.com/D_804507-MLA72576076932_112023-F.jpg</v>
      </c>
    </row>
    <row r="1215" spans="1:15" ht="18">
      <c r="A1215" s="75" t="s">
        <v>1243</v>
      </c>
      <c r="B1215" s="175"/>
      <c r="C1215" s="94" t="e">
        <f>+VLOOKUP(A1215,BD!$A$2:$E$3988,3,0)</f>
        <v>#N/A</v>
      </c>
      <c r="D1215" s="95" t="e">
        <f>+VLOOKUP(A1215,BD!$A$2:$E$3988,4,0)</f>
        <v>#N/A</v>
      </c>
      <c r="E1215" s="96" t="e">
        <f>+VLOOKUP(A1215,BD!$A$2:$E$3988,5,0)</f>
        <v>#N/A</v>
      </c>
      <c r="G1215" s="101" t="e">
        <f t="shared" si="33"/>
        <v>#N/A</v>
      </c>
      <c r="H1215" s="69"/>
      <c r="I1215" s="101" t="e">
        <f t="array" ref="I1215">+ROUND(G1215+(G1215*DES.2),2)</f>
        <v>#N/A</v>
      </c>
      <c r="J1215" s="57"/>
      <c r="K1215" s="57"/>
      <c r="L1215" s="57"/>
      <c r="M1215" s="57"/>
      <c r="N1215" s="57"/>
      <c r="O1215" s="64" t="str">
        <f>+IFERROR(VLOOKUP(A1215,Imagen!A:B,2,0),"")</f>
        <v>http://http2.mlstatic.com/D_900575-MLA72647389593_112023-F.jpg</v>
      </c>
    </row>
    <row r="1216" spans="1:15" ht="18.75" thickBot="1">
      <c r="A1216" s="75" t="s">
        <v>1244</v>
      </c>
      <c r="B1216" s="175"/>
      <c r="C1216" s="94" t="str">
        <f>+VLOOKUP(A1216,BD!$A$2:$E$3988,3,0)</f>
        <v>4 X 12</v>
      </c>
      <c r="D1216" s="95" t="str">
        <f>+VLOOKUP(A1216,BD!$A$2:$E$3988,4,0)</f>
        <v>4 X 12</v>
      </c>
      <c r="E1216" s="96">
        <f>+VLOOKUP(A1216,BD!$A$2:$E$3988,5,0)</f>
        <v>144.07</v>
      </c>
      <c r="G1216" s="102">
        <f t="shared" si="33"/>
        <v>77.8</v>
      </c>
      <c r="H1216" s="69"/>
      <c r="I1216" s="102">
        <f t="array" ref="I1216">+ROUND(G1216+(G1216*DES.2),2)</f>
        <v>140.04</v>
      </c>
      <c r="J1216" s="57"/>
      <c r="K1216" s="57"/>
      <c r="L1216" s="57"/>
      <c r="M1216" s="57"/>
      <c r="N1216" s="57"/>
      <c r="O1216" s="65" t="str">
        <f>+IFERROR(VLOOKUP(A1216,Imagen!A:B,2,0),"")</f>
        <v/>
      </c>
    </row>
    <row r="1217" spans="1:15" ht="18">
      <c r="A1217" s="75" t="s">
        <v>1245</v>
      </c>
      <c r="B1217" s="175"/>
      <c r="C1217" s="94" t="str">
        <f>+VLOOKUP(A1217,BD!$A$2:$E$3988,3,0)</f>
        <v>4 x 16</v>
      </c>
      <c r="D1217" s="95" t="str">
        <f>+VLOOKUP(A1217,BD!$A$2:$E$3988,4,0)</f>
        <v>4 x 16</v>
      </c>
      <c r="E1217" s="96">
        <f>+VLOOKUP(A1217,BD!$A$2:$E$3988,5,0)</f>
        <v>170.17</v>
      </c>
      <c r="G1217" s="101">
        <f t="shared" si="33"/>
        <v>91.89</v>
      </c>
      <c r="H1217" s="69"/>
      <c r="I1217" s="101">
        <f t="array" ref="I1217">+ROUND(G1217+(G1217*DES.2),2)</f>
        <v>165.4</v>
      </c>
      <c r="J1217" s="57"/>
      <c r="K1217" s="57"/>
      <c r="L1217" s="57"/>
      <c r="M1217" s="57"/>
      <c r="N1217" s="57"/>
      <c r="O1217" s="64" t="str">
        <f>+IFERROR(VLOOKUP(A1217,Imagen!A:B,2,0),"")</f>
        <v>http://http2.mlstatic.com/D_619884-MLA72647389637_112023-F.jpg</v>
      </c>
    </row>
    <row r="1218" spans="1:15" ht="18">
      <c r="A1218" s="75" t="s">
        <v>1246</v>
      </c>
      <c r="B1218" s="175"/>
      <c r="C1218" s="94" t="str">
        <f>+VLOOKUP(A1218,BD!$A$2:$E$3988,3,0)</f>
        <v>4 X 22</v>
      </c>
      <c r="D1218" s="95" t="str">
        <f>+VLOOKUP(A1218,BD!$A$2:$E$3988,4,0)</f>
        <v>4 X 22</v>
      </c>
      <c r="E1218" s="96">
        <f>+VLOOKUP(A1218,BD!$A$2:$E$3988,5,0)</f>
        <v>191.05</v>
      </c>
      <c r="G1218" s="101">
        <f t="shared" si="33"/>
        <v>103.17</v>
      </c>
      <c r="H1218" s="69"/>
      <c r="I1218" s="101">
        <f t="array" ref="I1218">+ROUND(G1218+(G1218*DES.2),2)</f>
        <v>185.71</v>
      </c>
      <c r="J1218" s="57"/>
      <c r="K1218" s="57"/>
      <c r="L1218" s="57"/>
      <c r="M1218" s="57"/>
      <c r="N1218" s="57"/>
      <c r="O1218" s="64" t="str">
        <f>+IFERROR(VLOOKUP(A1218,Imagen!A:B,2,0),"")</f>
        <v>http://http2.mlstatic.com/D_995939-MLA72576076978_112023-F.jpg</v>
      </c>
    </row>
    <row r="1219" spans="1:15" ht="18">
      <c r="A1219" s="75" t="s">
        <v>1247</v>
      </c>
      <c r="C1219" s="94" t="str">
        <f>+VLOOKUP(A1219,BD!$A$2:$E$3988,3,0)</f>
        <v>4 x 25</v>
      </c>
      <c r="D1219" s="95" t="str">
        <f>+VLOOKUP(A1219,BD!$A$2:$E$3988,4,0)</f>
        <v>4 x 25</v>
      </c>
      <c r="E1219" s="96">
        <f>+VLOOKUP(A1219,BD!$A$2:$E$3988,5,0)</f>
        <v>247.95</v>
      </c>
      <c r="G1219" s="101">
        <f t="shared" si="33"/>
        <v>133.88999999999999</v>
      </c>
      <c r="H1219" s="69"/>
      <c r="I1219" s="101">
        <f t="array" ref="I1219">+ROUND(G1219+(G1219*DES.2),2)</f>
        <v>241</v>
      </c>
      <c r="J1219" s="57"/>
      <c r="K1219" s="57"/>
      <c r="L1219" s="57"/>
      <c r="M1219" s="57"/>
      <c r="N1219" s="57"/>
      <c r="O1219" s="64" t="str">
        <f>+IFERROR(VLOOKUP(A1219,Imagen!A:B,2,0),"")</f>
        <v>http://http2.mlstatic.com/D_650084-MLA72647438267_112023-F.jpg</v>
      </c>
    </row>
    <row r="1220" spans="1:15" ht="18">
      <c r="A1220" s="75" t="s">
        <v>1248</v>
      </c>
      <c r="C1220" s="94" t="str">
        <f>+VLOOKUP(A1220,BD!$A$2:$E$3988,3,0)</f>
        <v>5 X 10</v>
      </c>
      <c r="D1220" s="95" t="str">
        <f>+VLOOKUP(A1220,BD!$A$2:$E$3988,4,0)</f>
        <v>5 X 10</v>
      </c>
      <c r="E1220" s="96">
        <f>+VLOOKUP(A1220,BD!$A$2:$E$3988,5,0)</f>
        <v>139.9</v>
      </c>
      <c r="G1220" s="101">
        <f t="shared" si="33"/>
        <v>75.55</v>
      </c>
      <c r="H1220" s="69"/>
      <c r="I1220" s="101">
        <f t="array" ref="I1220">+ROUND(G1220+(G1220*DES.2),2)</f>
        <v>135.99</v>
      </c>
      <c r="J1220" s="57"/>
      <c r="K1220" s="57"/>
      <c r="L1220" s="57"/>
      <c r="M1220" s="57"/>
      <c r="N1220" s="57"/>
      <c r="O1220" s="65" t="str">
        <f>+IFERROR(VLOOKUP(A1220,Imagen!A:B,2,0),"")</f>
        <v/>
      </c>
    </row>
    <row r="1221" spans="1:15" ht="18">
      <c r="A1221" s="75" t="s">
        <v>1249</v>
      </c>
      <c r="C1221" s="94" t="str">
        <f>+VLOOKUP(A1221,BD!$A$2:$E$3988,3,0)</f>
        <v>5 X 13 (3/16)</v>
      </c>
      <c r="D1221" s="95" t="str">
        <f>+VLOOKUP(A1221,BD!$A$2:$E$3988,4,0)</f>
        <v>5 X 14 (3/16)</v>
      </c>
      <c r="E1221" s="96">
        <f>+VLOOKUP(A1221,BD!$A$2:$E$3988,5,0)</f>
        <v>154.51</v>
      </c>
      <c r="G1221" s="101">
        <f t="shared" si="33"/>
        <v>83.44</v>
      </c>
      <c r="H1221" s="69"/>
      <c r="I1221" s="101">
        <f t="array" ref="I1221">+ROUND(G1221+(G1221*DES.2),2)</f>
        <v>150.19</v>
      </c>
      <c r="J1221" s="57"/>
      <c r="K1221" s="57"/>
      <c r="L1221" s="57"/>
      <c r="M1221" s="57"/>
      <c r="N1221" s="57"/>
      <c r="O1221" s="64" t="str">
        <f>+IFERROR(VLOOKUP(A1221,Imagen!A:B,2,0),"")</f>
        <v>http://http2.mlstatic.com/D_788305-MLA72647389639_112023-F.jpg</v>
      </c>
    </row>
    <row r="1222" spans="1:15" ht="18">
      <c r="A1222" s="75" t="s">
        <v>1250</v>
      </c>
      <c r="C1222" s="94" t="str">
        <f>+VLOOKUP(A1222,BD!$A$2:$E$3988,3,0)</f>
        <v>5 X 16</v>
      </c>
      <c r="D1222" s="95" t="str">
        <f>+VLOOKUP(A1222,BD!$A$2:$E$3988,4,0)</f>
        <v>5 X 16</v>
      </c>
      <c r="E1222" s="96">
        <f>+VLOOKUP(A1222,BD!$A$2:$E$3988,5,0)</f>
        <v>170.17</v>
      </c>
      <c r="G1222" s="101">
        <f t="shared" si="33"/>
        <v>91.89</v>
      </c>
      <c r="H1222" s="69"/>
      <c r="I1222" s="101">
        <f t="array" ref="I1222">+ROUND(G1222+(G1222*DES.2),2)</f>
        <v>165.4</v>
      </c>
      <c r="J1222" s="57"/>
      <c r="K1222" s="57"/>
      <c r="L1222" s="57"/>
      <c r="M1222" s="57"/>
      <c r="N1222" s="57"/>
      <c r="O1222" s="64" t="str">
        <f>+IFERROR(VLOOKUP(A1222,Imagen!A:B,2,0),"")</f>
        <v>http://http2.mlstatic.com/D_984940-MLA72576076984_112023-F.jpg</v>
      </c>
    </row>
    <row r="1223" spans="1:15" ht="18">
      <c r="A1223" s="75" t="s">
        <v>1251</v>
      </c>
      <c r="C1223" s="94" t="str">
        <f>+VLOOKUP(A1223,BD!$A$2:$E$3988,3,0)</f>
        <v>6 X 14</v>
      </c>
      <c r="D1223" s="95" t="str">
        <f>+VLOOKUP(A1223,BD!$A$2:$E$3988,4,0)</f>
        <v>6 X 14</v>
      </c>
      <c r="E1223" s="96">
        <f>+VLOOKUP(A1223,BD!$A$2:$E$3988,5,0)</f>
        <v>170.17</v>
      </c>
      <c r="G1223" s="101">
        <f t="shared" si="33"/>
        <v>91.89</v>
      </c>
      <c r="H1223" s="69"/>
      <c r="I1223" s="101">
        <f t="array" ref="I1223">+ROUND(G1223+(G1223*DES.2),2)</f>
        <v>165.4</v>
      </c>
      <c r="J1223" s="57"/>
      <c r="K1223" s="57"/>
      <c r="L1223" s="57"/>
      <c r="M1223" s="57"/>
      <c r="N1223" s="57"/>
      <c r="O1223" s="64" t="str">
        <f>+IFERROR(VLOOKUP(A1223,Imagen!A:B,2,0),"")</f>
        <v>http://http2.mlstatic.com/D_688432-MLA72647389423_112023-F.jpg</v>
      </c>
    </row>
    <row r="1224" spans="1:15" ht="18">
      <c r="A1224" s="75" t="s">
        <v>1252</v>
      </c>
      <c r="C1224" s="94" t="str">
        <f>+VLOOKUP(A1224,BD!$A$2:$E$3988,3,0)</f>
        <v>6 x 16</v>
      </c>
      <c r="D1224" s="95" t="str">
        <f>+VLOOKUP(A1224,BD!$A$2:$E$3988,4,0)</f>
        <v>6 x 16</v>
      </c>
      <c r="E1224" s="96">
        <f>+VLOOKUP(A1224,BD!$A$2:$E$3988,5,0)</f>
        <v>170.17</v>
      </c>
      <c r="G1224" s="101">
        <f t="shared" si="33"/>
        <v>91.89</v>
      </c>
      <c r="H1224" s="69"/>
      <c r="I1224" s="101">
        <f t="array" ref="I1224">+ROUND(G1224+(G1224*DES.2),2)</f>
        <v>165.4</v>
      </c>
      <c r="J1224" s="57"/>
      <c r="K1224" s="57"/>
      <c r="L1224" s="57"/>
      <c r="M1224" s="57"/>
      <c r="N1224" s="57"/>
      <c r="O1224" s="64" t="str">
        <f>+IFERROR(VLOOKUP(A1224,Imagen!A:B,2,0),"")</f>
        <v>http://http2.mlstatic.com/D_838584-MLA72647438037_112023-F.jpg</v>
      </c>
    </row>
    <row r="1225" spans="1:15" ht="18">
      <c r="A1225" s="75" t="s">
        <v>1253</v>
      </c>
      <c r="C1225" s="94" t="str">
        <f>+VLOOKUP(A1225,BD!$A$2:$E$3988,3,0)</f>
        <v>6 X 18</v>
      </c>
      <c r="D1225" s="95" t="str">
        <f>+VLOOKUP(A1225,BD!$A$2:$E$3988,4,0)</f>
        <v>6 X 18</v>
      </c>
      <c r="E1225" s="96">
        <f>+VLOOKUP(A1225,BD!$A$2:$E$3988,5,0)</f>
        <v>182.7</v>
      </c>
      <c r="G1225" s="101">
        <f t="shared" si="33"/>
        <v>98.66</v>
      </c>
      <c r="H1225" s="69"/>
      <c r="I1225" s="101">
        <f t="array" ref="I1225">+ROUND(G1225+(G1225*DES.2),2)</f>
        <v>177.59</v>
      </c>
      <c r="J1225" s="57"/>
      <c r="K1225" s="57"/>
      <c r="L1225" s="57"/>
      <c r="M1225" s="57"/>
      <c r="N1225" s="57"/>
      <c r="O1225" s="64" t="str">
        <f>+IFERROR(VLOOKUP(A1225,Imagen!A:B,2,0),"")</f>
        <v>http://http2.mlstatic.com/D_965648-MLA72576067308_112023-F.jpg</v>
      </c>
    </row>
    <row r="1226" spans="1:15" ht="18">
      <c r="A1226" s="75" t="s">
        <v>1254</v>
      </c>
      <c r="C1226" s="94" t="str">
        <f>+VLOOKUP(A1226,BD!$A$2:$E$3988,3,0)</f>
        <v>6 x 26</v>
      </c>
      <c r="D1226" s="95" t="str">
        <f>+VLOOKUP(A1226,BD!$A$2:$E$3988,4,0)</f>
        <v>6 x 26</v>
      </c>
      <c r="E1226" s="96">
        <f>+VLOOKUP(A1226,BD!$A$2:$E$3988,5,0)</f>
        <v>269.35000000000002</v>
      </c>
      <c r="G1226" s="101">
        <f t="shared" si="33"/>
        <v>145.44999999999999</v>
      </c>
      <c r="H1226" s="69"/>
      <c r="I1226" s="101">
        <f t="array" ref="I1226">+ROUND(G1226+(G1226*DES.2),2)</f>
        <v>261.81</v>
      </c>
      <c r="J1226" s="57"/>
      <c r="K1226" s="57"/>
      <c r="L1226" s="57"/>
      <c r="M1226" s="57"/>
      <c r="N1226" s="57"/>
      <c r="O1226" s="64" t="str">
        <f>+IFERROR(VLOOKUP(A1226,Imagen!A:B,2,0),"")</f>
        <v>http://http2.mlstatic.com/D_805031-MLA72576076938_112023-F.jpg</v>
      </c>
    </row>
    <row r="1227" spans="1:15" ht="18">
      <c r="A1227" s="75" t="s">
        <v>1255</v>
      </c>
      <c r="C1227" s="94" t="str">
        <f>+VLOOKUP(A1227,BD!$A$2:$E$3988,3,0)</f>
        <v>6 5 X 12 (1/4)</v>
      </c>
      <c r="D1227" s="95" t="str">
        <f>+VLOOKUP(A1227,BD!$A$2:$E$3988,4,0)</f>
        <v>6 5 X 12 (1/4)</v>
      </c>
      <c r="E1227" s="96">
        <f>+VLOOKUP(A1227,BD!$A$2:$E$3988,5,0)</f>
        <v>139.9</v>
      </c>
      <c r="G1227" s="101">
        <f t="shared" si="33"/>
        <v>75.55</v>
      </c>
      <c r="H1227" s="69"/>
      <c r="I1227" s="101">
        <f t="array" ref="I1227">+ROUND(G1227+(G1227*DES.2),2)</f>
        <v>135.99</v>
      </c>
      <c r="J1227" s="57"/>
      <c r="K1227" s="57"/>
      <c r="L1227" s="57"/>
      <c r="M1227" s="57"/>
      <c r="N1227" s="57"/>
      <c r="O1227" s="64" t="str">
        <f>+IFERROR(VLOOKUP(A1227,Imagen!A:B,2,0),"")</f>
        <v>http://http2.mlstatic.com/D_824220-MLA72647438107_112023-F.jpg</v>
      </c>
    </row>
    <row r="1228" spans="1:15" ht="18">
      <c r="A1228" s="75" t="s">
        <v>1256</v>
      </c>
      <c r="C1228" s="94" t="str">
        <f>+VLOOKUP(A1228,BD!$A$2:$E$3988,3,0)</f>
        <v>6,5 X 20 (1/4)</v>
      </c>
      <c r="D1228" s="95" t="str">
        <f>+VLOOKUP(A1228,BD!$A$2:$E$3988,4,0)</f>
        <v>6,5 X 20 (1/4)</v>
      </c>
      <c r="E1228" s="96">
        <f>+VLOOKUP(A1228,BD!$A$2:$E$3988,5,0)</f>
        <v>191.05</v>
      </c>
      <c r="G1228" s="101">
        <f t="shared" si="33"/>
        <v>103.17</v>
      </c>
      <c r="H1228" s="69"/>
      <c r="I1228" s="101">
        <f t="array" ref="I1228">+ROUND(G1228+(G1228*DES.2),2)</f>
        <v>185.71</v>
      </c>
      <c r="J1228" s="57"/>
      <c r="K1228" s="57"/>
      <c r="L1228" s="57"/>
      <c r="M1228" s="57"/>
      <c r="N1228" s="57"/>
      <c r="O1228" s="64" t="str">
        <f>+IFERROR(VLOOKUP(A1228,Imagen!A:B,2,0),"")</f>
        <v>http://http2.mlstatic.com/D_824220-MLA72647438107_112023-F.jpg</v>
      </c>
    </row>
    <row r="1229" spans="1:15" ht="18">
      <c r="A1229" s="75" t="s">
        <v>1257</v>
      </c>
      <c r="C1229" s="94" t="str">
        <f>+VLOOKUP(A1229,BD!$A$2:$E$3988,3,0)</f>
        <v>7 X 13</v>
      </c>
      <c r="D1229" s="95" t="str">
        <f>+VLOOKUP(A1229,BD!$A$2:$E$3988,4,0)</f>
        <v>7 X 13</v>
      </c>
      <c r="E1229" s="96">
        <f>+VLOOKUP(A1229,BD!$A$2:$E$3988,5,0)</f>
        <v>148.25</v>
      </c>
      <c r="G1229" s="101">
        <f t="shared" si="33"/>
        <v>80.06</v>
      </c>
      <c r="H1229" s="69"/>
      <c r="I1229" s="101">
        <f t="array" ref="I1229">+ROUND(G1229+(G1229*DES.2),2)</f>
        <v>144.11000000000001</v>
      </c>
      <c r="J1229" s="57"/>
      <c r="K1229" s="57"/>
      <c r="L1229" s="57"/>
      <c r="M1229" s="57"/>
      <c r="N1229" s="57"/>
      <c r="O1229" s="65" t="str">
        <f>+IFERROR(VLOOKUP(A1229,Imagen!A:B,2,0),"")</f>
        <v/>
      </c>
    </row>
    <row r="1230" spans="1:15" ht="18">
      <c r="A1230" s="75" t="s">
        <v>1258</v>
      </c>
      <c r="C1230" s="94" t="str">
        <f>+VLOOKUP(A1230,BD!$A$2:$E$3988,3,0)</f>
        <v>7 X 16</v>
      </c>
      <c r="D1230" s="95" t="str">
        <f>+VLOOKUP(A1230,BD!$A$2:$E$3988,4,0)</f>
        <v>7 X 16</v>
      </c>
      <c r="E1230" s="96">
        <f>+VLOOKUP(A1230,BD!$A$2:$E$3988,5,0)</f>
        <v>170.17</v>
      </c>
      <c r="G1230" s="101">
        <f t="shared" si="33"/>
        <v>91.89</v>
      </c>
      <c r="H1230" s="69"/>
      <c r="I1230" s="101">
        <f t="array" ref="I1230">+ROUND(G1230+(G1230*DES.2),2)</f>
        <v>165.4</v>
      </c>
      <c r="J1230" s="57"/>
      <c r="K1230" s="57"/>
      <c r="L1230" s="57"/>
      <c r="M1230" s="57"/>
      <c r="N1230" s="57"/>
      <c r="O1230" s="64" t="str">
        <f>+IFERROR(VLOOKUP(A1230,Imagen!A:B,2,0),"")</f>
        <v>http://http2.mlstatic.com/D_600897-MLA72647389553_112023-F.jpg</v>
      </c>
    </row>
    <row r="1231" spans="1:15" ht="18">
      <c r="A1231" s="75" t="s">
        <v>1259</v>
      </c>
      <c r="C1231" s="94" t="str">
        <f>+VLOOKUP(A1231,BD!$A$2:$E$3988,3,0)</f>
        <v>7  X 20</v>
      </c>
      <c r="D1231" s="95" t="str">
        <f>+VLOOKUP(A1231,BD!$A$2:$E$3988,4,0)</f>
        <v>7  X 20</v>
      </c>
      <c r="E1231" s="96">
        <f>+VLOOKUP(A1231,BD!$A$2:$E$3988,5,0)</f>
        <v>191.05</v>
      </c>
      <c r="G1231" s="101">
        <f t="shared" si="33"/>
        <v>103.17</v>
      </c>
      <c r="H1231" s="69"/>
      <c r="I1231" s="101">
        <f t="array" ref="I1231">+ROUND(G1231+(G1231*DES.2),2)</f>
        <v>185.71</v>
      </c>
      <c r="J1231" s="57"/>
      <c r="K1231" s="57"/>
      <c r="L1231" s="57"/>
      <c r="M1231" s="57"/>
      <c r="N1231" s="57"/>
      <c r="O1231" s="64" t="str">
        <f>+IFERROR(VLOOKUP(A1231,Imagen!A:B,2,0),"")</f>
        <v>http://http2.mlstatic.com/D_671047-MLA72576077568_112023-F.jpg</v>
      </c>
    </row>
    <row r="1232" spans="1:15" ht="18">
      <c r="A1232" s="75" t="s">
        <v>1260</v>
      </c>
      <c r="C1232" s="94" t="str">
        <f>+VLOOKUP(A1232,BD!$A$2:$E$3988,3,0)</f>
        <v>8 X 16 (5/16)</v>
      </c>
      <c r="D1232" s="95" t="str">
        <f>+VLOOKUP(A1232,BD!$A$2:$E$3988,4,0)</f>
        <v>8 X 16 (5/16)</v>
      </c>
      <c r="E1232" s="96">
        <f>+VLOOKUP(A1232,BD!$A$2:$E$3988,5,0)</f>
        <v>170.17</v>
      </c>
      <c r="G1232" s="101">
        <f t="shared" si="33"/>
        <v>91.89</v>
      </c>
      <c r="H1232" s="69"/>
      <c r="I1232" s="101">
        <f t="array" ref="I1232">+ROUND(G1232+(G1232*DES.2),2)</f>
        <v>165.4</v>
      </c>
      <c r="J1232" s="57"/>
      <c r="K1232" s="57"/>
      <c r="L1232" s="57"/>
      <c r="M1232" s="57"/>
      <c r="N1232" s="57"/>
      <c r="O1232" s="64" t="str">
        <f>+IFERROR(VLOOKUP(A1232,Imagen!A:B,2,0),"")</f>
        <v>http://http2.mlstatic.com/D_970259-MLA72576077114_112023-F.jpg</v>
      </c>
    </row>
    <row r="1233" spans="1:15" ht="18">
      <c r="A1233" s="75" t="s">
        <v>1261</v>
      </c>
      <c r="C1233" s="94" t="str">
        <f>+VLOOKUP(A1233,BD!$A$2:$E$3988,3,0)</f>
        <v>8 X 20</v>
      </c>
      <c r="D1233" s="95" t="str">
        <f>+VLOOKUP(A1233,BD!$A$2:$E$3988,4,0)</f>
        <v>8 X 20</v>
      </c>
      <c r="E1233" s="96">
        <f>+VLOOKUP(A1233,BD!$A$2:$E$3988,5,0)</f>
        <v>191.05</v>
      </c>
      <c r="G1233" s="101">
        <f t="shared" si="33"/>
        <v>103.17</v>
      </c>
      <c r="H1233" s="69"/>
      <c r="I1233" s="101">
        <f t="array" ref="I1233">+ROUND(G1233+(G1233*DES.2),2)</f>
        <v>185.71</v>
      </c>
      <c r="J1233" s="57"/>
      <c r="K1233" s="57"/>
      <c r="L1233" s="57"/>
      <c r="M1233" s="57"/>
      <c r="N1233" s="57"/>
      <c r="O1233" s="64" t="str">
        <f>+IFERROR(VLOOKUP(A1233,Imagen!A:B,2,0),"")</f>
        <v>http://http2.mlstatic.com/D_750424-MLA72576067250_112023-F.jpg</v>
      </c>
    </row>
    <row r="1234" spans="1:15" ht="18">
      <c r="A1234" s="75" t="s">
        <v>1262</v>
      </c>
      <c r="C1234" s="94" t="str">
        <f>+VLOOKUP(A1234,BD!$A$2:$E$3988,3,0)</f>
        <v>8 x 30</v>
      </c>
      <c r="D1234" s="95" t="str">
        <f>+VLOOKUP(A1234,BD!$A$2:$E$3988,4,0)</f>
        <v>8 x 30</v>
      </c>
      <c r="E1234" s="96">
        <f>+VLOOKUP(A1234,BD!$A$2:$E$3988,5,0)</f>
        <v>298.58</v>
      </c>
      <c r="G1234" s="101">
        <f t="shared" si="33"/>
        <v>161.22999999999999</v>
      </c>
      <c r="H1234" s="69"/>
      <c r="I1234" s="101">
        <f t="array" ref="I1234">+ROUND(G1234+(G1234*DES.2),2)</f>
        <v>290.20999999999998</v>
      </c>
      <c r="J1234" s="57"/>
      <c r="K1234" s="57"/>
      <c r="L1234" s="57"/>
      <c r="M1234" s="57"/>
      <c r="N1234" s="57"/>
      <c r="O1234" s="64" t="str">
        <f>+IFERROR(VLOOKUP(A1234,Imagen!A:B,2,0),"")</f>
        <v>http://http2.mlstatic.com/D_821389-MLA72647438051_112023-F.jpg</v>
      </c>
    </row>
    <row r="1235" spans="1:15" ht="18">
      <c r="A1235" s="75" t="s">
        <v>1263</v>
      </c>
      <c r="C1235" s="94" t="str">
        <f>+VLOOKUP(A1235,BD!$A$2:$E$3988,3,0)</f>
        <v>8 x  40</v>
      </c>
      <c r="D1235" s="95" t="str">
        <f>+VLOOKUP(A1235,BD!$A$2:$E$3988,4,0)</f>
        <v>8 x  40</v>
      </c>
      <c r="E1235" s="96">
        <f>+VLOOKUP(A1235,BD!$A$2:$E$3988,5,0)</f>
        <v>339.3</v>
      </c>
      <c r="G1235" s="101">
        <f t="shared" si="33"/>
        <v>183.22</v>
      </c>
      <c r="H1235" s="69"/>
      <c r="I1235" s="101">
        <f t="array" ref="I1235">+ROUND(G1235+(G1235*DES.2),2)</f>
        <v>329.8</v>
      </c>
      <c r="J1235" s="57"/>
      <c r="K1235" s="57"/>
      <c r="L1235" s="57"/>
      <c r="M1235" s="57"/>
      <c r="N1235" s="57"/>
      <c r="O1235" s="64" t="str">
        <f>+IFERROR(VLOOKUP(A1235,Imagen!A:B,2,0),"")</f>
        <v>http://http2.mlstatic.com/D_738886-MLA72647438731_112023-F.jpg</v>
      </c>
    </row>
    <row r="1236" spans="1:15" ht="18">
      <c r="A1236" s="75" t="s">
        <v>1264</v>
      </c>
      <c r="C1236" s="94" t="str">
        <f>+VLOOKUP(A1236,BD!$A$2:$E$3988,3,0)</f>
        <v>9,5 X 20 (3/8)</v>
      </c>
      <c r="D1236" s="95" t="str">
        <f>+VLOOKUP(A1236,BD!$A$2:$E$3988,4,0)</f>
        <v>9,5 X 20 (3/8)</v>
      </c>
      <c r="E1236" s="96">
        <f>+VLOOKUP(A1236,BD!$A$2:$E$3988,5,0)</f>
        <v>182.7</v>
      </c>
      <c r="G1236" s="101">
        <f t="shared" si="33"/>
        <v>98.66</v>
      </c>
      <c r="H1236" s="69"/>
      <c r="I1236" s="101">
        <f t="array" ref="I1236">+ROUND(G1236+(G1236*DES.2),2)</f>
        <v>177.59</v>
      </c>
      <c r="J1236" s="57"/>
      <c r="K1236" s="57"/>
      <c r="L1236" s="57"/>
      <c r="M1236" s="57"/>
      <c r="N1236" s="57"/>
      <c r="O1236" s="64" t="str">
        <f>+IFERROR(VLOOKUP(A1236,Imagen!A:B,2,0),"")</f>
        <v>http://http2.mlstatic.com/D_723973-MLA72576067312_112023-F.jpg</v>
      </c>
    </row>
    <row r="1237" spans="1:15" ht="18">
      <c r="A1237" s="75" t="s">
        <v>1265</v>
      </c>
      <c r="C1237" s="94" t="str">
        <f>+VLOOKUP(A1237,BD!$A$2:$E$3988,3,0)</f>
        <v>10 x 18</v>
      </c>
      <c r="D1237" s="95" t="str">
        <f>+VLOOKUP(A1237,BD!$A$2:$E$3988,4,0)</f>
        <v>10 x 18</v>
      </c>
      <c r="E1237" s="96">
        <f>+VLOOKUP(A1237,BD!$A$2:$E$3988,5,0)</f>
        <v>182.7</v>
      </c>
      <c r="G1237" s="101">
        <f t="shared" si="33"/>
        <v>98.66</v>
      </c>
      <c r="H1237" s="69"/>
      <c r="I1237" s="101">
        <f t="array" ref="I1237">+ROUND(G1237+(G1237*DES.2),2)</f>
        <v>177.59</v>
      </c>
      <c r="J1237" s="57"/>
      <c r="K1237" s="57"/>
      <c r="L1237" s="57"/>
      <c r="M1237" s="57"/>
      <c r="N1237" s="57"/>
      <c r="O1237" s="64" t="str">
        <f>+IFERROR(VLOOKUP(A1237,Imagen!A:B,2,0),"")</f>
        <v>http://http2.mlstatic.com/D_667986-MLA72647389421_112023-F.jpg</v>
      </c>
    </row>
    <row r="1238" spans="1:15" ht="18">
      <c r="A1238" s="75" t="s">
        <v>1266</v>
      </c>
      <c r="C1238" s="94" t="str">
        <f>+VLOOKUP(A1238,BD!$A$2:$E$3988,3,0)</f>
        <v>10 X 25</v>
      </c>
      <c r="D1238" s="95" t="str">
        <f>+VLOOKUP(A1238,BD!$A$2:$E$3988,4,0)</f>
        <v>10 X 25</v>
      </c>
      <c r="E1238" s="96">
        <f>+VLOOKUP(A1238,BD!$A$2:$E$3988,5,0)</f>
        <v>250.56</v>
      </c>
      <c r="G1238" s="101">
        <f t="shared" si="33"/>
        <v>135.30000000000001</v>
      </c>
      <c r="H1238" s="69"/>
      <c r="I1238" s="101">
        <f t="array" ref="I1238">+ROUND(G1238+(G1238*DES.2),2)</f>
        <v>243.54</v>
      </c>
      <c r="J1238" s="57"/>
      <c r="K1238" s="57"/>
      <c r="L1238" s="57"/>
      <c r="M1238" s="57"/>
      <c r="N1238" s="57"/>
      <c r="O1238" s="64" t="str">
        <f>+IFERROR(VLOOKUP(A1238,Imagen!A:B,2,0),"")</f>
        <v>http://http2.mlstatic.com/D_733835-MLA72647389551_112023-F.jpg</v>
      </c>
    </row>
    <row r="1239" spans="1:15" ht="18">
      <c r="A1239" s="75" t="s">
        <v>1267</v>
      </c>
      <c r="C1239" s="94" t="str">
        <f>+VLOOKUP(A1239,BD!$A$2:$E$3988,3,0)</f>
        <v>10 x 30</v>
      </c>
      <c r="D1239" s="95" t="str">
        <f>+VLOOKUP(A1239,BD!$A$2:$E$3988,4,0)</f>
        <v>10 x 30</v>
      </c>
      <c r="E1239" s="96">
        <f>+VLOOKUP(A1239,BD!$A$2:$E$3988,5,0)</f>
        <v>279.79000000000002</v>
      </c>
      <c r="G1239" s="101">
        <f t="shared" si="33"/>
        <v>151.09</v>
      </c>
      <c r="H1239" s="69"/>
      <c r="I1239" s="101">
        <f t="array" ref="I1239">+ROUND(G1239+(G1239*DES.2),2)</f>
        <v>271.95999999999998</v>
      </c>
      <c r="J1239" s="57"/>
      <c r="K1239" s="57"/>
      <c r="L1239" s="57"/>
      <c r="M1239" s="57"/>
      <c r="N1239" s="57"/>
      <c r="O1239" s="64" t="str">
        <f>+IFERROR(VLOOKUP(A1239,Imagen!A:B,2,0),"")</f>
        <v>http://http2.mlstatic.com/D_724220-MLA72647389583_112023-F.jpg</v>
      </c>
    </row>
    <row r="1240" spans="1:15" ht="18">
      <c r="A1240" s="75" t="s">
        <v>1268</v>
      </c>
      <c r="C1240" s="94" t="str">
        <f>+VLOOKUP(A1240,BD!$A$2:$E$3988,3,0)</f>
        <v>10 x 40</v>
      </c>
      <c r="D1240" s="95" t="str">
        <f>+VLOOKUP(A1240,BD!$A$2:$E$3988,4,0)</f>
        <v>10 x 40</v>
      </c>
      <c r="E1240" s="96">
        <f>+VLOOKUP(A1240,BD!$A$2:$E$3988,5,0)</f>
        <v>339.3</v>
      </c>
      <c r="G1240" s="101">
        <f t="shared" si="33"/>
        <v>183.22</v>
      </c>
      <c r="H1240" s="69"/>
      <c r="I1240" s="101">
        <f t="array" ref="I1240">+ROUND(G1240+(G1240*DES.2),2)</f>
        <v>329.8</v>
      </c>
      <c r="J1240" s="57"/>
      <c r="K1240" s="57"/>
      <c r="L1240" s="57"/>
      <c r="M1240" s="57"/>
      <c r="N1240" s="57"/>
      <c r="O1240" s="64" t="str">
        <f>+IFERROR(VLOOKUP(A1240,Imagen!A:B,2,0),"")</f>
        <v>http://http2.mlstatic.com/D_973287-MLA72576067342_112023-F.jpg</v>
      </c>
    </row>
    <row r="1241" spans="1:15" ht="18">
      <c r="A1241" s="75" t="s">
        <v>1269</v>
      </c>
      <c r="C1241" s="94" t="str">
        <f>+VLOOKUP(A1241,BD!$A$2:$E$3988,3,0)</f>
        <v>10 X 46 X 2</v>
      </c>
      <c r="D1241" s="95" t="str">
        <f>+VLOOKUP(A1241,BD!$A$2:$E$3988,4,0)</f>
        <v>10 X 46 X 2</v>
      </c>
      <c r="E1241" s="96">
        <f>+VLOOKUP(A1241,BD!$A$2:$E$3988,5,0)</f>
        <v>367.49</v>
      </c>
      <c r="G1241" s="101">
        <f t="shared" si="33"/>
        <v>198.44</v>
      </c>
      <c r="H1241" s="69"/>
      <c r="I1241" s="101">
        <f t="array" ref="I1241">+ROUND(G1241+(G1241*DES.2),2)</f>
        <v>357.19</v>
      </c>
      <c r="J1241" s="57"/>
      <c r="K1241" s="57"/>
      <c r="L1241" s="57"/>
      <c r="M1241" s="57"/>
      <c r="N1241" s="57"/>
      <c r="O1241" s="64" t="str">
        <f>+IFERROR(VLOOKUP(A1241,Imagen!A:B,2,0),"")</f>
        <v>http://http2.mlstatic.com/D_820146-MLA72647389419_112023-F.jpg</v>
      </c>
    </row>
    <row r="1242" spans="1:15" ht="18">
      <c r="A1242" s="75" t="s">
        <v>1270</v>
      </c>
      <c r="C1242" s="94" t="e">
        <f>+VLOOKUP(A1242,BD!$A$2:$E$3988,3,0)</f>
        <v>#N/A</v>
      </c>
      <c r="D1242" s="95" t="e">
        <f>+VLOOKUP(A1242,BD!$A$2:$E$3988,4,0)</f>
        <v>#N/A</v>
      </c>
      <c r="E1242" s="96" t="e">
        <f>+VLOOKUP(A1242,BD!$A$2:$E$3988,5,0)</f>
        <v>#N/A</v>
      </c>
      <c r="G1242" s="101" t="e">
        <f t="shared" si="33"/>
        <v>#N/A</v>
      </c>
      <c r="H1242" s="69"/>
      <c r="I1242" s="101" t="e">
        <f t="array" ref="I1242">+ROUND(G1242+(G1242*DES.2),2)</f>
        <v>#N/A</v>
      </c>
      <c r="J1242" s="57"/>
      <c r="K1242" s="57"/>
      <c r="L1242" s="57"/>
      <c r="M1242" s="57"/>
      <c r="N1242" s="57"/>
      <c r="O1242" s="64" t="str">
        <f>+IFERROR(VLOOKUP(A1242,Imagen!A:B,2,0),"")</f>
        <v>http://http2.mlstatic.com/D_659743-MLA72647389653_112023-F.jpg</v>
      </c>
    </row>
    <row r="1243" spans="1:15" ht="18">
      <c r="A1243" s="75" t="s">
        <v>1271</v>
      </c>
      <c r="C1243" s="94" t="str">
        <f>+VLOOKUP(A1243,BD!$A$2:$E$3988,3,0)</f>
        <v>11,5 X 26</v>
      </c>
      <c r="D1243" s="95" t="str">
        <f>+VLOOKUP(A1243,BD!$A$2:$E$3988,4,0)</f>
        <v>11,5 X 26</v>
      </c>
      <c r="E1243" s="96">
        <f>+VLOOKUP(A1243,BD!$A$2:$E$3988,5,0)</f>
        <v>271.44</v>
      </c>
      <c r="G1243" s="101">
        <f t="shared" ref="G1243:G1263" si="34">IF($G$7="SI",ROUND(E1243-(E1243*DES.1),2)*1.21,ROUND(E1243-(E1243*DES.1),2))</f>
        <v>146.58000000000001</v>
      </c>
      <c r="H1243" s="69"/>
      <c r="I1243" s="101">
        <f t="array" ref="I1243">+ROUND(G1243+(G1243*DES.2),2)</f>
        <v>263.83999999999997</v>
      </c>
      <c r="J1243" s="57"/>
      <c r="K1243" s="57"/>
      <c r="L1243" s="57"/>
      <c r="M1243" s="57"/>
      <c r="N1243" s="57"/>
      <c r="O1243" s="64" t="str">
        <f>+IFERROR(VLOOKUP(A1243,Imagen!A:B,2,0),"")</f>
        <v>http://http2.mlstatic.com/D_960496-MLA72647389665_112023-F.jpg</v>
      </c>
    </row>
    <row r="1244" spans="1:15" ht="18">
      <c r="A1244" s="75" t="s">
        <v>1272</v>
      </c>
      <c r="C1244" s="94" t="str">
        <f>+VLOOKUP(A1244,BD!$A$2:$E$3988,3,0)</f>
        <v>12 X 20</v>
      </c>
      <c r="D1244" s="95" t="str">
        <f>+VLOOKUP(A1244,BD!$A$2:$E$3988,4,0)</f>
        <v>12 X 20</v>
      </c>
      <c r="E1244" s="96">
        <f>+VLOOKUP(A1244,BD!$A$2:$E$3988,5,0)</f>
        <v>191.05</v>
      </c>
      <c r="G1244" s="101">
        <f t="shared" si="34"/>
        <v>103.17</v>
      </c>
      <c r="H1244" s="69"/>
      <c r="I1244" s="101">
        <f t="array" ref="I1244">+ROUND(G1244+(G1244*DES.2),2)</f>
        <v>185.71</v>
      </c>
      <c r="J1244" s="57"/>
      <c r="K1244" s="57"/>
      <c r="L1244" s="57"/>
      <c r="M1244" s="57"/>
      <c r="N1244" s="57"/>
      <c r="O1244" s="64" t="str">
        <f>+IFERROR(VLOOKUP(A1244,Imagen!A:B,2,0),"")</f>
        <v>http://http2.mlstatic.com/D_902373-MLA72576067436_112023-F.jpg</v>
      </c>
    </row>
    <row r="1245" spans="1:15" ht="18">
      <c r="A1245" s="75" t="s">
        <v>1273</v>
      </c>
      <c r="C1245" s="94" t="str">
        <f>+VLOOKUP(A1245,BD!$A$2:$E$3988,3,0)</f>
        <v>12 x 40</v>
      </c>
      <c r="D1245" s="95" t="str">
        <f>+VLOOKUP(A1245,BD!$A$2:$E$3988,4,0)</f>
        <v>12 x 40</v>
      </c>
      <c r="E1245" s="96">
        <f>+VLOOKUP(A1245,BD!$A$2:$E$3988,5,0)</f>
        <v>339.3</v>
      </c>
      <c r="G1245" s="101">
        <f t="shared" si="34"/>
        <v>183.22</v>
      </c>
      <c r="H1245" s="69"/>
      <c r="I1245" s="101">
        <f t="array" ref="I1245">+ROUND(G1245+(G1245*DES.2),2)</f>
        <v>329.8</v>
      </c>
      <c r="J1245" s="57"/>
      <c r="K1245" s="57"/>
      <c r="L1245" s="57"/>
      <c r="M1245" s="57"/>
      <c r="N1245" s="57"/>
      <c r="O1245" s="64" t="str">
        <f>+IFERROR(VLOOKUP(A1245,Imagen!A:B,2,0),"")</f>
        <v>http://http2.mlstatic.com/D_981598-MLA72576067154_112023-F.jpg</v>
      </c>
    </row>
    <row r="1246" spans="1:15" ht="18">
      <c r="A1246" s="75" t="s">
        <v>1274</v>
      </c>
      <c r="C1246" s="94" t="str">
        <f>+VLOOKUP(A1246,BD!$A$2:$E$3988,3,0)</f>
        <v>12 X 46 X 2</v>
      </c>
      <c r="D1246" s="95" t="str">
        <f>+VLOOKUP(A1246,BD!$A$2:$E$3988,4,0)</f>
        <v>12 X 46 X 2</v>
      </c>
      <c r="E1246" s="96">
        <f>+VLOOKUP(A1246,BD!$A$2:$E$3988,5,0)</f>
        <v>367.49</v>
      </c>
      <c r="G1246" s="101">
        <f t="shared" si="34"/>
        <v>198.44</v>
      </c>
      <c r="H1246" s="69"/>
      <c r="I1246" s="101">
        <f t="array" ref="I1246">+ROUND(G1246+(G1246*DES.2),2)</f>
        <v>357.19</v>
      </c>
      <c r="J1246" s="57"/>
      <c r="K1246" s="57"/>
      <c r="L1246" s="57"/>
      <c r="M1246" s="57"/>
      <c r="N1246" s="57"/>
      <c r="O1246" s="64" t="str">
        <f>+IFERROR(VLOOKUP(A1246,Imagen!A:B,2,0),"")</f>
        <v>http://http2.mlstatic.com/D_813054-MLA72576077010_112023-F.jpg</v>
      </c>
    </row>
    <row r="1247" spans="1:15" ht="18">
      <c r="A1247" s="75" t="s">
        <v>1275</v>
      </c>
      <c r="C1247" s="94" t="str">
        <f>+VLOOKUP(A1247,BD!$A$2:$E$3988,3,0)</f>
        <v>13 X 24 (1/2)</v>
      </c>
      <c r="D1247" s="95" t="str">
        <f>+VLOOKUP(A1247,BD!$A$2:$E$3988,4,0)</f>
        <v>13 X 24 (1/2)</v>
      </c>
      <c r="E1247" s="96">
        <f>+VLOOKUP(A1247,BD!$A$2:$E$3988,5,0)</f>
        <v>250.56</v>
      </c>
      <c r="G1247" s="101">
        <f t="shared" si="34"/>
        <v>135.30000000000001</v>
      </c>
      <c r="H1247" s="69"/>
      <c r="I1247" s="101">
        <f t="array" ref="I1247">+ROUND(G1247+(G1247*DES.2),2)</f>
        <v>243.54</v>
      </c>
      <c r="J1247" s="57"/>
      <c r="K1247" s="57"/>
      <c r="L1247" s="57"/>
      <c r="M1247" s="57"/>
      <c r="N1247" s="57"/>
      <c r="O1247" s="64" t="str">
        <f>+IFERROR(VLOOKUP(A1247,Imagen!A:B,2,0),"")</f>
        <v>http://http2.mlstatic.com/D_837811-MLA72647438113_112023-F.jpg</v>
      </c>
    </row>
    <row r="1248" spans="1:15" ht="18">
      <c r="A1248" s="75" t="s">
        <v>1276</v>
      </c>
      <c r="C1248" s="94" t="str">
        <f>+VLOOKUP(A1248,BD!$A$2:$E$3988,3,0)</f>
        <v>14 X 24</v>
      </c>
      <c r="D1248" s="95" t="str">
        <f>+VLOOKUP(A1248,BD!$A$2:$E$3988,4,0)</f>
        <v>14 X 24</v>
      </c>
      <c r="E1248" s="96">
        <f>+VLOOKUP(A1248,BD!$A$2:$E$3988,5,0)</f>
        <v>250.56</v>
      </c>
      <c r="G1248" s="101">
        <f t="shared" si="34"/>
        <v>135.30000000000001</v>
      </c>
      <c r="H1248" s="69"/>
      <c r="I1248" s="101">
        <f t="array" ref="I1248">+ROUND(G1248+(G1248*DES.2),2)</f>
        <v>243.54</v>
      </c>
      <c r="J1248" s="57"/>
      <c r="K1248" s="57"/>
      <c r="L1248" s="57"/>
      <c r="M1248" s="57"/>
      <c r="N1248" s="57"/>
      <c r="O1248" s="64" t="str">
        <f>+IFERROR(VLOOKUP(A1248,Imagen!A:B,2,0),"")</f>
        <v>http://http2.mlstatic.com/D_852839-MLA72647389645_112023-F.jpg</v>
      </c>
    </row>
    <row r="1249" spans="1:15" ht="18">
      <c r="A1249" s="75" t="s">
        <v>1277</v>
      </c>
      <c r="C1249" s="94" t="str">
        <f>+VLOOKUP(A1249,BD!$A$2:$E$3988,3,0)</f>
        <v>14 x 36</v>
      </c>
      <c r="D1249" s="95" t="str">
        <f>+VLOOKUP(A1249,BD!$A$2:$E$3988,4,0)</f>
        <v>14 x 36</v>
      </c>
      <c r="E1249" s="96">
        <f>+VLOOKUP(A1249,BD!$A$2:$E$3988,5,0)</f>
        <v>312.16000000000003</v>
      </c>
      <c r="G1249" s="101">
        <f t="shared" si="34"/>
        <v>168.57</v>
      </c>
      <c r="H1249" s="69"/>
      <c r="I1249" s="101">
        <f t="array" ref="I1249">+ROUND(G1249+(G1249*DES.2),2)</f>
        <v>303.43</v>
      </c>
      <c r="J1249" s="57"/>
      <c r="K1249" s="57"/>
      <c r="L1249" s="57"/>
      <c r="M1249" s="57"/>
      <c r="N1249" s="57"/>
      <c r="O1249" s="64" t="str">
        <f>+IFERROR(VLOOKUP(A1249,Imagen!A:B,2,0),"")</f>
        <v>http://http2.mlstatic.com/D_808842-MLA72576077064_112023-F.jpg</v>
      </c>
    </row>
    <row r="1250" spans="1:15" ht="18">
      <c r="A1250" s="75" t="s">
        <v>1278</v>
      </c>
      <c r="C1250" s="94" t="str">
        <f>+VLOOKUP(A1250,BD!$A$2:$E$3988,3,0)</f>
        <v>14 X 46 X 2</v>
      </c>
      <c r="D1250" s="95" t="str">
        <f>+VLOOKUP(A1250,BD!$A$2:$E$3988,4,0)</f>
        <v>14 X 46 X 2</v>
      </c>
      <c r="E1250" s="96">
        <f>+VLOOKUP(A1250,BD!$A$2:$E$3988,5,0)</f>
        <v>367.49</v>
      </c>
      <c r="G1250" s="101">
        <f t="shared" si="34"/>
        <v>198.44</v>
      </c>
      <c r="H1250" s="69"/>
      <c r="I1250" s="101">
        <f t="array" ref="I1250">+ROUND(G1250+(G1250*DES.2),2)</f>
        <v>357.19</v>
      </c>
      <c r="J1250" s="57"/>
      <c r="K1250" s="57"/>
      <c r="L1250" s="57"/>
      <c r="M1250" s="57"/>
      <c r="N1250" s="57"/>
      <c r="O1250" s="64" t="str">
        <f>+IFERROR(VLOOKUP(A1250,Imagen!A:B,2,0),"")</f>
        <v>http://http2.mlstatic.com/D_769194-MLA72576077068_112023-F.jpg</v>
      </c>
    </row>
    <row r="1251" spans="1:15" ht="18">
      <c r="A1251" s="75" t="s">
        <v>1279</v>
      </c>
      <c r="C1251" s="94" t="str">
        <f>+VLOOKUP(A1251,BD!$A$2:$E$3988,3,0)</f>
        <v>15 X 36 X 2</v>
      </c>
      <c r="D1251" s="95" t="str">
        <f>+VLOOKUP(A1251,BD!$A$2:$E$3988,4,0)</f>
        <v>15 X 36 X 2</v>
      </c>
      <c r="E1251" s="96">
        <f>+VLOOKUP(A1251,BD!$A$2:$E$3988,5,0)</f>
        <v>312.16000000000003</v>
      </c>
      <c r="G1251" s="101">
        <f t="shared" si="34"/>
        <v>168.57</v>
      </c>
      <c r="H1251" s="69"/>
      <c r="I1251" s="101">
        <f t="array" ref="I1251">+ROUND(G1251+(G1251*DES.2),2)</f>
        <v>303.43</v>
      </c>
      <c r="J1251" s="57"/>
      <c r="K1251" s="57"/>
      <c r="L1251" s="57"/>
      <c r="M1251" s="57"/>
      <c r="N1251" s="57"/>
      <c r="O1251" s="64" t="str">
        <f>+IFERROR(VLOOKUP(A1251,Imagen!A:B,2,0),"")</f>
        <v>http://http2.mlstatic.com/D_943340-MLA72647389471_112023-F.jpg</v>
      </c>
    </row>
    <row r="1252" spans="1:15" ht="18">
      <c r="A1252" s="75" t="s">
        <v>1280</v>
      </c>
      <c r="C1252" s="94" t="str">
        <f>+VLOOKUP(A1252,BD!$A$2:$E$3988,3,0)</f>
        <v>16 X 36 X 2</v>
      </c>
      <c r="D1252" s="95" t="str">
        <f>+VLOOKUP(A1252,BD!$A$2:$E$3988,4,0)</f>
        <v>16 X 36 X 2</v>
      </c>
      <c r="E1252" s="96">
        <f>+VLOOKUP(A1252,BD!$A$2:$E$3988,5,0)</f>
        <v>292.32</v>
      </c>
      <c r="G1252" s="101">
        <f t="shared" si="34"/>
        <v>157.85</v>
      </c>
      <c r="H1252" s="69"/>
      <c r="I1252" s="101">
        <f t="array" ref="I1252">+ROUND(G1252+(G1252*DES.2),2)</f>
        <v>284.13</v>
      </c>
      <c r="J1252" s="57"/>
      <c r="K1252" s="57"/>
      <c r="L1252" s="57"/>
      <c r="M1252" s="57"/>
      <c r="N1252" s="57"/>
      <c r="O1252" s="64" t="str">
        <f>+IFERROR(VLOOKUP(A1252,Imagen!A:B,2,0),"")</f>
        <v>http://http2.mlstatic.com/D_805269-MLA72576077574_112023-F.jpg</v>
      </c>
    </row>
    <row r="1253" spans="1:15" ht="18">
      <c r="A1253" s="75" t="s">
        <v>1281</v>
      </c>
      <c r="C1253" s="94" t="str">
        <f>+VLOOKUP(A1253,BD!$A$2:$E$3988,3,0)</f>
        <v>16 x 46</v>
      </c>
      <c r="D1253" s="95" t="str">
        <f>+VLOOKUP(A1253,BD!$A$2:$E$3988,4,0)</f>
        <v>16 x 40</v>
      </c>
      <c r="E1253" s="96">
        <f>+VLOOKUP(A1253,BD!$A$2:$E$3988,5,0)</f>
        <v>339.3</v>
      </c>
      <c r="G1253" s="101">
        <f t="shared" si="34"/>
        <v>183.22</v>
      </c>
      <c r="H1253" s="69"/>
      <c r="I1253" s="101">
        <f t="array" ref="I1253">+ROUND(G1253+(G1253*DES.2),2)</f>
        <v>329.8</v>
      </c>
      <c r="J1253" s="57"/>
      <c r="K1253" s="57"/>
      <c r="L1253" s="57"/>
      <c r="M1253" s="57"/>
      <c r="N1253" s="57"/>
      <c r="O1253" s="64" t="str">
        <f>+IFERROR(VLOOKUP(A1253,Imagen!A:B,2,0),"")</f>
        <v>http://http2.mlstatic.com/D_869904-MLA72576067892_112023-F.jpg</v>
      </c>
    </row>
    <row r="1254" spans="1:15" ht="18">
      <c r="A1254" s="75" t="s">
        <v>1282</v>
      </c>
      <c r="C1254" s="94" t="str">
        <f>+VLOOKUP(A1254,BD!$A$2:$E$3988,3,0)</f>
        <v>17 X 24 X 2</v>
      </c>
      <c r="D1254" s="95" t="str">
        <f>+VLOOKUP(A1254,BD!$A$2:$E$3988,4,0)</f>
        <v>17 X 24 X 2</v>
      </c>
      <c r="E1254" s="96">
        <f>+VLOOKUP(A1254,BD!$A$2:$E$3988,5,0)</f>
        <v>250.56</v>
      </c>
      <c r="G1254" s="101">
        <f t="shared" si="34"/>
        <v>135.30000000000001</v>
      </c>
      <c r="H1254" s="69"/>
      <c r="I1254" s="101">
        <f t="array" ref="I1254">+ROUND(G1254+(G1254*DES.2),2)</f>
        <v>243.54</v>
      </c>
      <c r="J1254" s="57"/>
      <c r="K1254" s="57"/>
      <c r="L1254" s="57"/>
      <c r="M1254" s="57"/>
      <c r="N1254" s="57"/>
      <c r="O1254" s="64" t="str">
        <f>+IFERROR(VLOOKUP(A1254,Imagen!A:B,2,0),"")</f>
        <v>http://http2.mlstatic.com/D_871515-MLA72647438171_112023-F.jpg</v>
      </c>
    </row>
    <row r="1255" spans="1:15" ht="18">
      <c r="A1255" s="75" t="s">
        <v>1283</v>
      </c>
      <c r="C1255" s="94" t="str">
        <f>+VLOOKUP(A1255,BD!$A$2:$E$3988,3,0)</f>
        <v>18 x 40</v>
      </c>
      <c r="D1255" s="95" t="str">
        <f>+VLOOKUP(A1255,BD!$A$2:$E$3988,4,0)</f>
        <v>18 x 40</v>
      </c>
      <c r="E1255" s="96">
        <f>+VLOOKUP(A1255,BD!$A$2:$E$3988,5,0)</f>
        <v>339.3</v>
      </c>
      <c r="G1255" s="101">
        <f t="shared" si="34"/>
        <v>183.22</v>
      </c>
      <c r="H1255" s="69"/>
      <c r="I1255" s="101">
        <f t="array" ref="I1255">+ROUND(G1255+(G1255*DES.2),2)</f>
        <v>329.8</v>
      </c>
      <c r="J1255" s="57"/>
      <c r="K1255" s="57"/>
      <c r="L1255" s="57"/>
      <c r="M1255" s="57"/>
      <c r="N1255" s="57"/>
      <c r="O1255" s="64" t="str">
        <f>+IFERROR(VLOOKUP(A1255,Imagen!A:B,2,0),"")</f>
        <v>http://http2.mlstatic.com/D_829822-MLA72647438163_112023-F.jpg</v>
      </c>
    </row>
    <row r="1256" spans="1:15" ht="18">
      <c r="A1256" s="75" t="s">
        <v>1284</v>
      </c>
      <c r="C1256" s="94" t="str">
        <f>+VLOOKUP(A1256,BD!$A$2:$E$3988,3,0)</f>
        <v>18 X 46 X 2</v>
      </c>
      <c r="D1256" s="95" t="str">
        <f>+VLOOKUP(A1256,BD!$A$2:$E$3988,4,0)</f>
        <v>18 X 46 X 2</v>
      </c>
      <c r="E1256" s="96">
        <f>+VLOOKUP(A1256,BD!$A$2:$E$3988,5,0)</f>
        <v>367.49</v>
      </c>
      <c r="G1256" s="101">
        <f t="shared" si="34"/>
        <v>198.44</v>
      </c>
      <c r="H1256" s="69"/>
      <c r="I1256" s="101">
        <f t="array" ref="I1256">+ROUND(G1256+(G1256*DES.2),2)</f>
        <v>357.19</v>
      </c>
      <c r="J1256" s="57"/>
      <c r="K1256" s="57"/>
      <c r="L1256" s="57"/>
      <c r="M1256" s="57"/>
      <c r="N1256" s="57"/>
      <c r="O1256" s="64" t="str">
        <f>+IFERROR(VLOOKUP(A1256,Imagen!A:B,2,0),"")</f>
        <v>http://http2.mlstatic.com/D_681140-MLA72576067192_112023-F.jpg</v>
      </c>
    </row>
    <row r="1257" spans="1:15" ht="18">
      <c r="A1257" s="75" t="s">
        <v>1285</v>
      </c>
      <c r="C1257" s="94" t="str">
        <f>+VLOOKUP(A1257,BD!$A$2:$E$3988,3,0)</f>
        <v>20 X 40 X 2</v>
      </c>
      <c r="D1257" s="95" t="str">
        <f>+VLOOKUP(A1257,BD!$A$2:$E$3988,4,0)</f>
        <v>20 X 40 X 2</v>
      </c>
      <c r="E1257" s="96">
        <f>+VLOOKUP(A1257,BD!$A$2:$E$3988,5,0)</f>
        <v>339.3</v>
      </c>
      <c r="G1257" s="101">
        <f t="shared" si="34"/>
        <v>183.22</v>
      </c>
      <c r="H1257" s="69"/>
      <c r="I1257" s="101">
        <f t="array" ref="I1257">+ROUND(G1257+(G1257*DES.2),2)</f>
        <v>329.8</v>
      </c>
      <c r="J1257" s="57"/>
      <c r="K1257" s="57"/>
      <c r="L1257" s="57"/>
      <c r="M1257" s="57"/>
      <c r="N1257" s="57"/>
      <c r="O1257" s="64" t="str">
        <f>+IFERROR(VLOOKUP(A1257,Imagen!A:B,2,0),"")</f>
        <v>http://http2.mlstatic.com/D_634768-MLA72576067204_112023-F.jpg</v>
      </c>
    </row>
    <row r="1258" spans="1:15" ht="18">
      <c r="A1258" s="75" t="s">
        <v>1286</v>
      </c>
      <c r="C1258" s="94" t="str">
        <f>+VLOOKUP(A1258,BD!$A$2:$E$3988,3,0)</f>
        <v>20 x 46</v>
      </c>
      <c r="D1258" s="95" t="str">
        <f>+VLOOKUP(A1258,BD!$A$2:$E$3988,4,0)</f>
        <v>20 x 46</v>
      </c>
      <c r="E1258" s="96">
        <f>+VLOOKUP(A1258,BD!$A$2:$E$3988,5,0)</f>
        <v>367.49</v>
      </c>
      <c r="G1258" s="101">
        <f t="shared" si="34"/>
        <v>198.44</v>
      </c>
      <c r="H1258" s="69"/>
      <c r="I1258" s="101">
        <f t="array" ref="I1258">+ROUND(G1258+(G1258*DES.2),2)</f>
        <v>357.19</v>
      </c>
      <c r="J1258" s="57"/>
      <c r="K1258" s="57"/>
      <c r="L1258" s="57"/>
      <c r="M1258" s="57"/>
      <c r="N1258" s="57"/>
      <c r="O1258" s="64" t="str">
        <f>+IFERROR(VLOOKUP(A1258,Imagen!A:B,2,0),"")</f>
        <v>http://http2.mlstatic.com/D_839598-MLA72647389591_112023-F.jpg</v>
      </c>
    </row>
    <row r="1259" spans="1:15" ht="18">
      <c r="A1259" s="75" t="s">
        <v>1287</v>
      </c>
      <c r="C1259" s="94" t="str">
        <f>+VLOOKUP(A1259,BD!$A$2:$E$3988,3,0)</f>
        <v>22 x 46</v>
      </c>
      <c r="D1259" s="95" t="str">
        <f>+VLOOKUP(A1259,BD!$A$2:$E$3988,4,0)</f>
        <v>22 x 46</v>
      </c>
      <c r="E1259" s="96">
        <f>+VLOOKUP(A1259,BD!$A$2:$E$3988,5,0)</f>
        <v>367.49</v>
      </c>
      <c r="G1259" s="101">
        <f t="shared" si="34"/>
        <v>198.44</v>
      </c>
      <c r="H1259" s="69"/>
      <c r="I1259" s="101">
        <f t="array" ref="I1259">+ROUND(G1259+(G1259*DES.2),2)</f>
        <v>357.19</v>
      </c>
      <c r="J1259" s="57"/>
      <c r="K1259" s="57"/>
      <c r="L1259" s="57"/>
      <c r="M1259" s="57"/>
      <c r="N1259" s="57"/>
      <c r="O1259" s="64" t="str">
        <f>+IFERROR(VLOOKUP(A1259,Imagen!A:B,2,0),"")</f>
        <v>http://http2.mlstatic.com/D_620133-MLA72576076906_112023-F.jpg</v>
      </c>
    </row>
    <row r="1260" spans="1:15" ht="18">
      <c r="A1260" s="75" t="s">
        <v>1288</v>
      </c>
      <c r="C1260" s="94" t="str">
        <f>+VLOOKUP(A1260,BD!$A$2:$E$3988,3,0)</f>
        <v>25 x 46</v>
      </c>
      <c r="D1260" s="95" t="str">
        <f>+VLOOKUP(A1260,BD!$A$2:$E$3988,4,0)</f>
        <v>25 x 46</v>
      </c>
      <c r="E1260" s="96">
        <f>+VLOOKUP(A1260,BD!$A$2:$E$3988,5,0)</f>
        <v>367.49</v>
      </c>
      <c r="G1260" s="101">
        <f t="shared" si="34"/>
        <v>198.44</v>
      </c>
      <c r="H1260" s="69"/>
      <c r="I1260" s="101">
        <f t="array" ref="I1260">+ROUND(G1260+(G1260*DES.2),2)</f>
        <v>357.19</v>
      </c>
      <c r="J1260" s="57"/>
      <c r="K1260" s="57"/>
      <c r="L1260" s="57"/>
      <c r="M1260" s="57"/>
      <c r="N1260" s="57"/>
      <c r="O1260" s="64" t="str">
        <f>+IFERROR(VLOOKUP(A1260,Imagen!A:B,2,0),"")</f>
        <v>http://http2.mlstatic.com/D_951969-MLA72647438219_112023-F.jpg</v>
      </c>
    </row>
    <row r="1261" spans="1:15" ht="18">
      <c r="A1261" s="75" t="s">
        <v>1289</v>
      </c>
      <c r="C1261" s="94" t="str">
        <f>+VLOOKUP(A1261,BD!$A$2:$E$3988,3,0)</f>
        <v>26 X 46 X 2</v>
      </c>
      <c r="D1261" s="95" t="str">
        <f>+VLOOKUP(A1261,BD!$A$2:$E$3988,4,0)</f>
        <v>26 X 46 X 2</v>
      </c>
      <c r="E1261" s="96">
        <f>+VLOOKUP(A1261,BD!$A$2:$E$3988,5,0)</f>
        <v>367.49</v>
      </c>
      <c r="G1261" s="101">
        <f t="shared" si="34"/>
        <v>198.44</v>
      </c>
      <c r="H1261" s="69"/>
      <c r="I1261" s="101">
        <f t="array" ref="I1261">+ROUND(G1261+(G1261*DES.2),2)</f>
        <v>357.19</v>
      </c>
      <c r="J1261" s="57"/>
      <c r="K1261" s="57"/>
      <c r="L1261" s="57"/>
      <c r="M1261" s="57"/>
      <c r="N1261" s="57"/>
      <c r="O1261" s="65" t="str">
        <f>+IFERROR(VLOOKUP(A1261,Imagen!A:B,2,0),"")</f>
        <v/>
      </c>
    </row>
    <row r="1262" spans="1:15" ht="18">
      <c r="A1262" s="75" t="s">
        <v>1290</v>
      </c>
      <c r="C1262" s="94" t="str">
        <f>+VLOOKUP(A1262,BD!$A$2:$E$3988,3,0)</f>
        <v>28 X 46 X 2</v>
      </c>
      <c r="D1262" s="95" t="str">
        <f>+VLOOKUP(A1262,BD!$A$2:$E$3988,4,0)</f>
        <v>28 X 46 X 2</v>
      </c>
      <c r="E1262" s="96">
        <f>+VLOOKUP(A1262,BD!$A$2:$E$3988,5,0)</f>
        <v>367.49</v>
      </c>
      <c r="G1262" s="101">
        <f t="shared" si="34"/>
        <v>198.44</v>
      </c>
      <c r="H1262" s="69"/>
      <c r="I1262" s="101">
        <f t="array" ref="I1262">+ROUND(G1262+(G1262*DES.2),2)</f>
        <v>357.19</v>
      </c>
      <c r="J1262" s="57"/>
      <c r="K1262" s="57"/>
      <c r="L1262" s="57"/>
      <c r="M1262" s="57"/>
      <c r="N1262" s="57"/>
      <c r="O1262" s="64" t="str">
        <f>+IFERROR(VLOOKUP(A1262,Imagen!A:B,2,0),"")</f>
        <v>http://http2.mlstatic.com/D_958743-MLA72576076972_112023-F.jpg</v>
      </c>
    </row>
    <row r="1263" spans="1:15" ht="18.75" thickBot="1">
      <c r="A1263" s="75" t="s">
        <v>1291</v>
      </c>
      <c r="C1263" s="94" t="str">
        <f>+VLOOKUP(A1263,BD!$A$2:$E$3988,3,0)</f>
        <v>30 x 46</v>
      </c>
      <c r="D1263" s="95" t="str">
        <f>+VLOOKUP(A1263,BD!$A$2:$E$3988,4,0)</f>
        <v>30 x 46</v>
      </c>
      <c r="E1263" s="96">
        <f>+VLOOKUP(A1263,BD!$A$2:$E$3988,5,0)</f>
        <v>367.49</v>
      </c>
      <c r="G1263" s="101">
        <f t="shared" si="34"/>
        <v>198.44</v>
      </c>
      <c r="H1263" s="69"/>
      <c r="I1263" s="101">
        <f t="array" ref="I1263">+ROUND(G1263+(G1263*DES.2),2)</f>
        <v>357.19</v>
      </c>
      <c r="J1263" s="57"/>
      <c r="K1263" s="57"/>
      <c r="L1263" s="57"/>
      <c r="M1263" s="57"/>
      <c r="N1263" s="57"/>
      <c r="O1263" s="64" t="str">
        <f>+IFERROR(VLOOKUP(A1263,Imagen!A:B,2,0),"")</f>
        <v>http://http2.mlstatic.com/D_800105-MLA72647389643_112023-F.jpg</v>
      </c>
    </row>
    <row r="1264" spans="1:15" ht="27" thickBot="1">
      <c r="A1264" s="75">
        <f>+A1210+1</f>
        <v>13</v>
      </c>
      <c r="B1264" s="174"/>
      <c r="C1264" s="179" t="str">
        <f>+VLOOKUP(A1264,BD!$G:$H,2,0)</f>
        <v>ARANDELAS DE GOMA LINEA PESADA</v>
      </c>
      <c r="D1264" s="180"/>
      <c r="E1264" s="181"/>
      <c r="J1264" s="57"/>
      <c r="K1264" s="57"/>
      <c r="L1264" s="57"/>
      <c r="M1264" s="57"/>
      <c r="N1264" s="57"/>
      <c r="O1264" s="65" t="str">
        <f>+IFERROR(VLOOKUP(A1264,Imagen!A:B,2,0),"")</f>
        <v/>
      </c>
    </row>
    <row r="1265" spans="1:15" ht="18">
      <c r="A1265" s="75" t="s">
        <v>1292</v>
      </c>
      <c r="B1265" s="175"/>
      <c r="C1265" s="94" t="str">
        <f>+VLOOKUP(A1265,BD!$A$2:$E$3988,3,0)</f>
        <v>8 x 60 (5/16) 2,5</v>
      </c>
      <c r="D1265" s="95" t="str">
        <f>+VLOOKUP(A1265,BD!$A$2:$E$3988,4,0)</f>
        <v>LINEA FINA DE 2,5 mm</v>
      </c>
      <c r="E1265" s="96">
        <f>+VLOOKUP(A1265,BD!$A$2:$E$3988,5,0)</f>
        <v>671.29</v>
      </c>
      <c r="G1265" s="101">
        <f t="shared" ref="G1265:G1292" si="35">IF($G$7="SI",ROUND(E1265-(E1265*DES.1),2)*1.21,ROUND(E1265-(E1265*DES.1),2))</f>
        <v>362.5</v>
      </c>
      <c r="H1265" s="69"/>
      <c r="I1265" s="101">
        <f t="array" ref="I1265">+ROUND(G1265+(G1265*DES.2),2)</f>
        <v>652.5</v>
      </c>
      <c r="J1265" s="57"/>
      <c r="K1265" s="57"/>
      <c r="L1265" s="57"/>
      <c r="M1265" s="57"/>
      <c r="N1265" s="57"/>
      <c r="O1265" s="64" t="str">
        <f>+IFERROR(VLOOKUP(A1265,Imagen!A:B,2,0),"")</f>
        <v>http://http2.mlstatic.com/D_807273-MLA72527836886_102023-F.jpg</v>
      </c>
    </row>
    <row r="1266" spans="1:15" ht="18">
      <c r="A1266" s="75" t="s">
        <v>1293</v>
      </c>
      <c r="B1266" s="175"/>
      <c r="C1266" s="94" t="str">
        <f>+VLOOKUP(A1266,BD!$A$2:$E$3988,3,0)</f>
        <v>10 x 60 (3/8) 2,5</v>
      </c>
      <c r="D1266" s="95" t="str">
        <f>+VLOOKUP(A1266,BD!$A$2:$E$3988,4,0)</f>
        <v>LINEA FINA DE 2,5 mm</v>
      </c>
      <c r="E1266" s="96">
        <f>+VLOOKUP(A1266,BD!$A$2:$E$3988,5,0)</f>
        <v>671.29</v>
      </c>
      <c r="G1266" s="101">
        <f t="shared" si="35"/>
        <v>362.5</v>
      </c>
      <c r="H1266" s="69"/>
      <c r="I1266" s="101">
        <f t="array" ref="I1266">+ROUND(G1266+(G1266*DES.2),2)</f>
        <v>652.5</v>
      </c>
      <c r="J1266" s="57"/>
      <c r="K1266" s="57"/>
      <c r="L1266" s="57"/>
      <c r="M1266" s="57"/>
      <c r="N1266" s="57"/>
      <c r="O1266" s="64" t="str">
        <f>+IFERROR(VLOOKUP(A1266,Imagen!A:B,2,0),"")</f>
        <v>http://http2.mlstatic.com/D_822880-MLA72642804383_112023-F.jpg</v>
      </c>
    </row>
    <row r="1267" spans="1:15" ht="25.5">
      <c r="A1267" s="75" t="s">
        <v>1294</v>
      </c>
      <c r="B1267" s="175"/>
      <c r="C1267" s="94" t="str">
        <f>+VLOOKUP(A1267,BD!$A$2:$E$3988,3,0)</f>
        <v>11,5 x 60 (7/16) 2,5</v>
      </c>
      <c r="D1267" s="95" t="str">
        <f>+VLOOKUP(A1267,BD!$A$2:$E$3988,4,0)</f>
        <v>LINEA FINA DE 2,5 mm</v>
      </c>
      <c r="E1267" s="96">
        <f>+VLOOKUP(A1267,BD!$A$2:$E$3988,5,0)</f>
        <v>671.29</v>
      </c>
      <c r="G1267" s="101">
        <f t="shared" si="35"/>
        <v>362.5</v>
      </c>
      <c r="H1267" s="69"/>
      <c r="I1267" s="101">
        <f t="array" ref="I1267">+ROUND(G1267+(G1267*DES.2),2)</f>
        <v>652.5</v>
      </c>
      <c r="J1267" s="57"/>
      <c r="K1267" s="57"/>
      <c r="L1267" s="57"/>
      <c r="M1267" s="57"/>
      <c r="N1267" s="57"/>
      <c r="O1267" s="64" t="str">
        <f>+IFERROR(VLOOKUP(A1267,Imagen!A:B,2,0),"")</f>
        <v>http://http2.mlstatic.com/D_822880-MLA72642804383_112023-F.jpg</v>
      </c>
    </row>
    <row r="1268" spans="1:15" ht="18">
      <c r="A1268" s="75" t="s">
        <v>1295</v>
      </c>
      <c r="B1268" s="175"/>
      <c r="C1268" s="94" t="str">
        <f>+VLOOKUP(A1268,BD!$A$2:$E$3988,3,0)</f>
        <v>13 x 60 (1/2) 2,5</v>
      </c>
      <c r="D1268" s="95" t="str">
        <f>+VLOOKUP(A1268,BD!$A$2:$E$3988,4,0)</f>
        <v>LINEA FINA DE 2,5 mm</v>
      </c>
      <c r="E1268" s="96">
        <f>+VLOOKUP(A1268,BD!$A$2:$E$3988,5,0)</f>
        <v>671.29</v>
      </c>
      <c r="G1268" s="101">
        <f t="shared" si="35"/>
        <v>362.5</v>
      </c>
      <c r="H1268" s="69"/>
      <c r="I1268" s="101">
        <f t="array" ref="I1268">+ROUND(G1268+(G1268*DES.2),2)</f>
        <v>652.5</v>
      </c>
      <c r="J1268" s="57"/>
      <c r="K1268" s="57"/>
      <c r="L1268" s="57"/>
      <c r="M1268" s="57"/>
      <c r="N1268" s="57"/>
      <c r="O1268" s="64" t="str">
        <f>+IFERROR(VLOOKUP(A1268,Imagen!A:B,2,0),"")</f>
        <v>http://http2.mlstatic.com/D_822880-MLA72642804383_112023-F.jpg</v>
      </c>
    </row>
    <row r="1269" spans="1:15" ht="18">
      <c r="A1269" s="75" t="s">
        <v>1296</v>
      </c>
      <c r="B1269" s="175"/>
      <c r="C1269" s="94" t="str">
        <f>+VLOOKUP(A1269,BD!$A$2:$E$3988,3,0)</f>
        <v>16 x 60 (5/8) 2,5</v>
      </c>
      <c r="D1269" s="95" t="str">
        <f>+VLOOKUP(A1269,BD!$A$2:$E$3988,4,0)</f>
        <v>LINEA FINA DE 2,5 mm</v>
      </c>
      <c r="E1269" s="96">
        <f>+VLOOKUP(A1269,BD!$A$2:$E$3988,5,0)</f>
        <v>671.29</v>
      </c>
      <c r="G1269" s="101">
        <f t="shared" si="35"/>
        <v>362.5</v>
      </c>
      <c r="H1269" s="69"/>
      <c r="I1269" s="101">
        <f t="array" ref="I1269">+ROUND(G1269+(G1269*DES.2),2)</f>
        <v>652.5</v>
      </c>
      <c r="J1269" s="57"/>
      <c r="K1269" s="57"/>
      <c r="L1269" s="57"/>
      <c r="M1269" s="57"/>
      <c r="N1269" s="57"/>
      <c r="O1269" s="64" t="str">
        <f>+IFERROR(VLOOKUP(A1269,Imagen!A:B,2,0),"")</f>
        <v>http://http2.mlstatic.com/D_822880-MLA72642804383_112023-F.jpg</v>
      </c>
    </row>
    <row r="1270" spans="1:15" ht="18.75" thickBot="1">
      <c r="A1270" s="75" t="s">
        <v>1297</v>
      </c>
      <c r="B1270" s="175"/>
      <c r="C1270" s="94" t="str">
        <f>+VLOOKUP(A1270,BD!$A$2:$E$3988,3,0)</f>
        <v>18 x 60 2,5</v>
      </c>
      <c r="D1270" s="95" t="str">
        <f>+VLOOKUP(A1270,BD!$A$2:$E$3988,4,0)</f>
        <v>LINEA FINA DE 2,5 mm</v>
      </c>
      <c r="E1270" s="96">
        <f>+VLOOKUP(A1270,BD!$A$2:$E$3988,5,0)</f>
        <v>671.29</v>
      </c>
      <c r="G1270" s="102">
        <f t="shared" si="35"/>
        <v>362.5</v>
      </c>
      <c r="H1270" s="69"/>
      <c r="I1270" s="102">
        <f t="array" ref="I1270">+ROUND(G1270+(G1270*DES.2),2)</f>
        <v>652.5</v>
      </c>
      <c r="J1270" s="57"/>
      <c r="K1270" s="57"/>
      <c r="L1270" s="57"/>
      <c r="M1270" s="57"/>
      <c r="N1270" s="57"/>
      <c r="O1270" s="64" t="str">
        <f>+IFERROR(VLOOKUP(A1270,Imagen!A:B,2,0),"")</f>
        <v>http://http2.mlstatic.com/D_822880-MLA72642804383_112023-F.jpg</v>
      </c>
    </row>
    <row r="1271" spans="1:15" ht="18">
      <c r="A1271" s="75" t="s">
        <v>1298</v>
      </c>
      <c r="B1271" s="175"/>
      <c r="C1271" s="94" t="str">
        <f>+VLOOKUP(A1271,BD!$A$2:$E$3988,3,0)</f>
        <v>20 x 60 (3/4) 2,5</v>
      </c>
      <c r="D1271" s="95" t="str">
        <f>+VLOOKUP(A1271,BD!$A$2:$E$3988,4,0)</f>
        <v>LINEA FINA DE 2,5 mm</v>
      </c>
      <c r="E1271" s="96">
        <f>+VLOOKUP(A1271,BD!$A$2:$E$3988,5,0)</f>
        <v>671.29</v>
      </c>
      <c r="G1271" s="101">
        <f t="shared" si="35"/>
        <v>362.5</v>
      </c>
      <c r="H1271" s="69"/>
      <c r="I1271" s="101">
        <f t="array" ref="I1271">+ROUND(G1271+(G1271*DES.2),2)</f>
        <v>652.5</v>
      </c>
      <c r="J1271" s="57"/>
      <c r="K1271" s="57"/>
      <c r="L1271" s="57"/>
      <c r="M1271" s="57"/>
      <c r="N1271" s="57"/>
      <c r="O1271" s="64" t="str">
        <f>+IFERROR(VLOOKUP(A1271,Imagen!A:B,2,0),"")</f>
        <v>http://http2.mlstatic.com/D_822880-MLA72642804383_112023-F.jpg</v>
      </c>
    </row>
    <row r="1272" spans="1:15" ht="18">
      <c r="A1272" s="75" t="s">
        <v>1299</v>
      </c>
      <c r="B1272" s="175"/>
      <c r="C1272" s="94" t="str">
        <f>+VLOOKUP(A1272,BD!$A$2:$E$3988,3,0)</f>
        <v>22 x 60 (7/8) 2,5</v>
      </c>
      <c r="D1272" s="95" t="str">
        <f>+VLOOKUP(A1272,BD!$A$2:$E$3988,4,0)</f>
        <v>LINEA FINA DE 2,5 mm</v>
      </c>
      <c r="E1272" s="96">
        <f>+VLOOKUP(A1272,BD!$A$2:$E$3988,5,0)</f>
        <v>671.29</v>
      </c>
      <c r="G1272" s="101">
        <f t="shared" si="35"/>
        <v>362.5</v>
      </c>
      <c r="H1272" s="69"/>
      <c r="I1272" s="101">
        <f t="array" ref="I1272">+ROUND(G1272+(G1272*DES.2),2)</f>
        <v>652.5</v>
      </c>
      <c r="J1272" s="57"/>
      <c r="K1272" s="57"/>
      <c r="L1272" s="57"/>
      <c r="M1272" s="57"/>
      <c r="N1272" s="57"/>
      <c r="O1272" s="64" t="str">
        <f>+IFERROR(VLOOKUP(A1272,Imagen!A:B,2,0),"")</f>
        <v>http://http2.mlstatic.com/D_822880-MLA72642804383_112023-F.jpg</v>
      </c>
    </row>
    <row r="1273" spans="1:15" ht="18">
      <c r="A1273" s="75" t="s">
        <v>1300</v>
      </c>
      <c r="C1273" s="94" t="str">
        <f>+VLOOKUP(A1273,BD!$A$2:$E$3988,3,0)</f>
        <v>24 x 60 2,5</v>
      </c>
      <c r="D1273" s="95" t="str">
        <f>+VLOOKUP(A1273,BD!$A$2:$E$3988,4,0)</f>
        <v>LINEA FINA DE 2,5 mm</v>
      </c>
      <c r="E1273" s="96">
        <f>+VLOOKUP(A1273,BD!$A$2:$E$3988,5,0)</f>
        <v>671.29</v>
      </c>
      <c r="G1273" s="101">
        <f t="shared" si="35"/>
        <v>362.5</v>
      </c>
      <c r="H1273" s="69"/>
      <c r="I1273" s="101">
        <f t="array" ref="I1273">+ROUND(G1273+(G1273*DES.2),2)</f>
        <v>652.5</v>
      </c>
      <c r="J1273" s="57"/>
      <c r="K1273" s="57"/>
      <c r="L1273" s="57"/>
      <c r="M1273" s="57"/>
      <c r="N1273" s="57"/>
      <c r="O1273" s="64" t="str">
        <f>+IFERROR(VLOOKUP(A1273,Imagen!A:B,2,0),"")</f>
        <v>http://http2.mlstatic.com/D_822880-MLA72642804383_112023-F.jpg</v>
      </c>
    </row>
    <row r="1274" spans="1:15" ht="18">
      <c r="A1274" s="75" t="s">
        <v>1301</v>
      </c>
      <c r="C1274" s="94" t="str">
        <f>+VLOOKUP(A1274,BD!$A$2:$E$3988,3,0)</f>
        <v>26 x 60 (1") 2,5</v>
      </c>
      <c r="D1274" s="95" t="str">
        <f>+VLOOKUP(A1274,BD!$A$2:$E$3988,4,0)</f>
        <v>LINEA FINA DE 2,5 mm</v>
      </c>
      <c r="E1274" s="96">
        <f>+VLOOKUP(A1274,BD!$A$2:$E$3988,5,0)</f>
        <v>671.29</v>
      </c>
      <c r="G1274" s="101">
        <f t="shared" si="35"/>
        <v>362.5</v>
      </c>
      <c r="H1274" s="69"/>
      <c r="I1274" s="101">
        <f t="array" ref="I1274">+ROUND(G1274+(G1274*DES.2),2)</f>
        <v>652.5</v>
      </c>
      <c r="J1274" s="57"/>
      <c r="K1274" s="57"/>
      <c r="L1274" s="57"/>
      <c r="M1274" s="57"/>
      <c r="N1274" s="57"/>
      <c r="O1274" s="64" t="str">
        <f>+IFERROR(VLOOKUP(A1274,Imagen!A:B,2,0),"")</f>
        <v>http://http2.mlstatic.com/D_822880-MLA72642804383_112023-F.jpg</v>
      </c>
    </row>
    <row r="1275" spans="1:15" ht="25.5">
      <c r="A1275" s="75" t="s">
        <v>1302</v>
      </c>
      <c r="C1275" s="94" t="str">
        <f>+VLOOKUP(A1275,BD!$A$2:$E$3988,3,0)</f>
        <v>30 x 60 ( 1" 1/4) 2,5</v>
      </c>
      <c r="D1275" s="95" t="str">
        <f>+VLOOKUP(A1275,BD!$A$2:$E$3988,4,0)</f>
        <v>LINEA FINA DE 2,5 mm</v>
      </c>
      <c r="E1275" s="96">
        <f>+VLOOKUP(A1275,BD!$A$2:$E$3988,5,0)</f>
        <v>671.29</v>
      </c>
      <c r="G1275" s="101">
        <f t="shared" si="35"/>
        <v>362.5</v>
      </c>
      <c r="H1275" s="69"/>
      <c r="I1275" s="101">
        <f t="array" ref="I1275">+ROUND(G1275+(G1275*DES.2),2)</f>
        <v>652.5</v>
      </c>
      <c r="J1275" s="57"/>
      <c r="K1275" s="57"/>
      <c r="L1275" s="57"/>
      <c r="M1275" s="57"/>
      <c r="N1275" s="57"/>
      <c r="O1275" s="64" t="str">
        <f>+IFERROR(VLOOKUP(A1275,Imagen!A:B,2,0),"")</f>
        <v>http://http2.mlstatic.com/D_822880-MLA72642804383_112023-F.jpg</v>
      </c>
    </row>
    <row r="1276" spans="1:15" ht="18">
      <c r="A1276" s="75" t="s">
        <v>1303</v>
      </c>
      <c r="C1276" s="94" t="str">
        <f>+VLOOKUP(A1276,BD!$A$2:$E$3988,3,0)</f>
        <v>(1/4) 4</v>
      </c>
      <c r="D1276" s="95" t="str">
        <f>+VLOOKUP(A1276,BD!$A$2:$E$3988,4,0)</f>
        <v>LINEA GRUESA DE 4 mm</v>
      </c>
      <c r="E1276" s="96">
        <f>+VLOOKUP(A1276,BD!$A$2:$E$3988,5,0)</f>
        <v>264.13</v>
      </c>
      <c r="G1276" s="101">
        <f t="shared" si="35"/>
        <v>142.63</v>
      </c>
      <c r="H1276" s="69"/>
      <c r="I1276" s="101">
        <f t="array" ref="I1276">+ROUND(G1276+(G1276*DES.2),2)</f>
        <v>256.73</v>
      </c>
      <c r="J1276" s="57"/>
      <c r="K1276" s="57"/>
      <c r="L1276" s="57"/>
      <c r="M1276" s="57"/>
      <c r="N1276" s="57"/>
      <c r="O1276" s="64" t="str">
        <f>+IFERROR(VLOOKUP(A1276,Imagen!A:B,2,0),"")</f>
        <v>http://http2.mlstatic.com/D_776879-MLA72642754171_112023-F.jpg</v>
      </c>
    </row>
    <row r="1277" spans="1:15" ht="18">
      <c r="A1277" s="75" t="s">
        <v>1304</v>
      </c>
      <c r="C1277" s="94" t="str">
        <f>+VLOOKUP(A1277,BD!$A$2:$E$3988,3,0)</f>
        <v>(5/16) 4</v>
      </c>
      <c r="D1277" s="95" t="str">
        <f>+VLOOKUP(A1277,BD!$A$2:$E$3988,4,0)</f>
        <v>LINEA GRUESA DE 4 mm</v>
      </c>
      <c r="E1277" s="96">
        <f>+VLOOKUP(A1277,BD!$A$2:$E$3988,5,0)</f>
        <v>264.13</v>
      </c>
      <c r="G1277" s="101">
        <f t="shared" si="35"/>
        <v>142.63</v>
      </c>
      <c r="H1277" s="69"/>
      <c r="I1277" s="101">
        <f t="array" ref="I1277">+ROUND(G1277+(G1277*DES.2),2)</f>
        <v>256.73</v>
      </c>
      <c r="J1277" s="57"/>
      <c r="K1277" s="57"/>
      <c r="L1277" s="57"/>
      <c r="M1277" s="57"/>
      <c r="N1277" s="57"/>
      <c r="O1277" s="64" t="str">
        <f>+IFERROR(VLOOKUP(A1277,Imagen!A:B,2,0),"")</f>
        <v>http://http2.mlstatic.com/D_776879-MLA72642754171_112023-F.jpg</v>
      </c>
    </row>
    <row r="1278" spans="1:15" ht="18">
      <c r="A1278" s="75" t="s">
        <v>1305</v>
      </c>
      <c r="C1278" s="94" t="str">
        <f>+VLOOKUP(A1278,BD!$A$2:$E$3988,3,0)</f>
        <v>(3/8) 4</v>
      </c>
      <c r="D1278" s="95" t="str">
        <f>+VLOOKUP(A1278,BD!$A$2:$E$3988,4,0)</f>
        <v>LINEA GRUESA DE 4 mm</v>
      </c>
      <c r="E1278" s="96">
        <f>+VLOOKUP(A1278,BD!$A$2:$E$3988,5,0)</f>
        <v>331.99</v>
      </c>
      <c r="G1278" s="101">
        <f t="shared" si="35"/>
        <v>179.27</v>
      </c>
      <c r="H1278" s="69"/>
      <c r="I1278" s="101">
        <f t="array" ref="I1278">+ROUND(G1278+(G1278*DES.2),2)</f>
        <v>322.69</v>
      </c>
      <c r="J1278" s="57"/>
      <c r="K1278" s="57"/>
      <c r="L1278" s="57"/>
      <c r="M1278" s="57"/>
      <c r="N1278" s="57"/>
      <c r="O1278" s="64" t="str">
        <f>+IFERROR(VLOOKUP(A1278,Imagen!A:B,2,0),"")</f>
        <v>http://http2.mlstatic.com/D_609116-MLA72571987958_112023-F.jpg</v>
      </c>
    </row>
    <row r="1279" spans="1:15" ht="18">
      <c r="A1279" s="75" t="s">
        <v>1306</v>
      </c>
      <c r="C1279" s="94" t="str">
        <f>+VLOOKUP(A1279,BD!$A$2:$E$3988,3,0)</f>
        <v>(7/16) 4</v>
      </c>
      <c r="D1279" s="95" t="str">
        <f>+VLOOKUP(A1279,BD!$A$2:$E$3988,4,0)</f>
        <v>LINEA GRUESA DE 4 mm</v>
      </c>
      <c r="E1279" s="96">
        <f>+VLOOKUP(A1279,BD!$A$2:$E$3988,5,0)</f>
        <v>331.99</v>
      </c>
      <c r="G1279" s="101">
        <f t="shared" si="35"/>
        <v>179.27</v>
      </c>
      <c r="H1279" s="69"/>
      <c r="I1279" s="101">
        <f t="array" ref="I1279">+ROUND(G1279+(G1279*DES.2),2)</f>
        <v>322.69</v>
      </c>
      <c r="J1279" s="57"/>
      <c r="K1279" s="57"/>
      <c r="L1279" s="57"/>
      <c r="M1279" s="57"/>
      <c r="N1279" s="57"/>
      <c r="O1279" s="64" t="str">
        <f>+IFERROR(VLOOKUP(A1279,Imagen!A:B,2,0),"")</f>
        <v>http://http2.mlstatic.com/D_609116-MLA72571987958_112023-F.jpg</v>
      </c>
    </row>
    <row r="1280" spans="1:15" ht="18">
      <c r="A1280" s="75" t="s">
        <v>1307</v>
      </c>
      <c r="C1280" s="94" t="str">
        <f>+VLOOKUP(A1280,BD!$A$2:$E$3988,3,0)</f>
        <v>(1/2) 4</v>
      </c>
      <c r="D1280" s="95" t="str">
        <f>+VLOOKUP(A1280,BD!$A$2:$E$3988,4,0)</f>
        <v>LINEA GRUESA DE 4 mm</v>
      </c>
      <c r="E1280" s="96">
        <f>+VLOOKUP(A1280,BD!$A$2:$E$3988,5,0)</f>
        <v>371.66</v>
      </c>
      <c r="G1280" s="101">
        <f t="shared" si="35"/>
        <v>200.7</v>
      </c>
      <c r="H1280" s="69"/>
      <c r="I1280" s="101">
        <f t="array" ref="I1280">+ROUND(G1280+(G1280*DES.2),2)</f>
        <v>361.26</v>
      </c>
      <c r="J1280" s="57"/>
      <c r="K1280" s="57"/>
      <c r="L1280" s="57"/>
      <c r="M1280" s="57"/>
      <c r="N1280" s="57"/>
      <c r="O1280" s="64" t="str">
        <f>+IFERROR(VLOOKUP(A1280,Imagen!A:B,2,0),"")</f>
        <v>http://http2.mlstatic.com/D_640316-MLA71987794624_102023-F.jpg</v>
      </c>
    </row>
    <row r="1281" spans="1:15" ht="18">
      <c r="A1281" s="75" t="s">
        <v>1308</v>
      </c>
      <c r="C1281" s="94" t="str">
        <f>+VLOOKUP(A1281,BD!$A$2:$E$3988,3,0)</f>
        <v>8 x 60 (5/16) 4</v>
      </c>
      <c r="D1281" s="95" t="str">
        <f>+VLOOKUP(A1281,BD!$A$2:$E$3988,4,0)</f>
        <v>LINEA GRUESA DE 4 mm</v>
      </c>
      <c r="E1281" s="96">
        <f>+VLOOKUP(A1281,BD!$A$2:$E$3988,5,0)</f>
        <v>903.06</v>
      </c>
      <c r="G1281" s="101">
        <f t="shared" si="35"/>
        <v>487.65</v>
      </c>
      <c r="H1281" s="69"/>
      <c r="I1281" s="101">
        <f t="array" ref="I1281">+ROUND(G1281+(G1281*DES.2),2)</f>
        <v>877.77</v>
      </c>
      <c r="J1281" s="57"/>
      <c r="K1281" s="57"/>
      <c r="L1281" s="57"/>
      <c r="M1281" s="57"/>
      <c r="N1281" s="57"/>
      <c r="O1281" s="64" t="str">
        <f>+IFERROR(VLOOKUP(A1281,Imagen!A:B,2,0),"")</f>
        <v>http://http2.mlstatic.com/D_609116-MLA72571987958_112023-F.jpg</v>
      </c>
    </row>
    <row r="1282" spans="1:15" ht="18">
      <c r="A1282" s="75" t="s">
        <v>1309</v>
      </c>
      <c r="C1282" s="94" t="str">
        <f>+VLOOKUP(A1282,BD!$A$2:$E$3988,3,0)</f>
        <v>10 x 60 (3/8) 4</v>
      </c>
      <c r="D1282" s="95" t="str">
        <f>+VLOOKUP(A1282,BD!$A$2:$E$3988,4,0)</f>
        <v>LINEA GRUESA DE 4 mm</v>
      </c>
      <c r="E1282" s="96">
        <f>+VLOOKUP(A1282,BD!$A$2:$E$3988,5,0)</f>
        <v>903.06</v>
      </c>
      <c r="G1282" s="101">
        <f t="shared" si="35"/>
        <v>487.65</v>
      </c>
      <c r="H1282" s="69"/>
      <c r="I1282" s="101">
        <f t="array" ref="I1282">+ROUND(G1282+(G1282*DES.2),2)</f>
        <v>877.77</v>
      </c>
      <c r="J1282" s="57"/>
      <c r="K1282" s="57"/>
      <c r="L1282" s="57"/>
      <c r="M1282" s="57"/>
      <c r="N1282" s="57"/>
      <c r="O1282" s="64" t="str">
        <f>+IFERROR(VLOOKUP(A1282,Imagen!A:B,2,0),"")</f>
        <v>http://http2.mlstatic.com/D_609116-MLA72571987958_112023-F.jpg</v>
      </c>
    </row>
    <row r="1283" spans="1:15" ht="18">
      <c r="A1283" s="75" t="s">
        <v>1310</v>
      </c>
      <c r="C1283" s="94" t="str">
        <f>+VLOOKUP(A1283,BD!$A$2:$E$3988,3,0)</f>
        <v>11,5 x 60 (7/16) 4</v>
      </c>
      <c r="D1283" s="95" t="str">
        <f>+VLOOKUP(A1283,BD!$A$2:$E$3988,4,0)</f>
        <v>LINEA GRUESA DE 4 mm</v>
      </c>
      <c r="E1283" s="96">
        <f>+VLOOKUP(A1283,BD!$A$2:$E$3988,5,0)</f>
        <v>903.06</v>
      </c>
      <c r="G1283" s="101">
        <f t="shared" si="35"/>
        <v>487.65</v>
      </c>
      <c r="H1283" s="69"/>
      <c r="I1283" s="101">
        <f t="array" ref="I1283">+ROUND(G1283+(G1283*DES.2),2)</f>
        <v>877.77</v>
      </c>
      <c r="J1283" s="57"/>
      <c r="K1283" s="57"/>
      <c r="L1283" s="57"/>
      <c r="M1283" s="57"/>
      <c r="N1283" s="57"/>
      <c r="O1283" s="64" t="str">
        <f>+IFERROR(VLOOKUP(A1283,Imagen!A:B,2,0),"")</f>
        <v>http://http2.mlstatic.com/D_609116-MLA72571987958_112023-F.jpg</v>
      </c>
    </row>
    <row r="1284" spans="1:15" ht="18">
      <c r="A1284" s="75" t="s">
        <v>1311</v>
      </c>
      <c r="C1284" s="94" t="str">
        <f>+VLOOKUP(A1284,BD!$A$2:$E$3988,3,0)</f>
        <v>14 x 60 (9/16) 4</v>
      </c>
      <c r="D1284" s="95" t="str">
        <f>+VLOOKUP(A1284,BD!$A$2:$E$3988,4,0)</f>
        <v>LINEA GRUESA DE 4 mm</v>
      </c>
      <c r="E1284" s="96">
        <f>+VLOOKUP(A1284,BD!$A$2:$E$3988,5,0)</f>
        <v>903.06</v>
      </c>
      <c r="G1284" s="101">
        <f t="shared" si="35"/>
        <v>487.65</v>
      </c>
      <c r="H1284" s="69"/>
      <c r="I1284" s="101">
        <f t="array" ref="I1284">+ROUND(G1284+(G1284*DES.2),2)</f>
        <v>877.77</v>
      </c>
      <c r="J1284" s="57"/>
      <c r="K1284" s="57"/>
      <c r="L1284" s="57"/>
      <c r="M1284" s="57"/>
      <c r="N1284" s="57"/>
      <c r="O1284" s="64" t="str">
        <f>+IFERROR(VLOOKUP(A1284,Imagen!A:B,2,0),"")</f>
        <v>http://http2.mlstatic.com/D_609116-MLA72571987958_112023-F.jpg</v>
      </c>
    </row>
    <row r="1285" spans="1:15" ht="18">
      <c r="A1285" s="75" t="s">
        <v>1312</v>
      </c>
      <c r="C1285" s="94" t="str">
        <f>+VLOOKUP(A1285,BD!$A$2:$E$3988,3,0)</f>
        <v>16 x 60 (5/8) 4</v>
      </c>
      <c r="D1285" s="95" t="str">
        <f>+VLOOKUP(A1285,BD!$A$2:$E$3988,4,0)</f>
        <v>LINEA GRUESA DE 4 mm</v>
      </c>
      <c r="E1285" s="96">
        <f>+VLOOKUP(A1285,BD!$A$2:$E$3988,5,0)</f>
        <v>903.06</v>
      </c>
      <c r="G1285" s="101">
        <f t="shared" si="35"/>
        <v>487.65</v>
      </c>
      <c r="H1285" s="69"/>
      <c r="I1285" s="101">
        <f t="array" ref="I1285">+ROUND(G1285+(G1285*DES.2),2)</f>
        <v>877.77</v>
      </c>
      <c r="J1285" s="57"/>
      <c r="K1285" s="57"/>
      <c r="L1285" s="57"/>
      <c r="M1285" s="57"/>
      <c r="N1285" s="57"/>
      <c r="O1285" s="64" t="str">
        <f>+IFERROR(VLOOKUP(A1285,Imagen!A:B,2,0),"")</f>
        <v>http://http2.mlstatic.com/D_609116-MLA72571987958_112023-F.jpg</v>
      </c>
    </row>
    <row r="1286" spans="1:15" ht="18">
      <c r="A1286" s="75" t="s">
        <v>1313</v>
      </c>
      <c r="C1286" s="94" t="str">
        <f>+VLOOKUP(A1286,BD!$A$2:$E$3988,3,0)</f>
        <v>18 x 60 4</v>
      </c>
      <c r="D1286" s="95" t="str">
        <f>+VLOOKUP(A1286,BD!$A$2:$E$3988,4,0)</f>
        <v>LINEA GRUESA DE 4 mm</v>
      </c>
      <c r="E1286" s="96">
        <f>+VLOOKUP(A1286,BD!$A$2:$E$3988,5,0)</f>
        <v>903.06</v>
      </c>
      <c r="G1286" s="101">
        <f t="shared" si="35"/>
        <v>487.65</v>
      </c>
      <c r="H1286" s="69"/>
      <c r="I1286" s="101">
        <f t="array" ref="I1286">+ROUND(G1286+(G1286*DES.2),2)</f>
        <v>877.77</v>
      </c>
      <c r="J1286" s="57"/>
      <c r="K1286" s="57"/>
      <c r="L1286" s="57"/>
      <c r="M1286" s="57"/>
      <c r="N1286" s="57"/>
      <c r="O1286" s="64" t="str">
        <f>+IFERROR(VLOOKUP(A1286,Imagen!A:B,2,0),"")</f>
        <v>http://http2.mlstatic.com/D_609116-MLA72571987958_112023-F.jpg</v>
      </c>
    </row>
    <row r="1287" spans="1:15" ht="18">
      <c r="A1287" s="75" t="s">
        <v>1314</v>
      </c>
      <c r="C1287" s="94" t="str">
        <f>+VLOOKUP(A1287,BD!$A$2:$E$3988,3,0)</f>
        <v>20 x 60 (3/4) 4</v>
      </c>
      <c r="D1287" s="95" t="str">
        <f>+VLOOKUP(A1287,BD!$A$2:$E$3988,4,0)</f>
        <v>LINEA GRUESA DE 4 mm</v>
      </c>
      <c r="E1287" s="96">
        <f>+VLOOKUP(A1287,BD!$A$2:$E$3988,5,0)</f>
        <v>903.06</v>
      </c>
      <c r="G1287" s="101">
        <f t="shared" si="35"/>
        <v>487.65</v>
      </c>
      <c r="H1287" s="69"/>
      <c r="I1287" s="101">
        <f t="array" ref="I1287">+ROUND(G1287+(G1287*DES.2),2)</f>
        <v>877.77</v>
      </c>
      <c r="J1287" s="57"/>
      <c r="K1287" s="57"/>
      <c r="L1287" s="57"/>
      <c r="M1287" s="57"/>
      <c r="N1287" s="57"/>
      <c r="O1287" s="64" t="str">
        <f>+IFERROR(VLOOKUP(A1287,Imagen!A:B,2,0),"")</f>
        <v>http://http2.mlstatic.com/D_609116-MLA72571987958_112023-F.jpg</v>
      </c>
    </row>
    <row r="1288" spans="1:15" ht="18">
      <c r="A1288" s="75" t="s">
        <v>1315</v>
      </c>
      <c r="C1288" s="94" t="str">
        <f>+VLOOKUP(A1288,BD!$A$2:$E$3988,3,0)</f>
        <v>22 x 60 (7/8) 4</v>
      </c>
      <c r="D1288" s="95" t="str">
        <f>+VLOOKUP(A1288,BD!$A$2:$E$3988,4,0)</f>
        <v>LINEA GRUESA DE 4 mm</v>
      </c>
      <c r="E1288" s="96">
        <f>+VLOOKUP(A1288,BD!$A$2:$E$3988,5,0)</f>
        <v>903.06</v>
      </c>
      <c r="G1288" s="101">
        <f t="shared" si="35"/>
        <v>487.65</v>
      </c>
      <c r="H1288" s="69"/>
      <c r="I1288" s="101">
        <f t="array" ref="I1288">+ROUND(G1288+(G1288*DES.2),2)</f>
        <v>877.77</v>
      </c>
      <c r="J1288" s="57"/>
      <c r="K1288" s="57"/>
      <c r="L1288" s="57"/>
      <c r="M1288" s="57"/>
      <c r="N1288" s="57"/>
      <c r="O1288" s="64" t="str">
        <f>+IFERROR(VLOOKUP(A1288,Imagen!A:B,2,0),"")</f>
        <v>http://http2.mlstatic.com/D_609116-MLA72571987958_112023-F.jpg</v>
      </c>
    </row>
    <row r="1289" spans="1:15" ht="18">
      <c r="A1289" s="75" t="s">
        <v>1316</v>
      </c>
      <c r="C1289" s="94" t="str">
        <f>+VLOOKUP(A1289,BD!$A$2:$E$3988,3,0)</f>
        <v>24 x 60 4</v>
      </c>
      <c r="D1289" s="95" t="str">
        <f>+VLOOKUP(A1289,BD!$A$2:$E$3988,4,0)</f>
        <v>LINEA GRUESA DE 4 mm</v>
      </c>
      <c r="E1289" s="96">
        <f>+VLOOKUP(A1289,BD!$A$2:$E$3988,5,0)</f>
        <v>903.06</v>
      </c>
      <c r="G1289" s="101">
        <f t="shared" si="35"/>
        <v>487.65</v>
      </c>
      <c r="H1289" s="69"/>
      <c r="I1289" s="101">
        <f t="array" ref="I1289">+ROUND(G1289+(G1289*DES.2),2)</f>
        <v>877.77</v>
      </c>
      <c r="J1289" s="57"/>
      <c r="K1289" s="57"/>
      <c r="L1289" s="57"/>
      <c r="M1289" s="57"/>
      <c r="N1289" s="57"/>
      <c r="O1289" s="64" t="str">
        <f>+IFERROR(VLOOKUP(A1289,Imagen!A:B,2,0),"")</f>
        <v>http://http2.mlstatic.com/D_609116-MLA72571987958_112023-F.jpg</v>
      </c>
    </row>
    <row r="1290" spans="1:15" ht="18">
      <c r="A1290" s="75" t="s">
        <v>1317</v>
      </c>
      <c r="C1290" s="94" t="str">
        <f>+VLOOKUP(A1290,BD!$A$2:$E$3988,3,0)</f>
        <v>26 x 60 (1") 4</v>
      </c>
      <c r="D1290" s="95" t="str">
        <f>+VLOOKUP(A1290,BD!$A$2:$E$3988,4,0)</f>
        <v>LINEA GRUESA DE 4 mm</v>
      </c>
      <c r="E1290" s="96">
        <f>+VLOOKUP(A1290,BD!$A$2:$E$3988,5,0)</f>
        <v>903.06</v>
      </c>
      <c r="G1290" s="101">
        <f t="shared" si="35"/>
        <v>487.65</v>
      </c>
      <c r="H1290" s="69"/>
      <c r="I1290" s="101">
        <f t="array" ref="I1290">+ROUND(G1290+(G1290*DES.2),2)</f>
        <v>877.77</v>
      </c>
      <c r="J1290" s="57"/>
      <c r="K1290" s="57"/>
      <c r="L1290" s="57"/>
      <c r="M1290" s="57"/>
      <c r="N1290" s="57"/>
      <c r="O1290" s="64" t="str">
        <f>+IFERROR(VLOOKUP(A1290,Imagen!A:B,2,0),"")</f>
        <v>http://http2.mlstatic.com/D_609116-MLA72571987958_112023-F.jpg</v>
      </c>
    </row>
    <row r="1291" spans="1:15" ht="18">
      <c r="A1291" s="75" t="s">
        <v>1318</v>
      </c>
      <c r="C1291" s="94" t="str">
        <f>+VLOOKUP(A1291,BD!$A$2:$E$3988,3,0)</f>
        <v>28 x 60 ( 1" 1/8) 4</v>
      </c>
      <c r="D1291" s="95" t="str">
        <f>+VLOOKUP(A1291,BD!$A$2:$E$3988,4,0)</f>
        <v>LINEA GRUESA DE 4 mm</v>
      </c>
      <c r="E1291" s="96">
        <f>+VLOOKUP(A1291,BD!$A$2:$E$3988,5,0)</f>
        <v>903.06</v>
      </c>
      <c r="G1291" s="101">
        <f t="shared" si="35"/>
        <v>487.65</v>
      </c>
      <c r="H1291" s="69"/>
      <c r="I1291" s="101">
        <f t="array" ref="I1291">+ROUND(G1291+(G1291*DES.2),2)</f>
        <v>877.77</v>
      </c>
      <c r="J1291" s="57"/>
      <c r="K1291" s="57"/>
      <c r="L1291" s="57"/>
      <c r="M1291" s="57"/>
      <c r="N1291" s="57"/>
      <c r="O1291" s="64" t="str">
        <f>+IFERROR(VLOOKUP(A1291,Imagen!A:B,2,0),"")</f>
        <v>http://http2.mlstatic.com/D_609116-MLA72571987958_112023-F.jpg</v>
      </c>
    </row>
    <row r="1292" spans="1:15" ht="18.75" thickBot="1">
      <c r="A1292" s="75" t="s">
        <v>1319</v>
      </c>
      <c r="C1292" s="94" t="str">
        <f>+VLOOKUP(A1292,BD!$A$2:$E$3988,3,0)</f>
        <v>30 x 60 ( 1" 1/4) 4</v>
      </c>
      <c r="D1292" s="95" t="str">
        <f>+VLOOKUP(A1292,BD!$A$2:$E$3988,4,0)</f>
        <v>LINEA GRUESA DE 4 mm</v>
      </c>
      <c r="E1292" s="96">
        <f>+VLOOKUP(A1292,BD!$A$2:$E$3988,5,0)</f>
        <v>903.06</v>
      </c>
      <c r="G1292" s="101">
        <f t="shared" si="35"/>
        <v>487.65</v>
      </c>
      <c r="H1292" s="69"/>
      <c r="I1292" s="101">
        <f t="array" ref="I1292">+ROUND(G1292+(G1292*DES.2),2)</f>
        <v>877.77</v>
      </c>
      <c r="J1292" s="57"/>
      <c r="K1292" s="57"/>
      <c r="L1292" s="57"/>
      <c r="M1292" s="57"/>
      <c r="N1292" s="57"/>
      <c r="O1292" s="64" t="str">
        <f>+IFERROR(VLOOKUP(A1292,Imagen!A:B,2,0),"")</f>
        <v>http://http2.mlstatic.com/D_609116-MLA72571987958_112023-F.jpg</v>
      </c>
    </row>
    <row r="1293" spans="1:15" ht="27" thickBot="1">
      <c r="A1293" s="75">
        <f>+A1264+1</f>
        <v>14</v>
      </c>
      <c r="B1293" s="174"/>
      <c r="C1293" s="179" t="str">
        <f>+VLOOKUP(A1293,BD!$G:$H,2,0)</f>
        <v>SEEGER DIN 471</v>
      </c>
      <c r="D1293" s="180"/>
      <c r="E1293" s="181"/>
      <c r="J1293" s="57"/>
      <c r="K1293" s="57"/>
      <c r="L1293" s="57"/>
      <c r="M1293" s="57"/>
      <c r="N1293" s="57"/>
      <c r="O1293" s="65" t="str">
        <f>+IFERROR(VLOOKUP(A1293,Imagen!A:B,2,0),"")</f>
        <v/>
      </c>
    </row>
    <row r="1294" spans="1:15" ht="18">
      <c r="A1294" s="75" t="s">
        <v>1320</v>
      </c>
      <c r="B1294" s="175"/>
      <c r="C1294" s="94">
        <f>+VLOOKUP(A1294,BD!$A$2:$E$3988,3,0)</f>
        <v>4</v>
      </c>
      <c r="D1294" s="95" t="str">
        <f>+VLOOKUP(A1294,BD!$A$2:$E$3988,4,0)</f>
        <v>SEEGER A 4</v>
      </c>
      <c r="E1294" s="96">
        <f>+VLOOKUP(A1294,BD!$A$2:$E$3988,5,0)</f>
        <v>88.72</v>
      </c>
      <c r="G1294" s="101">
        <f t="shared" ref="G1294:G1325" si="36">IF($G$7="SI",ROUND(E1294-(E1294*DES.1),2)*1.21,ROUND(E1294-(E1294*DES.1),2))</f>
        <v>47.91</v>
      </c>
      <c r="H1294" s="69"/>
      <c r="I1294" s="101">
        <f t="array" ref="I1294">+ROUND(G1294+(G1294*DES.2),2)</f>
        <v>86.24</v>
      </c>
      <c r="J1294" s="57"/>
      <c r="K1294" s="57"/>
      <c r="L1294" s="57"/>
      <c r="M1294" s="57"/>
      <c r="N1294" s="57"/>
      <c r="O1294" s="65" t="str">
        <f>+IFERROR(VLOOKUP(A1294,Imagen!A:B,2,0),"")</f>
        <v/>
      </c>
    </row>
    <row r="1295" spans="1:15" ht="18">
      <c r="A1295" s="75" t="s">
        <v>1321</v>
      </c>
      <c r="B1295" s="175"/>
      <c r="C1295" s="94">
        <f>+VLOOKUP(A1295,BD!$A$2:$E$3988,3,0)</f>
        <v>5</v>
      </c>
      <c r="D1295" s="95" t="str">
        <f>+VLOOKUP(A1295,BD!$A$2:$E$3988,4,0)</f>
        <v>SEEGER A 5</v>
      </c>
      <c r="E1295" s="96">
        <f>+VLOOKUP(A1295,BD!$A$2:$E$3988,5,0)</f>
        <v>88.72</v>
      </c>
      <c r="G1295" s="101">
        <f t="shared" si="36"/>
        <v>47.91</v>
      </c>
      <c r="H1295" s="69"/>
      <c r="I1295" s="101">
        <f t="array" ref="I1295">+ROUND(G1295+(G1295*DES.2),2)</f>
        <v>86.24</v>
      </c>
      <c r="J1295" s="57"/>
      <c r="K1295" s="57"/>
      <c r="L1295" s="57"/>
      <c r="M1295" s="57"/>
      <c r="N1295" s="57"/>
      <c r="O1295" s="64" t="str">
        <f>+IFERROR(VLOOKUP(A1295,Imagen!A:B,2,0),"")</f>
        <v>http://http2.mlstatic.com/D_996735-MLA72624098231_112023-F.jpg</v>
      </c>
    </row>
    <row r="1296" spans="1:15" ht="18">
      <c r="A1296" s="75" t="s">
        <v>1322</v>
      </c>
      <c r="B1296" s="175"/>
      <c r="C1296" s="94">
        <f>+VLOOKUP(A1296,BD!$A$2:$E$3988,3,0)</f>
        <v>6</v>
      </c>
      <c r="D1296" s="95" t="str">
        <f>+VLOOKUP(A1296,BD!$A$2:$E$3988,4,0)</f>
        <v>SEEGER A 6</v>
      </c>
      <c r="E1296" s="96">
        <f>+VLOOKUP(A1296,BD!$A$2:$E$3988,5,0)</f>
        <v>117.56</v>
      </c>
      <c r="G1296" s="101">
        <f t="shared" si="36"/>
        <v>63.48</v>
      </c>
      <c r="H1296" s="69"/>
      <c r="I1296" s="101">
        <f t="array" ref="I1296">+ROUND(G1296+(G1296*DES.2),2)</f>
        <v>114.26</v>
      </c>
      <c r="J1296" s="57"/>
      <c r="K1296" s="57"/>
      <c r="L1296" s="57"/>
      <c r="M1296" s="57"/>
      <c r="N1296" s="57"/>
      <c r="O1296" s="64" t="str">
        <f>+IFERROR(VLOOKUP(A1296,Imagen!A:B,2,0),"")</f>
        <v>http://http2.mlstatic.com/D_615141-MLA72623803645_112023-F.jpg</v>
      </c>
    </row>
    <row r="1297" spans="1:15" ht="18">
      <c r="A1297" s="75" t="s">
        <v>1323</v>
      </c>
      <c r="B1297" s="175"/>
      <c r="C1297" s="94">
        <f>+VLOOKUP(A1297,BD!$A$2:$E$3988,3,0)</f>
        <v>7</v>
      </c>
      <c r="D1297" s="95" t="str">
        <f>+VLOOKUP(A1297,BD!$A$2:$E$3988,4,0)</f>
        <v>SEEGER A 7</v>
      </c>
      <c r="E1297" s="96">
        <f>+VLOOKUP(A1297,BD!$A$2:$E$3988,5,0)</f>
        <v>147.88</v>
      </c>
      <c r="G1297" s="101">
        <f t="shared" si="36"/>
        <v>79.86</v>
      </c>
      <c r="H1297" s="69"/>
      <c r="I1297" s="101">
        <f t="array" ref="I1297">+ROUND(G1297+(G1297*DES.2),2)</f>
        <v>143.75</v>
      </c>
      <c r="J1297" s="57"/>
      <c r="K1297" s="57"/>
      <c r="L1297" s="57"/>
      <c r="M1297" s="57"/>
      <c r="N1297" s="57"/>
      <c r="O1297" s="64" t="str">
        <f>+IFERROR(VLOOKUP(A1297,Imagen!A:B,2,0),"")</f>
        <v>http://http2.mlstatic.com/D_700820-MLA72624058771_112023-F.jpg</v>
      </c>
    </row>
    <row r="1298" spans="1:15" ht="18">
      <c r="A1298" s="75" t="s">
        <v>1324</v>
      </c>
      <c r="B1298" s="175"/>
      <c r="C1298" s="94">
        <f>+VLOOKUP(A1298,BD!$A$2:$E$3988,3,0)</f>
        <v>8</v>
      </c>
      <c r="D1298" s="95" t="str">
        <f>+VLOOKUP(A1298,BD!$A$2:$E$3988,4,0)</f>
        <v>SEEGER A 8</v>
      </c>
      <c r="E1298" s="96">
        <f>+VLOOKUP(A1298,BD!$A$2:$E$3988,5,0)</f>
        <v>167.48</v>
      </c>
      <c r="G1298" s="101">
        <f t="shared" si="36"/>
        <v>90.44</v>
      </c>
      <c r="H1298" s="69"/>
      <c r="I1298" s="101">
        <f t="array" ref="I1298">+ROUND(G1298+(G1298*DES.2),2)</f>
        <v>162.79</v>
      </c>
      <c r="J1298" s="57"/>
      <c r="K1298" s="57"/>
      <c r="L1298" s="57"/>
      <c r="M1298" s="57"/>
      <c r="N1298" s="57"/>
      <c r="O1298" s="64" t="str">
        <f>+IFERROR(VLOOKUP(A1298,Imagen!A:B,2,0),"")</f>
        <v>http://http2.mlstatic.com/D_689890-MLA71562020274_092023-F.jpg</v>
      </c>
    </row>
    <row r="1299" spans="1:15" ht="18.75" thickBot="1">
      <c r="A1299" s="75" t="s">
        <v>1325</v>
      </c>
      <c r="B1299" s="175"/>
      <c r="C1299" s="94">
        <f>+VLOOKUP(A1299,BD!$A$2:$E$3988,3,0)</f>
        <v>9</v>
      </c>
      <c r="D1299" s="95" t="str">
        <f>+VLOOKUP(A1299,BD!$A$2:$E$3988,4,0)</f>
        <v>SEEGER A 9</v>
      </c>
      <c r="E1299" s="96">
        <f>+VLOOKUP(A1299,BD!$A$2:$E$3988,5,0)</f>
        <v>178.56</v>
      </c>
      <c r="G1299" s="102">
        <f t="shared" si="36"/>
        <v>96.42</v>
      </c>
      <c r="H1299" s="69"/>
      <c r="I1299" s="102">
        <f t="array" ref="I1299">+ROUND(G1299+(G1299*DES.2),2)</f>
        <v>173.56</v>
      </c>
      <c r="J1299" s="57"/>
      <c r="K1299" s="57"/>
      <c r="L1299" s="57"/>
      <c r="M1299" s="57"/>
      <c r="N1299" s="57"/>
      <c r="O1299" s="64" t="str">
        <f>+IFERROR(VLOOKUP(A1299,Imagen!A:B,2,0),"")</f>
        <v>http://http2.mlstatic.com/D_640450-MLA72624058777_112023-F.jpg</v>
      </c>
    </row>
    <row r="1300" spans="1:15" ht="18">
      <c r="A1300" s="75" t="s">
        <v>1326</v>
      </c>
      <c r="B1300" s="175"/>
      <c r="C1300" s="94">
        <f>+VLOOKUP(A1300,BD!$A$2:$E$3988,3,0)</f>
        <v>10</v>
      </c>
      <c r="D1300" s="95" t="str">
        <f>+VLOOKUP(A1300,BD!$A$2:$E$3988,4,0)</f>
        <v>SEEGER A 10</v>
      </c>
      <c r="E1300" s="96">
        <f>+VLOOKUP(A1300,BD!$A$2:$E$3988,5,0)</f>
        <v>201.12</v>
      </c>
      <c r="G1300" s="101">
        <f t="shared" si="36"/>
        <v>108.6</v>
      </c>
      <c r="H1300" s="69"/>
      <c r="I1300" s="101">
        <f t="array" ref="I1300">+ROUND(G1300+(G1300*DES.2),2)</f>
        <v>195.48</v>
      </c>
      <c r="J1300" s="57"/>
      <c r="K1300" s="57"/>
      <c r="L1300" s="57"/>
      <c r="M1300" s="57"/>
      <c r="N1300" s="57"/>
      <c r="O1300" s="64" t="str">
        <f>+IFERROR(VLOOKUP(A1300,Imagen!A:B,2,0),"")</f>
        <v>http://http2.mlstatic.com/D_747476-MLA72623813451_112023-F.jpg</v>
      </c>
    </row>
    <row r="1301" spans="1:15" ht="18">
      <c r="A1301" s="75" t="s">
        <v>1327</v>
      </c>
      <c r="B1301" s="175"/>
      <c r="C1301" s="94">
        <f>+VLOOKUP(A1301,BD!$A$2:$E$3988,3,0)</f>
        <v>11</v>
      </c>
      <c r="D1301" s="95" t="str">
        <f>+VLOOKUP(A1301,BD!$A$2:$E$3988,4,0)</f>
        <v>SEEGER A 11</v>
      </c>
      <c r="E1301" s="96">
        <f>+VLOOKUP(A1301,BD!$A$2:$E$3988,5,0)</f>
        <v>205.92</v>
      </c>
      <c r="G1301" s="101">
        <f t="shared" si="36"/>
        <v>111.2</v>
      </c>
      <c r="H1301" s="69"/>
      <c r="I1301" s="101">
        <f t="array" ref="I1301">+ROUND(G1301+(G1301*DES.2),2)</f>
        <v>200.16</v>
      </c>
      <c r="J1301" s="57"/>
      <c r="K1301" s="57"/>
      <c r="L1301" s="57"/>
      <c r="M1301" s="57"/>
      <c r="N1301" s="57"/>
      <c r="O1301" s="64" t="str">
        <f>+IFERROR(VLOOKUP(A1301,Imagen!A:B,2,0),"")</f>
        <v>http://http2.mlstatic.com/D_902049-MLA72624058775_112023-F.jpg</v>
      </c>
    </row>
    <row r="1302" spans="1:15" ht="18">
      <c r="A1302" s="75" t="s">
        <v>1328</v>
      </c>
      <c r="C1302" s="94">
        <f>+VLOOKUP(A1302,BD!$A$2:$E$3988,3,0)</f>
        <v>12</v>
      </c>
      <c r="D1302" s="95" t="str">
        <f>+VLOOKUP(A1302,BD!$A$2:$E$3988,4,0)</f>
        <v>SEEGER A 12</v>
      </c>
      <c r="E1302" s="96">
        <f>+VLOOKUP(A1302,BD!$A$2:$E$3988,5,0)</f>
        <v>212.6</v>
      </c>
      <c r="G1302" s="101">
        <f t="shared" si="36"/>
        <v>114.8</v>
      </c>
      <c r="H1302" s="69"/>
      <c r="I1302" s="101">
        <f t="array" ref="I1302">+ROUND(G1302+(G1302*DES.2),2)</f>
        <v>206.64</v>
      </c>
      <c r="J1302" s="57"/>
      <c r="K1302" s="57"/>
      <c r="L1302" s="57"/>
      <c r="M1302" s="57"/>
      <c r="N1302" s="57"/>
      <c r="O1302" s="64" t="str">
        <f>+IFERROR(VLOOKUP(A1302,Imagen!A:B,2,0),"")</f>
        <v>http://http2.mlstatic.com/D_652473-MLA72624058773_112023-F.jpg</v>
      </c>
    </row>
    <row r="1303" spans="1:15" ht="18">
      <c r="A1303" s="75" t="s">
        <v>1329</v>
      </c>
      <c r="C1303" s="94">
        <f>+VLOOKUP(A1303,BD!$A$2:$E$3988,3,0)</f>
        <v>13</v>
      </c>
      <c r="D1303" s="95" t="str">
        <f>+VLOOKUP(A1303,BD!$A$2:$E$3988,4,0)</f>
        <v>SEEGER A 13</v>
      </c>
      <c r="E1303" s="96">
        <f>+VLOOKUP(A1303,BD!$A$2:$E$3988,5,0)</f>
        <v>268.04000000000002</v>
      </c>
      <c r="G1303" s="101">
        <f t="shared" si="36"/>
        <v>144.74</v>
      </c>
      <c r="H1303" s="69"/>
      <c r="I1303" s="101">
        <f t="array" ref="I1303">+ROUND(G1303+(G1303*DES.2),2)</f>
        <v>260.52999999999997</v>
      </c>
      <c r="J1303" s="57"/>
      <c r="K1303" s="57"/>
      <c r="L1303" s="57"/>
      <c r="M1303" s="57"/>
      <c r="N1303" s="57"/>
      <c r="O1303" s="64" t="str">
        <f>+IFERROR(VLOOKUP(A1303,Imagen!A:B,2,0),"")</f>
        <v>http://http2.mlstatic.com/D_638462-MLA72624384729_112023-F.jpg</v>
      </c>
    </row>
    <row r="1304" spans="1:15" ht="18">
      <c r="A1304" s="75" t="s">
        <v>1330</v>
      </c>
      <c r="C1304" s="94">
        <f>+VLOOKUP(A1304,BD!$A$2:$E$3988,3,0)</f>
        <v>14</v>
      </c>
      <c r="D1304" s="95" t="str">
        <f>+VLOOKUP(A1304,BD!$A$2:$E$3988,4,0)</f>
        <v>SEEGER A 14</v>
      </c>
      <c r="E1304" s="96">
        <f>+VLOOKUP(A1304,BD!$A$2:$E$3988,5,0)</f>
        <v>268.04000000000002</v>
      </c>
      <c r="G1304" s="101">
        <f t="shared" si="36"/>
        <v>144.74</v>
      </c>
      <c r="H1304" s="69"/>
      <c r="I1304" s="101">
        <f t="array" ref="I1304">+ROUND(G1304+(G1304*DES.2),2)</f>
        <v>260.52999999999997</v>
      </c>
      <c r="J1304" s="57"/>
      <c r="K1304" s="57"/>
      <c r="L1304" s="57"/>
      <c r="M1304" s="57"/>
      <c r="N1304" s="57"/>
      <c r="O1304" s="64" t="str">
        <f>+IFERROR(VLOOKUP(A1304,Imagen!A:B,2,0),"")</f>
        <v>http://http2.mlstatic.com/D_949121-MLA72624305943_112023-F.jpg</v>
      </c>
    </row>
    <row r="1305" spans="1:15" ht="18">
      <c r="A1305" s="75" t="s">
        <v>1331</v>
      </c>
      <c r="C1305" s="94">
        <f>+VLOOKUP(A1305,BD!$A$2:$E$3988,3,0)</f>
        <v>15</v>
      </c>
      <c r="D1305" s="95" t="str">
        <f>+VLOOKUP(A1305,BD!$A$2:$E$3988,4,0)</f>
        <v>SEEGER A 15</v>
      </c>
      <c r="E1305" s="96">
        <f>+VLOOKUP(A1305,BD!$A$2:$E$3988,5,0)</f>
        <v>284.68</v>
      </c>
      <c r="G1305" s="101">
        <f t="shared" si="36"/>
        <v>153.72999999999999</v>
      </c>
      <c r="H1305" s="69"/>
      <c r="I1305" s="101">
        <f t="array" ref="I1305">+ROUND(G1305+(G1305*DES.2),2)</f>
        <v>276.70999999999998</v>
      </c>
      <c r="J1305" s="57"/>
      <c r="K1305" s="57"/>
      <c r="L1305" s="57"/>
      <c r="M1305" s="57"/>
      <c r="N1305" s="57"/>
      <c r="O1305" s="64" t="str">
        <f>+IFERROR(VLOOKUP(A1305,Imagen!A:B,2,0),"")</f>
        <v>http://http2.mlstatic.com/D_689155-MLA72553138972_112023-F.jpg</v>
      </c>
    </row>
    <row r="1306" spans="1:15" ht="18">
      <c r="A1306" s="75" t="s">
        <v>1332</v>
      </c>
      <c r="C1306" s="94">
        <f>+VLOOKUP(A1306,BD!$A$2:$E$3988,3,0)</f>
        <v>16</v>
      </c>
      <c r="D1306" s="95" t="str">
        <f>+VLOOKUP(A1306,BD!$A$2:$E$3988,4,0)</f>
        <v>SEEGER A 16</v>
      </c>
      <c r="E1306" s="96">
        <f>+VLOOKUP(A1306,BD!$A$2:$E$3988,5,0)</f>
        <v>293.2</v>
      </c>
      <c r="G1306" s="101">
        <f t="shared" si="36"/>
        <v>158.33000000000001</v>
      </c>
      <c r="H1306" s="69"/>
      <c r="I1306" s="101">
        <f t="array" ref="I1306">+ROUND(G1306+(G1306*DES.2),2)</f>
        <v>284.99</v>
      </c>
      <c r="J1306" s="57"/>
      <c r="K1306" s="57"/>
      <c r="L1306" s="57"/>
      <c r="M1306" s="57"/>
      <c r="N1306" s="57"/>
      <c r="O1306" s="64" t="str">
        <f>+IFERROR(VLOOKUP(A1306,Imagen!A:B,2,0),"")</f>
        <v>http://http2.mlstatic.com/D_659468-MLA72623813469_112023-F.jpg</v>
      </c>
    </row>
    <row r="1307" spans="1:15" ht="18">
      <c r="A1307" s="75" t="s">
        <v>1333</v>
      </c>
      <c r="C1307" s="94">
        <f>+VLOOKUP(A1307,BD!$A$2:$E$3988,3,0)</f>
        <v>17</v>
      </c>
      <c r="D1307" s="95" t="str">
        <f>+VLOOKUP(A1307,BD!$A$2:$E$3988,4,0)</f>
        <v>SEEGER A 17</v>
      </c>
      <c r="E1307" s="96">
        <f>+VLOOKUP(A1307,BD!$A$2:$E$3988,5,0)</f>
        <v>435.32</v>
      </c>
      <c r="G1307" s="101">
        <f t="shared" si="36"/>
        <v>235.07</v>
      </c>
      <c r="H1307" s="69"/>
      <c r="I1307" s="101">
        <f t="array" ref="I1307">+ROUND(G1307+(G1307*DES.2),2)</f>
        <v>423.13</v>
      </c>
      <c r="J1307" s="57"/>
      <c r="K1307" s="57"/>
      <c r="L1307" s="57"/>
      <c r="M1307" s="57"/>
      <c r="N1307" s="57"/>
      <c r="O1307" s="64" t="str">
        <f>+IFERROR(VLOOKUP(A1307,Imagen!A:B,2,0),"")</f>
        <v>http://http2.mlstatic.com/D_990577-MLA72624098255_112023-F.jpg</v>
      </c>
    </row>
    <row r="1308" spans="1:15" ht="18">
      <c r="A1308" s="75" t="s">
        <v>1334</v>
      </c>
      <c r="C1308" s="94">
        <f>+VLOOKUP(A1308,BD!$A$2:$E$3988,3,0)</f>
        <v>18</v>
      </c>
      <c r="D1308" s="95" t="str">
        <f>+VLOOKUP(A1308,BD!$A$2:$E$3988,4,0)</f>
        <v>SEEGER A 18</v>
      </c>
      <c r="E1308" s="96">
        <f>+VLOOKUP(A1308,BD!$A$2:$E$3988,5,0)</f>
        <v>474</v>
      </c>
      <c r="G1308" s="101">
        <f t="shared" si="36"/>
        <v>255.96</v>
      </c>
      <c r="H1308" s="69"/>
      <c r="I1308" s="101">
        <f t="array" ref="I1308">+ROUND(G1308+(G1308*DES.2),2)</f>
        <v>460.73</v>
      </c>
      <c r="J1308" s="57"/>
      <c r="K1308" s="57"/>
      <c r="L1308" s="57"/>
      <c r="M1308" s="57"/>
      <c r="N1308" s="57"/>
      <c r="O1308" s="64" t="str">
        <f>+IFERROR(VLOOKUP(A1308,Imagen!A:B,2,0),"")</f>
        <v>http://http2.mlstatic.com/D_660462-MLA72527472776_102023-F.jpg</v>
      </c>
    </row>
    <row r="1309" spans="1:15" ht="18">
      <c r="A1309" s="75" t="s">
        <v>1335</v>
      </c>
      <c r="C1309" s="94">
        <f>+VLOOKUP(A1309,BD!$A$2:$E$3988,3,0)</f>
        <v>19</v>
      </c>
      <c r="D1309" s="95" t="str">
        <f>+VLOOKUP(A1309,BD!$A$2:$E$3988,4,0)</f>
        <v>SEEGER A 19</v>
      </c>
      <c r="E1309" s="96">
        <f>+VLOOKUP(A1309,BD!$A$2:$E$3988,5,0)</f>
        <v>601.61</v>
      </c>
      <c r="G1309" s="101">
        <f t="shared" si="36"/>
        <v>324.87</v>
      </c>
      <c r="H1309" s="69"/>
      <c r="I1309" s="101">
        <f t="array" ref="I1309">+ROUND(G1309+(G1309*DES.2),2)</f>
        <v>584.77</v>
      </c>
      <c r="J1309" s="57"/>
      <c r="K1309" s="57"/>
      <c r="L1309" s="57"/>
      <c r="M1309" s="57"/>
      <c r="N1309" s="57"/>
      <c r="O1309" s="64" t="str">
        <f>+IFERROR(VLOOKUP(A1309,Imagen!A:B,2,0),"")</f>
        <v>http://http2.mlstatic.com/D_787737-MLA72624384735_112023-F.jpg</v>
      </c>
    </row>
    <row r="1310" spans="1:15" ht="18">
      <c r="A1310" s="75" t="s">
        <v>1336</v>
      </c>
      <c r="C1310" s="94">
        <f>+VLOOKUP(A1310,BD!$A$2:$E$3988,3,0)</f>
        <v>20</v>
      </c>
      <c r="D1310" s="95" t="str">
        <f>+VLOOKUP(A1310,BD!$A$2:$E$3988,4,0)</f>
        <v>SEEGER A 20</v>
      </c>
      <c r="E1310" s="96">
        <f>+VLOOKUP(A1310,BD!$A$2:$E$3988,5,0)</f>
        <v>552.72</v>
      </c>
      <c r="G1310" s="101">
        <f t="shared" si="36"/>
        <v>298.47000000000003</v>
      </c>
      <c r="H1310" s="69"/>
      <c r="I1310" s="101">
        <f t="array" ref="I1310">+ROUND(G1310+(G1310*DES.2),2)</f>
        <v>537.25</v>
      </c>
      <c r="J1310" s="57"/>
      <c r="K1310" s="57"/>
      <c r="L1310" s="57"/>
      <c r="M1310" s="57"/>
      <c r="N1310" s="57"/>
      <c r="O1310" s="64" t="str">
        <f>+IFERROR(VLOOKUP(A1310,Imagen!A:B,2,0),"")</f>
        <v>http://http2.mlstatic.com/D_772594-MLA72624305947_112023-F.jpg</v>
      </c>
    </row>
    <row r="1311" spans="1:15" ht="18">
      <c r="A1311" s="75" t="s">
        <v>1337</v>
      </c>
      <c r="C1311" s="94">
        <f>+VLOOKUP(A1311,BD!$A$2:$E$3988,3,0)</f>
        <v>21</v>
      </c>
      <c r="D1311" s="95" t="str">
        <f>+VLOOKUP(A1311,BD!$A$2:$E$3988,4,0)</f>
        <v>SEEGER A 21</v>
      </c>
      <c r="E1311" s="96">
        <f>+VLOOKUP(A1311,BD!$A$2:$E$3988,5,0)</f>
        <v>641.48</v>
      </c>
      <c r="G1311" s="101">
        <f t="shared" si="36"/>
        <v>346.4</v>
      </c>
      <c r="H1311" s="69"/>
      <c r="I1311" s="101">
        <f t="array" ref="I1311">+ROUND(G1311+(G1311*DES.2),2)</f>
        <v>623.52</v>
      </c>
      <c r="J1311" s="57"/>
      <c r="K1311" s="57"/>
      <c r="L1311" s="57"/>
      <c r="M1311" s="57"/>
      <c r="N1311" s="57"/>
      <c r="O1311" s="64" t="str">
        <f>+IFERROR(VLOOKUP(A1311,Imagen!A:B,2,0),"")</f>
        <v>http://http2.mlstatic.com/D_674900-MLA72624098265_112023-F.jpg</v>
      </c>
    </row>
    <row r="1312" spans="1:15" ht="18">
      <c r="A1312" s="75" t="s">
        <v>1338</v>
      </c>
      <c r="C1312" s="94">
        <f>+VLOOKUP(A1312,BD!$A$2:$E$3988,3,0)</f>
        <v>22</v>
      </c>
      <c r="D1312" s="95" t="str">
        <f>+VLOOKUP(A1312,BD!$A$2:$E$3988,4,0)</f>
        <v>SEEGER A 22</v>
      </c>
      <c r="E1312" s="96">
        <f>+VLOOKUP(A1312,BD!$A$2:$E$3988,5,0)</f>
        <v>661.44</v>
      </c>
      <c r="G1312" s="101">
        <f t="shared" si="36"/>
        <v>357.18</v>
      </c>
      <c r="H1312" s="69"/>
      <c r="I1312" s="101">
        <f t="array" ref="I1312">+ROUND(G1312+(G1312*DES.2),2)</f>
        <v>642.91999999999996</v>
      </c>
      <c r="J1312" s="57"/>
      <c r="K1312" s="57"/>
      <c r="L1312" s="57"/>
      <c r="M1312" s="57"/>
      <c r="N1312" s="57"/>
      <c r="O1312" s="64" t="str">
        <f>+IFERROR(VLOOKUP(A1312,Imagen!A:B,2,0),"")</f>
        <v>http://http2.mlstatic.com/D_667479-MLA72623813481_112023-F.jpg</v>
      </c>
    </row>
    <row r="1313" spans="1:15" ht="18">
      <c r="A1313" s="75" t="s">
        <v>1339</v>
      </c>
      <c r="C1313" s="94">
        <f>+VLOOKUP(A1313,BD!$A$2:$E$3988,3,0)</f>
        <v>23</v>
      </c>
      <c r="D1313" s="95" t="str">
        <f>+VLOOKUP(A1313,BD!$A$2:$E$3988,4,0)</f>
        <v>SEEGER A 23</v>
      </c>
      <c r="E1313" s="96">
        <f>+VLOOKUP(A1313,BD!$A$2:$E$3988,5,0)</f>
        <v>661.44</v>
      </c>
      <c r="G1313" s="101">
        <f t="shared" si="36"/>
        <v>357.18</v>
      </c>
      <c r="H1313" s="69"/>
      <c r="I1313" s="101">
        <f t="array" ref="I1313">+ROUND(G1313+(G1313*DES.2),2)</f>
        <v>642.91999999999996</v>
      </c>
      <c r="J1313" s="57"/>
      <c r="K1313" s="57"/>
      <c r="L1313" s="57"/>
      <c r="M1313" s="57"/>
      <c r="N1313" s="57"/>
      <c r="O1313" s="64" t="str">
        <f>+IFERROR(VLOOKUP(A1313,Imagen!A:B,2,0),"")</f>
        <v>http://http2.mlstatic.com/D_604261-MLA72624098267_112023-F.jpg</v>
      </c>
    </row>
    <row r="1314" spans="1:15" ht="18">
      <c r="A1314" s="75" t="s">
        <v>1340</v>
      </c>
      <c r="C1314" s="94">
        <f>+VLOOKUP(A1314,BD!$A$2:$E$3988,3,0)</f>
        <v>24</v>
      </c>
      <c r="D1314" s="95" t="str">
        <f>+VLOOKUP(A1314,BD!$A$2:$E$3988,4,0)</f>
        <v>SEEGER A 24</v>
      </c>
      <c r="E1314" s="96">
        <f>+VLOOKUP(A1314,BD!$A$2:$E$3988,5,0)</f>
        <v>766.46</v>
      </c>
      <c r="G1314" s="101">
        <f t="shared" si="36"/>
        <v>413.89</v>
      </c>
      <c r="H1314" s="69"/>
      <c r="I1314" s="101">
        <f t="array" ref="I1314">+ROUND(G1314+(G1314*DES.2),2)</f>
        <v>745</v>
      </c>
      <c r="J1314" s="57"/>
      <c r="K1314" s="57"/>
      <c r="L1314" s="57"/>
      <c r="M1314" s="57"/>
      <c r="N1314" s="57"/>
      <c r="O1314" s="64" t="str">
        <f>+IFERROR(VLOOKUP(A1314,Imagen!A:B,2,0),"")</f>
        <v>http://http2.mlstatic.com/D_649771-MLA72597530475_102023-F.jpg</v>
      </c>
    </row>
    <row r="1315" spans="1:15" ht="18">
      <c r="A1315" s="75" t="s">
        <v>1341</v>
      </c>
      <c r="C1315" s="94">
        <f>+VLOOKUP(A1315,BD!$A$2:$E$3988,3,0)</f>
        <v>25</v>
      </c>
      <c r="D1315" s="95" t="str">
        <f>+VLOOKUP(A1315,BD!$A$2:$E$3988,4,0)</f>
        <v>SEEGER A 25</v>
      </c>
      <c r="E1315" s="96">
        <f>+VLOOKUP(A1315,BD!$A$2:$E$3988,5,0)</f>
        <v>688.8</v>
      </c>
      <c r="G1315" s="101">
        <f t="shared" si="36"/>
        <v>371.95</v>
      </c>
      <c r="H1315" s="69"/>
      <c r="I1315" s="101">
        <f t="array" ref="I1315">+ROUND(G1315+(G1315*DES.2),2)</f>
        <v>669.51</v>
      </c>
      <c r="J1315" s="57"/>
      <c r="K1315" s="57"/>
      <c r="L1315" s="57"/>
      <c r="M1315" s="57"/>
      <c r="N1315" s="57"/>
      <c r="O1315" s="64" t="str">
        <f>+IFERROR(VLOOKUP(A1315,Imagen!A:B,2,0),"")</f>
        <v>http://http2.mlstatic.com/D_824573-MLA72553138982_112023-F.jpg</v>
      </c>
    </row>
    <row r="1316" spans="1:15" ht="18">
      <c r="A1316" s="75" t="s">
        <v>1342</v>
      </c>
      <c r="C1316" s="94">
        <f>+VLOOKUP(A1316,BD!$A$2:$E$3988,3,0)</f>
        <v>26</v>
      </c>
      <c r="D1316" s="95" t="str">
        <f>+VLOOKUP(A1316,BD!$A$2:$E$3988,4,0)</f>
        <v>SEEGER A 26</v>
      </c>
      <c r="E1316" s="96">
        <f>+VLOOKUP(A1316,BD!$A$2:$E$3988,5,0)</f>
        <v>751.64</v>
      </c>
      <c r="G1316" s="101">
        <f t="shared" si="36"/>
        <v>405.89</v>
      </c>
      <c r="H1316" s="69"/>
      <c r="I1316" s="101">
        <f t="array" ref="I1316">+ROUND(G1316+(G1316*DES.2),2)</f>
        <v>730.6</v>
      </c>
      <c r="J1316" s="57"/>
      <c r="K1316" s="57"/>
      <c r="L1316" s="57"/>
      <c r="M1316" s="57"/>
      <c r="N1316" s="57"/>
      <c r="O1316" s="64" t="str">
        <f>+IFERROR(VLOOKUP(A1316,Imagen!A:B,2,0),"")</f>
        <v>http://http2.mlstatic.com/D_775453-MLA72623813485_112023-F.jpg</v>
      </c>
    </row>
    <row r="1317" spans="1:15" ht="18">
      <c r="A1317" s="75" t="s">
        <v>1343</v>
      </c>
      <c r="C1317" s="94">
        <f>+VLOOKUP(A1317,BD!$A$2:$E$3988,3,0)</f>
        <v>27</v>
      </c>
      <c r="D1317" s="95" t="str">
        <f>+VLOOKUP(A1317,BD!$A$2:$E$3988,4,0)</f>
        <v>SEEGER A 27</v>
      </c>
      <c r="E1317" s="96">
        <f>+VLOOKUP(A1317,BD!$A$2:$E$3988,5,0)</f>
        <v>751.64</v>
      </c>
      <c r="G1317" s="101">
        <f t="shared" si="36"/>
        <v>405.89</v>
      </c>
      <c r="H1317" s="69"/>
      <c r="I1317" s="101">
        <f t="array" ref="I1317">+ROUND(G1317+(G1317*DES.2),2)</f>
        <v>730.6</v>
      </c>
      <c r="J1317" s="57"/>
      <c r="K1317" s="57"/>
      <c r="L1317" s="57"/>
      <c r="M1317" s="57"/>
      <c r="N1317" s="57"/>
      <c r="O1317" s="64" t="str">
        <f>+IFERROR(VLOOKUP(A1317,Imagen!A:B,2,0),"")</f>
        <v>http://http2.mlstatic.com/D_802873-MLA72623813489_112023-F.jpg</v>
      </c>
    </row>
    <row r="1318" spans="1:15" ht="18">
      <c r="A1318" s="75" t="s">
        <v>1344</v>
      </c>
      <c r="C1318" s="94">
        <f>+VLOOKUP(A1318,BD!$A$2:$E$3988,3,0)</f>
        <v>28</v>
      </c>
      <c r="D1318" s="95" t="str">
        <f>+VLOOKUP(A1318,BD!$A$2:$E$3988,4,0)</f>
        <v>SEEGER A 28</v>
      </c>
      <c r="E1318" s="96">
        <f>+VLOOKUP(A1318,BD!$A$2:$E$3988,5,0)</f>
        <v>856.28</v>
      </c>
      <c r="G1318" s="101">
        <f t="shared" si="36"/>
        <v>462.39</v>
      </c>
      <c r="H1318" s="69"/>
      <c r="I1318" s="101">
        <f t="array" ref="I1318">+ROUND(G1318+(G1318*DES.2),2)</f>
        <v>832.3</v>
      </c>
      <c r="J1318" s="57"/>
      <c r="K1318" s="57"/>
      <c r="L1318" s="57"/>
      <c r="M1318" s="57"/>
      <c r="N1318" s="57"/>
      <c r="O1318" s="64" t="str">
        <f>+IFERROR(VLOOKUP(A1318,Imagen!A:B,2,0),"")</f>
        <v>http://http2.mlstatic.com/D_930960-MLA72624058805_112023-F.jpg</v>
      </c>
    </row>
    <row r="1319" spans="1:15" ht="18">
      <c r="A1319" s="75" t="s">
        <v>1345</v>
      </c>
      <c r="C1319" s="94">
        <f>+VLOOKUP(A1319,BD!$A$2:$E$3988,3,0)</f>
        <v>29</v>
      </c>
      <c r="D1319" s="95" t="str">
        <f>+VLOOKUP(A1319,BD!$A$2:$E$3988,4,0)</f>
        <v>SEEGER A 29</v>
      </c>
      <c r="E1319" s="96">
        <f>+VLOOKUP(A1319,BD!$A$2:$E$3988,5,0)</f>
        <v>906.92</v>
      </c>
      <c r="G1319" s="101">
        <f t="shared" si="36"/>
        <v>489.74</v>
      </c>
      <c r="H1319" s="69"/>
      <c r="I1319" s="101">
        <f t="array" ref="I1319">+ROUND(G1319+(G1319*DES.2),2)</f>
        <v>881.53</v>
      </c>
      <c r="J1319" s="57"/>
      <c r="K1319" s="57"/>
      <c r="L1319" s="57"/>
      <c r="M1319" s="57"/>
      <c r="N1319" s="57"/>
      <c r="O1319" s="64" t="str">
        <f>+IFERROR(VLOOKUP(A1319,Imagen!A:B,2,0),"")</f>
        <v>http://http2.mlstatic.com/D_947399-MLA72624098279_112023-F.jpg</v>
      </c>
    </row>
    <row r="1320" spans="1:15" ht="18">
      <c r="A1320" s="75" t="s">
        <v>1346</v>
      </c>
      <c r="C1320" s="94">
        <f>+VLOOKUP(A1320,BD!$A$2:$E$3988,3,0)</f>
        <v>30</v>
      </c>
      <c r="D1320" s="95" t="str">
        <f>+VLOOKUP(A1320,BD!$A$2:$E$3988,4,0)</f>
        <v>SEEGER A 30</v>
      </c>
      <c r="E1320" s="96">
        <f>+VLOOKUP(A1320,BD!$A$2:$E$3988,5,0)</f>
        <v>1323.36</v>
      </c>
      <c r="G1320" s="101">
        <f t="shared" si="36"/>
        <v>714.61</v>
      </c>
      <c r="H1320" s="69"/>
      <c r="I1320" s="101">
        <f t="array" ref="I1320">+ROUND(G1320+(G1320*DES.2),2)</f>
        <v>1286.3</v>
      </c>
      <c r="J1320" s="57"/>
      <c r="K1320" s="57"/>
      <c r="L1320" s="57"/>
      <c r="M1320" s="57"/>
      <c r="N1320" s="57"/>
      <c r="O1320" s="64" t="str">
        <f>+IFERROR(VLOOKUP(A1320,Imagen!A:B,2,0),"")</f>
        <v>http://http2.mlstatic.com/D_975004-MLA72624305969_112023-F.jpg</v>
      </c>
    </row>
    <row r="1321" spans="1:15" ht="18">
      <c r="A1321" s="75" t="s">
        <v>1347</v>
      </c>
      <c r="C1321" s="94">
        <f>+VLOOKUP(A1321,BD!$A$2:$E$3988,3,0)</f>
        <v>31</v>
      </c>
      <c r="D1321" s="95" t="str">
        <f>+VLOOKUP(A1321,BD!$A$2:$E$3988,4,0)</f>
        <v>SEEGER A 31</v>
      </c>
      <c r="E1321" s="96">
        <f>+VLOOKUP(A1321,BD!$A$2:$E$3988,5,0)</f>
        <v>1232.6400000000001</v>
      </c>
      <c r="G1321" s="101">
        <f t="shared" si="36"/>
        <v>665.63</v>
      </c>
      <c r="H1321" s="69"/>
      <c r="I1321" s="101">
        <f t="array" ref="I1321">+ROUND(G1321+(G1321*DES.2),2)</f>
        <v>1198.1300000000001</v>
      </c>
      <c r="J1321" s="57"/>
      <c r="K1321" s="57"/>
      <c r="L1321" s="57"/>
      <c r="M1321" s="57"/>
      <c r="N1321" s="57"/>
      <c r="O1321" s="65" t="str">
        <f>+IFERROR(VLOOKUP(A1321,Imagen!A:B,2,0),"")</f>
        <v/>
      </c>
    </row>
    <row r="1322" spans="1:15" ht="18">
      <c r="A1322" s="75" t="s">
        <v>1348</v>
      </c>
      <c r="C1322" s="94">
        <f>+VLOOKUP(A1322,BD!$A$2:$E$3988,3,0)</f>
        <v>32</v>
      </c>
      <c r="D1322" s="95" t="str">
        <f>+VLOOKUP(A1322,BD!$A$2:$E$3988,4,0)</f>
        <v>SEEGER A 32</v>
      </c>
      <c r="E1322" s="96">
        <f>+VLOOKUP(A1322,BD!$A$2:$E$3988,5,0)</f>
        <v>1392.88</v>
      </c>
      <c r="G1322" s="101">
        <f t="shared" si="36"/>
        <v>752.16</v>
      </c>
      <c r="H1322" s="69"/>
      <c r="I1322" s="101">
        <f t="array" ref="I1322">+ROUND(G1322+(G1322*DES.2),2)</f>
        <v>1353.89</v>
      </c>
      <c r="J1322" s="57"/>
      <c r="K1322" s="57"/>
      <c r="L1322" s="57"/>
      <c r="M1322" s="57"/>
      <c r="N1322" s="57"/>
      <c r="O1322" s="65" t="str">
        <f>+IFERROR(VLOOKUP(A1322,Imagen!A:B,2,0),"")</f>
        <v/>
      </c>
    </row>
    <row r="1323" spans="1:15" ht="18">
      <c r="A1323" s="75" t="s">
        <v>1349</v>
      </c>
      <c r="C1323" s="94">
        <f>+VLOOKUP(A1323,BD!$A$2:$E$3988,3,0)</f>
        <v>33</v>
      </c>
      <c r="D1323" s="95" t="str">
        <f>+VLOOKUP(A1323,BD!$A$2:$E$3988,4,0)</f>
        <v>SEEGER A 33</v>
      </c>
      <c r="E1323" s="96">
        <f>+VLOOKUP(A1323,BD!$A$2:$E$3988,5,0)</f>
        <v>1312.88</v>
      </c>
      <c r="G1323" s="101">
        <f t="shared" si="36"/>
        <v>708.96</v>
      </c>
      <c r="H1323" s="69"/>
      <c r="I1323" s="101">
        <f t="array" ref="I1323">+ROUND(G1323+(G1323*DES.2),2)</f>
        <v>1276.1300000000001</v>
      </c>
      <c r="J1323" s="57"/>
      <c r="K1323" s="57"/>
      <c r="L1323" s="57"/>
      <c r="M1323" s="57"/>
      <c r="N1323" s="57"/>
      <c r="O1323" s="65" t="str">
        <f>+IFERROR(VLOOKUP(A1323,Imagen!A:B,2,0),"")</f>
        <v/>
      </c>
    </row>
    <row r="1324" spans="1:15" ht="18">
      <c r="A1324" s="75" t="s">
        <v>1350</v>
      </c>
      <c r="C1324" s="94">
        <f>+VLOOKUP(A1324,BD!$A$2:$E$3988,3,0)</f>
        <v>34</v>
      </c>
      <c r="D1324" s="95" t="str">
        <f>+VLOOKUP(A1324,BD!$A$2:$E$3988,4,0)</f>
        <v>SEEGER A 34</v>
      </c>
      <c r="E1324" s="96">
        <f>+VLOOKUP(A1324,BD!$A$2:$E$3988,5,0)</f>
        <v>1312.88</v>
      </c>
      <c r="G1324" s="101">
        <f t="shared" si="36"/>
        <v>708.96</v>
      </c>
      <c r="H1324" s="69"/>
      <c r="I1324" s="101">
        <f t="array" ref="I1324">+ROUND(G1324+(G1324*DES.2),2)</f>
        <v>1276.1300000000001</v>
      </c>
      <c r="J1324" s="57"/>
      <c r="K1324" s="57"/>
      <c r="L1324" s="57"/>
      <c r="M1324" s="57"/>
      <c r="N1324" s="57"/>
      <c r="O1324" s="65" t="str">
        <f>+IFERROR(VLOOKUP(A1324,Imagen!A:B,2,0),"")</f>
        <v/>
      </c>
    </row>
    <row r="1325" spans="1:15" ht="18">
      <c r="A1325" s="75" t="s">
        <v>1351</v>
      </c>
      <c r="C1325" s="94">
        <f>+VLOOKUP(A1325,BD!$A$2:$E$3988,3,0)</f>
        <v>35</v>
      </c>
      <c r="D1325" s="95" t="str">
        <f>+VLOOKUP(A1325,BD!$A$2:$E$3988,4,0)</f>
        <v>SEEGER A 35</v>
      </c>
      <c r="E1325" s="96">
        <f>+VLOOKUP(A1325,BD!$A$2:$E$3988,5,0)</f>
        <v>1974</v>
      </c>
      <c r="G1325" s="101">
        <f t="shared" si="36"/>
        <v>1065.96</v>
      </c>
      <c r="H1325" s="69"/>
      <c r="I1325" s="101">
        <f t="array" ref="I1325">+ROUND(G1325+(G1325*DES.2),2)</f>
        <v>1918.73</v>
      </c>
      <c r="J1325" s="57"/>
      <c r="K1325" s="57"/>
      <c r="L1325" s="57"/>
      <c r="M1325" s="57"/>
      <c r="N1325" s="57"/>
      <c r="O1325" s="65" t="str">
        <f>+IFERROR(VLOOKUP(A1325,Imagen!A:B,2,0),"")</f>
        <v/>
      </c>
    </row>
    <row r="1326" spans="1:15" ht="18">
      <c r="A1326" s="75" t="s">
        <v>1352</v>
      </c>
      <c r="C1326" s="94">
        <f>+VLOOKUP(A1326,BD!$A$2:$E$3988,3,0)</f>
        <v>36</v>
      </c>
      <c r="D1326" s="95" t="str">
        <f>+VLOOKUP(A1326,BD!$A$2:$E$3988,4,0)</f>
        <v>SEEGER A 36</v>
      </c>
      <c r="E1326" s="96">
        <f>+VLOOKUP(A1326,BD!$A$2:$E$3988,5,0)</f>
        <v>1583.52</v>
      </c>
      <c r="G1326" s="101">
        <f t="shared" ref="G1326:G1354" si="37">IF($G$7="SI",ROUND(E1326-(E1326*DES.1),2)*1.21,ROUND(E1326-(E1326*DES.1),2))</f>
        <v>855.1</v>
      </c>
      <c r="H1326" s="69"/>
      <c r="I1326" s="101">
        <f t="array" ref="I1326">+ROUND(G1326+(G1326*DES.2),2)</f>
        <v>1539.18</v>
      </c>
      <c r="J1326" s="57"/>
      <c r="K1326" s="57"/>
      <c r="L1326" s="57"/>
      <c r="M1326" s="57"/>
      <c r="N1326" s="57"/>
      <c r="O1326" s="65" t="str">
        <f>+IFERROR(VLOOKUP(A1326,Imagen!A:B,2,0),"")</f>
        <v/>
      </c>
    </row>
    <row r="1327" spans="1:15" ht="18">
      <c r="A1327" s="75" t="s">
        <v>1353</v>
      </c>
      <c r="C1327" s="94">
        <f>+VLOOKUP(A1327,BD!$A$2:$E$3988,3,0)</f>
        <v>37</v>
      </c>
      <c r="D1327" s="95" t="str">
        <f>+VLOOKUP(A1327,BD!$A$2:$E$3988,4,0)</f>
        <v>SEEGER A 37</v>
      </c>
      <c r="E1327" s="96">
        <f>+VLOOKUP(A1327,BD!$A$2:$E$3988,5,0)</f>
        <v>1583.88</v>
      </c>
      <c r="G1327" s="101">
        <f t="shared" si="37"/>
        <v>855.3</v>
      </c>
      <c r="H1327" s="69"/>
      <c r="I1327" s="101">
        <f t="array" ref="I1327">+ROUND(G1327+(G1327*DES.2),2)</f>
        <v>1539.54</v>
      </c>
      <c r="J1327" s="57"/>
      <c r="K1327" s="57"/>
      <c r="L1327" s="57"/>
      <c r="M1327" s="57"/>
      <c r="N1327" s="57"/>
      <c r="O1327" s="65" t="str">
        <f>+IFERROR(VLOOKUP(A1327,Imagen!A:B,2,0),"")</f>
        <v/>
      </c>
    </row>
    <row r="1328" spans="1:15" ht="18">
      <c r="A1328" s="75" t="s">
        <v>1354</v>
      </c>
      <c r="C1328" s="94">
        <f>+VLOOKUP(A1328,BD!$A$2:$E$3988,3,0)</f>
        <v>38</v>
      </c>
      <c r="D1328" s="95" t="str">
        <f>+VLOOKUP(A1328,BD!$A$2:$E$3988,4,0)</f>
        <v>SEEGER A 38</v>
      </c>
      <c r="E1328" s="96">
        <f>+VLOOKUP(A1328,BD!$A$2:$E$3988,5,0)</f>
        <v>2068</v>
      </c>
      <c r="G1328" s="101">
        <f t="shared" si="37"/>
        <v>1116.72</v>
      </c>
      <c r="H1328" s="69"/>
      <c r="I1328" s="101">
        <f t="array" ref="I1328">+ROUND(G1328+(G1328*DES.2),2)</f>
        <v>2010.1</v>
      </c>
      <c r="J1328" s="57"/>
      <c r="K1328" s="57"/>
      <c r="L1328" s="57"/>
      <c r="M1328" s="57"/>
      <c r="N1328" s="57"/>
      <c r="O1328" s="65" t="str">
        <f>+IFERROR(VLOOKUP(A1328,Imagen!A:B,2,0),"")</f>
        <v/>
      </c>
    </row>
    <row r="1329" spans="1:15" ht="18">
      <c r="A1329" s="75" t="s">
        <v>1355</v>
      </c>
      <c r="C1329" s="94">
        <f>+VLOOKUP(A1329,BD!$A$2:$E$3988,3,0)</f>
        <v>39</v>
      </c>
      <c r="D1329" s="95" t="str">
        <f>+VLOOKUP(A1329,BD!$A$2:$E$3988,4,0)</f>
        <v>SEEGER A 39</v>
      </c>
      <c r="E1329" s="96">
        <f>+VLOOKUP(A1329,BD!$A$2:$E$3988,5,0)</f>
        <v>1699.27</v>
      </c>
      <c r="G1329" s="101">
        <f t="shared" si="37"/>
        <v>917.61</v>
      </c>
      <c r="H1329" s="69"/>
      <c r="I1329" s="101">
        <f t="array" ref="I1329">+ROUND(G1329+(G1329*DES.2),2)</f>
        <v>1651.7</v>
      </c>
      <c r="J1329" s="57"/>
      <c r="K1329" s="57"/>
      <c r="L1329" s="57"/>
      <c r="M1329" s="57"/>
      <c r="N1329" s="57"/>
      <c r="O1329" s="65" t="str">
        <f>+IFERROR(VLOOKUP(A1329,Imagen!A:B,2,0),"")</f>
        <v/>
      </c>
    </row>
    <row r="1330" spans="1:15" ht="18">
      <c r="A1330" s="75" t="s">
        <v>1356</v>
      </c>
      <c r="C1330" s="94">
        <f>+VLOOKUP(A1330,BD!$A$2:$E$3988,3,0)</f>
        <v>40</v>
      </c>
      <c r="D1330" s="95" t="str">
        <f>+VLOOKUP(A1330,BD!$A$2:$E$3988,4,0)</f>
        <v>SEEGER A 40</v>
      </c>
      <c r="E1330" s="96">
        <f>+VLOOKUP(A1330,BD!$A$2:$E$3988,5,0)</f>
        <v>1791.64</v>
      </c>
      <c r="G1330" s="101">
        <f t="shared" si="37"/>
        <v>967.49</v>
      </c>
      <c r="H1330" s="69"/>
      <c r="I1330" s="101">
        <f t="array" ref="I1330">+ROUND(G1330+(G1330*DES.2),2)</f>
        <v>1741.48</v>
      </c>
      <c r="J1330" s="57"/>
      <c r="K1330" s="57"/>
      <c r="L1330" s="57"/>
      <c r="M1330" s="57"/>
      <c r="N1330" s="57"/>
      <c r="O1330" s="65" t="str">
        <f>+IFERROR(VLOOKUP(A1330,Imagen!A:B,2,0),"")</f>
        <v/>
      </c>
    </row>
    <row r="1331" spans="1:15" ht="18">
      <c r="A1331" s="75" t="s">
        <v>1357</v>
      </c>
      <c r="C1331" s="94">
        <f>+VLOOKUP(A1331,BD!$A$2:$E$3988,3,0)</f>
        <v>41</v>
      </c>
      <c r="D1331" s="95" t="str">
        <f>+VLOOKUP(A1331,BD!$A$2:$E$3988,4,0)</f>
        <v>SEEGER A 41</v>
      </c>
      <c r="E1331" s="96">
        <f>+VLOOKUP(A1331,BD!$A$2:$E$3988,5,0)</f>
        <v>1791.64</v>
      </c>
      <c r="G1331" s="101">
        <f t="shared" si="37"/>
        <v>967.49</v>
      </c>
      <c r="H1331" s="69"/>
      <c r="I1331" s="101">
        <f t="array" ref="I1331">+ROUND(G1331+(G1331*DES.2),2)</f>
        <v>1741.48</v>
      </c>
      <c r="J1331" s="57"/>
      <c r="K1331" s="57"/>
      <c r="L1331" s="57"/>
      <c r="M1331" s="57"/>
      <c r="N1331" s="57"/>
      <c r="O1331" s="65" t="str">
        <f>+IFERROR(VLOOKUP(A1331,Imagen!A:B,2,0),"")</f>
        <v/>
      </c>
    </row>
    <row r="1332" spans="1:15" ht="18">
      <c r="A1332" s="75" t="s">
        <v>1358</v>
      </c>
      <c r="C1332" s="94">
        <f>+VLOOKUP(A1332,BD!$A$2:$E$3988,3,0)</f>
        <v>42</v>
      </c>
      <c r="D1332" s="95" t="str">
        <f>+VLOOKUP(A1332,BD!$A$2:$E$3988,4,0)</f>
        <v>SEEGER A 42</v>
      </c>
      <c r="E1332" s="96">
        <f>+VLOOKUP(A1332,BD!$A$2:$E$3988,5,0)</f>
        <v>1964.44</v>
      </c>
      <c r="G1332" s="101">
        <f t="shared" si="37"/>
        <v>1060.8</v>
      </c>
      <c r="H1332" s="69"/>
      <c r="I1332" s="101">
        <f t="array" ref="I1332">+ROUND(G1332+(G1332*DES.2),2)</f>
        <v>1909.44</v>
      </c>
      <c r="J1332" s="57"/>
      <c r="K1332" s="57"/>
      <c r="L1332" s="57"/>
      <c r="M1332" s="57"/>
      <c r="N1332" s="57"/>
      <c r="O1332" s="65" t="str">
        <f>+IFERROR(VLOOKUP(A1332,Imagen!A:B,2,0),"")</f>
        <v/>
      </c>
    </row>
    <row r="1333" spans="1:15" ht="18">
      <c r="A1333" s="75" t="s">
        <v>1359</v>
      </c>
      <c r="C1333" s="94">
        <f>+VLOOKUP(A1333,BD!$A$2:$E$3988,3,0)</f>
        <v>44</v>
      </c>
      <c r="D1333" s="95" t="str">
        <f>+VLOOKUP(A1333,BD!$A$2:$E$3988,4,0)</f>
        <v>SEEGER A 44</v>
      </c>
      <c r="E1333" s="96">
        <f>+VLOOKUP(A1333,BD!$A$2:$E$3988,5,0)</f>
        <v>1964.44</v>
      </c>
      <c r="G1333" s="101">
        <f t="shared" si="37"/>
        <v>1060.8</v>
      </c>
      <c r="H1333" s="69"/>
      <c r="I1333" s="101">
        <f t="array" ref="I1333">+ROUND(G1333+(G1333*DES.2),2)</f>
        <v>1909.44</v>
      </c>
      <c r="J1333" s="57"/>
      <c r="K1333" s="57"/>
      <c r="L1333" s="57"/>
      <c r="M1333" s="57"/>
      <c r="N1333" s="57"/>
      <c r="O1333" s="65" t="str">
        <f>+IFERROR(VLOOKUP(A1333,Imagen!A:B,2,0),"")</f>
        <v/>
      </c>
    </row>
    <row r="1334" spans="1:15" ht="18">
      <c r="A1334" s="75" t="s">
        <v>1360</v>
      </c>
      <c r="C1334" s="94">
        <f>+VLOOKUP(A1334,BD!$A$2:$E$3988,3,0)</f>
        <v>45</v>
      </c>
      <c r="D1334" s="95" t="str">
        <f>+VLOOKUP(A1334,BD!$A$2:$E$3988,4,0)</f>
        <v>SEEGER A 45</v>
      </c>
      <c r="E1334" s="96">
        <f>+VLOOKUP(A1334,BD!$A$2:$E$3988,5,0)</f>
        <v>2626.82</v>
      </c>
      <c r="G1334" s="101">
        <f t="shared" si="37"/>
        <v>1418.48</v>
      </c>
      <c r="H1334" s="69"/>
      <c r="I1334" s="101">
        <f t="array" ref="I1334">+ROUND(G1334+(G1334*DES.2),2)</f>
        <v>2553.2600000000002</v>
      </c>
      <c r="J1334" s="57"/>
      <c r="K1334" s="57"/>
      <c r="L1334" s="57"/>
      <c r="M1334" s="57"/>
      <c r="N1334" s="57"/>
      <c r="O1334" s="65" t="str">
        <f>+IFERROR(VLOOKUP(A1334,Imagen!A:B,2,0),"")</f>
        <v/>
      </c>
    </row>
    <row r="1335" spans="1:15" ht="18">
      <c r="A1335" s="75" t="s">
        <v>1361</v>
      </c>
      <c r="C1335" s="94">
        <f>+VLOOKUP(A1335,BD!$A$2:$E$3988,3,0)</f>
        <v>46</v>
      </c>
      <c r="D1335" s="95" t="str">
        <f>+VLOOKUP(A1335,BD!$A$2:$E$3988,4,0)</f>
        <v>SEEGER A 46</v>
      </c>
      <c r="E1335" s="96">
        <f>+VLOOKUP(A1335,BD!$A$2:$E$3988,5,0)</f>
        <v>2143.02</v>
      </c>
      <c r="G1335" s="101">
        <f t="shared" si="37"/>
        <v>1157.23</v>
      </c>
      <c r="H1335" s="69"/>
      <c r="I1335" s="101">
        <f t="array" ref="I1335">+ROUND(G1335+(G1335*DES.2),2)</f>
        <v>2083.0100000000002</v>
      </c>
      <c r="J1335" s="57"/>
      <c r="K1335" s="57"/>
      <c r="L1335" s="57"/>
      <c r="M1335" s="57"/>
      <c r="N1335" s="57"/>
      <c r="O1335" s="65" t="str">
        <f>+IFERROR(VLOOKUP(A1335,Imagen!A:B,2,0),"")</f>
        <v/>
      </c>
    </row>
    <row r="1336" spans="1:15" ht="18">
      <c r="A1336" s="75" t="s">
        <v>1362</v>
      </c>
      <c r="C1336" s="94">
        <f>+VLOOKUP(A1336,BD!$A$2:$E$3988,3,0)</f>
        <v>47</v>
      </c>
      <c r="D1336" s="95" t="str">
        <f>+VLOOKUP(A1336,BD!$A$2:$E$3988,4,0)</f>
        <v>SEEGER A 47</v>
      </c>
      <c r="E1336" s="96">
        <f>+VLOOKUP(A1336,BD!$A$2:$E$3988,5,0)</f>
        <v>2143.02</v>
      </c>
      <c r="G1336" s="101">
        <f t="shared" si="37"/>
        <v>1157.23</v>
      </c>
      <c r="H1336" s="69"/>
      <c r="I1336" s="101">
        <f t="array" ref="I1336">+ROUND(G1336+(G1336*DES.2),2)</f>
        <v>2083.0100000000002</v>
      </c>
      <c r="J1336" s="57"/>
      <c r="K1336" s="57"/>
      <c r="L1336" s="57"/>
      <c r="M1336" s="57"/>
      <c r="N1336" s="57"/>
      <c r="O1336" s="65" t="str">
        <f>+IFERROR(VLOOKUP(A1336,Imagen!A:B,2,0),"")</f>
        <v/>
      </c>
    </row>
    <row r="1337" spans="1:15" ht="18">
      <c r="A1337" s="75" t="s">
        <v>1363</v>
      </c>
      <c r="C1337" s="94">
        <f>+VLOOKUP(A1337,BD!$A$2:$E$3988,3,0)</f>
        <v>48</v>
      </c>
      <c r="D1337" s="95" t="str">
        <f>+VLOOKUP(A1337,BD!$A$2:$E$3988,4,0)</f>
        <v>SEEGER A 48</v>
      </c>
      <c r="E1337" s="96">
        <f>+VLOOKUP(A1337,BD!$A$2:$E$3988,5,0)</f>
        <v>2532.3000000000002</v>
      </c>
      <c r="G1337" s="101">
        <f t="shared" si="37"/>
        <v>1367.44</v>
      </c>
      <c r="H1337" s="69"/>
      <c r="I1337" s="101">
        <f t="array" ref="I1337">+ROUND(G1337+(G1337*DES.2),2)</f>
        <v>2461.39</v>
      </c>
      <c r="J1337" s="57"/>
      <c r="K1337" s="57"/>
      <c r="L1337" s="57"/>
      <c r="M1337" s="57"/>
      <c r="N1337" s="57"/>
      <c r="O1337" s="65" t="str">
        <f>+IFERROR(VLOOKUP(A1337,Imagen!A:B,2,0),"")</f>
        <v/>
      </c>
    </row>
    <row r="1338" spans="1:15" ht="18">
      <c r="A1338" s="75" t="s">
        <v>1364</v>
      </c>
      <c r="C1338" s="94">
        <f>+VLOOKUP(A1338,BD!$A$2:$E$3988,3,0)</f>
        <v>50</v>
      </c>
      <c r="D1338" s="95" t="str">
        <f>+VLOOKUP(A1338,BD!$A$2:$E$3988,4,0)</f>
        <v>SEEGER A 50</v>
      </c>
      <c r="E1338" s="96">
        <f>+VLOOKUP(A1338,BD!$A$2:$E$3988,5,0)</f>
        <v>2656.54</v>
      </c>
      <c r="G1338" s="101">
        <f t="shared" si="37"/>
        <v>1434.53</v>
      </c>
      <c r="H1338" s="69"/>
      <c r="I1338" s="101">
        <f t="array" ref="I1338">+ROUND(G1338+(G1338*DES.2),2)</f>
        <v>2582.15</v>
      </c>
      <c r="J1338" s="57"/>
      <c r="K1338" s="57"/>
      <c r="L1338" s="57"/>
      <c r="M1338" s="57"/>
      <c r="N1338" s="57"/>
      <c r="O1338" s="65" t="str">
        <f>+IFERROR(VLOOKUP(A1338,Imagen!A:B,2,0),"")</f>
        <v/>
      </c>
    </row>
    <row r="1339" spans="1:15" ht="18">
      <c r="A1339" s="75" t="s">
        <v>1365</v>
      </c>
      <c r="C1339" s="94">
        <f>+VLOOKUP(A1339,BD!$A$2:$E$3988,3,0)</f>
        <v>52</v>
      </c>
      <c r="D1339" s="95" t="str">
        <f>+VLOOKUP(A1339,BD!$A$2:$E$3988,4,0)</f>
        <v>SEEGER A 52</v>
      </c>
      <c r="E1339" s="96">
        <f>+VLOOKUP(A1339,BD!$A$2:$E$3988,5,0)</f>
        <v>2665.25</v>
      </c>
      <c r="G1339" s="101">
        <f t="shared" si="37"/>
        <v>1439.24</v>
      </c>
      <c r="H1339" s="69"/>
      <c r="I1339" s="101">
        <f t="array" ref="I1339">+ROUND(G1339+(G1339*DES.2),2)</f>
        <v>2590.63</v>
      </c>
      <c r="J1339" s="57"/>
      <c r="K1339" s="57"/>
      <c r="L1339" s="57"/>
      <c r="M1339" s="57"/>
      <c r="N1339" s="57"/>
      <c r="O1339" s="65" t="str">
        <f>+IFERROR(VLOOKUP(A1339,Imagen!A:B,2,0),"")</f>
        <v/>
      </c>
    </row>
    <row r="1340" spans="1:15" ht="18">
      <c r="A1340" s="75" t="s">
        <v>1366</v>
      </c>
      <c r="C1340" s="94">
        <f>+VLOOKUP(A1340,BD!$A$2:$E$3988,3,0)</f>
        <v>54</v>
      </c>
      <c r="D1340" s="95" t="str">
        <f>+VLOOKUP(A1340,BD!$A$2:$E$3988,4,0)</f>
        <v>SEEGER A 54</v>
      </c>
      <c r="E1340" s="96">
        <f>+VLOOKUP(A1340,BD!$A$2:$E$3988,5,0)</f>
        <v>2665.25</v>
      </c>
      <c r="G1340" s="101">
        <f t="shared" si="37"/>
        <v>1439.24</v>
      </c>
      <c r="H1340" s="69"/>
      <c r="I1340" s="101">
        <f t="array" ref="I1340">+ROUND(G1340+(G1340*DES.2),2)</f>
        <v>2590.63</v>
      </c>
      <c r="J1340" s="57"/>
      <c r="K1340" s="57"/>
      <c r="L1340" s="57"/>
      <c r="M1340" s="57"/>
      <c r="N1340" s="57"/>
      <c r="O1340" s="65" t="str">
        <f>+IFERROR(VLOOKUP(A1340,Imagen!A:B,2,0),"")</f>
        <v/>
      </c>
    </row>
    <row r="1341" spans="1:15" ht="18">
      <c r="A1341" s="75" t="s">
        <v>1367</v>
      </c>
      <c r="C1341" s="94">
        <f>+VLOOKUP(A1341,BD!$A$2:$E$3988,3,0)</f>
        <v>55</v>
      </c>
      <c r="D1341" s="95" t="str">
        <f>+VLOOKUP(A1341,BD!$A$2:$E$3988,4,0)</f>
        <v>SEEGER A 55</v>
      </c>
      <c r="E1341" s="96">
        <f>+VLOOKUP(A1341,BD!$A$2:$E$3988,5,0)</f>
        <v>2849.25</v>
      </c>
      <c r="G1341" s="101">
        <f t="shared" si="37"/>
        <v>1538.6</v>
      </c>
      <c r="H1341" s="69"/>
      <c r="I1341" s="101">
        <f t="array" ref="I1341">+ROUND(G1341+(G1341*DES.2),2)</f>
        <v>2769.48</v>
      </c>
      <c r="J1341" s="57"/>
      <c r="K1341" s="57"/>
      <c r="L1341" s="57"/>
      <c r="M1341" s="57"/>
      <c r="N1341" s="57"/>
      <c r="O1341" s="65" t="str">
        <f>+IFERROR(VLOOKUP(A1341,Imagen!A:B,2,0),"")</f>
        <v/>
      </c>
    </row>
    <row r="1342" spans="1:15" ht="18">
      <c r="A1342" s="75" t="s">
        <v>1368</v>
      </c>
      <c r="C1342" s="94">
        <f>+VLOOKUP(A1342,BD!$A$2:$E$3988,3,0)</f>
        <v>56</v>
      </c>
      <c r="D1342" s="95" t="str">
        <f>+VLOOKUP(A1342,BD!$A$2:$E$3988,4,0)</f>
        <v>SEEGER A 56</v>
      </c>
      <c r="E1342" s="96">
        <f>+VLOOKUP(A1342,BD!$A$2:$E$3988,5,0)</f>
        <v>2858.99</v>
      </c>
      <c r="G1342" s="101">
        <f t="shared" si="37"/>
        <v>1543.85</v>
      </c>
      <c r="H1342" s="69"/>
      <c r="I1342" s="101">
        <f t="array" ref="I1342">+ROUND(G1342+(G1342*DES.2),2)</f>
        <v>2778.93</v>
      </c>
      <c r="J1342" s="57"/>
      <c r="K1342" s="57"/>
      <c r="L1342" s="57"/>
      <c r="M1342" s="57"/>
      <c r="N1342" s="57"/>
      <c r="O1342" s="65" t="str">
        <f>+IFERROR(VLOOKUP(A1342,Imagen!A:B,2,0),"")</f>
        <v/>
      </c>
    </row>
    <row r="1343" spans="1:15" ht="18">
      <c r="A1343" s="75" t="s">
        <v>1369</v>
      </c>
      <c r="C1343" s="94">
        <f>+VLOOKUP(A1343,BD!$A$2:$E$3988,3,0)</f>
        <v>57</v>
      </c>
      <c r="D1343" s="95" t="str">
        <f>+VLOOKUP(A1343,BD!$A$2:$E$3988,4,0)</f>
        <v>SEEGER A 57</v>
      </c>
      <c r="E1343" s="96">
        <f>+VLOOKUP(A1343,BD!$A$2:$E$3988,5,0)</f>
        <v>3041.36</v>
      </c>
      <c r="G1343" s="101">
        <f t="shared" si="37"/>
        <v>1642.33</v>
      </c>
      <c r="H1343" s="69"/>
      <c r="I1343" s="101">
        <f t="array" ref="I1343">+ROUND(G1343+(G1343*DES.2),2)</f>
        <v>2956.19</v>
      </c>
      <c r="J1343" s="57"/>
      <c r="K1343" s="57"/>
      <c r="L1343" s="57"/>
      <c r="M1343" s="57"/>
      <c r="N1343" s="57"/>
      <c r="O1343" s="65" t="str">
        <f>+IFERROR(VLOOKUP(A1343,Imagen!A:B,2,0),"")</f>
        <v/>
      </c>
    </row>
    <row r="1344" spans="1:15" ht="18">
      <c r="A1344" s="75" t="s">
        <v>1370</v>
      </c>
      <c r="C1344" s="94">
        <f>+VLOOKUP(A1344,BD!$A$2:$E$3988,3,0)</f>
        <v>58</v>
      </c>
      <c r="D1344" s="95" t="str">
        <f>+VLOOKUP(A1344,BD!$A$2:$E$3988,4,0)</f>
        <v>SEEGER A 58</v>
      </c>
      <c r="E1344" s="96">
        <f>+VLOOKUP(A1344,BD!$A$2:$E$3988,5,0)</f>
        <v>3541.4</v>
      </c>
      <c r="G1344" s="101">
        <f t="shared" si="37"/>
        <v>1912.36</v>
      </c>
      <c r="H1344" s="69"/>
      <c r="I1344" s="101">
        <f t="array" ref="I1344">+ROUND(G1344+(G1344*DES.2),2)</f>
        <v>3442.25</v>
      </c>
      <c r="J1344" s="57"/>
      <c r="K1344" s="57"/>
      <c r="L1344" s="57"/>
      <c r="M1344" s="57"/>
      <c r="N1344" s="57"/>
      <c r="O1344" s="65" t="str">
        <f>+IFERROR(VLOOKUP(A1344,Imagen!A:B,2,0),"")</f>
        <v/>
      </c>
    </row>
    <row r="1345" spans="1:15" ht="18">
      <c r="A1345" s="75" t="s">
        <v>1371</v>
      </c>
      <c r="C1345" s="94">
        <f>+VLOOKUP(A1345,BD!$A$2:$E$3988,3,0)</f>
        <v>60</v>
      </c>
      <c r="D1345" s="95" t="str">
        <f>+VLOOKUP(A1345,BD!$A$2:$E$3988,4,0)</f>
        <v>SEEGER A 60</v>
      </c>
      <c r="E1345" s="96">
        <f>+VLOOKUP(A1345,BD!$A$2:$E$3988,5,0)</f>
        <v>3344.69</v>
      </c>
      <c r="G1345" s="101">
        <f t="shared" si="37"/>
        <v>1806.13</v>
      </c>
      <c r="H1345" s="69"/>
      <c r="I1345" s="101">
        <f t="array" ref="I1345">+ROUND(G1345+(G1345*DES.2),2)</f>
        <v>3251.03</v>
      </c>
      <c r="J1345" s="57"/>
      <c r="K1345" s="57"/>
      <c r="L1345" s="57"/>
      <c r="M1345" s="57"/>
      <c r="N1345" s="57"/>
      <c r="O1345" s="65" t="str">
        <f>+IFERROR(VLOOKUP(A1345,Imagen!A:B,2,0),"")</f>
        <v/>
      </c>
    </row>
    <row r="1346" spans="1:15" ht="18">
      <c r="A1346" s="75" t="s">
        <v>1372</v>
      </c>
      <c r="C1346" s="94">
        <f>+VLOOKUP(A1346,BD!$A$2:$E$3988,3,0)</f>
        <v>62</v>
      </c>
      <c r="D1346" s="95" t="str">
        <f>+VLOOKUP(A1346,BD!$A$2:$E$3988,4,0)</f>
        <v>SEEGER A 62</v>
      </c>
      <c r="E1346" s="96">
        <f>+VLOOKUP(A1346,BD!$A$2:$E$3988,5,0)</f>
        <v>3384.01</v>
      </c>
      <c r="G1346" s="101">
        <f t="shared" si="37"/>
        <v>1827.37</v>
      </c>
      <c r="H1346" s="69"/>
      <c r="I1346" s="101">
        <f t="array" ref="I1346">+ROUND(G1346+(G1346*DES.2),2)</f>
        <v>3289.27</v>
      </c>
      <c r="J1346" s="57"/>
      <c r="K1346" s="57"/>
      <c r="L1346" s="57"/>
      <c r="M1346" s="57"/>
      <c r="N1346" s="57"/>
      <c r="O1346" s="65" t="str">
        <f>+IFERROR(VLOOKUP(A1346,Imagen!A:B,2,0),"")</f>
        <v/>
      </c>
    </row>
    <row r="1347" spans="1:15" ht="18">
      <c r="A1347" s="75" t="s">
        <v>1373</v>
      </c>
      <c r="C1347" s="94">
        <f>+VLOOKUP(A1347,BD!$A$2:$E$3988,3,0)</f>
        <v>63</v>
      </c>
      <c r="D1347" s="95" t="str">
        <f>+VLOOKUP(A1347,BD!$A$2:$E$3988,4,0)</f>
        <v>SEEGER A 63</v>
      </c>
      <c r="E1347" s="96">
        <f>+VLOOKUP(A1347,BD!$A$2:$E$3988,5,0)</f>
        <v>3384.01</v>
      </c>
      <c r="G1347" s="101">
        <f t="shared" si="37"/>
        <v>1827.37</v>
      </c>
      <c r="H1347" s="69"/>
      <c r="I1347" s="101">
        <f t="array" ref="I1347">+ROUND(G1347+(G1347*DES.2),2)</f>
        <v>3289.27</v>
      </c>
      <c r="J1347" s="57"/>
      <c r="K1347" s="57"/>
      <c r="L1347" s="57"/>
      <c r="M1347" s="57"/>
      <c r="N1347" s="57"/>
      <c r="O1347" s="65" t="str">
        <f>+IFERROR(VLOOKUP(A1347,Imagen!A:B,2,0),"")</f>
        <v/>
      </c>
    </row>
    <row r="1348" spans="1:15" ht="18">
      <c r="A1348" s="75" t="s">
        <v>1374</v>
      </c>
      <c r="C1348" s="94">
        <f>+VLOOKUP(A1348,BD!$A$2:$E$3988,3,0)</f>
        <v>65</v>
      </c>
      <c r="D1348" s="95" t="str">
        <f>+VLOOKUP(A1348,BD!$A$2:$E$3988,4,0)</f>
        <v>SEEGER A 65</v>
      </c>
      <c r="E1348" s="96">
        <f>+VLOOKUP(A1348,BD!$A$2:$E$3988,5,0)</f>
        <v>3534.08</v>
      </c>
      <c r="G1348" s="101">
        <f t="shared" si="37"/>
        <v>1908.4</v>
      </c>
      <c r="H1348" s="69"/>
      <c r="I1348" s="101">
        <f t="array" ref="I1348">+ROUND(G1348+(G1348*DES.2),2)</f>
        <v>3435.12</v>
      </c>
      <c r="J1348" s="57"/>
      <c r="K1348" s="57"/>
      <c r="L1348" s="57"/>
      <c r="M1348" s="57"/>
      <c r="N1348" s="57"/>
      <c r="O1348" s="65" t="str">
        <f>+IFERROR(VLOOKUP(A1348,Imagen!A:B,2,0),"")</f>
        <v/>
      </c>
    </row>
    <row r="1349" spans="1:15" ht="18">
      <c r="A1349" s="75" t="s">
        <v>1375</v>
      </c>
      <c r="C1349" s="94">
        <f>+VLOOKUP(A1349,BD!$A$2:$E$3988,3,0)</f>
        <v>67</v>
      </c>
      <c r="D1349" s="95" t="str">
        <f>+VLOOKUP(A1349,BD!$A$2:$E$3988,4,0)</f>
        <v>SEEGER A 67</v>
      </c>
      <c r="E1349" s="96">
        <f>+VLOOKUP(A1349,BD!$A$2:$E$3988,5,0)</f>
        <v>4198.05</v>
      </c>
      <c r="G1349" s="101">
        <f t="shared" si="37"/>
        <v>2266.9499999999998</v>
      </c>
      <c r="H1349" s="69"/>
      <c r="I1349" s="101">
        <f t="array" ref="I1349">+ROUND(G1349+(G1349*DES.2),2)</f>
        <v>4080.51</v>
      </c>
      <c r="J1349" s="57"/>
      <c r="K1349" s="57"/>
      <c r="L1349" s="57"/>
      <c r="M1349" s="57"/>
      <c r="N1349" s="57"/>
      <c r="O1349" s="65" t="str">
        <f>+IFERROR(VLOOKUP(A1349,Imagen!A:B,2,0),"")</f>
        <v/>
      </c>
    </row>
    <row r="1350" spans="1:15" ht="18">
      <c r="A1350" s="75" t="s">
        <v>1376</v>
      </c>
      <c r="C1350" s="94">
        <f>+VLOOKUP(A1350,BD!$A$2:$E$3988,3,0)</f>
        <v>68</v>
      </c>
      <c r="D1350" s="95" t="str">
        <f>+VLOOKUP(A1350,BD!$A$2:$E$3988,4,0)</f>
        <v>SEEGER A 68</v>
      </c>
      <c r="E1350" s="96">
        <f>+VLOOKUP(A1350,BD!$A$2:$E$3988,5,0)</f>
        <v>4198.05</v>
      </c>
      <c r="G1350" s="101">
        <f t="shared" si="37"/>
        <v>2266.9499999999998</v>
      </c>
      <c r="H1350" s="69"/>
      <c r="I1350" s="101">
        <f t="array" ref="I1350">+ROUND(G1350+(G1350*DES.2),2)</f>
        <v>4080.51</v>
      </c>
      <c r="J1350" s="57"/>
      <c r="K1350" s="57"/>
      <c r="L1350" s="57"/>
      <c r="M1350" s="57"/>
      <c r="N1350" s="57"/>
      <c r="O1350" s="65" t="str">
        <f>+IFERROR(VLOOKUP(A1350,Imagen!A:B,2,0),"")</f>
        <v/>
      </c>
    </row>
    <row r="1351" spans="1:15" ht="18">
      <c r="A1351" s="75" t="s">
        <v>1377</v>
      </c>
      <c r="C1351" s="94">
        <f>+VLOOKUP(A1351,BD!$A$2:$E$3988,3,0)</f>
        <v>70</v>
      </c>
      <c r="D1351" s="95" t="str">
        <f>+VLOOKUP(A1351,BD!$A$2:$E$3988,4,0)</f>
        <v>SEEGER A 70</v>
      </c>
      <c r="E1351" s="96">
        <f>+VLOOKUP(A1351,BD!$A$2:$E$3988,5,0)</f>
        <v>4735.88</v>
      </c>
      <c r="G1351" s="101">
        <f t="shared" si="37"/>
        <v>2557.38</v>
      </c>
      <c r="H1351" s="69"/>
      <c r="I1351" s="101">
        <f t="array" ref="I1351">+ROUND(G1351+(G1351*DES.2),2)</f>
        <v>4603.28</v>
      </c>
      <c r="J1351" s="57"/>
      <c r="K1351" s="57"/>
      <c r="L1351" s="57"/>
      <c r="M1351" s="57"/>
      <c r="N1351" s="57"/>
      <c r="O1351" s="65" t="str">
        <f>+IFERROR(VLOOKUP(A1351,Imagen!A:B,2,0),"")</f>
        <v/>
      </c>
    </row>
    <row r="1352" spans="1:15" ht="18">
      <c r="A1352" s="75" t="s">
        <v>1378</v>
      </c>
      <c r="C1352" s="94">
        <f>+VLOOKUP(A1352,BD!$A$2:$E$3988,3,0)</f>
        <v>75</v>
      </c>
      <c r="D1352" s="95" t="str">
        <f>+VLOOKUP(A1352,BD!$A$2:$E$3988,4,0)</f>
        <v>SEEGER A 75</v>
      </c>
      <c r="E1352" s="96">
        <f>+VLOOKUP(A1352,BD!$A$2:$E$3988,5,0)</f>
        <v>4791.59</v>
      </c>
      <c r="G1352" s="101">
        <f t="shared" si="37"/>
        <v>2587.46</v>
      </c>
      <c r="H1352" s="69"/>
      <c r="I1352" s="101">
        <f t="array" ref="I1352">+ROUND(G1352+(G1352*DES.2),2)</f>
        <v>4657.43</v>
      </c>
      <c r="J1352" s="57"/>
      <c r="K1352" s="57"/>
      <c r="L1352" s="57"/>
      <c r="M1352" s="57"/>
      <c r="N1352" s="57"/>
      <c r="O1352" s="65" t="str">
        <f>+IFERROR(VLOOKUP(A1352,Imagen!A:B,2,0),"")</f>
        <v/>
      </c>
    </row>
    <row r="1353" spans="1:15" ht="18">
      <c r="A1353" s="75" t="s">
        <v>1379</v>
      </c>
      <c r="C1353" s="94">
        <f>+VLOOKUP(A1353,BD!$A$2:$E$3988,3,0)</f>
        <v>88</v>
      </c>
      <c r="D1353" s="95" t="str">
        <f>+VLOOKUP(A1353,BD!$A$2:$E$3988,4,0)</f>
        <v>SEEGER A 88</v>
      </c>
      <c r="E1353" s="96">
        <f>+VLOOKUP(A1353,BD!$A$2:$E$3988,5,0)</f>
        <v>6726.91</v>
      </c>
      <c r="G1353" s="101">
        <f t="shared" si="37"/>
        <v>3632.53</v>
      </c>
      <c r="H1353" s="69"/>
      <c r="I1353" s="101">
        <f t="array" ref="I1353">+ROUND(G1353+(G1353*DES.2),2)</f>
        <v>6538.55</v>
      </c>
      <c r="J1353" s="57"/>
      <c r="K1353" s="57"/>
      <c r="L1353" s="57"/>
      <c r="M1353" s="57"/>
      <c r="N1353" s="57"/>
      <c r="O1353" s="65" t="str">
        <f>+IFERROR(VLOOKUP(A1353,Imagen!A:B,2,0),"")</f>
        <v/>
      </c>
    </row>
    <row r="1354" spans="1:15" ht="18.75" thickBot="1">
      <c r="A1354" s="75" t="s">
        <v>1380</v>
      </c>
      <c r="C1354" s="94">
        <f>+VLOOKUP(A1354,BD!$A$2:$E$3988,3,0)</f>
        <v>105</v>
      </c>
      <c r="D1354" s="95" t="str">
        <f>+VLOOKUP(A1354,BD!$A$2:$E$3988,4,0)</f>
        <v>SEEGER A 105</v>
      </c>
      <c r="E1354" s="96">
        <f>+VLOOKUP(A1354,BD!$A$2:$E$3988,5,0)</f>
        <v>19038.97</v>
      </c>
      <c r="G1354" s="102">
        <f t="shared" si="37"/>
        <v>10281.040000000001</v>
      </c>
      <c r="H1354" s="69"/>
      <c r="I1354" s="102">
        <f t="array" ref="I1354">+ROUND(G1354+(G1354*DES.2),2)</f>
        <v>18505.87</v>
      </c>
      <c r="J1354" s="57"/>
      <c r="K1354" s="57"/>
      <c r="L1354" s="57"/>
      <c r="M1354" s="57"/>
      <c r="N1354" s="57"/>
      <c r="O1354" s="65" t="str">
        <f>+IFERROR(VLOOKUP(A1354,Imagen!A:B,2,0),"")</f>
        <v/>
      </c>
    </row>
    <row r="1355" spans="1:15" ht="27" thickBot="1">
      <c r="A1355" s="75">
        <f>+A1293+1</f>
        <v>15</v>
      </c>
      <c r="B1355" s="174"/>
      <c r="C1355" s="179" t="str">
        <f>+VLOOKUP(A1355,BD!$G:$H,2,0)</f>
        <v>SEEGER DIN 472</v>
      </c>
      <c r="D1355" s="180"/>
      <c r="E1355" s="181"/>
      <c r="J1355" s="57"/>
      <c r="K1355" s="57"/>
      <c r="L1355" s="57"/>
      <c r="M1355" s="57"/>
      <c r="N1355" s="57"/>
      <c r="O1355" s="65" t="str">
        <f>+IFERROR(VLOOKUP(A1355,Imagen!A:B,2,0),"")</f>
        <v/>
      </c>
    </row>
    <row r="1356" spans="1:15" ht="18">
      <c r="A1356" s="75" t="s">
        <v>1381</v>
      </c>
      <c r="B1356" s="175"/>
      <c r="C1356" s="94">
        <f>+VLOOKUP(A1356,BD!$A$2:$E$3988,3,0)</f>
        <v>8</v>
      </c>
      <c r="D1356" s="95" t="str">
        <f>+VLOOKUP(A1356,BD!$A$2:$E$3988,4,0)</f>
        <v>SEEGER I 8</v>
      </c>
      <c r="E1356" s="96">
        <f>+VLOOKUP(A1356,BD!$A$2:$E$3988,5,0)</f>
        <v>160.38</v>
      </c>
      <c r="G1356" s="101">
        <f t="shared" ref="G1356:G1387" si="38">IF($G$7="SI",ROUND(E1356-(E1356*DES.1),2)*1.21,ROUND(E1356-(E1356*DES.1),2))</f>
        <v>86.61</v>
      </c>
      <c r="H1356" s="69"/>
      <c r="I1356" s="101">
        <f t="array" ref="I1356">+ROUND(G1356+(G1356*DES.2),2)</f>
        <v>155.9</v>
      </c>
      <c r="J1356" s="57"/>
      <c r="K1356" s="57"/>
      <c r="L1356" s="57"/>
      <c r="M1356" s="57"/>
      <c r="N1356" s="57"/>
      <c r="O1356" s="64" t="str">
        <f>+IFERROR(VLOOKUP(A1356,Imagen!A:B,2,0),"")</f>
        <v>http://http2.mlstatic.com/D_710258-MLA72624384757_112023-F.jpg</v>
      </c>
    </row>
    <row r="1357" spans="1:15" ht="18">
      <c r="A1357" s="75" t="s">
        <v>1382</v>
      </c>
      <c r="B1357" s="175"/>
      <c r="C1357" s="94">
        <f>+VLOOKUP(A1357,BD!$A$2:$E$3988,3,0)</f>
        <v>9</v>
      </c>
      <c r="D1357" s="95" t="str">
        <f>+VLOOKUP(A1357,BD!$A$2:$E$3988,4,0)</f>
        <v>SEEGER  I 9</v>
      </c>
      <c r="E1357" s="96">
        <f>+VLOOKUP(A1357,BD!$A$2:$E$3988,5,0)</f>
        <v>160.38</v>
      </c>
      <c r="G1357" s="101">
        <f t="shared" si="38"/>
        <v>86.61</v>
      </c>
      <c r="H1357" s="69"/>
      <c r="I1357" s="101">
        <f t="array" ref="I1357">+ROUND(G1357+(G1357*DES.2),2)</f>
        <v>155.9</v>
      </c>
      <c r="J1357" s="57"/>
      <c r="K1357" s="57"/>
      <c r="L1357" s="57"/>
      <c r="M1357" s="57"/>
      <c r="N1357" s="57"/>
      <c r="O1357" s="64" t="str">
        <f>+IFERROR(VLOOKUP(A1357,Imagen!A:B,2,0),"")</f>
        <v>http://http2.mlstatic.com/D_733534-MLA72553138988_112023-F.jpg</v>
      </c>
    </row>
    <row r="1358" spans="1:15" ht="18">
      <c r="A1358" s="75" t="s">
        <v>1383</v>
      </c>
      <c r="B1358" s="175"/>
      <c r="C1358" s="94">
        <f>+VLOOKUP(A1358,BD!$A$2:$E$3988,3,0)</f>
        <v>10</v>
      </c>
      <c r="D1358" s="95" t="str">
        <f>+VLOOKUP(A1358,BD!$A$2:$E$3988,4,0)</f>
        <v>SEEGER I 10</v>
      </c>
      <c r="E1358" s="96">
        <f>+VLOOKUP(A1358,BD!$A$2:$E$3988,5,0)</f>
        <v>192.93</v>
      </c>
      <c r="G1358" s="101">
        <f t="shared" si="38"/>
        <v>104.18</v>
      </c>
      <c r="H1358" s="69"/>
      <c r="I1358" s="101">
        <f t="array" ref="I1358">+ROUND(G1358+(G1358*DES.2),2)</f>
        <v>187.52</v>
      </c>
      <c r="J1358" s="57"/>
      <c r="K1358" s="57"/>
      <c r="L1358" s="57"/>
      <c r="M1358" s="57"/>
      <c r="N1358" s="57"/>
      <c r="O1358" s="64" t="str">
        <f>+IFERROR(VLOOKUP(A1358,Imagen!A:B,2,0),"")</f>
        <v>http://http2.mlstatic.com/D_738670-MLA72624305971_112023-F.jpg</v>
      </c>
    </row>
    <row r="1359" spans="1:15" ht="18">
      <c r="A1359" s="75" t="s">
        <v>1384</v>
      </c>
      <c r="B1359" s="175"/>
      <c r="C1359" s="94">
        <f>+VLOOKUP(A1359,BD!$A$2:$E$3988,3,0)</f>
        <v>11</v>
      </c>
      <c r="D1359" s="95" t="str">
        <f>+VLOOKUP(A1359,BD!$A$2:$E$3988,4,0)</f>
        <v xml:space="preserve">SEEGER I 11 </v>
      </c>
      <c r="E1359" s="96">
        <f>+VLOOKUP(A1359,BD!$A$2:$E$3988,5,0)</f>
        <v>201.29</v>
      </c>
      <c r="G1359" s="101">
        <f t="shared" si="38"/>
        <v>108.7</v>
      </c>
      <c r="H1359" s="69"/>
      <c r="I1359" s="101">
        <f t="array" ref="I1359">+ROUND(G1359+(G1359*DES.2),2)</f>
        <v>195.66</v>
      </c>
      <c r="J1359" s="57"/>
      <c r="K1359" s="57"/>
      <c r="L1359" s="57"/>
      <c r="M1359" s="57"/>
      <c r="N1359" s="57"/>
      <c r="O1359" s="64" t="str">
        <f>+IFERROR(VLOOKUP(A1359,Imagen!A:B,2,0),"")</f>
        <v>http://http2.mlstatic.com/D_846202-MLA72623813503_112023-F.jpg</v>
      </c>
    </row>
    <row r="1360" spans="1:15" ht="18">
      <c r="A1360" s="75" t="s">
        <v>1385</v>
      </c>
      <c r="B1360" s="175"/>
      <c r="C1360" s="94">
        <f>+VLOOKUP(A1360,BD!$A$2:$E$3988,3,0)</f>
        <v>12</v>
      </c>
      <c r="D1360" s="95" t="str">
        <f>+VLOOKUP(A1360,BD!$A$2:$E$3988,4,0)</f>
        <v>SEEGER I 12</v>
      </c>
      <c r="E1360" s="96">
        <f>+VLOOKUP(A1360,BD!$A$2:$E$3988,5,0)</f>
        <v>201.29</v>
      </c>
      <c r="G1360" s="101">
        <f t="shared" si="38"/>
        <v>108.7</v>
      </c>
      <c r="H1360" s="69"/>
      <c r="I1360" s="101">
        <f t="array" ref="I1360">+ROUND(G1360+(G1360*DES.2),2)</f>
        <v>195.66</v>
      </c>
      <c r="J1360" s="57"/>
      <c r="K1360" s="57"/>
      <c r="L1360" s="57"/>
      <c r="M1360" s="57"/>
      <c r="N1360" s="57"/>
      <c r="O1360" s="64" t="str">
        <f>+IFERROR(VLOOKUP(A1360,Imagen!A:B,2,0),"")</f>
        <v>http://http2.mlstatic.com/D_761841-MLA72624058819_112023-F.jpg</v>
      </c>
    </row>
    <row r="1361" spans="1:15" ht="18.75" thickBot="1">
      <c r="A1361" s="75" t="s">
        <v>1386</v>
      </c>
      <c r="B1361" s="175"/>
      <c r="C1361" s="94">
        <f>+VLOOKUP(A1361,BD!$A$2:$E$3988,3,0)</f>
        <v>13</v>
      </c>
      <c r="D1361" s="95" t="str">
        <f>+VLOOKUP(A1361,BD!$A$2:$E$3988,4,0)</f>
        <v>SEEGER I 13</v>
      </c>
      <c r="E1361" s="96">
        <f>+VLOOKUP(A1361,BD!$A$2:$E$3988,5,0)</f>
        <v>251.84</v>
      </c>
      <c r="G1361" s="102">
        <f t="shared" si="38"/>
        <v>135.99</v>
      </c>
      <c r="H1361" s="69"/>
      <c r="I1361" s="102">
        <f t="array" ref="I1361">+ROUND(G1361+(G1361*DES.2),2)</f>
        <v>244.78</v>
      </c>
      <c r="J1361" s="57"/>
      <c r="K1361" s="57"/>
      <c r="L1361" s="57"/>
      <c r="M1361" s="57"/>
      <c r="N1361" s="57"/>
      <c r="O1361" s="64" t="str">
        <f>+IFERROR(VLOOKUP(A1361,Imagen!A:B,2,0),"")</f>
        <v>http://http2.mlstatic.com/D_906159-MLA72624384771_112023-F.jpg</v>
      </c>
    </row>
    <row r="1362" spans="1:15" ht="18">
      <c r="A1362" s="75" t="s">
        <v>1387</v>
      </c>
      <c r="B1362" s="175"/>
      <c r="C1362" s="94">
        <f>+VLOOKUP(A1362,BD!$A$2:$E$3988,3,0)</f>
        <v>14</v>
      </c>
      <c r="D1362" s="95" t="str">
        <f>+VLOOKUP(A1362,BD!$A$2:$E$3988,4,0)</f>
        <v>SEEGER I 14</v>
      </c>
      <c r="E1362" s="96">
        <f>+VLOOKUP(A1362,BD!$A$2:$E$3988,5,0)</f>
        <v>225</v>
      </c>
      <c r="G1362" s="101">
        <f t="shared" si="38"/>
        <v>121.5</v>
      </c>
      <c r="H1362" s="69"/>
      <c r="I1362" s="101">
        <f t="array" ref="I1362">+ROUND(G1362+(G1362*DES.2),2)</f>
        <v>218.7</v>
      </c>
      <c r="J1362" s="57"/>
      <c r="K1362" s="57"/>
      <c r="L1362" s="57"/>
      <c r="M1362" s="57"/>
      <c r="N1362" s="57"/>
      <c r="O1362" s="64" t="str">
        <f>+IFERROR(VLOOKUP(A1362,Imagen!A:B,2,0),"")</f>
        <v>http://http2.mlstatic.com/D_974105-MLA72624098295_112023-F.jpg</v>
      </c>
    </row>
    <row r="1363" spans="1:15" ht="18">
      <c r="A1363" s="75" t="s">
        <v>1388</v>
      </c>
      <c r="B1363" s="175"/>
      <c r="C1363" s="94">
        <f>+VLOOKUP(A1363,BD!$A$2:$E$3988,3,0)</f>
        <v>15</v>
      </c>
      <c r="D1363" s="95" t="str">
        <f>+VLOOKUP(A1363,BD!$A$2:$E$3988,4,0)</f>
        <v>SEEGER I 15</v>
      </c>
      <c r="E1363" s="96">
        <f>+VLOOKUP(A1363,BD!$A$2:$E$3988,5,0)</f>
        <v>269.63</v>
      </c>
      <c r="G1363" s="101">
        <f t="shared" si="38"/>
        <v>145.6</v>
      </c>
      <c r="H1363" s="69"/>
      <c r="I1363" s="101">
        <f t="array" ref="I1363">+ROUND(G1363+(G1363*DES.2),2)</f>
        <v>262.08</v>
      </c>
      <c r="J1363" s="57"/>
      <c r="K1363" s="57"/>
      <c r="L1363" s="57"/>
      <c r="M1363" s="57"/>
      <c r="N1363" s="57"/>
      <c r="O1363" s="64" t="str">
        <f>+IFERROR(VLOOKUP(A1363,Imagen!A:B,2,0),"")</f>
        <v>http://http2.mlstatic.com/D_921458-MLA72623813515_112023-F.jpg</v>
      </c>
    </row>
    <row r="1364" spans="1:15" ht="18">
      <c r="A1364" s="75" t="s">
        <v>1389</v>
      </c>
      <c r="C1364" s="94">
        <f>+VLOOKUP(A1364,BD!$A$2:$E$3988,3,0)</f>
        <v>16</v>
      </c>
      <c r="D1364" s="95" t="str">
        <f>+VLOOKUP(A1364,BD!$A$2:$E$3988,4,0)</f>
        <v>SEEGER I 16</v>
      </c>
      <c r="E1364" s="96">
        <f>+VLOOKUP(A1364,BD!$A$2:$E$3988,5,0)</f>
        <v>308.22000000000003</v>
      </c>
      <c r="G1364" s="101">
        <f t="shared" si="38"/>
        <v>166.44</v>
      </c>
      <c r="H1364" s="69"/>
      <c r="I1364" s="101">
        <f t="array" ref="I1364">+ROUND(G1364+(G1364*DES.2),2)</f>
        <v>299.58999999999997</v>
      </c>
      <c r="J1364" s="57"/>
      <c r="K1364" s="57"/>
      <c r="L1364" s="57"/>
      <c r="M1364" s="57"/>
      <c r="N1364" s="57"/>
      <c r="O1364" s="64" t="str">
        <f>+IFERROR(VLOOKUP(A1364,Imagen!A:B,2,0),"")</f>
        <v>http://http2.mlstatic.com/D_686509-MLA72553138996_112023-F.jpg</v>
      </c>
    </row>
    <row r="1365" spans="1:15" ht="18">
      <c r="A1365" s="75" t="s">
        <v>1390</v>
      </c>
      <c r="C1365" s="94">
        <f>+VLOOKUP(A1365,BD!$A$2:$E$3988,3,0)</f>
        <v>17</v>
      </c>
      <c r="D1365" s="95" t="str">
        <f>+VLOOKUP(A1365,BD!$A$2:$E$3988,4,0)</f>
        <v>SEEGER I 17</v>
      </c>
      <c r="E1365" s="96">
        <f>+VLOOKUP(A1365,BD!$A$2:$E$3988,5,0)</f>
        <v>348.66</v>
      </c>
      <c r="G1365" s="101">
        <f t="shared" si="38"/>
        <v>188.28</v>
      </c>
      <c r="H1365" s="69"/>
      <c r="I1365" s="101">
        <f t="array" ref="I1365">+ROUND(G1365+(G1365*DES.2),2)</f>
        <v>338.9</v>
      </c>
      <c r="J1365" s="57"/>
      <c r="K1365" s="57"/>
      <c r="L1365" s="57"/>
      <c r="M1365" s="57"/>
      <c r="N1365" s="57"/>
      <c r="O1365" s="64" t="str">
        <f>+IFERROR(VLOOKUP(A1365,Imagen!A:B,2,0),"")</f>
        <v>http://http2.mlstatic.com/D_669334-MLA72623813519_112023-F.jpg</v>
      </c>
    </row>
    <row r="1366" spans="1:15" ht="18">
      <c r="A1366" s="75" t="s">
        <v>1391</v>
      </c>
      <c r="C1366" s="94">
        <f>+VLOOKUP(A1366,BD!$A$2:$E$3988,3,0)</f>
        <v>18</v>
      </c>
      <c r="D1366" s="95" t="str">
        <f>+VLOOKUP(A1366,BD!$A$2:$E$3988,4,0)</f>
        <v>SEEGER I 18</v>
      </c>
      <c r="E1366" s="96">
        <f>+VLOOKUP(A1366,BD!$A$2:$E$3988,5,0)</f>
        <v>329.03</v>
      </c>
      <c r="G1366" s="101">
        <f t="shared" si="38"/>
        <v>177.68</v>
      </c>
      <c r="H1366" s="69"/>
      <c r="I1366" s="101">
        <f t="array" ref="I1366">+ROUND(G1366+(G1366*DES.2),2)</f>
        <v>319.82</v>
      </c>
      <c r="J1366" s="57"/>
      <c r="K1366" s="57"/>
      <c r="L1366" s="57"/>
      <c r="M1366" s="57"/>
      <c r="N1366" s="57"/>
      <c r="O1366" s="64" t="str">
        <f>+IFERROR(VLOOKUP(A1366,Imagen!A:B,2,0),"")</f>
        <v>http://http2.mlstatic.com/D_726294-MLA72624058833_112023-F.jpg</v>
      </c>
    </row>
    <row r="1367" spans="1:15" ht="18">
      <c r="A1367" s="75" t="s">
        <v>1392</v>
      </c>
      <c r="C1367" s="94">
        <f>+VLOOKUP(A1367,BD!$A$2:$E$3988,3,0)</f>
        <v>19</v>
      </c>
      <c r="D1367" s="95" t="str">
        <f>+VLOOKUP(A1367,BD!$A$2:$E$3988,4,0)</f>
        <v>SEEGER I 19</v>
      </c>
      <c r="E1367" s="96">
        <f>+VLOOKUP(A1367,BD!$A$2:$E$3988,5,0)</f>
        <v>442.62</v>
      </c>
      <c r="G1367" s="101">
        <f t="shared" si="38"/>
        <v>239.01</v>
      </c>
      <c r="H1367" s="69"/>
      <c r="I1367" s="101">
        <f t="array" ref="I1367">+ROUND(G1367+(G1367*DES.2),2)</f>
        <v>430.22</v>
      </c>
      <c r="J1367" s="57"/>
      <c r="K1367" s="57"/>
      <c r="L1367" s="57"/>
      <c r="M1367" s="57"/>
      <c r="N1367" s="57"/>
      <c r="O1367" s="64" t="str">
        <f>+IFERROR(VLOOKUP(A1367,Imagen!A:B,2,0),"")</f>
        <v>http://http2.mlstatic.com/D_811623-MLA72624058835_112023-F.jpg</v>
      </c>
    </row>
    <row r="1368" spans="1:15" ht="18">
      <c r="A1368" s="75" t="s">
        <v>1393</v>
      </c>
      <c r="C1368" s="94">
        <f>+VLOOKUP(A1368,BD!$A$2:$E$3988,3,0)</f>
        <v>20</v>
      </c>
      <c r="D1368" s="95" t="str">
        <f>+VLOOKUP(A1368,BD!$A$2:$E$3988,4,0)</f>
        <v>SEEGER I 20</v>
      </c>
      <c r="E1368" s="96">
        <f>+VLOOKUP(A1368,BD!$A$2:$E$3988,5,0)</f>
        <v>438.95</v>
      </c>
      <c r="G1368" s="101">
        <f t="shared" si="38"/>
        <v>237.03</v>
      </c>
      <c r="H1368" s="69"/>
      <c r="I1368" s="101">
        <f t="array" ref="I1368">+ROUND(G1368+(G1368*DES.2),2)</f>
        <v>426.65</v>
      </c>
      <c r="J1368" s="57"/>
      <c r="K1368" s="57"/>
      <c r="L1368" s="57"/>
      <c r="M1368" s="57"/>
      <c r="N1368" s="57"/>
      <c r="O1368" s="64" t="str">
        <f>+IFERROR(VLOOKUP(A1368,Imagen!A:B,2,0),"")</f>
        <v>http://http2.mlstatic.com/D_669616-MLA72623803691_112023-F.jpg</v>
      </c>
    </row>
    <row r="1369" spans="1:15" ht="18">
      <c r="A1369" s="75" t="s">
        <v>1394</v>
      </c>
      <c r="C1369" s="94">
        <f>+VLOOKUP(A1369,BD!$A$2:$E$3988,3,0)</f>
        <v>21</v>
      </c>
      <c r="D1369" s="95" t="str">
        <f>+VLOOKUP(A1369,BD!$A$2:$E$3988,4,0)</f>
        <v>SEEGER I 21</v>
      </c>
      <c r="E1369" s="96">
        <f>+VLOOKUP(A1369,BD!$A$2:$E$3988,5,0)</f>
        <v>427.16</v>
      </c>
      <c r="G1369" s="101">
        <f t="shared" si="38"/>
        <v>230.67</v>
      </c>
      <c r="H1369" s="69"/>
      <c r="I1369" s="101">
        <f t="array" ref="I1369">+ROUND(G1369+(G1369*DES.2),2)</f>
        <v>415.21</v>
      </c>
      <c r="J1369" s="57"/>
      <c r="K1369" s="57"/>
      <c r="L1369" s="57"/>
      <c r="M1369" s="57"/>
      <c r="N1369" s="57"/>
      <c r="O1369" s="64" t="str">
        <f>+IFERROR(VLOOKUP(A1369,Imagen!A:B,2,0),"")</f>
        <v>http://http2.mlstatic.com/D_909103-MLA72624058847_112023-F.jpg</v>
      </c>
    </row>
    <row r="1370" spans="1:15" ht="18">
      <c r="A1370" s="75" t="s">
        <v>1395</v>
      </c>
      <c r="C1370" s="94">
        <f>+VLOOKUP(A1370,BD!$A$2:$E$3988,3,0)</f>
        <v>22</v>
      </c>
      <c r="D1370" s="95" t="str">
        <f>+VLOOKUP(A1370,BD!$A$2:$E$3988,4,0)</f>
        <v>SEEGER I 22</v>
      </c>
      <c r="E1370" s="96">
        <f>+VLOOKUP(A1370,BD!$A$2:$E$3988,5,0)</f>
        <v>502.63</v>
      </c>
      <c r="G1370" s="101">
        <f t="shared" si="38"/>
        <v>271.42</v>
      </c>
      <c r="H1370" s="69"/>
      <c r="I1370" s="101">
        <f t="array" ref="I1370">+ROUND(G1370+(G1370*DES.2),2)</f>
        <v>488.56</v>
      </c>
      <c r="J1370" s="57"/>
      <c r="K1370" s="57"/>
      <c r="L1370" s="57"/>
      <c r="M1370" s="57"/>
      <c r="N1370" s="57"/>
      <c r="O1370" s="64" t="str">
        <f>+IFERROR(VLOOKUP(A1370,Imagen!A:B,2,0),"")</f>
        <v>http://http2.mlstatic.com/D_931642-MLA72624098311_112023-F.jpg</v>
      </c>
    </row>
    <row r="1371" spans="1:15" ht="18">
      <c r="A1371" s="75" t="s">
        <v>1396</v>
      </c>
      <c r="C1371" s="94">
        <f>+VLOOKUP(A1371,BD!$A$2:$E$3988,3,0)</f>
        <v>23</v>
      </c>
      <c r="D1371" s="95" t="str">
        <f>+VLOOKUP(A1371,BD!$A$2:$E$3988,4,0)</f>
        <v>SEEGER I 23</v>
      </c>
      <c r="E1371" s="96">
        <f>+VLOOKUP(A1371,BD!$A$2:$E$3988,5,0)</f>
        <v>602.91</v>
      </c>
      <c r="G1371" s="101">
        <f t="shared" si="38"/>
        <v>325.57</v>
      </c>
      <c r="H1371" s="69"/>
      <c r="I1371" s="101">
        <f t="array" ref="I1371">+ROUND(G1371+(G1371*DES.2),2)</f>
        <v>586.03</v>
      </c>
      <c r="J1371" s="57"/>
      <c r="K1371" s="57"/>
      <c r="L1371" s="57"/>
      <c r="M1371" s="57"/>
      <c r="N1371" s="57"/>
      <c r="O1371" s="64" t="str">
        <f>+IFERROR(VLOOKUP(A1371,Imagen!A:B,2,0),"")</f>
        <v>http://http2.mlstatic.com/D_916920-MLA72624305993_112023-F.jpg</v>
      </c>
    </row>
    <row r="1372" spans="1:15" ht="18">
      <c r="A1372" s="75" t="s">
        <v>1397</v>
      </c>
      <c r="C1372" s="94">
        <f>+VLOOKUP(A1372,BD!$A$2:$E$3988,3,0)</f>
        <v>24</v>
      </c>
      <c r="D1372" s="95" t="str">
        <f>+VLOOKUP(A1372,BD!$A$2:$E$3988,4,0)</f>
        <v>SEEGER I 24</v>
      </c>
      <c r="E1372" s="96">
        <f>+VLOOKUP(A1372,BD!$A$2:$E$3988,5,0)</f>
        <v>601.29999999999995</v>
      </c>
      <c r="G1372" s="101">
        <f t="shared" si="38"/>
        <v>324.7</v>
      </c>
      <c r="H1372" s="69"/>
      <c r="I1372" s="101">
        <f t="array" ref="I1372">+ROUND(G1372+(G1372*DES.2),2)</f>
        <v>584.46</v>
      </c>
      <c r="J1372" s="57"/>
      <c r="K1372" s="57"/>
      <c r="L1372" s="57"/>
      <c r="M1372" s="57"/>
      <c r="N1372" s="57"/>
      <c r="O1372" s="64" t="str">
        <f>+IFERROR(VLOOKUP(A1372,Imagen!A:B,2,0),"")</f>
        <v>http://http2.mlstatic.com/D_846386-MLA72553139000_112023-F.jpg</v>
      </c>
    </row>
    <row r="1373" spans="1:15" ht="18">
      <c r="A1373" s="75" t="s">
        <v>1398</v>
      </c>
      <c r="C1373" s="94">
        <f>+VLOOKUP(A1373,BD!$A$2:$E$3988,3,0)</f>
        <v>25</v>
      </c>
      <c r="D1373" s="95" t="str">
        <f>+VLOOKUP(A1373,BD!$A$2:$E$3988,4,0)</f>
        <v>SEEGER I 25</v>
      </c>
      <c r="E1373" s="96">
        <f>+VLOOKUP(A1373,BD!$A$2:$E$3988,5,0)</f>
        <v>661.43</v>
      </c>
      <c r="G1373" s="101">
        <f t="shared" si="38"/>
        <v>357.17</v>
      </c>
      <c r="H1373" s="69"/>
      <c r="I1373" s="101">
        <f t="array" ref="I1373">+ROUND(G1373+(G1373*DES.2),2)</f>
        <v>642.91</v>
      </c>
      <c r="J1373" s="57"/>
      <c r="K1373" s="57"/>
      <c r="L1373" s="57"/>
      <c r="M1373" s="57"/>
      <c r="N1373" s="57"/>
      <c r="O1373" s="64" t="str">
        <f>+IFERROR(VLOOKUP(A1373,Imagen!A:B,2,0),"")</f>
        <v>http://http2.mlstatic.com/D_954940-MLA72624305995_112023-F.jpg</v>
      </c>
    </row>
    <row r="1374" spans="1:15" ht="18">
      <c r="A1374" s="75" t="s">
        <v>1399</v>
      </c>
      <c r="C1374" s="94">
        <f>+VLOOKUP(A1374,BD!$A$2:$E$3988,3,0)</f>
        <v>26</v>
      </c>
      <c r="D1374" s="95" t="str">
        <f>+VLOOKUP(A1374,BD!$A$2:$E$3988,4,0)</f>
        <v>SEEGER I 26</v>
      </c>
      <c r="E1374" s="96">
        <f>+VLOOKUP(A1374,BD!$A$2:$E$3988,5,0)</f>
        <v>749.64</v>
      </c>
      <c r="G1374" s="101">
        <f t="shared" si="38"/>
        <v>404.81</v>
      </c>
      <c r="H1374" s="69"/>
      <c r="I1374" s="101">
        <f t="array" ref="I1374">+ROUND(G1374+(G1374*DES.2),2)</f>
        <v>728.66</v>
      </c>
      <c r="J1374" s="57"/>
      <c r="K1374" s="57"/>
      <c r="L1374" s="57"/>
      <c r="M1374" s="57"/>
      <c r="N1374" s="57"/>
      <c r="O1374" s="64" t="str">
        <f>+IFERROR(VLOOKUP(A1374,Imagen!A:B,2,0),"")</f>
        <v>http://http2.mlstatic.com/D_633252-MLA72624058853_112023-F.jpg</v>
      </c>
    </row>
    <row r="1375" spans="1:15" ht="18">
      <c r="A1375" s="75" t="s">
        <v>1400</v>
      </c>
      <c r="C1375" s="94">
        <f>+VLOOKUP(A1375,BD!$A$2:$E$3988,3,0)</f>
        <v>27</v>
      </c>
      <c r="D1375" s="95" t="str">
        <f>+VLOOKUP(A1375,BD!$A$2:$E$3988,4,0)</f>
        <v>SEEGER I 27</v>
      </c>
      <c r="E1375" s="96">
        <f>+VLOOKUP(A1375,BD!$A$2:$E$3988,5,0)</f>
        <v>634.37</v>
      </c>
      <c r="G1375" s="101">
        <f t="shared" si="38"/>
        <v>342.56</v>
      </c>
      <c r="H1375" s="69"/>
      <c r="I1375" s="101">
        <f t="array" ref="I1375">+ROUND(G1375+(G1375*DES.2),2)</f>
        <v>616.61</v>
      </c>
      <c r="J1375" s="57"/>
      <c r="K1375" s="57"/>
      <c r="L1375" s="57"/>
      <c r="M1375" s="57"/>
      <c r="N1375" s="57"/>
      <c r="O1375" s="64" t="str">
        <f>+IFERROR(VLOOKUP(A1375,Imagen!A:B,2,0),"")</f>
        <v>http://http2.mlstatic.com/D_827727-MLA72624098315_112023-F.jpg</v>
      </c>
    </row>
    <row r="1376" spans="1:15" ht="18">
      <c r="A1376" s="75" t="s">
        <v>1401</v>
      </c>
      <c r="C1376" s="94">
        <f>+VLOOKUP(A1376,BD!$A$2:$E$3988,3,0)</f>
        <v>28</v>
      </c>
      <c r="D1376" s="95" t="str">
        <f>+VLOOKUP(A1376,BD!$A$2:$E$3988,4,0)</f>
        <v>SEEGER I 28</v>
      </c>
      <c r="E1376" s="96">
        <f>+VLOOKUP(A1376,BD!$A$2:$E$3988,5,0)</f>
        <v>726.85</v>
      </c>
      <c r="G1376" s="101">
        <f t="shared" si="38"/>
        <v>392.5</v>
      </c>
      <c r="H1376" s="69"/>
      <c r="I1376" s="101">
        <f t="array" ref="I1376">+ROUND(G1376+(G1376*DES.2),2)</f>
        <v>706.5</v>
      </c>
      <c r="J1376" s="57"/>
      <c r="K1376" s="57"/>
      <c r="L1376" s="57"/>
      <c r="M1376" s="57"/>
      <c r="N1376" s="57"/>
      <c r="O1376" s="64" t="str">
        <f>+IFERROR(VLOOKUP(A1376,Imagen!A:B,2,0),"")</f>
        <v>http://http2.mlstatic.com/D_866261-MLA72624306003_112023-F.jpg</v>
      </c>
    </row>
    <row r="1377" spans="1:15" ht="18">
      <c r="A1377" s="75" t="s">
        <v>1402</v>
      </c>
      <c r="C1377" s="94">
        <f>+VLOOKUP(A1377,BD!$A$2:$E$3988,3,0)</f>
        <v>29</v>
      </c>
      <c r="D1377" s="95" t="str">
        <f>+VLOOKUP(A1377,BD!$A$2:$E$3988,4,0)</f>
        <v>SEEGER I 29</v>
      </c>
      <c r="E1377" s="96">
        <f>+VLOOKUP(A1377,BD!$A$2:$E$3988,5,0)</f>
        <v>660.71</v>
      </c>
      <c r="G1377" s="101">
        <f t="shared" si="38"/>
        <v>356.78</v>
      </c>
      <c r="H1377" s="69"/>
      <c r="I1377" s="101">
        <f t="array" ref="I1377">+ROUND(G1377+(G1377*DES.2),2)</f>
        <v>642.20000000000005</v>
      </c>
      <c r="J1377" s="57"/>
      <c r="K1377" s="57"/>
      <c r="L1377" s="57"/>
      <c r="M1377" s="57"/>
      <c r="N1377" s="57"/>
      <c r="O1377" s="64" t="str">
        <f>+IFERROR(VLOOKUP(A1377,Imagen!A:B,2,0),"")</f>
        <v>http://http2.mlstatic.com/D_996772-MLA72553139010_112023-F.jpg</v>
      </c>
    </row>
    <row r="1378" spans="1:15" ht="18">
      <c r="A1378" s="75" t="s">
        <v>1403</v>
      </c>
      <c r="C1378" s="94">
        <f>+VLOOKUP(A1378,BD!$A$2:$E$3988,3,0)</f>
        <v>30</v>
      </c>
      <c r="D1378" s="95" t="str">
        <f>+VLOOKUP(A1378,BD!$A$2:$E$3988,4,0)</f>
        <v>SEEGER I 30</v>
      </c>
      <c r="E1378" s="96">
        <f>+VLOOKUP(A1378,BD!$A$2:$E$3988,5,0)</f>
        <v>685.56</v>
      </c>
      <c r="G1378" s="101">
        <f t="shared" si="38"/>
        <v>370.2</v>
      </c>
      <c r="H1378" s="69"/>
      <c r="I1378" s="101">
        <f t="array" ref="I1378">+ROUND(G1378+(G1378*DES.2),2)</f>
        <v>666.36</v>
      </c>
      <c r="J1378" s="57"/>
      <c r="K1378" s="57"/>
      <c r="L1378" s="57"/>
      <c r="M1378" s="57"/>
      <c r="N1378" s="57"/>
      <c r="O1378" s="64" t="str">
        <f>+IFERROR(VLOOKUP(A1378,Imagen!A:B,2,0),"")</f>
        <v>http://http2.mlstatic.com/D_990437-MLA72624058859_112023-F.jpg</v>
      </c>
    </row>
    <row r="1379" spans="1:15" ht="18">
      <c r="A1379" s="75" t="s">
        <v>1404</v>
      </c>
      <c r="C1379" s="94">
        <f>+VLOOKUP(A1379,BD!$A$2:$E$3988,3,0)</f>
        <v>31</v>
      </c>
      <c r="D1379" s="95" t="str">
        <f>+VLOOKUP(A1379,BD!$A$2:$E$3988,4,0)</f>
        <v>SEEGER I 31</v>
      </c>
      <c r="E1379" s="96">
        <f>+VLOOKUP(A1379,BD!$A$2:$E$3988,5,0)</f>
        <v>747.62</v>
      </c>
      <c r="G1379" s="101">
        <f t="shared" si="38"/>
        <v>403.71</v>
      </c>
      <c r="H1379" s="69"/>
      <c r="I1379" s="101">
        <f t="array" ref="I1379">+ROUND(G1379+(G1379*DES.2),2)</f>
        <v>726.68</v>
      </c>
      <c r="J1379" s="57"/>
      <c r="K1379" s="57"/>
      <c r="L1379" s="57"/>
      <c r="M1379" s="57"/>
      <c r="N1379" s="57"/>
      <c r="O1379" s="65" t="str">
        <f>+IFERROR(VLOOKUP(A1379,Imagen!A:B,2,0),"")</f>
        <v/>
      </c>
    </row>
    <row r="1380" spans="1:15" ht="18">
      <c r="A1380" s="75" t="s">
        <v>1405</v>
      </c>
      <c r="C1380" s="94">
        <f>+VLOOKUP(A1380,BD!$A$2:$E$3988,3,0)</f>
        <v>32</v>
      </c>
      <c r="D1380" s="95" t="str">
        <f>+VLOOKUP(A1380,BD!$A$2:$E$3988,4,0)</f>
        <v>SEEGER I 32</v>
      </c>
      <c r="E1380" s="96">
        <f>+VLOOKUP(A1380,BD!$A$2:$E$3988,5,0)</f>
        <v>902.07</v>
      </c>
      <c r="G1380" s="101">
        <f t="shared" si="38"/>
        <v>487.12</v>
      </c>
      <c r="H1380" s="69"/>
      <c r="I1380" s="101">
        <f t="array" ref="I1380">+ROUND(G1380+(G1380*DES.2),2)</f>
        <v>876.82</v>
      </c>
      <c r="J1380" s="57"/>
      <c r="K1380" s="57"/>
      <c r="L1380" s="57"/>
      <c r="M1380" s="57"/>
      <c r="N1380" s="57"/>
      <c r="O1380" s="65" t="str">
        <f>+IFERROR(VLOOKUP(A1380,Imagen!A:B,2,0),"")</f>
        <v/>
      </c>
    </row>
    <row r="1381" spans="1:15" ht="18">
      <c r="A1381" s="75" t="s">
        <v>1406</v>
      </c>
      <c r="C1381" s="94">
        <f>+VLOOKUP(A1381,BD!$A$2:$E$3988,3,0)</f>
        <v>33</v>
      </c>
      <c r="D1381" s="95" t="str">
        <f>+VLOOKUP(A1381,BD!$A$2:$E$3988,4,0)</f>
        <v>SEEGER I 33</v>
      </c>
      <c r="E1381" s="96">
        <f>+VLOOKUP(A1381,BD!$A$2:$E$3988,5,0)</f>
        <v>866.84</v>
      </c>
      <c r="G1381" s="101">
        <f t="shared" si="38"/>
        <v>468.09</v>
      </c>
      <c r="H1381" s="69"/>
      <c r="I1381" s="101">
        <f t="array" ref="I1381">+ROUND(G1381+(G1381*DES.2),2)</f>
        <v>842.56</v>
      </c>
      <c r="J1381" s="57"/>
      <c r="K1381" s="57"/>
      <c r="L1381" s="57"/>
      <c r="M1381" s="57"/>
      <c r="N1381" s="57"/>
      <c r="O1381" s="65" t="str">
        <f>+IFERROR(VLOOKUP(A1381,Imagen!A:B,2,0),"")</f>
        <v/>
      </c>
    </row>
    <row r="1382" spans="1:15" ht="18">
      <c r="A1382" s="75" t="s">
        <v>1407</v>
      </c>
      <c r="C1382" s="94">
        <f>+VLOOKUP(A1382,BD!$A$2:$E$3988,3,0)</f>
        <v>34</v>
      </c>
      <c r="D1382" s="95" t="str">
        <f>+VLOOKUP(A1382,BD!$A$2:$E$3988,4,0)</f>
        <v>SEEGER I 34</v>
      </c>
      <c r="E1382" s="96">
        <f>+VLOOKUP(A1382,BD!$A$2:$E$3988,5,0)</f>
        <v>828.85</v>
      </c>
      <c r="G1382" s="101">
        <f t="shared" si="38"/>
        <v>447.58</v>
      </c>
      <c r="H1382" s="69"/>
      <c r="I1382" s="101">
        <f t="array" ref="I1382">+ROUND(G1382+(G1382*DES.2),2)</f>
        <v>805.64</v>
      </c>
      <c r="J1382" s="57"/>
      <c r="K1382" s="57"/>
      <c r="L1382" s="57"/>
      <c r="M1382" s="57"/>
      <c r="N1382" s="57"/>
      <c r="O1382" s="65" t="str">
        <f>+IFERROR(VLOOKUP(A1382,Imagen!A:B,2,0),"")</f>
        <v/>
      </c>
    </row>
    <row r="1383" spans="1:15" ht="18">
      <c r="A1383" s="75" t="s">
        <v>1408</v>
      </c>
      <c r="C1383" s="94">
        <f>+VLOOKUP(A1383,BD!$A$2:$E$3988,3,0)</f>
        <v>35</v>
      </c>
      <c r="D1383" s="95" t="str">
        <f>+VLOOKUP(A1383,BD!$A$2:$E$3988,4,0)</f>
        <v>SEEGER I 35</v>
      </c>
      <c r="E1383" s="96">
        <f>+VLOOKUP(A1383,BD!$A$2:$E$3988,5,0)</f>
        <v>1122.48</v>
      </c>
      <c r="G1383" s="101">
        <f t="shared" si="38"/>
        <v>606.14</v>
      </c>
      <c r="H1383" s="69"/>
      <c r="I1383" s="101">
        <f t="array" ref="I1383">+ROUND(G1383+(G1383*DES.2),2)</f>
        <v>1091.05</v>
      </c>
      <c r="J1383" s="57"/>
      <c r="K1383" s="57"/>
      <c r="L1383" s="57"/>
      <c r="M1383" s="57"/>
      <c r="N1383" s="57"/>
      <c r="O1383" s="65" t="str">
        <f>+IFERROR(VLOOKUP(A1383,Imagen!A:B,2,0),"")</f>
        <v/>
      </c>
    </row>
    <row r="1384" spans="1:15" ht="18">
      <c r="A1384" s="75" t="s">
        <v>1409</v>
      </c>
      <c r="C1384" s="94">
        <f>+VLOOKUP(A1384,BD!$A$2:$E$3988,3,0)</f>
        <v>36</v>
      </c>
      <c r="D1384" s="95" t="str">
        <f>+VLOOKUP(A1384,BD!$A$2:$E$3988,4,0)</f>
        <v>SEEGER I 36</v>
      </c>
      <c r="E1384" s="96">
        <f>+VLOOKUP(A1384,BD!$A$2:$E$3988,5,0)</f>
        <v>1067.27</v>
      </c>
      <c r="G1384" s="101">
        <f t="shared" si="38"/>
        <v>576.33000000000004</v>
      </c>
      <c r="H1384" s="69"/>
      <c r="I1384" s="101">
        <f t="array" ref="I1384">+ROUND(G1384+(G1384*DES.2),2)</f>
        <v>1037.3900000000001</v>
      </c>
      <c r="J1384" s="57"/>
      <c r="K1384" s="57"/>
      <c r="L1384" s="57"/>
      <c r="M1384" s="57"/>
      <c r="N1384" s="57"/>
      <c r="O1384" s="65" t="str">
        <f>+IFERROR(VLOOKUP(A1384,Imagen!A:B,2,0),"")</f>
        <v/>
      </c>
    </row>
    <row r="1385" spans="1:15" ht="18">
      <c r="A1385" s="75" t="s">
        <v>1410</v>
      </c>
      <c r="C1385" s="94">
        <f>+VLOOKUP(A1385,BD!$A$2:$E$3988,3,0)</f>
        <v>37</v>
      </c>
      <c r="D1385" s="95" t="str">
        <f>+VLOOKUP(A1385,BD!$A$2:$E$3988,4,0)</f>
        <v>SEEGER I 37</v>
      </c>
      <c r="E1385" s="96">
        <f>+VLOOKUP(A1385,BD!$A$2:$E$3988,5,0)</f>
        <v>991.69</v>
      </c>
      <c r="G1385" s="101">
        <f t="shared" si="38"/>
        <v>535.51</v>
      </c>
      <c r="H1385" s="69"/>
      <c r="I1385" s="101">
        <f t="array" ref="I1385">+ROUND(G1385+(G1385*DES.2),2)</f>
        <v>963.92</v>
      </c>
      <c r="J1385" s="57"/>
      <c r="K1385" s="57"/>
      <c r="L1385" s="57"/>
      <c r="M1385" s="57"/>
      <c r="N1385" s="57"/>
      <c r="O1385" s="65" t="str">
        <f>+IFERROR(VLOOKUP(A1385,Imagen!A:B,2,0),"")</f>
        <v/>
      </c>
    </row>
    <row r="1386" spans="1:15" ht="18">
      <c r="A1386" s="75" t="s">
        <v>1411</v>
      </c>
      <c r="C1386" s="94">
        <f>+VLOOKUP(A1386,BD!$A$2:$E$3988,3,0)</f>
        <v>38</v>
      </c>
      <c r="D1386" s="95" t="str">
        <f>+VLOOKUP(A1386,BD!$A$2:$E$3988,4,0)</f>
        <v>SEEGER I 38</v>
      </c>
      <c r="E1386" s="96">
        <f>+VLOOKUP(A1386,BD!$A$2:$E$3988,5,0)</f>
        <v>1429.2</v>
      </c>
      <c r="G1386" s="101">
        <f t="shared" si="38"/>
        <v>771.77</v>
      </c>
      <c r="H1386" s="69"/>
      <c r="I1386" s="101">
        <f t="array" ref="I1386">+ROUND(G1386+(G1386*DES.2),2)</f>
        <v>1389.19</v>
      </c>
      <c r="J1386" s="57"/>
      <c r="K1386" s="57"/>
      <c r="L1386" s="57"/>
      <c r="M1386" s="57"/>
      <c r="N1386" s="57"/>
      <c r="O1386" s="65" t="str">
        <f>+IFERROR(VLOOKUP(A1386,Imagen!A:B,2,0),"")</f>
        <v/>
      </c>
    </row>
    <row r="1387" spans="1:15" ht="18">
      <c r="A1387" s="75" t="s">
        <v>1412</v>
      </c>
      <c r="C1387" s="94">
        <f>+VLOOKUP(A1387,BD!$A$2:$E$3988,3,0)</f>
        <v>39</v>
      </c>
      <c r="D1387" s="95" t="str">
        <f>+VLOOKUP(A1387,BD!$A$2:$E$3988,4,0)</f>
        <v>SEEGER I 39</v>
      </c>
      <c r="E1387" s="96">
        <f>+VLOOKUP(A1387,BD!$A$2:$E$3988,5,0)</f>
        <v>1087.75</v>
      </c>
      <c r="G1387" s="101">
        <f t="shared" si="38"/>
        <v>587.39</v>
      </c>
      <c r="H1387" s="69"/>
      <c r="I1387" s="101">
        <f t="array" ref="I1387">+ROUND(G1387+(G1387*DES.2),2)</f>
        <v>1057.3</v>
      </c>
      <c r="J1387" s="57"/>
      <c r="K1387" s="57"/>
      <c r="L1387" s="57"/>
      <c r="M1387" s="57"/>
      <c r="N1387" s="57"/>
      <c r="O1387" s="65" t="str">
        <f>+IFERROR(VLOOKUP(A1387,Imagen!A:B,2,0),"")</f>
        <v/>
      </c>
    </row>
    <row r="1388" spans="1:15" ht="18">
      <c r="A1388" s="75" t="s">
        <v>1413</v>
      </c>
      <c r="C1388" s="94">
        <f>+VLOOKUP(A1388,BD!$A$2:$E$3988,3,0)</f>
        <v>40</v>
      </c>
      <c r="D1388" s="95" t="str">
        <f>+VLOOKUP(A1388,BD!$A$2:$E$3988,4,0)</f>
        <v>SEEGER I 40</v>
      </c>
      <c r="E1388" s="96">
        <f>+VLOOKUP(A1388,BD!$A$2:$E$3988,5,0)</f>
        <v>1561.27</v>
      </c>
      <c r="G1388" s="101">
        <f t="shared" ref="G1388:G1421" si="39">IF($G$7="SI",ROUND(E1388-(E1388*DES.1),2)*1.21,ROUND(E1388-(E1388*DES.1),2))</f>
        <v>843.09</v>
      </c>
      <c r="H1388" s="69"/>
      <c r="I1388" s="101">
        <f t="array" ref="I1388">+ROUND(G1388+(G1388*DES.2),2)</f>
        <v>1517.56</v>
      </c>
      <c r="J1388" s="57"/>
      <c r="K1388" s="57"/>
      <c r="L1388" s="57"/>
      <c r="M1388" s="57"/>
      <c r="N1388" s="57"/>
      <c r="O1388" s="65" t="str">
        <f>+IFERROR(VLOOKUP(A1388,Imagen!A:B,2,0),"")</f>
        <v/>
      </c>
    </row>
    <row r="1389" spans="1:15" ht="18">
      <c r="A1389" s="75" t="s">
        <v>1414</v>
      </c>
      <c r="C1389" s="94">
        <f>+VLOOKUP(A1389,BD!$A$2:$E$3988,3,0)</f>
        <v>41</v>
      </c>
      <c r="D1389" s="95" t="str">
        <f>+VLOOKUP(A1389,BD!$A$2:$E$3988,4,0)</f>
        <v>SEEGER I 41</v>
      </c>
      <c r="E1389" s="96">
        <f>+VLOOKUP(A1389,BD!$A$2:$E$3988,5,0)</f>
        <v>1344.8</v>
      </c>
      <c r="G1389" s="101">
        <f t="shared" si="39"/>
        <v>726.19</v>
      </c>
      <c r="H1389" s="69"/>
      <c r="I1389" s="101">
        <f t="array" ref="I1389">+ROUND(G1389+(G1389*DES.2),2)</f>
        <v>1307.1400000000001</v>
      </c>
      <c r="J1389" s="57"/>
      <c r="K1389" s="57"/>
      <c r="L1389" s="57"/>
      <c r="M1389" s="57"/>
      <c r="N1389" s="57"/>
      <c r="O1389" s="65" t="str">
        <f>+IFERROR(VLOOKUP(A1389,Imagen!A:B,2,0),"")</f>
        <v/>
      </c>
    </row>
    <row r="1390" spans="1:15" ht="18">
      <c r="A1390" s="75" t="s">
        <v>1415</v>
      </c>
      <c r="C1390" s="94">
        <f>+VLOOKUP(A1390,BD!$A$2:$E$3988,3,0)</f>
        <v>42</v>
      </c>
      <c r="D1390" s="95" t="str">
        <f>+VLOOKUP(A1390,BD!$A$2:$E$3988,4,0)</f>
        <v>SEEGER I 42</v>
      </c>
      <c r="E1390" s="96">
        <f>+VLOOKUP(A1390,BD!$A$2:$E$3988,5,0)</f>
        <v>1955.71</v>
      </c>
      <c r="G1390" s="101">
        <f t="shared" si="39"/>
        <v>1056.08</v>
      </c>
      <c r="H1390" s="69"/>
      <c r="I1390" s="101">
        <f t="array" ref="I1390">+ROUND(G1390+(G1390*DES.2),2)</f>
        <v>1900.94</v>
      </c>
      <c r="J1390" s="57"/>
      <c r="K1390" s="57"/>
      <c r="L1390" s="57"/>
      <c r="M1390" s="57"/>
      <c r="N1390" s="57"/>
      <c r="O1390" s="65" t="str">
        <f>+IFERROR(VLOOKUP(A1390,Imagen!A:B,2,0),"")</f>
        <v/>
      </c>
    </row>
    <row r="1391" spans="1:15" ht="18">
      <c r="A1391" s="75" t="s">
        <v>1416</v>
      </c>
      <c r="C1391" s="94">
        <f>+VLOOKUP(A1391,BD!$A$2:$E$3988,3,0)</f>
        <v>43</v>
      </c>
      <c r="D1391" s="95" t="str">
        <f>+VLOOKUP(A1391,BD!$A$2:$E$3988,4,0)</f>
        <v>SEEGER I 43</v>
      </c>
      <c r="E1391" s="96">
        <f>+VLOOKUP(A1391,BD!$A$2:$E$3988,5,0)</f>
        <v>1434.09</v>
      </c>
      <c r="G1391" s="101">
        <f t="shared" si="39"/>
        <v>774.41</v>
      </c>
      <c r="H1391" s="69"/>
      <c r="I1391" s="101">
        <f t="array" ref="I1391">+ROUND(G1391+(G1391*DES.2),2)</f>
        <v>1393.94</v>
      </c>
      <c r="J1391" s="57"/>
      <c r="K1391" s="57"/>
      <c r="L1391" s="57"/>
      <c r="M1391" s="57"/>
      <c r="N1391" s="57"/>
      <c r="O1391" s="65" t="str">
        <f>+IFERROR(VLOOKUP(A1391,Imagen!A:B,2,0),"")</f>
        <v/>
      </c>
    </row>
    <row r="1392" spans="1:15" ht="18">
      <c r="A1392" s="75" t="s">
        <v>1417</v>
      </c>
      <c r="C1392" s="94">
        <f>+VLOOKUP(A1392,BD!$A$2:$E$3988,3,0)</f>
        <v>44</v>
      </c>
      <c r="D1392" s="95" t="str">
        <f>+VLOOKUP(A1392,BD!$A$2:$E$3988,4,0)</f>
        <v>SEEGER I 44</v>
      </c>
      <c r="E1392" s="96">
        <f>+VLOOKUP(A1392,BD!$A$2:$E$3988,5,0)</f>
        <v>2365.0100000000002</v>
      </c>
      <c r="G1392" s="101">
        <f t="shared" si="39"/>
        <v>1277.1099999999999</v>
      </c>
      <c r="H1392" s="69"/>
      <c r="I1392" s="101">
        <f t="array" ref="I1392">+ROUND(G1392+(G1392*DES.2),2)</f>
        <v>2298.8000000000002</v>
      </c>
      <c r="J1392" s="57"/>
      <c r="K1392" s="57"/>
      <c r="L1392" s="57"/>
      <c r="M1392" s="57"/>
      <c r="N1392" s="57"/>
      <c r="O1392" s="65" t="str">
        <f>+IFERROR(VLOOKUP(A1392,Imagen!A:B,2,0),"")</f>
        <v/>
      </c>
    </row>
    <row r="1393" spans="1:15" ht="18">
      <c r="A1393" s="75" t="s">
        <v>1418</v>
      </c>
      <c r="C1393" s="94">
        <f>+VLOOKUP(A1393,BD!$A$2:$E$3988,3,0)</f>
        <v>45</v>
      </c>
      <c r="D1393" s="95" t="str">
        <f>+VLOOKUP(A1393,BD!$A$2:$E$3988,4,0)</f>
        <v>SEEGER I 45</v>
      </c>
      <c r="E1393" s="96">
        <f>+VLOOKUP(A1393,BD!$A$2:$E$3988,5,0)</f>
        <v>1985.13</v>
      </c>
      <c r="G1393" s="101">
        <f t="shared" si="39"/>
        <v>1071.97</v>
      </c>
      <c r="H1393" s="69"/>
      <c r="I1393" s="101">
        <f t="array" ref="I1393">+ROUND(G1393+(G1393*DES.2),2)</f>
        <v>1929.55</v>
      </c>
      <c r="J1393" s="57"/>
      <c r="K1393" s="57"/>
      <c r="L1393" s="57"/>
      <c r="M1393" s="57"/>
      <c r="N1393" s="57"/>
      <c r="O1393" s="65" t="str">
        <f>+IFERROR(VLOOKUP(A1393,Imagen!A:B,2,0),"")</f>
        <v/>
      </c>
    </row>
    <row r="1394" spans="1:15" ht="18">
      <c r="A1394" s="75" t="s">
        <v>1419</v>
      </c>
      <c r="C1394" s="94">
        <f>+VLOOKUP(A1394,BD!$A$2:$E$3988,3,0)</f>
        <v>46</v>
      </c>
      <c r="D1394" s="95" t="str">
        <f>+VLOOKUP(A1394,BD!$A$2:$E$3988,4,0)</f>
        <v>SEEGER I 46</v>
      </c>
      <c r="E1394" s="96">
        <f>+VLOOKUP(A1394,BD!$A$2:$E$3988,5,0)</f>
        <v>1574.8</v>
      </c>
      <c r="G1394" s="101">
        <f t="shared" si="39"/>
        <v>850.39</v>
      </c>
      <c r="H1394" s="69"/>
      <c r="I1394" s="101">
        <f t="array" ref="I1394">+ROUND(G1394+(G1394*DES.2),2)</f>
        <v>1530.7</v>
      </c>
      <c r="J1394" s="57"/>
      <c r="K1394" s="57"/>
      <c r="L1394" s="57"/>
      <c r="M1394" s="57"/>
      <c r="N1394" s="57"/>
      <c r="O1394" s="65" t="str">
        <f>+IFERROR(VLOOKUP(A1394,Imagen!A:B,2,0),"")</f>
        <v/>
      </c>
    </row>
    <row r="1395" spans="1:15" ht="18">
      <c r="A1395" s="75" t="s">
        <v>1420</v>
      </c>
      <c r="C1395" s="94">
        <f>+VLOOKUP(A1395,BD!$A$2:$E$3988,3,0)</f>
        <v>47</v>
      </c>
      <c r="D1395" s="95" t="str">
        <f>+VLOOKUP(A1395,BD!$A$2:$E$3988,4,0)</f>
        <v>SEEGER I 47</v>
      </c>
      <c r="E1395" s="96">
        <f>+VLOOKUP(A1395,BD!$A$2:$E$3988,5,0)</f>
        <v>2092.92</v>
      </c>
      <c r="G1395" s="101">
        <f t="shared" si="39"/>
        <v>1130.18</v>
      </c>
      <c r="H1395" s="69"/>
      <c r="I1395" s="101">
        <f t="array" ref="I1395">+ROUND(G1395+(G1395*DES.2),2)</f>
        <v>2034.32</v>
      </c>
      <c r="J1395" s="57"/>
      <c r="K1395" s="57"/>
      <c r="L1395" s="57"/>
      <c r="M1395" s="57"/>
      <c r="N1395" s="57"/>
      <c r="O1395" s="65" t="str">
        <f>+IFERROR(VLOOKUP(A1395,Imagen!A:B,2,0),"")</f>
        <v/>
      </c>
    </row>
    <row r="1396" spans="1:15" ht="18">
      <c r="A1396" s="75" t="s">
        <v>1421</v>
      </c>
      <c r="C1396" s="94">
        <f>+VLOOKUP(A1396,BD!$A$2:$E$3988,3,0)</f>
        <v>48</v>
      </c>
      <c r="D1396" s="95" t="str">
        <f>+VLOOKUP(A1396,BD!$A$2:$E$3988,4,0)</f>
        <v>SEEGER I 48</v>
      </c>
      <c r="E1396" s="96">
        <f>+VLOOKUP(A1396,BD!$A$2:$E$3988,5,0)</f>
        <v>1696.56</v>
      </c>
      <c r="G1396" s="101">
        <f t="shared" si="39"/>
        <v>916.14</v>
      </c>
      <c r="H1396" s="69"/>
      <c r="I1396" s="101">
        <f t="array" ref="I1396">+ROUND(G1396+(G1396*DES.2),2)</f>
        <v>1649.05</v>
      </c>
      <c r="J1396" s="57"/>
      <c r="K1396" s="57"/>
      <c r="L1396" s="57"/>
      <c r="M1396" s="57"/>
      <c r="N1396" s="57"/>
      <c r="O1396" s="65" t="str">
        <f>+IFERROR(VLOOKUP(A1396,Imagen!A:B,2,0),"")</f>
        <v/>
      </c>
    </row>
    <row r="1397" spans="1:15" ht="18">
      <c r="A1397" s="75" t="s">
        <v>1422</v>
      </c>
      <c r="C1397" s="94">
        <f>+VLOOKUP(A1397,BD!$A$2:$E$3988,3,0)</f>
        <v>50</v>
      </c>
      <c r="D1397" s="95" t="str">
        <f>+VLOOKUP(A1397,BD!$A$2:$E$3988,4,0)</f>
        <v>SEEGER I 50</v>
      </c>
      <c r="E1397" s="96">
        <f>+VLOOKUP(A1397,BD!$A$2:$E$3988,5,0)</f>
        <v>1861.62</v>
      </c>
      <c r="G1397" s="101">
        <f t="shared" si="39"/>
        <v>1005.27</v>
      </c>
      <c r="H1397" s="69"/>
      <c r="I1397" s="101">
        <f t="array" ref="I1397">+ROUND(G1397+(G1397*DES.2),2)</f>
        <v>1809.49</v>
      </c>
      <c r="J1397" s="57"/>
      <c r="K1397" s="57"/>
      <c r="L1397" s="57"/>
      <c r="M1397" s="57"/>
      <c r="N1397" s="57"/>
      <c r="O1397" s="65" t="str">
        <f>+IFERROR(VLOOKUP(A1397,Imagen!A:B,2,0),"")</f>
        <v/>
      </c>
    </row>
    <row r="1398" spans="1:15" ht="18">
      <c r="A1398" s="75" t="s">
        <v>1423</v>
      </c>
      <c r="C1398" s="94">
        <f>+VLOOKUP(A1398,BD!$A$2:$E$3988,3,0)</f>
        <v>51</v>
      </c>
      <c r="D1398" s="95" t="str">
        <f>+VLOOKUP(A1398,BD!$A$2:$E$3988,4,0)</f>
        <v>SEEGER I 51</v>
      </c>
      <c r="E1398" s="96">
        <f>+VLOOKUP(A1398,BD!$A$2:$E$3988,5,0)</f>
        <v>1868.11</v>
      </c>
      <c r="G1398" s="101">
        <f t="shared" si="39"/>
        <v>1008.78</v>
      </c>
      <c r="H1398" s="69"/>
      <c r="I1398" s="101">
        <f t="array" ref="I1398">+ROUND(G1398+(G1398*DES.2),2)</f>
        <v>1815.8</v>
      </c>
      <c r="J1398" s="57"/>
      <c r="K1398" s="57"/>
      <c r="L1398" s="57"/>
      <c r="M1398" s="57"/>
      <c r="N1398" s="57"/>
      <c r="O1398" s="65" t="str">
        <f>+IFERROR(VLOOKUP(A1398,Imagen!A:B,2,0),"")</f>
        <v/>
      </c>
    </row>
    <row r="1399" spans="1:15" ht="18">
      <c r="A1399" s="75" t="s">
        <v>1424</v>
      </c>
      <c r="C1399" s="94">
        <f>+VLOOKUP(A1399,BD!$A$2:$E$3988,3,0)</f>
        <v>52</v>
      </c>
      <c r="D1399" s="95" t="str">
        <f>+VLOOKUP(A1399,BD!$A$2:$E$3988,4,0)</f>
        <v>SEEGER I 52</v>
      </c>
      <c r="E1399" s="96">
        <f>+VLOOKUP(A1399,BD!$A$2:$E$3988,5,0)</f>
        <v>2029.38</v>
      </c>
      <c r="G1399" s="101">
        <f t="shared" si="39"/>
        <v>1095.8699999999999</v>
      </c>
      <c r="H1399" s="69"/>
      <c r="I1399" s="101">
        <f t="array" ref="I1399">+ROUND(G1399+(G1399*DES.2),2)</f>
        <v>1972.57</v>
      </c>
      <c r="J1399" s="57"/>
      <c r="K1399" s="57"/>
      <c r="L1399" s="57"/>
      <c r="M1399" s="57"/>
      <c r="N1399" s="57"/>
      <c r="O1399" s="65" t="str">
        <f>+IFERROR(VLOOKUP(A1399,Imagen!A:B,2,0),"")</f>
        <v/>
      </c>
    </row>
    <row r="1400" spans="1:15" ht="18">
      <c r="A1400" s="75" t="s">
        <v>1425</v>
      </c>
      <c r="C1400" s="94">
        <f>+VLOOKUP(A1400,BD!$A$2:$E$3988,3,0)</f>
        <v>53</v>
      </c>
      <c r="D1400" s="95" t="str">
        <f>+VLOOKUP(A1400,BD!$A$2:$E$3988,4,0)</f>
        <v>SEEGER I 53</v>
      </c>
      <c r="E1400" s="96">
        <f>+VLOOKUP(A1400,BD!$A$2:$E$3988,5,0)</f>
        <v>2048.3200000000002</v>
      </c>
      <c r="G1400" s="101">
        <f t="shared" si="39"/>
        <v>1106.0899999999999</v>
      </c>
      <c r="H1400" s="69"/>
      <c r="I1400" s="101">
        <f t="array" ref="I1400">+ROUND(G1400+(G1400*DES.2),2)</f>
        <v>1990.96</v>
      </c>
      <c r="J1400" s="57"/>
      <c r="K1400" s="57"/>
      <c r="L1400" s="57"/>
      <c r="M1400" s="57"/>
      <c r="N1400" s="57"/>
      <c r="O1400" s="65" t="str">
        <f>+IFERROR(VLOOKUP(A1400,Imagen!A:B,2,0),"")</f>
        <v/>
      </c>
    </row>
    <row r="1401" spans="1:15" ht="18">
      <c r="A1401" s="75" t="s">
        <v>1426</v>
      </c>
      <c r="C1401" s="94">
        <f>+VLOOKUP(A1401,BD!$A$2:$E$3988,3,0)</f>
        <v>54</v>
      </c>
      <c r="D1401" s="95" t="str">
        <f>+VLOOKUP(A1401,BD!$A$2:$E$3988,4,0)</f>
        <v>SEEGER I 54</v>
      </c>
      <c r="E1401" s="96">
        <f>+VLOOKUP(A1401,BD!$A$2:$E$3988,5,0)</f>
        <v>2048.3200000000002</v>
      </c>
      <c r="G1401" s="101">
        <f t="shared" si="39"/>
        <v>1106.0899999999999</v>
      </c>
      <c r="H1401" s="69"/>
      <c r="I1401" s="101">
        <f t="array" ref="I1401">+ROUND(G1401+(G1401*DES.2),2)</f>
        <v>1990.96</v>
      </c>
      <c r="J1401" s="57"/>
      <c r="K1401" s="57"/>
      <c r="L1401" s="57"/>
      <c r="M1401" s="57"/>
      <c r="N1401" s="57"/>
      <c r="O1401" s="65" t="str">
        <f>+IFERROR(VLOOKUP(A1401,Imagen!A:B,2,0),"")</f>
        <v/>
      </c>
    </row>
    <row r="1402" spans="1:15" ht="18">
      <c r="A1402" s="75" t="s">
        <v>1427</v>
      </c>
      <c r="C1402" s="94">
        <f>+VLOOKUP(A1402,BD!$A$2:$E$3988,3,0)</f>
        <v>55</v>
      </c>
      <c r="D1402" s="95" t="str">
        <f>+VLOOKUP(A1402,BD!$A$2:$E$3988,4,0)</f>
        <v>SEEGER I 55</v>
      </c>
      <c r="E1402" s="96">
        <f>+VLOOKUP(A1402,BD!$A$2:$E$3988,5,0)</f>
        <v>1961.73</v>
      </c>
      <c r="G1402" s="101">
        <f t="shared" si="39"/>
        <v>1059.33</v>
      </c>
      <c r="H1402" s="69"/>
      <c r="I1402" s="101">
        <f t="array" ref="I1402">+ROUND(G1402+(G1402*DES.2),2)</f>
        <v>1906.79</v>
      </c>
      <c r="J1402" s="57"/>
      <c r="K1402" s="57"/>
      <c r="L1402" s="57"/>
      <c r="M1402" s="57"/>
      <c r="N1402" s="57"/>
      <c r="O1402" s="65" t="str">
        <f>+IFERROR(VLOOKUP(A1402,Imagen!A:B,2,0),"")</f>
        <v/>
      </c>
    </row>
    <row r="1403" spans="1:15" ht="18">
      <c r="A1403" s="75" t="s">
        <v>1428</v>
      </c>
      <c r="C1403" s="94">
        <f>+VLOOKUP(A1403,BD!$A$2:$E$3988,3,0)</f>
        <v>56</v>
      </c>
      <c r="D1403" s="95" t="str">
        <f>+VLOOKUP(A1403,BD!$A$2:$E$3988,4,0)</f>
        <v>SEEGER I 56</v>
      </c>
      <c r="E1403" s="96">
        <f>+VLOOKUP(A1403,BD!$A$2:$E$3988,5,0)</f>
        <v>2229.61</v>
      </c>
      <c r="G1403" s="101">
        <f t="shared" si="39"/>
        <v>1203.99</v>
      </c>
      <c r="H1403" s="69"/>
      <c r="I1403" s="101">
        <f t="array" ref="I1403">+ROUND(G1403+(G1403*DES.2),2)</f>
        <v>2167.1799999999998</v>
      </c>
      <c r="J1403" s="57"/>
      <c r="K1403" s="57"/>
      <c r="L1403" s="57"/>
      <c r="M1403" s="57"/>
      <c r="N1403" s="57"/>
      <c r="O1403" s="65" t="str">
        <f>+IFERROR(VLOOKUP(A1403,Imagen!A:B,2,0),"")</f>
        <v/>
      </c>
    </row>
    <row r="1404" spans="1:15" ht="18">
      <c r="A1404" s="75" t="s">
        <v>1429</v>
      </c>
      <c r="C1404" s="94">
        <f>+VLOOKUP(A1404,BD!$A$2:$E$3988,3,0)</f>
        <v>57</v>
      </c>
      <c r="D1404" s="95" t="str">
        <f>+VLOOKUP(A1404,BD!$A$2:$E$3988,4,0)</f>
        <v>SEEGER I 57</v>
      </c>
      <c r="E1404" s="96">
        <f>+VLOOKUP(A1404,BD!$A$2:$E$3988,5,0)</f>
        <v>2105.7399999999998</v>
      </c>
      <c r="G1404" s="101">
        <f t="shared" si="39"/>
        <v>1137.0999999999999</v>
      </c>
      <c r="H1404" s="69"/>
      <c r="I1404" s="101">
        <f t="array" ref="I1404">+ROUND(G1404+(G1404*DES.2),2)</f>
        <v>2046.78</v>
      </c>
      <c r="J1404" s="57"/>
      <c r="K1404" s="57"/>
      <c r="L1404" s="57"/>
      <c r="M1404" s="57"/>
      <c r="N1404" s="57"/>
      <c r="O1404" s="65" t="str">
        <f>+IFERROR(VLOOKUP(A1404,Imagen!A:B,2,0),"")</f>
        <v/>
      </c>
    </row>
    <row r="1405" spans="1:15" ht="18">
      <c r="A1405" s="75" t="s">
        <v>1430</v>
      </c>
      <c r="C1405" s="94">
        <f>+VLOOKUP(A1405,BD!$A$2:$E$3988,3,0)</f>
        <v>58</v>
      </c>
      <c r="D1405" s="95" t="str">
        <f>+VLOOKUP(A1405,BD!$A$2:$E$3988,4,0)</f>
        <v>SEEGER I 58</v>
      </c>
      <c r="E1405" s="96">
        <f>+VLOOKUP(A1405,BD!$A$2:$E$3988,5,0)</f>
        <v>2800.6</v>
      </c>
      <c r="G1405" s="101">
        <f t="shared" si="39"/>
        <v>1512.32</v>
      </c>
      <c r="H1405" s="69"/>
      <c r="I1405" s="101">
        <f t="array" ref="I1405">+ROUND(G1405+(G1405*DES.2),2)</f>
        <v>2722.18</v>
      </c>
      <c r="J1405" s="57"/>
      <c r="K1405" s="57"/>
      <c r="L1405" s="57"/>
      <c r="M1405" s="57"/>
      <c r="N1405" s="57"/>
      <c r="O1405" s="65" t="str">
        <f>+IFERROR(VLOOKUP(A1405,Imagen!A:B,2,0),"")</f>
        <v/>
      </c>
    </row>
    <row r="1406" spans="1:15" ht="18">
      <c r="A1406" s="75" t="s">
        <v>1431</v>
      </c>
      <c r="C1406" s="94">
        <f>+VLOOKUP(A1406,BD!$A$2:$E$3988,3,0)</f>
        <v>60</v>
      </c>
      <c r="D1406" s="95" t="str">
        <f>+VLOOKUP(A1406,BD!$A$2:$E$3988,4,0)</f>
        <v>SEEGER I 60</v>
      </c>
      <c r="E1406" s="96">
        <f>+VLOOKUP(A1406,BD!$A$2:$E$3988,5,0)</f>
        <v>2869.94</v>
      </c>
      <c r="G1406" s="101">
        <f t="shared" si="39"/>
        <v>1549.77</v>
      </c>
      <c r="H1406" s="69"/>
      <c r="I1406" s="101">
        <f t="array" ref="I1406">+ROUND(G1406+(G1406*DES.2),2)</f>
        <v>2789.59</v>
      </c>
      <c r="J1406" s="57"/>
      <c r="K1406" s="57"/>
      <c r="L1406" s="57"/>
      <c r="M1406" s="57"/>
      <c r="N1406" s="57"/>
      <c r="O1406" s="65" t="str">
        <f>+IFERROR(VLOOKUP(A1406,Imagen!A:B,2,0),"")</f>
        <v/>
      </c>
    </row>
    <row r="1407" spans="1:15" ht="18">
      <c r="A1407" s="75" t="s">
        <v>1432</v>
      </c>
      <c r="C1407" s="94">
        <f>+VLOOKUP(A1407,BD!$A$2:$E$3988,3,0)</f>
        <v>62</v>
      </c>
      <c r="D1407" s="95" t="str">
        <f>+VLOOKUP(A1407,BD!$A$2:$E$3988,4,0)</f>
        <v>SEEGER I 62</v>
      </c>
      <c r="E1407" s="96">
        <f>+VLOOKUP(A1407,BD!$A$2:$E$3988,5,0)</f>
        <v>3061.35</v>
      </c>
      <c r="G1407" s="101">
        <f t="shared" si="39"/>
        <v>1653.13</v>
      </c>
      <c r="H1407" s="69"/>
      <c r="I1407" s="101">
        <f t="array" ref="I1407">+ROUND(G1407+(G1407*DES.2),2)</f>
        <v>2975.63</v>
      </c>
      <c r="J1407" s="57"/>
      <c r="K1407" s="57"/>
      <c r="L1407" s="57"/>
      <c r="M1407" s="57"/>
      <c r="N1407" s="57"/>
      <c r="O1407" s="65" t="str">
        <f>+IFERROR(VLOOKUP(A1407,Imagen!A:B,2,0),"")</f>
        <v/>
      </c>
    </row>
    <row r="1408" spans="1:15" ht="18">
      <c r="A1408" s="75" t="s">
        <v>1433</v>
      </c>
      <c r="C1408" s="94">
        <f>+VLOOKUP(A1408,BD!$A$2:$E$3988,3,0)</f>
        <v>63</v>
      </c>
      <c r="D1408" s="95" t="str">
        <f>+VLOOKUP(A1408,BD!$A$2:$E$3988,4,0)</f>
        <v>SEEGER I 63</v>
      </c>
      <c r="E1408" s="96">
        <f>+VLOOKUP(A1408,BD!$A$2:$E$3988,5,0)</f>
        <v>2825.48</v>
      </c>
      <c r="G1408" s="101">
        <f t="shared" si="39"/>
        <v>1525.76</v>
      </c>
      <c r="H1408" s="69"/>
      <c r="I1408" s="101">
        <f t="array" ref="I1408">+ROUND(G1408+(G1408*DES.2),2)</f>
        <v>2746.37</v>
      </c>
      <c r="J1408" s="57"/>
      <c r="K1408" s="57"/>
      <c r="L1408" s="57"/>
      <c r="M1408" s="57"/>
      <c r="N1408" s="57"/>
      <c r="O1408" s="65" t="str">
        <f>+IFERROR(VLOOKUP(A1408,Imagen!A:B,2,0),"")</f>
        <v/>
      </c>
    </row>
    <row r="1409" spans="1:15" ht="18">
      <c r="A1409" s="75" t="s">
        <v>1434</v>
      </c>
      <c r="C1409" s="94">
        <f>+VLOOKUP(A1409,BD!$A$2:$E$3988,3,0)</f>
        <v>65</v>
      </c>
      <c r="D1409" s="95" t="str">
        <f>+VLOOKUP(A1409,BD!$A$2:$E$3988,4,0)</f>
        <v>SEEGER I 65</v>
      </c>
      <c r="E1409" s="96">
        <f>+VLOOKUP(A1409,BD!$A$2:$E$3988,5,0)</f>
        <v>2825.48</v>
      </c>
      <c r="G1409" s="101">
        <f t="shared" si="39"/>
        <v>1525.76</v>
      </c>
      <c r="H1409" s="69"/>
      <c r="I1409" s="101">
        <f t="array" ref="I1409">+ROUND(G1409+(G1409*DES.2),2)</f>
        <v>2746.37</v>
      </c>
      <c r="J1409" s="57"/>
      <c r="K1409" s="57"/>
      <c r="L1409" s="57"/>
      <c r="M1409" s="57"/>
      <c r="N1409" s="57"/>
      <c r="O1409" s="65" t="str">
        <f>+IFERROR(VLOOKUP(A1409,Imagen!A:B,2,0),"")</f>
        <v/>
      </c>
    </row>
    <row r="1410" spans="1:15" ht="18">
      <c r="A1410" s="75" t="s">
        <v>1435</v>
      </c>
      <c r="C1410" s="94">
        <f>+VLOOKUP(A1410,BD!$A$2:$E$3988,3,0)</f>
        <v>67</v>
      </c>
      <c r="D1410" s="95" t="str">
        <f>+VLOOKUP(A1410,BD!$A$2:$E$3988,4,0)</f>
        <v>SEEGER I 67</v>
      </c>
      <c r="E1410" s="96">
        <f>+VLOOKUP(A1410,BD!$A$2:$E$3988,5,0)</f>
        <v>3175.66</v>
      </c>
      <c r="G1410" s="101">
        <f t="shared" si="39"/>
        <v>1714.86</v>
      </c>
      <c r="H1410" s="69"/>
      <c r="I1410" s="101">
        <f t="array" ref="I1410">+ROUND(G1410+(G1410*DES.2),2)</f>
        <v>3086.75</v>
      </c>
      <c r="J1410" s="57"/>
      <c r="K1410" s="57"/>
      <c r="L1410" s="57"/>
      <c r="M1410" s="57"/>
      <c r="N1410" s="57"/>
      <c r="O1410" s="65" t="str">
        <f>+IFERROR(VLOOKUP(A1410,Imagen!A:B,2,0),"")</f>
        <v/>
      </c>
    </row>
    <row r="1411" spans="1:15" ht="18">
      <c r="A1411" s="75" t="s">
        <v>1436</v>
      </c>
      <c r="C1411" s="94">
        <f>+VLOOKUP(A1411,BD!$A$2:$E$3988,3,0)</f>
        <v>68</v>
      </c>
      <c r="D1411" s="95" t="str">
        <f>+VLOOKUP(A1411,BD!$A$2:$E$3988,4,0)</f>
        <v>SEEGER I 68</v>
      </c>
      <c r="E1411" s="96">
        <f>+VLOOKUP(A1411,BD!$A$2:$E$3988,5,0)</f>
        <v>3368.17</v>
      </c>
      <c r="G1411" s="101">
        <f t="shared" si="39"/>
        <v>1818.81</v>
      </c>
      <c r="H1411" s="69"/>
      <c r="I1411" s="101">
        <f t="array" ref="I1411">+ROUND(G1411+(G1411*DES.2),2)</f>
        <v>3273.86</v>
      </c>
      <c r="J1411" s="57"/>
      <c r="K1411" s="57"/>
      <c r="L1411" s="57"/>
      <c r="M1411" s="57"/>
      <c r="N1411" s="57"/>
      <c r="O1411" s="65" t="str">
        <f>+IFERROR(VLOOKUP(A1411,Imagen!A:B,2,0),"")</f>
        <v/>
      </c>
    </row>
    <row r="1412" spans="1:15" ht="18">
      <c r="A1412" s="75" t="s">
        <v>1437</v>
      </c>
      <c r="C1412" s="94">
        <f>+VLOOKUP(A1412,BD!$A$2:$E$3988,3,0)</f>
        <v>70</v>
      </c>
      <c r="D1412" s="95" t="str">
        <f>+VLOOKUP(A1412,BD!$A$2:$E$3988,4,0)</f>
        <v>SEEGER I 70</v>
      </c>
      <c r="E1412" s="96">
        <f>+VLOOKUP(A1412,BD!$A$2:$E$3988,5,0)</f>
        <v>3368.17</v>
      </c>
      <c r="G1412" s="101">
        <f t="shared" si="39"/>
        <v>1818.81</v>
      </c>
      <c r="H1412" s="69"/>
      <c r="I1412" s="101">
        <f t="array" ref="I1412">+ROUND(G1412+(G1412*DES.2),2)</f>
        <v>3273.86</v>
      </c>
      <c r="J1412" s="57"/>
      <c r="K1412" s="57"/>
      <c r="L1412" s="57"/>
      <c r="M1412" s="57"/>
      <c r="N1412" s="57"/>
      <c r="O1412" s="65" t="str">
        <f>+IFERROR(VLOOKUP(A1412,Imagen!A:B,2,0),"")</f>
        <v/>
      </c>
    </row>
    <row r="1413" spans="1:15" ht="18">
      <c r="A1413" s="75" t="s">
        <v>1438</v>
      </c>
      <c r="C1413" s="94">
        <f>+VLOOKUP(A1413,BD!$A$2:$E$3988,3,0)</f>
        <v>72</v>
      </c>
      <c r="D1413" s="95" t="str">
        <f>+VLOOKUP(A1413,BD!$A$2:$E$3988,4,0)</f>
        <v>SEEGER I 72</v>
      </c>
      <c r="E1413" s="96">
        <f>+VLOOKUP(A1413,BD!$A$2:$E$3988,5,0)</f>
        <v>5246.3</v>
      </c>
      <c r="G1413" s="101">
        <f t="shared" si="39"/>
        <v>2833</v>
      </c>
      <c r="H1413" s="69"/>
      <c r="I1413" s="101">
        <f t="array" ref="I1413">+ROUND(G1413+(G1413*DES.2),2)</f>
        <v>5099.3999999999996</v>
      </c>
      <c r="J1413" s="57"/>
      <c r="K1413" s="57"/>
      <c r="L1413" s="57"/>
      <c r="M1413" s="57"/>
      <c r="N1413" s="57"/>
      <c r="O1413" s="65" t="str">
        <f>+IFERROR(VLOOKUP(A1413,Imagen!A:B,2,0),"")</f>
        <v/>
      </c>
    </row>
    <row r="1414" spans="1:15" ht="18">
      <c r="A1414" s="75" t="s">
        <v>1439</v>
      </c>
      <c r="C1414" s="94">
        <f>+VLOOKUP(A1414,BD!$A$2:$E$3988,3,0)</f>
        <v>75</v>
      </c>
      <c r="D1414" s="95" t="str">
        <f>+VLOOKUP(A1414,BD!$A$2:$E$3988,4,0)</f>
        <v>SEEGER I 75</v>
      </c>
      <c r="E1414" s="96">
        <f>+VLOOKUP(A1414,BD!$A$2:$E$3988,5,0)</f>
        <v>3354.87</v>
      </c>
      <c r="G1414" s="101">
        <f t="shared" si="39"/>
        <v>1811.63</v>
      </c>
      <c r="H1414" s="69"/>
      <c r="I1414" s="101">
        <f t="array" ref="I1414">+ROUND(G1414+(G1414*DES.2),2)</f>
        <v>3260.93</v>
      </c>
      <c r="J1414" s="57"/>
      <c r="K1414" s="57"/>
      <c r="L1414" s="57"/>
      <c r="M1414" s="57"/>
      <c r="N1414" s="57"/>
      <c r="O1414" s="65" t="str">
        <f>+IFERROR(VLOOKUP(A1414,Imagen!A:B,2,0),"")</f>
        <v/>
      </c>
    </row>
    <row r="1415" spans="1:15" ht="18">
      <c r="A1415" s="75" t="s">
        <v>1440</v>
      </c>
      <c r="C1415" s="94">
        <f>+VLOOKUP(A1415,BD!$A$2:$E$3988,3,0)</f>
        <v>80</v>
      </c>
      <c r="D1415" s="95" t="str">
        <f>+VLOOKUP(A1415,BD!$A$2:$E$3988,4,0)</f>
        <v>SEEGER I 80</v>
      </c>
      <c r="E1415" s="96">
        <f>+VLOOKUP(A1415,BD!$A$2:$E$3988,5,0)</f>
        <v>7870.65</v>
      </c>
      <c r="G1415" s="101">
        <f t="shared" si="39"/>
        <v>4250.1499999999996</v>
      </c>
      <c r="H1415" s="69"/>
      <c r="I1415" s="101">
        <f t="array" ref="I1415">+ROUND(G1415+(G1415*DES.2),2)</f>
        <v>7650.27</v>
      </c>
      <c r="J1415" s="57"/>
      <c r="K1415" s="57"/>
      <c r="L1415" s="57"/>
      <c r="M1415" s="57"/>
      <c r="N1415" s="57"/>
      <c r="O1415" s="65" t="str">
        <f>+IFERROR(VLOOKUP(A1415,Imagen!A:B,2,0),"")</f>
        <v/>
      </c>
    </row>
    <row r="1416" spans="1:15" ht="18">
      <c r="A1416" s="75" t="s">
        <v>1441</v>
      </c>
      <c r="C1416" s="94">
        <f>+VLOOKUP(A1416,BD!$A$2:$E$3988,3,0)</f>
        <v>82</v>
      </c>
      <c r="D1416" s="95" t="str">
        <f>+VLOOKUP(A1416,BD!$A$2:$E$3988,4,0)</f>
        <v>SEEGER I 82</v>
      </c>
      <c r="E1416" s="96">
        <f>+VLOOKUP(A1416,BD!$A$2:$E$3988,5,0)</f>
        <v>3909.94</v>
      </c>
      <c r="G1416" s="101">
        <f t="shared" si="39"/>
        <v>2111.37</v>
      </c>
      <c r="H1416" s="69"/>
      <c r="I1416" s="101">
        <f t="array" ref="I1416">+ROUND(G1416+(G1416*DES.2),2)</f>
        <v>3800.47</v>
      </c>
      <c r="J1416" s="57"/>
      <c r="K1416" s="57"/>
      <c r="L1416" s="57"/>
      <c r="M1416" s="57"/>
      <c r="N1416" s="57"/>
      <c r="O1416" s="65" t="str">
        <f>+IFERROR(VLOOKUP(A1416,Imagen!A:B,2,0),"")</f>
        <v/>
      </c>
    </row>
    <row r="1417" spans="1:15" ht="18">
      <c r="A1417" s="75" t="s">
        <v>1442</v>
      </c>
      <c r="C1417" s="94">
        <f>+VLOOKUP(A1417,BD!$A$2:$E$3988,3,0)</f>
        <v>85</v>
      </c>
      <c r="D1417" s="95" t="str">
        <f>+VLOOKUP(A1417,BD!$A$2:$E$3988,4,0)</f>
        <v>SEEGER I 85</v>
      </c>
      <c r="E1417" s="96">
        <f>+VLOOKUP(A1417,BD!$A$2:$E$3988,5,0)</f>
        <v>4583.25</v>
      </c>
      <c r="G1417" s="101">
        <f t="shared" si="39"/>
        <v>2474.96</v>
      </c>
      <c r="H1417" s="69"/>
      <c r="I1417" s="101">
        <f t="array" ref="I1417">+ROUND(G1417+(G1417*DES.2),2)</f>
        <v>4454.93</v>
      </c>
      <c r="J1417" s="57"/>
      <c r="K1417" s="57"/>
      <c r="L1417" s="57"/>
      <c r="M1417" s="57"/>
      <c r="N1417" s="57"/>
      <c r="O1417" s="65" t="str">
        <f>+IFERROR(VLOOKUP(A1417,Imagen!A:B,2,0),"")</f>
        <v/>
      </c>
    </row>
    <row r="1418" spans="1:15" ht="18">
      <c r="A1418" s="75" t="s">
        <v>1443</v>
      </c>
      <c r="C1418" s="94">
        <f>+VLOOKUP(A1418,BD!$A$2:$E$3988,3,0)</f>
        <v>89</v>
      </c>
      <c r="D1418" s="95" t="str">
        <f>+VLOOKUP(A1418,BD!$A$2:$E$3988,4,0)</f>
        <v>SEEGER I 89</v>
      </c>
      <c r="E1418" s="96">
        <f>+VLOOKUP(A1418,BD!$A$2:$E$3988,5,0)</f>
        <v>5300.78</v>
      </c>
      <c r="G1418" s="101">
        <f t="shared" si="39"/>
        <v>2862.42</v>
      </c>
      <c r="H1418" s="69"/>
      <c r="I1418" s="101">
        <f t="array" ref="I1418">+ROUND(G1418+(G1418*DES.2),2)</f>
        <v>5152.3599999999997</v>
      </c>
      <c r="J1418" s="57"/>
      <c r="K1418" s="57"/>
      <c r="L1418" s="57"/>
      <c r="M1418" s="57"/>
      <c r="N1418" s="57"/>
      <c r="O1418" s="65" t="str">
        <f>+IFERROR(VLOOKUP(A1418,Imagen!A:B,2,0),"")</f>
        <v/>
      </c>
    </row>
    <row r="1419" spans="1:15" ht="18">
      <c r="A1419" s="75" t="s">
        <v>1444</v>
      </c>
      <c r="C1419" s="94">
        <f>+VLOOKUP(A1419,BD!$A$2:$E$3988,3,0)</f>
        <v>95</v>
      </c>
      <c r="D1419" s="95" t="str">
        <f>+VLOOKUP(A1419,BD!$A$2:$E$3988,4,0)</f>
        <v>SEEGER I 95</v>
      </c>
      <c r="E1419" s="96">
        <f>+VLOOKUP(A1419,BD!$A$2:$E$3988,5,0)</f>
        <v>5300.78</v>
      </c>
      <c r="G1419" s="101">
        <f t="shared" si="39"/>
        <v>2862.42</v>
      </c>
      <c r="H1419" s="69"/>
      <c r="I1419" s="101">
        <f t="array" ref="I1419">+ROUND(G1419+(G1419*DES.2),2)</f>
        <v>5152.3599999999997</v>
      </c>
      <c r="J1419" s="57"/>
      <c r="K1419" s="57"/>
      <c r="L1419" s="57"/>
      <c r="M1419" s="57"/>
      <c r="N1419" s="57"/>
      <c r="O1419" s="65" t="str">
        <f>+IFERROR(VLOOKUP(A1419,Imagen!A:B,2,0),"")</f>
        <v/>
      </c>
    </row>
    <row r="1420" spans="1:15" ht="18">
      <c r="A1420" s="75" t="s">
        <v>1445</v>
      </c>
      <c r="C1420" s="94">
        <f>+VLOOKUP(A1420,BD!$A$2:$E$3988,3,0)</f>
        <v>100</v>
      </c>
      <c r="D1420" s="95" t="str">
        <f>+VLOOKUP(A1420,BD!$A$2:$E$3988,4,0)</f>
        <v>SEEGER I 100</v>
      </c>
      <c r="E1420" s="96">
        <f>+VLOOKUP(A1420,BD!$A$2:$E$3988,5,0)</f>
        <v>6091.04</v>
      </c>
      <c r="G1420" s="101">
        <f t="shared" si="39"/>
        <v>3289.16</v>
      </c>
      <c r="H1420" s="69"/>
      <c r="I1420" s="101">
        <f t="array" ref="I1420">+ROUND(G1420+(G1420*DES.2),2)</f>
        <v>5920.49</v>
      </c>
      <c r="J1420" s="57"/>
      <c r="K1420" s="57"/>
      <c r="L1420" s="57"/>
      <c r="M1420" s="57"/>
      <c r="N1420" s="57"/>
      <c r="O1420" s="65" t="str">
        <f>+IFERROR(VLOOKUP(A1420,Imagen!A:B,2,0),"")</f>
        <v/>
      </c>
    </row>
    <row r="1421" spans="1:15" ht="18.75" thickBot="1">
      <c r="A1421" s="75" t="s">
        <v>1446</v>
      </c>
      <c r="C1421" s="94">
        <f>+VLOOKUP(A1421,BD!$A$2:$E$3988,3,0)</f>
        <v>105</v>
      </c>
      <c r="D1421" s="95" t="str">
        <f>+VLOOKUP(A1421,BD!$A$2:$E$3988,4,0)</f>
        <v>SEEGER I 105</v>
      </c>
      <c r="E1421" s="96">
        <f>+VLOOKUP(A1421,BD!$A$2:$E$3988,5,0)</f>
        <v>10815.75</v>
      </c>
      <c r="G1421" s="102">
        <f t="shared" si="39"/>
        <v>5840.51</v>
      </c>
      <c r="H1421" s="69"/>
      <c r="I1421" s="102">
        <f t="array" ref="I1421">+ROUND(G1421+(G1421*DES.2),2)</f>
        <v>10512.92</v>
      </c>
      <c r="J1421" s="57"/>
      <c r="K1421" s="57"/>
      <c r="L1421" s="57"/>
      <c r="M1421" s="57"/>
      <c r="N1421" s="57"/>
      <c r="O1421" s="65" t="str">
        <f>+IFERROR(VLOOKUP(A1421,Imagen!A:B,2,0),"")</f>
        <v/>
      </c>
    </row>
    <row r="1422" spans="1:15" ht="27" thickBot="1">
      <c r="A1422" s="75">
        <f>+A1355+1</f>
        <v>16</v>
      </c>
      <c r="B1422" s="174"/>
      <c r="C1422" s="179" t="str">
        <f>+VLOOKUP(A1422,BD!$G:$H,2,0)</f>
        <v>INSERTOS</v>
      </c>
      <c r="D1422" s="180"/>
      <c r="E1422" s="181"/>
      <c r="J1422" s="57"/>
      <c r="K1422" s="57"/>
      <c r="L1422" s="57"/>
      <c r="M1422" s="57"/>
      <c r="N1422" s="57"/>
      <c r="O1422" s="65" t="str">
        <f>+IFERROR(VLOOKUP(A1422,Imagen!A:B,2,0),"")</f>
        <v/>
      </c>
    </row>
    <row r="1423" spans="1:15" ht="18">
      <c r="A1423" s="75" t="s">
        <v>1447</v>
      </c>
      <c r="B1423" s="175"/>
      <c r="C1423" s="94" t="str">
        <f>+VLOOKUP(A1423,BD!$A$2:$E$3988,3,0)</f>
        <v>4X6</v>
      </c>
      <c r="D1423" s="95" t="str">
        <f>+VLOOKUP(A1423,BD!$A$2:$E$3988,4,0)</f>
        <v>4X6</v>
      </c>
      <c r="E1423" s="96">
        <f>+VLOOKUP(A1423,BD!$A$2:$E$3988,5,0)</f>
        <v>1861.56</v>
      </c>
      <c r="G1423" s="101">
        <f t="shared" ref="G1423:G1448" si="40">IF($G$7="SI",ROUND(E1423-(E1423*DES.1),2)*1.21,ROUND(E1423-(E1423*DES.1),2))</f>
        <v>1005.24</v>
      </c>
      <c r="H1423" s="69"/>
      <c r="I1423" s="101">
        <f t="array" ref="I1423">+ROUND(G1423+(G1423*DES.2),2)</f>
        <v>1809.43</v>
      </c>
      <c r="J1423" s="57"/>
      <c r="K1423" s="57"/>
      <c r="L1423" s="57"/>
      <c r="M1423" s="57"/>
      <c r="N1423" s="57"/>
      <c r="O1423" s="65" t="str">
        <f>+IFERROR(VLOOKUP(A1423,Imagen!A:B,2,0),"")</f>
        <v/>
      </c>
    </row>
    <row r="1424" spans="1:15" ht="18">
      <c r="A1424" s="75" t="s">
        <v>1448</v>
      </c>
      <c r="B1424" s="175"/>
      <c r="C1424" s="94" t="str">
        <f>+VLOOKUP(A1424,BD!$A$2:$E$3988,3,0)</f>
        <v>5X7</v>
      </c>
      <c r="D1424" s="95" t="str">
        <f>+VLOOKUP(A1424,BD!$A$2:$E$3988,4,0)</f>
        <v>5X7</v>
      </c>
      <c r="E1424" s="96">
        <f>+VLOOKUP(A1424,BD!$A$2:$E$3988,5,0)</f>
        <v>1861.56</v>
      </c>
      <c r="G1424" s="101">
        <f t="shared" si="40"/>
        <v>1005.24</v>
      </c>
      <c r="H1424" s="69"/>
      <c r="I1424" s="101">
        <f t="array" ref="I1424">+ROUND(G1424+(G1424*DES.2),2)</f>
        <v>1809.43</v>
      </c>
      <c r="J1424" s="57"/>
      <c r="K1424" s="57"/>
      <c r="L1424" s="57"/>
      <c r="M1424" s="57"/>
      <c r="N1424" s="57"/>
      <c r="O1424" s="64" t="str">
        <f>+IFERROR(VLOOKUP(A1424,Imagen!A:B,2,0),"")</f>
        <v>http://http2.mlstatic.com/D_866322-MLA72297478496_102023-F.jpg</v>
      </c>
    </row>
    <row r="1425" spans="1:15" ht="18">
      <c r="A1425" s="75" t="s">
        <v>1449</v>
      </c>
      <c r="B1425" s="175"/>
      <c r="C1425" s="94" t="str">
        <f>+VLOOKUP(A1425,BD!$A$2:$E$3988,3,0)</f>
        <v>6X8</v>
      </c>
      <c r="D1425" s="95" t="str">
        <f>+VLOOKUP(A1425,BD!$A$2:$E$3988,4,0)</f>
        <v>6X8</v>
      </c>
      <c r="E1425" s="96">
        <f>+VLOOKUP(A1425,BD!$A$2:$E$3988,5,0)</f>
        <v>1861.56</v>
      </c>
      <c r="G1425" s="101">
        <f t="shared" si="40"/>
        <v>1005.24</v>
      </c>
      <c r="H1425" s="69"/>
      <c r="I1425" s="101">
        <f t="array" ref="I1425">+ROUND(G1425+(G1425*DES.2),2)</f>
        <v>1809.43</v>
      </c>
      <c r="J1425" s="57"/>
      <c r="K1425" s="57"/>
      <c r="L1425" s="57"/>
      <c r="M1425" s="57"/>
      <c r="N1425" s="57"/>
      <c r="O1425" s="64" t="str">
        <f>+IFERROR(VLOOKUP(A1425,Imagen!A:B,2,0),"")</f>
        <v>http://http2.mlstatic.com/D_825348-MLA72297213202_102023-F.jpg</v>
      </c>
    </row>
    <row r="1426" spans="1:15" ht="18">
      <c r="A1426" s="75" t="s">
        <v>1450</v>
      </c>
      <c r="B1426" s="175"/>
      <c r="C1426" s="94" t="str">
        <f>+VLOOKUP(A1426,BD!$A$2:$E$3988,3,0)</f>
        <v>7X10</v>
      </c>
      <c r="D1426" s="95" t="str">
        <f>+VLOOKUP(A1426,BD!$A$2:$E$3988,4,0)</f>
        <v>7X10</v>
      </c>
      <c r="E1426" s="96">
        <f>+VLOOKUP(A1426,BD!$A$2:$E$3988,5,0)</f>
        <v>1861.56</v>
      </c>
      <c r="G1426" s="101">
        <f t="shared" si="40"/>
        <v>1005.24</v>
      </c>
      <c r="H1426" s="69"/>
      <c r="I1426" s="101">
        <f t="array" ref="I1426">+ROUND(G1426+(G1426*DES.2),2)</f>
        <v>1809.43</v>
      </c>
      <c r="J1426" s="57"/>
      <c r="K1426" s="57"/>
      <c r="L1426" s="57"/>
      <c r="M1426" s="57"/>
      <c r="N1426" s="57"/>
      <c r="O1426" s="64" t="str">
        <f>+IFERROR(VLOOKUP(A1426,Imagen!A:B,2,0),"")</f>
        <v>http://http2.mlstatic.com/D_618732-MLA72297232610_102023-F.jpg</v>
      </c>
    </row>
    <row r="1427" spans="1:15" ht="18">
      <c r="A1427" s="75" t="s">
        <v>1451</v>
      </c>
      <c r="B1427" s="175"/>
      <c r="C1427" s="94" t="str">
        <f>+VLOOKUP(A1427,BD!$A$2:$E$3988,3,0)</f>
        <v>8X1X11</v>
      </c>
      <c r="D1427" s="95" t="str">
        <f>+VLOOKUP(A1427,BD!$A$2:$E$3988,4,0)</f>
        <v>8X1X11</v>
      </c>
      <c r="E1427" s="96">
        <f>+VLOOKUP(A1427,BD!$A$2:$E$3988,5,0)</f>
        <v>1861.56</v>
      </c>
      <c r="G1427" s="101">
        <f t="shared" si="40"/>
        <v>1005.24</v>
      </c>
      <c r="H1427" s="69"/>
      <c r="I1427" s="101">
        <f t="array" ref="I1427">+ROUND(G1427+(G1427*DES.2),2)</f>
        <v>1809.43</v>
      </c>
      <c r="J1427" s="57"/>
      <c r="K1427" s="57"/>
      <c r="L1427" s="57"/>
      <c r="M1427" s="57"/>
      <c r="N1427" s="57"/>
      <c r="O1427" s="65" t="str">
        <f>+IFERROR(VLOOKUP(A1427,Imagen!A:B,2,0),"")</f>
        <v/>
      </c>
    </row>
    <row r="1428" spans="1:15" ht="18">
      <c r="A1428" s="75" t="s">
        <v>1452</v>
      </c>
      <c r="B1428" s="175"/>
      <c r="C1428" s="94" t="str">
        <f>+VLOOKUP(A1428,BD!$A$2:$E$3988,3,0)</f>
        <v>8X11</v>
      </c>
      <c r="D1428" s="95" t="str">
        <f>+VLOOKUP(A1428,BD!$A$2:$E$3988,4,0)</f>
        <v>8X11</v>
      </c>
      <c r="E1428" s="96">
        <f>+VLOOKUP(A1428,BD!$A$2:$E$3988,5,0)</f>
        <v>1861.56</v>
      </c>
      <c r="G1428" s="101">
        <f t="shared" si="40"/>
        <v>1005.24</v>
      </c>
      <c r="H1428" s="69"/>
      <c r="I1428" s="101">
        <f t="array" ref="I1428">+ROUND(G1428+(G1428*DES.2),2)</f>
        <v>1809.43</v>
      </c>
      <c r="J1428" s="57"/>
      <c r="K1428" s="57"/>
      <c r="L1428" s="57"/>
      <c r="M1428" s="57"/>
      <c r="N1428" s="57"/>
      <c r="O1428" s="64" t="str">
        <f>+IFERROR(VLOOKUP(A1428,Imagen!A:B,2,0),"")</f>
        <v>http://http2.mlstatic.com/D_704633-MLA72361963263_102023-F.jpg</v>
      </c>
    </row>
    <row r="1429" spans="1:15" ht="18">
      <c r="A1429" s="75" t="s">
        <v>1453</v>
      </c>
      <c r="B1429" s="175"/>
      <c r="C1429" s="94" t="str">
        <f>+VLOOKUP(A1429,BD!$A$2:$E$3988,3,0)</f>
        <v>9X12</v>
      </c>
      <c r="D1429" s="95" t="str">
        <f>+VLOOKUP(A1429,BD!$A$2:$E$3988,4,0)</f>
        <v>9X12</v>
      </c>
      <c r="E1429" s="96">
        <f>+VLOOKUP(A1429,BD!$A$2:$E$3988,5,0)</f>
        <v>1861.56</v>
      </c>
      <c r="G1429" s="101">
        <f t="shared" si="40"/>
        <v>1005.24</v>
      </c>
      <c r="H1429" s="69"/>
      <c r="I1429" s="101">
        <f t="array" ref="I1429">+ROUND(G1429+(G1429*DES.2),2)</f>
        <v>1809.43</v>
      </c>
      <c r="J1429" s="57"/>
      <c r="K1429" s="57"/>
      <c r="L1429" s="57"/>
      <c r="M1429" s="57"/>
      <c r="N1429" s="57"/>
      <c r="O1429" s="64" t="str">
        <f>+IFERROR(VLOOKUP(A1429,Imagen!A:B,2,0),"")</f>
        <v>http://http2.mlstatic.com/D_813703-MLA72361973287_102023-F.jpg</v>
      </c>
    </row>
    <row r="1430" spans="1:15" ht="18">
      <c r="A1430" s="75" t="s">
        <v>1454</v>
      </c>
      <c r="B1430" s="175"/>
      <c r="C1430" s="94" t="str">
        <f>+VLOOKUP(A1430,BD!$A$2:$E$3988,3,0)</f>
        <v>10X1X1/2</v>
      </c>
      <c r="D1430" s="95" t="str">
        <f>+VLOOKUP(A1430,BD!$A$2:$E$3988,4,0)</f>
        <v>10X1X1/2</v>
      </c>
      <c r="E1430" s="96">
        <f>+VLOOKUP(A1430,BD!$A$2:$E$3988,5,0)</f>
        <v>1861.56</v>
      </c>
      <c r="G1430" s="101">
        <f t="shared" si="40"/>
        <v>1005.24</v>
      </c>
      <c r="H1430" s="69"/>
      <c r="I1430" s="101">
        <f t="array" ref="I1430">+ROUND(G1430+(G1430*DES.2),2)</f>
        <v>1809.43</v>
      </c>
      <c r="J1430" s="57"/>
      <c r="K1430" s="57"/>
      <c r="L1430" s="57"/>
      <c r="M1430" s="57"/>
      <c r="N1430" s="57"/>
      <c r="O1430" s="65" t="str">
        <f>+IFERROR(VLOOKUP(A1430,Imagen!A:B,2,0),"")</f>
        <v/>
      </c>
    </row>
    <row r="1431" spans="1:15" ht="18">
      <c r="A1431" s="75" t="s">
        <v>1455</v>
      </c>
      <c r="C1431" s="94" t="str">
        <f>+VLOOKUP(A1431,BD!$A$2:$E$3988,3,0)</f>
        <v>10X1,25X1/2</v>
      </c>
      <c r="D1431" s="95" t="str">
        <f>+VLOOKUP(A1431,BD!$A$2:$E$3988,4,0)</f>
        <v>10X1,25X1/2</v>
      </c>
      <c r="E1431" s="96">
        <f>+VLOOKUP(A1431,BD!$A$2:$E$3988,5,0)</f>
        <v>1861.56</v>
      </c>
      <c r="G1431" s="101">
        <f t="shared" si="40"/>
        <v>1005.24</v>
      </c>
      <c r="H1431" s="69"/>
      <c r="I1431" s="101">
        <f t="array" ref="I1431">+ROUND(G1431+(G1431*DES.2),2)</f>
        <v>1809.43</v>
      </c>
      <c r="J1431" s="57"/>
      <c r="K1431" s="57"/>
      <c r="L1431" s="57"/>
      <c r="M1431" s="57"/>
      <c r="N1431" s="57"/>
      <c r="O1431" s="65" t="str">
        <f>+IFERROR(VLOOKUP(A1431,Imagen!A:B,2,0),"")</f>
        <v/>
      </c>
    </row>
    <row r="1432" spans="1:15" ht="18">
      <c r="A1432" s="75" t="s">
        <v>1456</v>
      </c>
      <c r="C1432" s="94" t="str">
        <f>+VLOOKUP(A1432,BD!$A$2:$E$3988,3,0)</f>
        <v>10x1,5x1/2</v>
      </c>
      <c r="D1432" s="95" t="str">
        <f>+VLOOKUP(A1432,BD!$A$2:$E$3988,4,0)</f>
        <v>10x1,5x1/2</v>
      </c>
      <c r="E1432" s="96">
        <f>+VLOOKUP(A1432,BD!$A$2:$E$3988,5,0)</f>
        <v>1861.56</v>
      </c>
      <c r="G1432" s="101">
        <f t="shared" si="40"/>
        <v>1005.24</v>
      </c>
      <c r="H1432" s="69"/>
      <c r="I1432" s="101">
        <f t="array" ref="I1432">+ROUND(G1432+(G1432*DES.2),2)</f>
        <v>1809.43</v>
      </c>
      <c r="J1432" s="57"/>
      <c r="K1432" s="57"/>
      <c r="L1432" s="57"/>
      <c r="M1432" s="57"/>
      <c r="N1432" s="57"/>
      <c r="O1432" s="65" t="str">
        <f>+IFERROR(VLOOKUP(A1432,Imagen!A:B,2,0),"")</f>
        <v/>
      </c>
    </row>
    <row r="1433" spans="1:15" ht="18">
      <c r="A1433" s="75" t="s">
        <v>1457</v>
      </c>
      <c r="C1433" s="94" t="str">
        <f>+VLOOKUP(A1433,BD!$A$2:$E$3988,3,0)</f>
        <v>11x14</v>
      </c>
      <c r="D1433" s="95" t="str">
        <f>+VLOOKUP(A1433,BD!$A$2:$E$3988,4,0)</f>
        <v>11x14</v>
      </c>
      <c r="E1433" s="96">
        <f>+VLOOKUP(A1433,BD!$A$2:$E$3988,5,0)</f>
        <v>2349.1999999999998</v>
      </c>
      <c r="G1433" s="101">
        <f t="shared" si="40"/>
        <v>1268.57</v>
      </c>
      <c r="H1433" s="69"/>
      <c r="I1433" s="101">
        <f t="array" ref="I1433">+ROUND(G1433+(G1433*DES.2),2)</f>
        <v>2283.4299999999998</v>
      </c>
      <c r="J1433" s="57"/>
      <c r="K1433" s="57"/>
      <c r="L1433" s="57"/>
      <c r="M1433" s="57"/>
      <c r="N1433" s="57"/>
      <c r="O1433" s="64" t="str">
        <f>+IFERROR(VLOOKUP(A1433,Imagen!A:B,2,0),"")</f>
        <v>http://http2.mlstatic.com/D_871495-MLA72297596680_102023-F.jpg</v>
      </c>
    </row>
    <row r="1434" spans="1:15" ht="18">
      <c r="A1434" s="75" t="s">
        <v>1458</v>
      </c>
      <c r="C1434" s="94" t="str">
        <f>+VLOOKUP(A1434,BD!$A$2:$E$3988,3,0)</f>
        <v>12x1,25x16</v>
      </c>
      <c r="D1434" s="95" t="str">
        <f>+VLOOKUP(A1434,BD!$A$2:$E$3988,4,0)</f>
        <v>12x1,25x16</v>
      </c>
      <c r="E1434" s="96">
        <f>+VLOOKUP(A1434,BD!$A$2:$E$3988,5,0)</f>
        <v>2811.11</v>
      </c>
      <c r="G1434" s="101">
        <f t="shared" si="40"/>
        <v>1518</v>
      </c>
      <c r="H1434" s="69"/>
      <c r="I1434" s="101">
        <f t="array" ref="I1434">+ROUND(G1434+(G1434*DES.2),2)</f>
        <v>2732.4</v>
      </c>
      <c r="J1434" s="57"/>
      <c r="K1434" s="57"/>
      <c r="L1434" s="57"/>
      <c r="M1434" s="57"/>
      <c r="N1434" s="57"/>
      <c r="O1434" s="64" t="str">
        <f>+IFERROR(VLOOKUP(A1434,Imagen!A:B,2,0),"")</f>
        <v>http://http2.mlstatic.com/D_853293-MLA72361973331_102023-F.jpg</v>
      </c>
    </row>
    <row r="1435" spans="1:15" ht="18">
      <c r="A1435" s="75" t="s">
        <v>1459</v>
      </c>
      <c r="C1435" s="94" t="str">
        <f>+VLOOKUP(A1435,BD!$A$2:$E$3988,3,0)</f>
        <v>12x1,5x16</v>
      </c>
      <c r="D1435" s="95" t="str">
        <f>+VLOOKUP(A1435,BD!$A$2:$E$3988,4,0)</f>
        <v>12x1,5x16</v>
      </c>
      <c r="E1435" s="96">
        <f>+VLOOKUP(A1435,BD!$A$2:$E$3988,5,0)</f>
        <v>2811.11</v>
      </c>
      <c r="G1435" s="101">
        <f t="shared" si="40"/>
        <v>1518</v>
      </c>
      <c r="H1435" s="69"/>
      <c r="I1435" s="101">
        <f t="array" ref="I1435">+ROUND(G1435+(G1435*DES.2),2)</f>
        <v>2732.4</v>
      </c>
      <c r="J1435" s="57"/>
      <c r="K1435" s="57"/>
      <c r="L1435" s="57"/>
      <c r="M1435" s="57"/>
      <c r="N1435" s="57"/>
      <c r="O1435" s="64" t="str">
        <f>+IFERROR(VLOOKUP(A1435,Imagen!A:B,2,0),"")</f>
        <v>http://http2.mlstatic.com/D_866328-MLA72361973285_102023-F.jpg</v>
      </c>
    </row>
    <row r="1436" spans="1:15" ht="18">
      <c r="A1436" s="75" t="s">
        <v>1460</v>
      </c>
      <c r="C1436" s="94" t="str">
        <f>+VLOOKUP(A1436,BD!$A$2:$E$3988,3,0)</f>
        <v>12x1,75x16</v>
      </c>
      <c r="D1436" s="95" t="str">
        <f>+VLOOKUP(A1436,BD!$A$2:$E$3988,4,0)</f>
        <v>12x1,75x16</v>
      </c>
      <c r="E1436" s="96">
        <f>+VLOOKUP(A1436,BD!$A$2:$E$3988,5,0)</f>
        <v>3092.22</v>
      </c>
      <c r="G1436" s="101">
        <f t="shared" si="40"/>
        <v>1669.8</v>
      </c>
      <c r="H1436" s="69"/>
      <c r="I1436" s="101">
        <f t="array" ref="I1436">+ROUND(G1436+(G1436*DES.2),2)</f>
        <v>3005.64</v>
      </c>
      <c r="J1436" s="57"/>
      <c r="K1436" s="57"/>
      <c r="L1436" s="57"/>
      <c r="M1436" s="57"/>
      <c r="N1436" s="57"/>
      <c r="O1436" s="65" t="str">
        <f>+IFERROR(VLOOKUP(A1436,Imagen!A:B,2,0),"")</f>
        <v/>
      </c>
    </row>
    <row r="1437" spans="1:15" ht="18">
      <c r="A1437" s="75" t="s">
        <v>1461</v>
      </c>
      <c r="C1437" s="94" t="str">
        <f>+VLOOKUP(A1437,BD!$A$2:$E$3988,3,0)</f>
        <v>1/4x3/8</v>
      </c>
      <c r="D1437" s="95" t="str">
        <f>+VLOOKUP(A1437,BD!$A$2:$E$3988,4,0)</f>
        <v>1/4x3/8</v>
      </c>
      <c r="E1437" s="96">
        <f>+VLOOKUP(A1437,BD!$A$2:$E$3988,5,0)</f>
        <v>1861.56</v>
      </c>
      <c r="G1437" s="101">
        <f t="shared" si="40"/>
        <v>1005.24</v>
      </c>
      <c r="H1437" s="69"/>
      <c r="I1437" s="101">
        <f t="array" ref="I1437">+ROUND(G1437+(G1437*DES.2),2)</f>
        <v>1809.43</v>
      </c>
      <c r="J1437" s="57"/>
      <c r="K1437" s="57"/>
      <c r="L1437" s="57"/>
      <c r="M1437" s="57"/>
      <c r="N1437" s="57"/>
      <c r="O1437" s="65" t="str">
        <f>+IFERROR(VLOOKUP(A1437,Imagen!A:B,2,0),"")</f>
        <v/>
      </c>
    </row>
    <row r="1438" spans="1:15" ht="18">
      <c r="A1438" s="75" t="s">
        <v>1462</v>
      </c>
      <c r="C1438" s="94" t="str">
        <f>+VLOOKUP(A1438,BD!$A$2:$E$3988,3,0)</f>
        <v>5/16x7/16</v>
      </c>
      <c r="D1438" s="95" t="str">
        <f>+VLOOKUP(A1438,BD!$A$2:$E$3988,4,0)</f>
        <v>5/16x7/16</v>
      </c>
      <c r="E1438" s="96">
        <f>+VLOOKUP(A1438,BD!$A$2:$E$3988,5,0)</f>
        <v>1861.56</v>
      </c>
      <c r="G1438" s="101">
        <f t="shared" si="40"/>
        <v>1005.24</v>
      </c>
      <c r="H1438" s="69"/>
      <c r="I1438" s="101">
        <f t="array" ref="I1438">+ROUND(G1438+(G1438*DES.2),2)</f>
        <v>1809.43</v>
      </c>
      <c r="J1438" s="57"/>
      <c r="K1438" s="57"/>
      <c r="L1438" s="57"/>
      <c r="M1438" s="57"/>
      <c r="N1438" s="57"/>
      <c r="O1438" s="65" t="str">
        <f>+IFERROR(VLOOKUP(A1438,Imagen!A:B,2,0),"")</f>
        <v/>
      </c>
    </row>
    <row r="1439" spans="1:15" ht="18">
      <c r="A1439" s="75" t="s">
        <v>1463</v>
      </c>
      <c r="C1439" s="94" t="str">
        <f>+VLOOKUP(A1439,BD!$A$2:$E$3988,3,0)</f>
        <v>5/16x11</v>
      </c>
      <c r="D1439" s="95" t="str">
        <f>+VLOOKUP(A1439,BD!$A$2:$E$3988,4,0)</f>
        <v>5/16x11</v>
      </c>
      <c r="E1439" s="96">
        <f>+VLOOKUP(A1439,BD!$A$2:$E$3988,5,0)</f>
        <v>1861.56</v>
      </c>
      <c r="G1439" s="101">
        <f t="shared" si="40"/>
        <v>1005.24</v>
      </c>
      <c r="H1439" s="69"/>
      <c r="I1439" s="101">
        <f t="array" ref="I1439">+ROUND(G1439+(G1439*DES.2),2)</f>
        <v>1809.43</v>
      </c>
      <c r="J1439" s="57"/>
      <c r="K1439" s="57"/>
      <c r="L1439" s="57"/>
      <c r="M1439" s="57"/>
      <c r="N1439" s="57"/>
      <c r="O1439" s="65" t="str">
        <f>+IFERROR(VLOOKUP(A1439,Imagen!A:B,2,0),"")</f>
        <v/>
      </c>
    </row>
    <row r="1440" spans="1:15" ht="18">
      <c r="A1440" s="75" t="s">
        <v>1464</v>
      </c>
      <c r="C1440" s="94" t="str">
        <f>+VLOOKUP(A1440,BD!$A$2:$E$3988,3,0)</f>
        <v>7/16 × 14</v>
      </c>
      <c r="D1440" s="95" t="str">
        <f>+VLOOKUP(A1440,BD!$A$2:$E$3988,4,0)</f>
        <v>7/16 × 14</v>
      </c>
      <c r="E1440" s="96">
        <f>+VLOOKUP(A1440,BD!$A$2:$E$3988,5,0)</f>
        <v>1957.68</v>
      </c>
      <c r="G1440" s="101">
        <f t="shared" si="40"/>
        <v>1057.1500000000001</v>
      </c>
      <c r="H1440" s="69"/>
      <c r="I1440" s="101">
        <f t="array" ref="I1440">+ROUND(G1440+(G1440*DES.2),2)</f>
        <v>1902.87</v>
      </c>
      <c r="J1440" s="57"/>
      <c r="K1440" s="57"/>
      <c r="L1440" s="57"/>
      <c r="M1440" s="57"/>
      <c r="N1440" s="57"/>
      <c r="O1440" s="65" t="str">
        <f>+IFERROR(VLOOKUP(A1440,Imagen!A:B,2,0),"")</f>
        <v/>
      </c>
    </row>
    <row r="1441" spans="1:15" ht="18">
      <c r="A1441" s="75" t="s">
        <v>1465</v>
      </c>
      <c r="C1441" s="94" t="str">
        <f>+VLOOKUP(A1441,BD!$A$2:$E$3988,3,0)</f>
        <v>3/8x1/2</v>
      </c>
      <c r="D1441" s="95" t="str">
        <f>+VLOOKUP(A1441,BD!$A$2:$E$3988,4,0)</f>
        <v>3/8x1/2</v>
      </c>
      <c r="E1441" s="96">
        <f>+VLOOKUP(A1441,BD!$A$2:$E$3988,5,0)</f>
        <v>1861.56</v>
      </c>
      <c r="G1441" s="101">
        <f t="shared" si="40"/>
        <v>1005.24</v>
      </c>
      <c r="H1441" s="69"/>
      <c r="I1441" s="101">
        <f t="array" ref="I1441">+ROUND(G1441+(G1441*DES.2),2)</f>
        <v>1809.43</v>
      </c>
      <c r="J1441" s="57"/>
      <c r="K1441" s="57"/>
      <c r="L1441" s="57"/>
      <c r="M1441" s="57"/>
      <c r="N1441" s="57"/>
      <c r="O1441" s="65" t="str">
        <f>+IFERROR(VLOOKUP(A1441,Imagen!A:B,2,0),"")</f>
        <v/>
      </c>
    </row>
    <row r="1442" spans="1:15" ht="18">
      <c r="A1442" s="75" t="s">
        <v>1466</v>
      </c>
      <c r="C1442" s="94" t="str">
        <f>+VLOOKUP(A1442,BD!$A$2:$E$3988,3,0)</f>
        <v>BUJIA</v>
      </c>
      <c r="D1442" s="95" t="str">
        <f>+VLOOKUP(A1442,BD!$A$2:$E$3988,4,0)</f>
        <v>BUJIA</v>
      </c>
      <c r="E1442" s="96">
        <f>+VLOOKUP(A1442,BD!$A$2:$E$3988,5,0)</f>
        <v>4973.33</v>
      </c>
      <c r="G1442" s="101">
        <f t="shared" si="40"/>
        <v>2685.6</v>
      </c>
      <c r="H1442" s="69"/>
      <c r="I1442" s="101">
        <f t="array" ref="I1442">+ROUND(G1442+(G1442*DES.2),2)</f>
        <v>4834.08</v>
      </c>
      <c r="J1442" s="57"/>
      <c r="K1442" s="57"/>
      <c r="L1442" s="57"/>
      <c r="M1442" s="57"/>
      <c r="N1442" s="57"/>
      <c r="O1442" s="64" t="str">
        <f>+IFERROR(VLOOKUP(A1442,Imagen!A:B,2,0),"")</f>
        <v>http://http2.mlstatic.com/D_781862-MLA72297350900_102023-F.jpg</v>
      </c>
    </row>
    <row r="1443" spans="1:15" ht="18">
      <c r="A1443" s="75" t="s">
        <v>1467</v>
      </c>
      <c r="C1443" s="94" t="str">
        <f>+VLOOKUP(A1443,BD!$A$2:$E$3988,3,0)</f>
        <v>Arand. Tapa - 8x18</v>
      </c>
      <c r="D1443" s="95" t="str">
        <f>+VLOOKUP(A1443,BD!$A$2:$E$3988,4,0)</f>
        <v>Arand. Tapa - 8x18</v>
      </c>
      <c r="E1443" s="96">
        <f>+VLOOKUP(A1443,BD!$A$2:$E$3988,5,0)</f>
        <v>1333.33</v>
      </c>
      <c r="G1443" s="101">
        <f t="shared" si="40"/>
        <v>720</v>
      </c>
      <c r="H1443" s="69"/>
      <c r="I1443" s="101">
        <f t="array" ref="I1443">+ROUND(G1443+(G1443*DES.2),2)</f>
        <v>1296</v>
      </c>
      <c r="J1443" s="57"/>
      <c r="K1443" s="57"/>
      <c r="L1443" s="57"/>
      <c r="M1443" s="57"/>
      <c r="N1443" s="57"/>
      <c r="O1443" s="64" t="str">
        <f>+IFERROR(VLOOKUP(A1443,Imagen!A:B,2,0),"")</f>
        <v>http://http2.mlstatic.com/D_613381-MLA72624098325_112023-F.jpg</v>
      </c>
    </row>
    <row r="1444" spans="1:15" ht="25.5">
      <c r="A1444" s="75" t="s">
        <v>1468</v>
      </c>
      <c r="C1444" s="94" t="str">
        <f>+VLOOKUP(A1444,BD!$A$2:$E$3988,3,0)</f>
        <v>Arand. Tapa - 10x20</v>
      </c>
      <c r="D1444" s="95" t="str">
        <f>+VLOOKUP(A1444,BD!$A$2:$E$3988,4,0)</f>
        <v>Arand. Tapa - 10x20</v>
      </c>
      <c r="E1444" s="96">
        <f>+VLOOKUP(A1444,BD!$A$2:$E$3988,5,0)</f>
        <v>1466.67</v>
      </c>
      <c r="G1444" s="101">
        <f t="shared" si="40"/>
        <v>792</v>
      </c>
      <c r="H1444" s="69"/>
      <c r="I1444" s="101">
        <f t="array" ref="I1444">+ROUND(G1444+(G1444*DES.2),2)</f>
        <v>1425.6</v>
      </c>
      <c r="J1444" s="57"/>
      <c r="K1444" s="57"/>
      <c r="L1444" s="57"/>
      <c r="M1444" s="57"/>
      <c r="N1444" s="57"/>
      <c r="O1444" s="64" t="str">
        <f>+IFERROR(VLOOKUP(A1444,Imagen!A:B,2,0),"")</f>
        <v>http://http2.mlstatic.com/D_613381-MLA72624098325_112023-F.jpg</v>
      </c>
    </row>
    <row r="1445" spans="1:15" ht="25.5">
      <c r="A1445" s="75" t="s">
        <v>1469</v>
      </c>
      <c r="C1445" s="94" t="str">
        <f>+VLOOKUP(A1445,BD!$A$2:$E$3988,3,0)</f>
        <v>Arand. Tapa - 11x22</v>
      </c>
      <c r="D1445" s="95" t="str">
        <f>+VLOOKUP(A1445,BD!$A$2:$E$3988,4,0)</f>
        <v>Arand. Tapa - 11x22</v>
      </c>
      <c r="E1445" s="96">
        <f>+VLOOKUP(A1445,BD!$A$2:$E$3988,5,0)</f>
        <v>1458.92</v>
      </c>
      <c r="G1445" s="101">
        <f t="shared" si="40"/>
        <v>787.82</v>
      </c>
      <c r="H1445" s="69"/>
      <c r="I1445" s="101">
        <f t="array" ref="I1445">+ROUND(G1445+(G1445*DES.2),2)</f>
        <v>1418.08</v>
      </c>
      <c r="J1445" s="57"/>
      <c r="K1445" s="57"/>
      <c r="L1445" s="57"/>
      <c r="M1445" s="57"/>
      <c r="N1445" s="57"/>
      <c r="O1445" s="64" t="str">
        <f>+IFERROR(VLOOKUP(A1445,Imagen!A:B,2,0),"")</f>
        <v>http://http2.mlstatic.com/D_721111-MLA72623813549_112023-F.jpg</v>
      </c>
    </row>
    <row r="1446" spans="1:15" ht="25.5">
      <c r="A1446" s="75" t="s">
        <v>1470</v>
      </c>
      <c r="C1446" s="94" t="str">
        <f>+VLOOKUP(A1446,BD!$A$2:$E$3988,3,0)</f>
        <v>Arand. Tapa - 12x24</v>
      </c>
      <c r="D1446" s="95" t="str">
        <f>+VLOOKUP(A1446,BD!$A$2:$E$3988,4,0)</f>
        <v>Arand. Tapa - 12x24</v>
      </c>
      <c r="E1446" s="96">
        <f>+VLOOKUP(A1446,BD!$A$2:$E$3988,5,0)</f>
        <v>1612.72</v>
      </c>
      <c r="G1446" s="101">
        <f t="shared" si="40"/>
        <v>870.87</v>
      </c>
      <c r="H1446" s="69"/>
      <c r="I1446" s="101">
        <f t="array" ref="I1446">+ROUND(G1446+(G1446*DES.2),2)</f>
        <v>1567.57</v>
      </c>
      <c r="J1446" s="57"/>
      <c r="K1446" s="57"/>
      <c r="L1446" s="57"/>
      <c r="M1446" s="57"/>
      <c r="N1446" s="57"/>
      <c r="O1446" s="64" t="str">
        <f>+IFERROR(VLOOKUP(A1446,Imagen!A:B,2,0),"")</f>
        <v>http://http2.mlstatic.com/D_814355-MLA72623813555_112023-F.jpg</v>
      </c>
    </row>
    <row r="1447" spans="1:15" ht="25.5">
      <c r="A1447" s="75" t="s">
        <v>1471</v>
      </c>
      <c r="C1447" s="94" t="str">
        <f>+VLOOKUP(A1447,BD!$A$2:$E$3988,3,0)</f>
        <v>Arand. Tapa - 13x24</v>
      </c>
      <c r="D1447" s="95" t="str">
        <f>+VLOOKUP(A1447,BD!$A$2:$E$3988,4,0)</f>
        <v>Arand. Tapa - 13x24</v>
      </c>
      <c r="E1447" s="96">
        <f>+VLOOKUP(A1447,BD!$A$2:$E$3988,5,0)</f>
        <v>1777.78</v>
      </c>
      <c r="G1447" s="101">
        <f t="shared" si="40"/>
        <v>960</v>
      </c>
      <c r="H1447" s="69"/>
      <c r="I1447" s="101">
        <f t="array" ref="I1447">+ROUND(G1447+(G1447*DES.2),2)</f>
        <v>1728</v>
      </c>
      <c r="J1447" s="57"/>
      <c r="K1447" s="57"/>
      <c r="L1447" s="57"/>
      <c r="M1447" s="57"/>
      <c r="N1447" s="57"/>
      <c r="O1447" s="65" t="str">
        <f>+IFERROR(VLOOKUP(A1447,Imagen!A:B,2,0),"")</f>
        <v/>
      </c>
    </row>
    <row r="1448" spans="1:15" ht="26.25" thickBot="1">
      <c r="A1448" s="75" t="s">
        <v>1472</v>
      </c>
      <c r="C1448" s="94" t="str">
        <f>+VLOOKUP(A1448,BD!$A$2:$E$3988,3,0)</f>
        <v>Arand. Tapa - 14x26</v>
      </c>
      <c r="D1448" s="95" t="str">
        <f>+VLOOKUP(A1448,BD!$A$2:$E$3988,4,0)</f>
        <v>Arand. Tapa - 14x26</v>
      </c>
      <c r="E1448" s="96">
        <f>+VLOOKUP(A1448,BD!$A$2:$E$3988,5,0)</f>
        <v>1866.67</v>
      </c>
      <c r="G1448" s="102">
        <f t="shared" si="40"/>
        <v>1008</v>
      </c>
      <c r="H1448" s="69"/>
      <c r="I1448" s="102">
        <f t="array" ref="I1448">+ROUND(G1448+(G1448*DES.2),2)</f>
        <v>1814.4</v>
      </c>
      <c r="J1448" s="57"/>
      <c r="K1448" s="57"/>
      <c r="L1448" s="57"/>
      <c r="M1448" s="57"/>
      <c r="N1448" s="57"/>
      <c r="O1448" s="64" t="str">
        <f>+IFERROR(VLOOKUP(A1448,Imagen!A:B,2,0),"")</f>
        <v>http://http2.mlstatic.com/D_780252-MLA72624098339_112023-F.jpg</v>
      </c>
    </row>
    <row r="1449" spans="1:15" ht="27" thickBot="1">
      <c r="A1449" s="75">
        <f>+A1422+1</f>
        <v>17</v>
      </c>
      <c r="B1449" s="174"/>
      <c r="C1449" s="179" t="str">
        <f>+VLOOKUP(A1449,BD!$G:$H,2,0)</f>
        <v>TOPES Y TAPONES DE GOMA</v>
      </c>
      <c r="D1449" s="180"/>
      <c r="E1449" s="181"/>
      <c r="J1449" s="57"/>
      <c r="K1449" s="57"/>
      <c r="L1449" s="57"/>
      <c r="M1449" s="57"/>
      <c r="N1449" s="57"/>
      <c r="O1449" s="65" t="str">
        <f>+IFERROR(VLOOKUP(A1449,Imagen!A:B,2,0),"")</f>
        <v/>
      </c>
    </row>
    <row r="1450" spans="1:15" ht="18">
      <c r="A1450" s="75" t="s">
        <v>1473</v>
      </c>
      <c r="B1450" s="175"/>
      <c r="C1450" s="91">
        <f>+VLOOKUP(A1450,BD!$A$2:$E$3988,3,0)</f>
        <v>1</v>
      </c>
      <c r="D1450" s="92" t="str">
        <f>+VLOOKUP(A1450,BD!$A$2:$E$3988,4,0)</f>
        <v>TOPE CAPOT 404 - 504</v>
      </c>
      <c r="E1450" s="93">
        <f>+VLOOKUP(A1450,BD!$A$2:$E$3988,5,0)</f>
        <v>952.54759999999999</v>
      </c>
      <c r="G1450" s="100">
        <f t="shared" ref="G1450:G1481" si="41">IF($G$7="SI",ROUND(E1450-(E1450*DES.1),2)*1.21,ROUND(E1450-(E1450*DES.1),2))</f>
        <v>514.38</v>
      </c>
      <c r="H1450" s="69"/>
      <c r="I1450" s="100">
        <f t="array" ref="I1450">+ROUND(G1450+(G1450*DES.2),2)</f>
        <v>925.88</v>
      </c>
      <c r="J1450" s="57"/>
      <c r="K1450" s="57"/>
      <c r="L1450" s="57"/>
      <c r="M1450" s="57"/>
      <c r="N1450" s="57"/>
      <c r="O1450" s="65" t="str">
        <f>+IFERROR(VLOOKUP(A1450,Imagen!A:B,2,0),"")</f>
        <v/>
      </c>
    </row>
    <row r="1451" spans="1:15" ht="18">
      <c r="A1451" s="75" t="s">
        <v>1474</v>
      </c>
      <c r="B1451" s="175"/>
      <c r="C1451" s="94">
        <f>+VLOOKUP(A1451,BD!$A$2:$E$3988,3,0)</f>
        <v>2</v>
      </c>
      <c r="D1451" s="95" t="str">
        <f>+VLOOKUP(A1451,BD!$A$2:$E$3988,4,0)</f>
        <v>TOPE CAPOT 404 - 504</v>
      </c>
      <c r="E1451" s="96">
        <f>+VLOOKUP(A1451,BD!$A$2:$E$3988,5,0)</f>
        <v>952.54759999999999</v>
      </c>
      <c r="G1451" s="101">
        <f t="shared" si="41"/>
        <v>514.38</v>
      </c>
      <c r="H1451" s="69"/>
      <c r="I1451" s="101">
        <f t="array" ref="I1451">+ROUND(G1451+(G1451*DES.2),2)</f>
        <v>925.88</v>
      </c>
      <c r="J1451" s="57"/>
      <c r="K1451" s="57"/>
      <c r="L1451" s="57"/>
      <c r="M1451" s="57"/>
      <c r="N1451" s="57"/>
      <c r="O1451" s="65" t="str">
        <f>+IFERROR(VLOOKUP(A1451,Imagen!A:B,2,0),"")</f>
        <v/>
      </c>
    </row>
    <row r="1452" spans="1:15" ht="18">
      <c r="A1452" s="75" t="s">
        <v>1475</v>
      </c>
      <c r="B1452" s="175"/>
      <c r="C1452" s="94">
        <f>+VLOOKUP(A1452,BD!$A$2:$E$3988,3,0)</f>
        <v>3</v>
      </c>
      <c r="D1452" s="95" t="str">
        <f>+VLOOKUP(A1452,BD!$A$2:$E$3988,4,0)</f>
        <v>TOPE CAPOT PATENTE404 - 504</v>
      </c>
      <c r="E1452" s="96">
        <f>+VLOOKUP(A1452,BD!$A$2:$E$3988,5,0)</f>
        <v>1796.6578</v>
      </c>
      <c r="G1452" s="101">
        <f t="shared" si="41"/>
        <v>970.2</v>
      </c>
      <c r="H1452" s="69"/>
      <c r="I1452" s="101">
        <f t="array" ref="I1452">+ROUND(G1452+(G1452*DES.2),2)</f>
        <v>1746.36</v>
      </c>
      <c r="J1452" s="57"/>
      <c r="K1452" s="57"/>
      <c r="L1452" s="57"/>
      <c r="M1452" s="57"/>
      <c r="N1452" s="57"/>
      <c r="O1452" s="65" t="str">
        <f>+IFERROR(VLOOKUP(A1452,Imagen!A:B,2,0),"")</f>
        <v/>
      </c>
    </row>
    <row r="1453" spans="1:15" ht="18">
      <c r="A1453" s="75" t="s">
        <v>1476</v>
      </c>
      <c r="B1453" s="175"/>
      <c r="C1453" s="94">
        <f>+VLOOKUP(A1453,BD!$A$2:$E$3988,3,0)</f>
        <v>4</v>
      </c>
      <c r="D1453" s="95" t="str">
        <f>+VLOOKUP(A1453,BD!$A$2:$E$3988,4,0)</f>
        <v>TAPON PISO 15 mm 404-504</v>
      </c>
      <c r="E1453" s="96">
        <f>+VLOOKUP(A1453,BD!$A$2:$E$3988,5,0)</f>
        <v>1122.6452999999999</v>
      </c>
      <c r="G1453" s="101">
        <f t="shared" si="41"/>
        <v>606.23</v>
      </c>
      <c r="H1453" s="69"/>
      <c r="I1453" s="101">
        <f t="array" ref="I1453">+ROUND(G1453+(G1453*DES.2),2)</f>
        <v>1091.21</v>
      </c>
      <c r="J1453" s="57"/>
      <c r="K1453" s="57"/>
      <c r="L1453" s="57"/>
      <c r="M1453" s="57"/>
      <c r="N1453" s="57"/>
      <c r="O1453" s="65" t="str">
        <f>+IFERROR(VLOOKUP(A1453,Imagen!A:B,2,0),"")</f>
        <v/>
      </c>
    </row>
    <row r="1454" spans="1:15" ht="18">
      <c r="A1454" s="75" t="s">
        <v>1477</v>
      </c>
      <c r="B1454" s="175"/>
      <c r="C1454" s="94">
        <f>+VLOOKUP(A1454,BD!$A$2:$E$3988,3,0)</f>
        <v>5</v>
      </c>
      <c r="D1454" s="95" t="str">
        <f>+VLOOKUP(A1454,BD!$A$2:$E$3988,4,0)</f>
        <v>TAPON PISO 20 mm 404-504</v>
      </c>
      <c r="E1454" s="96">
        <f>+VLOOKUP(A1454,BD!$A$2:$E$3988,5,0)</f>
        <v>1122.6452999999999</v>
      </c>
      <c r="G1454" s="101">
        <f t="shared" si="41"/>
        <v>606.23</v>
      </c>
      <c r="H1454" s="69"/>
      <c r="I1454" s="101">
        <f t="array" ref="I1454">+ROUND(G1454+(G1454*DES.2),2)</f>
        <v>1091.21</v>
      </c>
      <c r="J1454" s="57"/>
      <c r="K1454" s="57"/>
      <c r="L1454" s="57"/>
      <c r="M1454" s="57"/>
      <c r="N1454" s="57"/>
      <c r="O1454" s="65" t="str">
        <f>+IFERROR(VLOOKUP(A1454,Imagen!A:B,2,0),"")</f>
        <v/>
      </c>
    </row>
    <row r="1455" spans="1:15" ht="18">
      <c r="A1455" s="75" t="s">
        <v>1478</v>
      </c>
      <c r="B1455" s="175"/>
      <c r="C1455" s="94">
        <f>+VLOOKUP(A1455,BD!$A$2:$E$3988,3,0)</f>
        <v>6</v>
      </c>
      <c r="D1455" s="95" t="str">
        <f>+VLOOKUP(A1455,BD!$A$2:$E$3988,4,0)</f>
        <v>TAPON PISO 32 mm 404-504</v>
      </c>
      <c r="E1455" s="96">
        <f>+VLOOKUP(A1455,BD!$A$2:$E$3988,5,0)</f>
        <v>1360.7822000000001</v>
      </c>
      <c r="G1455" s="101">
        <f t="shared" si="41"/>
        <v>734.82</v>
      </c>
      <c r="H1455" s="69"/>
      <c r="I1455" s="101">
        <f t="array" ref="I1455">+ROUND(G1455+(G1455*DES.2),2)</f>
        <v>1322.68</v>
      </c>
      <c r="J1455" s="57"/>
      <c r="K1455" s="57"/>
      <c r="L1455" s="57"/>
      <c r="M1455" s="57"/>
      <c r="N1455" s="57"/>
      <c r="O1455" s="65" t="str">
        <f>+IFERROR(VLOOKUP(A1455,Imagen!A:B,2,0),"")</f>
        <v/>
      </c>
    </row>
    <row r="1456" spans="1:15" ht="18">
      <c r="A1456" s="75" t="s">
        <v>1479</v>
      </c>
      <c r="B1456" s="175"/>
      <c r="C1456" s="94">
        <f>+VLOOKUP(A1456,BD!$A$2:$E$3988,3,0)</f>
        <v>7</v>
      </c>
      <c r="D1456" s="95" t="str">
        <f>+VLOOKUP(A1456,BD!$A$2:$E$3988,4,0)</f>
        <v>TOPE T NAFTA Y CAPOT 504 GR</v>
      </c>
      <c r="E1456" s="96">
        <f>+VLOOKUP(A1456,BD!$A$2:$E$3988,5,0)</f>
        <v>1122.6452999999999</v>
      </c>
      <c r="G1456" s="101">
        <f t="shared" si="41"/>
        <v>606.23</v>
      </c>
      <c r="H1456" s="69"/>
      <c r="I1456" s="101">
        <f t="array" ref="I1456">+ROUND(G1456+(G1456*DES.2),2)</f>
        <v>1091.21</v>
      </c>
      <c r="J1456" s="57"/>
      <c r="K1456" s="57"/>
      <c r="L1456" s="57"/>
      <c r="M1456" s="57"/>
      <c r="N1456" s="57"/>
      <c r="O1456" s="65" t="str">
        <f>+IFERROR(VLOOKUP(A1456,Imagen!A:B,2,0),"")</f>
        <v/>
      </c>
    </row>
    <row r="1457" spans="1:15" ht="18">
      <c r="A1457" s="75" t="s">
        <v>1480</v>
      </c>
      <c r="B1457" s="175"/>
      <c r="C1457" s="94">
        <f>+VLOOKUP(A1457,BD!$A$2:$E$3988,3,0)</f>
        <v>8</v>
      </c>
      <c r="D1457" s="95" t="str">
        <f>+VLOOKUP(A1457,BD!$A$2:$E$3988,4,0)</f>
        <v>TOPE CAPOT 206-207-307-405 PATNER-M/N-ZSARA</v>
      </c>
      <c r="E1457" s="96">
        <f>+VLOOKUP(A1457,BD!$A$2:$E$3988,5,0)</f>
        <v>1063.1111000000001</v>
      </c>
      <c r="G1457" s="101">
        <f t="shared" si="41"/>
        <v>574.08000000000004</v>
      </c>
      <c r="H1457" s="69"/>
      <c r="I1457" s="101">
        <f t="array" ref="I1457">+ROUND(G1457+(G1457*DES.2),2)</f>
        <v>1033.3399999999999</v>
      </c>
      <c r="J1457" s="57"/>
      <c r="K1457" s="57"/>
      <c r="L1457" s="57"/>
      <c r="M1457" s="57"/>
      <c r="N1457" s="57"/>
      <c r="O1457" s="65" t="str">
        <f>+IFERROR(VLOOKUP(A1457,Imagen!A:B,2,0),"")</f>
        <v/>
      </c>
    </row>
    <row r="1458" spans="1:15" ht="18">
      <c r="A1458" s="75" t="s">
        <v>1481</v>
      </c>
      <c r="C1458" s="94">
        <f>+VLOOKUP(A1458,BD!$A$2:$E$3988,3,0)</f>
        <v>9</v>
      </c>
      <c r="D1458" s="95" t="str">
        <f>+VLOOKUP(A1458,BD!$A$2:$E$3988,4,0)</f>
        <v>ANTIVIBRADOR PARRILLA 504</v>
      </c>
      <c r="E1458" s="96">
        <f>+VLOOKUP(A1458,BD!$A$2:$E$3988,5,0)</f>
        <v>1095.0044</v>
      </c>
      <c r="G1458" s="101">
        <f t="shared" si="41"/>
        <v>591.29999999999995</v>
      </c>
      <c r="H1458" s="69"/>
      <c r="I1458" s="101">
        <f t="array" ref="I1458">+ROUND(G1458+(G1458*DES.2),2)</f>
        <v>1064.3399999999999</v>
      </c>
      <c r="J1458" s="57"/>
      <c r="K1458" s="57"/>
      <c r="L1458" s="57"/>
      <c r="M1458" s="57"/>
      <c r="N1458" s="57"/>
      <c r="O1458" s="65" t="str">
        <f>+IFERROR(VLOOKUP(A1458,Imagen!A:B,2,0),"")</f>
        <v/>
      </c>
    </row>
    <row r="1459" spans="1:15" ht="18">
      <c r="A1459" s="75" t="s">
        <v>1482</v>
      </c>
      <c r="C1459" s="94">
        <f>+VLOOKUP(A1459,BD!$A$2:$E$3988,3,0)</f>
        <v>10</v>
      </c>
      <c r="D1459" s="95" t="str">
        <f>+VLOOKUP(A1459,BD!$A$2:$E$3988,4,0)</f>
        <v>TAPON AMORTIGUADOR 504 - 44mm</v>
      </c>
      <c r="E1459" s="96">
        <f>+VLOOKUP(A1459,BD!$A$2:$E$3988,5,0)</f>
        <v>2120.9067</v>
      </c>
      <c r="G1459" s="101">
        <f t="shared" si="41"/>
        <v>1145.29</v>
      </c>
      <c r="H1459" s="69"/>
      <c r="I1459" s="101">
        <f t="array" ref="I1459">+ROUND(G1459+(G1459*DES.2),2)</f>
        <v>2061.52</v>
      </c>
      <c r="J1459" s="57"/>
      <c r="K1459" s="57"/>
      <c r="L1459" s="57"/>
      <c r="M1459" s="57"/>
      <c r="N1459" s="57"/>
      <c r="O1459" s="65" t="str">
        <f>+IFERROR(VLOOKUP(A1459,Imagen!A:B,2,0),"")</f>
        <v/>
      </c>
    </row>
    <row r="1460" spans="1:15" ht="18">
      <c r="A1460" s="75" t="s">
        <v>1483</v>
      </c>
      <c r="C1460" s="94">
        <f>+VLOOKUP(A1460,BD!$A$2:$E$3988,3,0)</f>
        <v>11</v>
      </c>
      <c r="D1460" s="95" t="str">
        <f>+VLOOKUP(A1460,BD!$A$2:$E$3988,4,0)</f>
        <v>TOPE REGULADOR CAPOT 405</v>
      </c>
      <c r="E1460" s="96">
        <f>+VLOOKUP(A1460,BD!$A$2:$E$3988,5,0)</f>
        <v>1190.6844000000001</v>
      </c>
      <c r="G1460" s="101">
        <f t="shared" si="41"/>
        <v>642.97</v>
      </c>
      <c r="H1460" s="69"/>
      <c r="I1460" s="101">
        <f t="array" ref="I1460">+ROUND(G1460+(G1460*DES.2),2)</f>
        <v>1157.3499999999999</v>
      </c>
      <c r="J1460" s="57"/>
      <c r="K1460" s="57"/>
      <c r="L1460" s="57"/>
      <c r="M1460" s="57"/>
      <c r="N1460" s="57"/>
      <c r="O1460" s="65" t="str">
        <f>+IFERROR(VLOOKUP(A1460,Imagen!A:B,2,0),"")</f>
        <v/>
      </c>
    </row>
    <row r="1461" spans="1:15" ht="18">
      <c r="A1461" s="75" t="s">
        <v>1484</v>
      </c>
      <c r="C1461" s="94">
        <f>+VLOOKUP(A1461,BD!$A$2:$E$3988,3,0)</f>
        <v>12</v>
      </c>
      <c r="D1461" s="95" t="str">
        <f>+VLOOKUP(A1461,BD!$A$2:$E$3988,4,0)</f>
        <v>TOPE PUERTA ESTANCIERA</v>
      </c>
      <c r="E1461" s="96">
        <f>+VLOOKUP(A1461,BD!$A$2:$E$3988,5,0)</f>
        <v>884.50840000000005</v>
      </c>
      <c r="G1461" s="101">
        <f t="shared" si="41"/>
        <v>477.63</v>
      </c>
      <c r="H1461" s="69"/>
      <c r="I1461" s="101">
        <f t="array" ref="I1461">+ROUND(G1461+(G1461*DES.2),2)</f>
        <v>859.73</v>
      </c>
      <c r="J1461" s="57"/>
      <c r="K1461" s="57"/>
      <c r="L1461" s="57"/>
      <c r="M1461" s="57"/>
      <c r="N1461" s="57"/>
      <c r="O1461" s="65" t="str">
        <f>+IFERROR(VLOOKUP(A1461,Imagen!A:B,2,0),"")</f>
        <v/>
      </c>
    </row>
    <row r="1462" spans="1:15" ht="18">
      <c r="A1462" s="75" t="s">
        <v>1485</v>
      </c>
      <c r="C1462" s="94">
        <f>+VLOOKUP(A1462,BD!$A$2:$E$3988,3,0)</f>
        <v>13</v>
      </c>
      <c r="D1462" s="95" t="str">
        <f>+VLOOKUP(A1462,BD!$A$2:$E$3988,4,0)</f>
        <v>TOPE BAUL RENAULT 12-18</v>
      </c>
      <c r="E1462" s="96">
        <f>+VLOOKUP(A1462,BD!$A$2:$E$3988,5,0)</f>
        <v>1902.9689000000001</v>
      </c>
      <c r="G1462" s="101">
        <f t="shared" si="41"/>
        <v>1027.5999999999999</v>
      </c>
      <c r="H1462" s="69"/>
      <c r="I1462" s="101">
        <f t="array" ref="I1462">+ROUND(G1462+(G1462*DES.2),2)</f>
        <v>1849.68</v>
      </c>
      <c r="J1462" s="57"/>
      <c r="K1462" s="57"/>
      <c r="L1462" s="57"/>
      <c r="M1462" s="57"/>
      <c r="N1462" s="57"/>
      <c r="O1462" s="65" t="str">
        <f>+IFERROR(VLOOKUP(A1462,Imagen!A:B,2,0),"")</f>
        <v/>
      </c>
    </row>
    <row r="1463" spans="1:15" ht="18">
      <c r="A1463" s="75" t="s">
        <v>1486</v>
      </c>
      <c r="C1463" s="94">
        <f>+VLOOKUP(A1463,BD!$A$2:$E$3988,3,0)</f>
        <v>14</v>
      </c>
      <c r="D1463" s="95" t="str">
        <f>+VLOOKUP(A1463,BD!$A$2:$E$3988,4,0)</f>
        <v>CUBRE TORNILLO CAPOT FORD (TODOS)</v>
      </c>
      <c r="E1463" s="96">
        <f>+VLOOKUP(A1463,BD!$A$2:$E$3988,5,0)</f>
        <v>1573.4043999999999</v>
      </c>
      <c r="G1463" s="101">
        <f t="shared" si="41"/>
        <v>849.64</v>
      </c>
      <c r="H1463" s="69"/>
      <c r="I1463" s="101">
        <f t="array" ref="I1463">+ROUND(G1463+(G1463*DES.2),2)</f>
        <v>1529.35</v>
      </c>
      <c r="J1463" s="57"/>
      <c r="K1463" s="57"/>
      <c r="L1463" s="57"/>
      <c r="M1463" s="57"/>
      <c r="N1463" s="57"/>
      <c r="O1463" s="65" t="str">
        <f>+IFERROR(VLOOKUP(A1463,Imagen!A:B,2,0),"")</f>
        <v/>
      </c>
    </row>
    <row r="1464" spans="1:15" ht="18">
      <c r="A1464" s="75" t="s">
        <v>1487</v>
      </c>
      <c r="C1464" s="94">
        <f>+VLOOKUP(A1464,BD!$A$2:$E$3988,3,0)</f>
        <v>15</v>
      </c>
      <c r="D1464" s="95" t="str">
        <f>+VLOOKUP(A1464,BD!$A$2:$E$3988,4,0)</f>
        <v>TOPE CAPOT LATERAL F-100/350/600</v>
      </c>
      <c r="E1464" s="96">
        <f>+VLOOKUP(A1464,BD!$A$2:$E$3988,5,0)</f>
        <v>2030.5422000000001</v>
      </c>
      <c r="G1464" s="101">
        <f t="shared" si="41"/>
        <v>1096.49</v>
      </c>
      <c r="H1464" s="69"/>
      <c r="I1464" s="101">
        <f t="array" ref="I1464">+ROUND(G1464+(G1464*DES.2),2)</f>
        <v>1973.68</v>
      </c>
      <c r="J1464" s="57"/>
      <c r="K1464" s="57"/>
      <c r="L1464" s="57"/>
      <c r="M1464" s="57"/>
      <c r="N1464" s="57"/>
      <c r="O1464" s="65" t="str">
        <f>+IFERROR(VLOOKUP(A1464,Imagen!A:B,2,0),"")</f>
        <v/>
      </c>
    </row>
    <row r="1465" spans="1:15" ht="18">
      <c r="A1465" s="75" t="s">
        <v>1488</v>
      </c>
      <c r="C1465" s="94">
        <f>+VLOOKUP(A1465,BD!$A$2:$E$3988,3,0)</f>
        <v>16</v>
      </c>
      <c r="D1465" s="95" t="str">
        <f>+VLOOKUP(A1465,BD!$A$2:$E$3988,4,0)</f>
        <v>CUBRE TORNILLO FORD Y BAUL FALCON</v>
      </c>
      <c r="E1465" s="96">
        <f>+VLOOKUP(A1465,BD!$A$2:$E$3988,5,0)</f>
        <v>1233.2089000000001</v>
      </c>
      <c r="G1465" s="101">
        <f t="shared" si="41"/>
        <v>665.93</v>
      </c>
      <c r="H1465" s="69"/>
      <c r="I1465" s="101">
        <f t="array" ref="I1465">+ROUND(G1465+(G1465*DES.2),2)</f>
        <v>1198.67</v>
      </c>
      <c r="J1465" s="57"/>
      <c r="K1465" s="57"/>
      <c r="L1465" s="57"/>
      <c r="M1465" s="57"/>
      <c r="N1465" s="57"/>
      <c r="O1465" s="65" t="str">
        <f>+IFERROR(VLOOKUP(A1465,Imagen!A:B,2,0),"")</f>
        <v/>
      </c>
    </row>
    <row r="1466" spans="1:15" ht="18">
      <c r="A1466" s="75" t="s">
        <v>1489</v>
      </c>
      <c r="C1466" s="94">
        <f>+VLOOKUP(A1466,BD!$A$2:$E$3988,3,0)</f>
        <v>17</v>
      </c>
      <c r="D1466" s="95" t="str">
        <f>+VLOOKUP(A1466,BD!$A$2:$E$3988,4,0)</f>
        <v>TOPE CAPOT LATERAL FORD F-100</v>
      </c>
      <c r="E1466" s="96">
        <f>+VLOOKUP(A1466,BD!$A$2:$E$3988,5,0)</f>
        <v>1190.6844000000001</v>
      </c>
      <c r="G1466" s="101">
        <f t="shared" si="41"/>
        <v>642.97</v>
      </c>
      <c r="H1466" s="69"/>
      <c r="I1466" s="101">
        <f t="array" ref="I1466">+ROUND(G1466+(G1466*DES.2),2)</f>
        <v>1157.3499999999999</v>
      </c>
      <c r="J1466" s="57"/>
      <c r="K1466" s="57"/>
      <c r="L1466" s="57"/>
      <c r="M1466" s="57"/>
      <c r="N1466" s="57"/>
      <c r="O1466" s="65" t="str">
        <f>+IFERROR(VLOOKUP(A1466,Imagen!A:B,2,0),"")</f>
        <v/>
      </c>
    </row>
    <row r="1467" spans="1:15" ht="18">
      <c r="A1467" s="75" t="s">
        <v>1490</v>
      </c>
      <c r="C1467" s="94">
        <f>+VLOOKUP(A1467,BD!$A$2:$E$3988,3,0)</f>
        <v>18</v>
      </c>
      <c r="D1467" s="95" t="str">
        <f>+VLOOKUP(A1467,BD!$A$2:$E$3988,4,0)</f>
        <v>TAPON PISO FORD PICK UP Y CAMION (50mm)</v>
      </c>
      <c r="E1467" s="96">
        <f>+VLOOKUP(A1467,BD!$A$2:$E$3988,5,0)</f>
        <v>4762.7377999999999</v>
      </c>
      <c r="G1467" s="101">
        <f t="shared" si="41"/>
        <v>2571.88</v>
      </c>
      <c r="H1467" s="69"/>
      <c r="I1467" s="101">
        <f t="array" ref="I1467">+ROUND(G1467+(G1467*DES.2),2)</f>
        <v>4629.38</v>
      </c>
      <c r="J1467" s="57"/>
      <c r="K1467" s="57"/>
      <c r="L1467" s="57"/>
      <c r="M1467" s="57"/>
      <c r="N1467" s="57"/>
      <c r="O1467" s="65" t="str">
        <f>+IFERROR(VLOOKUP(A1467,Imagen!A:B,2,0),"")</f>
        <v/>
      </c>
    </row>
    <row r="1468" spans="1:15" ht="18">
      <c r="A1468" s="75" t="s">
        <v>1491</v>
      </c>
      <c r="C1468" s="94">
        <f>+VLOOKUP(A1468,BD!$A$2:$E$3988,3,0)</f>
        <v>19</v>
      </c>
      <c r="D1468" s="95" t="str">
        <f>+VLOOKUP(A1468,BD!$A$2:$E$3988,4,0)</f>
        <v>TOPE PUERTA FORD FALCON ? TAUNUS</v>
      </c>
      <c r="E1468" s="96">
        <f>+VLOOKUP(A1468,BD!$A$2:$E$3988,5,0)</f>
        <v>3178.7022000000002</v>
      </c>
      <c r="G1468" s="101">
        <f t="shared" si="41"/>
        <v>1716.5</v>
      </c>
      <c r="H1468" s="69"/>
      <c r="I1468" s="101">
        <f t="array" ref="I1468">+ROUND(G1468+(G1468*DES.2),2)</f>
        <v>3089.7</v>
      </c>
      <c r="J1468" s="57"/>
      <c r="K1468" s="57"/>
      <c r="L1468" s="57"/>
      <c r="M1468" s="57"/>
      <c r="N1468" s="57"/>
      <c r="O1468" s="65" t="str">
        <f>+IFERROR(VLOOKUP(A1468,Imagen!A:B,2,0),"")</f>
        <v/>
      </c>
    </row>
    <row r="1469" spans="1:15" ht="25.5">
      <c r="A1469" s="75" t="s">
        <v>1492</v>
      </c>
      <c r="C1469" s="94">
        <f>+VLOOKUP(A1469,BD!$A$2:$E$3988,3,0)</f>
        <v>20</v>
      </c>
      <c r="D1469" s="95" t="str">
        <f>+VLOOKUP(A1469,BD!$A$2:$E$3988,4,0)</f>
        <v>TAPON PISO GRANDE FORD FALCON - TAUNUS (37mm) CORSA</v>
      </c>
      <c r="E1469" s="96">
        <f>+VLOOKUP(A1469,BD!$A$2:$E$3988,5,0)</f>
        <v>3061.76</v>
      </c>
      <c r="G1469" s="101">
        <f t="shared" si="41"/>
        <v>1653.35</v>
      </c>
      <c r="H1469" s="69"/>
      <c r="I1469" s="101">
        <f t="array" ref="I1469">+ROUND(G1469+(G1469*DES.2),2)</f>
        <v>2976.03</v>
      </c>
      <c r="J1469" s="57"/>
      <c r="K1469" s="57"/>
      <c r="L1469" s="57"/>
      <c r="M1469" s="57"/>
      <c r="N1469" s="57"/>
      <c r="O1469" s="65" t="str">
        <f>+IFERROR(VLOOKUP(A1469,Imagen!A:B,2,0),"")</f>
        <v/>
      </c>
    </row>
    <row r="1470" spans="1:15" ht="18">
      <c r="A1470" s="75" t="s">
        <v>1493</v>
      </c>
      <c r="C1470" s="94">
        <f>+VLOOKUP(A1470,BD!$A$2:$E$3988,3,0)</f>
        <v>21</v>
      </c>
      <c r="D1470" s="95" t="str">
        <f>+VLOOKUP(A1470,BD!$A$2:$E$3988,4,0)</f>
        <v>TAPON PISO CHICO FORD FALCON - TAUNUS (27mm)</v>
      </c>
      <c r="E1470" s="96">
        <f>+VLOOKUP(A1470,BD!$A$2:$E$3988,5,0)</f>
        <v>2347.3492999999999</v>
      </c>
      <c r="G1470" s="101">
        <f t="shared" si="41"/>
        <v>1267.57</v>
      </c>
      <c r="H1470" s="69"/>
      <c r="I1470" s="101">
        <f t="array" ref="I1470">+ROUND(G1470+(G1470*DES.2),2)</f>
        <v>2281.63</v>
      </c>
      <c r="J1470" s="57"/>
      <c r="K1470" s="57"/>
      <c r="L1470" s="57"/>
      <c r="M1470" s="57"/>
      <c r="N1470" s="57"/>
      <c r="O1470" s="65" t="str">
        <f>+IFERROR(VLOOKUP(A1470,Imagen!A:B,2,0),"")</f>
        <v/>
      </c>
    </row>
    <row r="1471" spans="1:15" ht="18">
      <c r="A1471" s="75" t="s">
        <v>1494</v>
      </c>
      <c r="C1471" s="94">
        <f>+VLOOKUP(A1471,BD!$A$2:$E$3988,3,0)</f>
        <v>22</v>
      </c>
      <c r="D1471" s="95" t="str">
        <f>+VLOOKUP(A1471,BD!$A$2:$E$3988,4,0)</f>
        <v>TOPE PUERTA FORD RANGER Y BAUL FORD ESCORT</v>
      </c>
      <c r="E1471" s="96">
        <f>+VLOOKUP(A1471,BD!$A$2:$E$3988,5,0)</f>
        <v>2687.5448999999999</v>
      </c>
      <c r="G1471" s="101">
        <f t="shared" si="41"/>
        <v>1451.27</v>
      </c>
      <c r="H1471" s="69"/>
      <c r="I1471" s="101">
        <f t="array" ref="I1471">+ROUND(G1471+(G1471*DES.2),2)</f>
        <v>2612.29</v>
      </c>
      <c r="J1471" s="57"/>
      <c r="K1471" s="57"/>
      <c r="L1471" s="57"/>
      <c r="M1471" s="57"/>
      <c r="N1471" s="57"/>
      <c r="O1471" s="65" t="str">
        <f>+IFERROR(VLOOKUP(A1471,Imagen!A:B,2,0),"")</f>
        <v/>
      </c>
    </row>
    <row r="1472" spans="1:15" ht="18">
      <c r="A1472" s="75" t="s">
        <v>1495</v>
      </c>
      <c r="C1472" s="94">
        <f>+VLOOKUP(A1472,BD!$A$2:$E$3988,3,0)</f>
        <v>23</v>
      </c>
      <c r="D1472" s="95" t="str">
        <f>+VLOOKUP(A1472,BD!$A$2:$E$3988,4,0)</f>
        <v>TOPE CAPOT LATERAL FORD ESCORT M/N</v>
      </c>
      <c r="E1472" s="96">
        <f>+VLOOKUP(A1472,BD!$A$2:$E$3988,5,0)</f>
        <v>3455.1111000000001</v>
      </c>
      <c r="G1472" s="101">
        <f t="shared" si="41"/>
        <v>1865.76</v>
      </c>
      <c r="H1472" s="69"/>
      <c r="I1472" s="101">
        <f t="array" ref="I1472">+ROUND(G1472+(G1472*DES.2),2)</f>
        <v>3358.37</v>
      </c>
      <c r="J1472" s="57"/>
      <c r="K1472" s="57"/>
      <c r="L1472" s="57"/>
      <c r="M1472" s="57"/>
      <c r="N1472" s="57"/>
      <c r="O1472" s="65" t="str">
        <f>+IFERROR(VLOOKUP(A1472,Imagen!A:B,2,0),"")</f>
        <v/>
      </c>
    </row>
    <row r="1473" spans="1:15" ht="18">
      <c r="A1473" s="75" t="s">
        <v>1496</v>
      </c>
      <c r="C1473" s="94">
        <f>+VLOOKUP(A1473,BD!$A$2:$E$3988,3,0)</f>
        <v>24</v>
      </c>
      <c r="D1473" s="95" t="str">
        <f>+VLOOKUP(A1473,BD!$A$2:$E$3988,4,0)</f>
        <v>TOPE PUERTA PICK UP</v>
      </c>
      <c r="E1473" s="96">
        <f>+VLOOKUP(A1473,BD!$A$2:$E$3988,5,0)</f>
        <v>2347.3492999999999</v>
      </c>
      <c r="G1473" s="101">
        <f t="shared" si="41"/>
        <v>1267.57</v>
      </c>
      <c r="H1473" s="69"/>
      <c r="I1473" s="101">
        <f t="array" ref="I1473">+ROUND(G1473+(G1473*DES.2),2)</f>
        <v>2281.63</v>
      </c>
      <c r="J1473" s="57"/>
      <c r="K1473" s="57"/>
      <c r="L1473" s="57"/>
      <c r="M1473" s="57"/>
      <c r="N1473" s="57"/>
      <c r="O1473" s="65" t="str">
        <f>+IFERROR(VLOOKUP(A1473,Imagen!A:B,2,0),"")</f>
        <v/>
      </c>
    </row>
    <row r="1474" spans="1:15" ht="18">
      <c r="A1474" s="75" t="s">
        <v>1497</v>
      </c>
      <c r="C1474" s="94">
        <f>+VLOOKUP(A1474,BD!$A$2:$E$3988,3,0)</f>
        <v>25</v>
      </c>
      <c r="D1474" s="95" t="str">
        <f>+VLOOKUP(A1474,BD!$A$2:$E$3988,4,0)</f>
        <v>TOPE PUERTA PICK UP</v>
      </c>
      <c r="E1474" s="96">
        <f>+VLOOKUP(A1474,BD!$A$2:$E$3988,5,0)</f>
        <v>2347.3492999999999</v>
      </c>
      <c r="G1474" s="101">
        <f t="shared" si="41"/>
        <v>1267.57</v>
      </c>
      <c r="H1474" s="69"/>
      <c r="I1474" s="101">
        <f t="array" ref="I1474">+ROUND(G1474+(G1474*DES.2),2)</f>
        <v>2281.63</v>
      </c>
      <c r="J1474" s="57"/>
      <c r="K1474" s="57"/>
      <c r="L1474" s="57"/>
      <c r="M1474" s="57"/>
      <c r="N1474" s="57"/>
      <c r="O1474" s="65" t="str">
        <f>+IFERROR(VLOOKUP(A1474,Imagen!A:B,2,0),"")</f>
        <v/>
      </c>
    </row>
    <row r="1475" spans="1:15" ht="18">
      <c r="A1475" s="75" t="s">
        <v>1498</v>
      </c>
      <c r="C1475" s="94">
        <f>+VLOOKUP(A1475,BD!$A$2:$E$3988,3,0)</f>
        <v>26</v>
      </c>
      <c r="D1475" s="95" t="str">
        <f>+VLOOKUP(A1475,BD!$A$2:$E$3988,4,0)</f>
        <v>TOPE PUERTA CHEV 400</v>
      </c>
      <c r="E1475" s="96">
        <f>+VLOOKUP(A1475,BD!$A$2:$E$3988,5,0)</f>
        <v>1658.4532999999999</v>
      </c>
      <c r="G1475" s="101">
        <f t="shared" si="41"/>
        <v>895.56</v>
      </c>
      <c r="H1475" s="69"/>
      <c r="I1475" s="101">
        <f t="array" ref="I1475">+ROUND(G1475+(G1475*DES.2),2)</f>
        <v>1612.01</v>
      </c>
      <c r="J1475" s="57"/>
      <c r="K1475" s="57"/>
      <c r="L1475" s="57"/>
      <c r="M1475" s="57"/>
      <c r="N1475" s="57"/>
      <c r="O1475" s="65" t="str">
        <f>+IFERROR(VLOOKUP(A1475,Imagen!A:B,2,0),"")</f>
        <v/>
      </c>
    </row>
    <row r="1476" spans="1:15" ht="18">
      <c r="A1476" s="75" t="s">
        <v>1499</v>
      </c>
      <c r="C1476" s="94">
        <f>+VLOOKUP(A1476,BD!$A$2:$E$3988,3,0)</f>
        <v>27</v>
      </c>
      <c r="D1476" s="95" t="str">
        <f>+VLOOKUP(A1476,BD!$A$2:$E$3988,4,0)</f>
        <v>TOPE CAPOR LATERAL CHEV 400</v>
      </c>
      <c r="E1476" s="96">
        <f>+VLOOKUP(A1476,BD!$A$2:$E$3988,5,0)</f>
        <v>0</v>
      </c>
      <c r="G1476" s="101">
        <f t="shared" si="41"/>
        <v>0</v>
      </c>
      <c r="H1476" s="69"/>
      <c r="I1476" s="101">
        <f t="array" ref="I1476">+ROUND(G1476+(G1476*DES.2),2)</f>
        <v>0</v>
      </c>
      <c r="J1476" s="57"/>
      <c r="K1476" s="57"/>
      <c r="L1476" s="57"/>
      <c r="M1476" s="57"/>
      <c r="N1476" s="57"/>
      <c r="O1476" s="65" t="str">
        <f>+IFERROR(VLOOKUP(A1476,Imagen!A:B,2,0),"")</f>
        <v/>
      </c>
    </row>
    <row r="1477" spans="1:15" ht="18">
      <c r="A1477" s="75" t="s">
        <v>1500</v>
      </c>
      <c r="C1477" s="94">
        <f>+VLOOKUP(A1477,BD!$A$2:$E$3988,3,0)</f>
        <v>28</v>
      </c>
      <c r="D1477" s="95" t="str">
        <f>+VLOOKUP(A1477,BD!$A$2:$E$3988,4,0)</f>
        <v>TOPE CAPOT LATERAL PICK UP Y BLAZER</v>
      </c>
      <c r="E1477" s="96">
        <f>+VLOOKUP(A1477,BD!$A$2:$E$3988,5,0)</f>
        <v>2849.1378</v>
      </c>
      <c r="G1477" s="101">
        <f t="shared" si="41"/>
        <v>1538.53</v>
      </c>
      <c r="H1477" s="69"/>
      <c r="I1477" s="101">
        <f t="array" ref="I1477">+ROUND(G1477+(G1477*DES.2),2)</f>
        <v>2769.35</v>
      </c>
      <c r="J1477" s="57"/>
      <c r="K1477" s="57"/>
      <c r="L1477" s="57"/>
      <c r="M1477" s="57"/>
      <c r="N1477" s="57"/>
      <c r="O1477" s="65" t="str">
        <f>+IFERROR(VLOOKUP(A1477,Imagen!A:B,2,0),"")</f>
        <v/>
      </c>
    </row>
    <row r="1478" spans="1:15" ht="18">
      <c r="A1478" s="75" t="s">
        <v>1501</v>
      </c>
      <c r="C1478" s="94">
        <f>+VLOOKUP(A1478,BD!$A$2:$E$3988,3,0)</f>
        <v>29</v>
      </c>
      <c r="D1478" s="95" t="str">
        <f>+VLOOKUP(A1478,BD!$A$2:$E$3988,4,0)</f>
        <v>TOPE LATERAL CAPOT PICK UP 74" EN ADELANTE</v>
      </c>
      <c r="E1478" s="96">
        <f>+VLOOKUP(A1478,BD!$A$2:$E$3988,5,0)</f>
        <v>2849.1378</v>
      </c>
      <c r="G1478" s="101">
        <f t="shared" si="41"/>
        <v>1538.53</v>
      </c>
      <c r="H1478" s="69"/>
      <c r="I1478" s="101">
        <f t="array" ref="I1478">+ROUND(G1478+(G1478*DES.2),2)</f>
        <v>2769.35</v>
      </c>
      <c r="J1478" s="57"/>
      <c r="K1478" s="57"/>
      <c r="L1478" s="57"/>
      <c r="M1478" s="57"/>
      <c r="N1478" s="57"/>
      <c r="O1478" s="65" t="str">
        <f>+IFERROR(VLOOKUP(A1478,Imagen!A:B,2,0),"")</f>
        <v/>
      </c>
    </row>
    <row r="1479" spans="1:15" ht="18">
      <c r="A1479" s="75" t="s">
        <v>1502</v>
      </c>
      <c r="C1479" s="94">
        <f>+VLOOKUP(A1479,BD!$A$2:$E$3988,3,0)</f>
        <v>30</v>
      </c>
      <c r="D1479" s="95" t="str">
        <f>+VLOOKUP(A1479,BD!$A$2:$E$3988,4,0)</f>
        <v>TOPE CAPOT LATERAL CORSA</v>
      </c>
      <c r="E1479" s="96">
        <f>+VLOOKUP(A1479,BD!$A$2:$E$3988,5,0)</f>
        <v>2190.0088999999998</v>
      </c>
      <c r="G1479" s="101">
        <f t="shared" si="41"/>
        <v>1182.5999999999999</v>
      </c>
      <c r="H1479" s="69"/>
      <c r="I1479" s="101">
        <f t="array" ref="I1479">+ROUND(G1479+(G1479*DES.2),2)</f>
        <v>2128.6799999999998</v>
      </c>
      <c r="J1479" s="57"/>
      <c r="K1479" s="57"/>
      <c r="L1479" s="57"/>
      <c r="M1479" s="57"/>
      <c r="N1479" s="57"/>
      <c r="O1479" s="65" t="str">
        <f>+IFERROR(VLOOKUP(A1479,Imagen!A:B,2,0),"")</f>
        <v/>
      </c>
    </row>
    <row r="1480" spans="1:15" ht="18">
      <c r="A1480" s="75" t="s">
        <v>1503</v>
      </c>
      <c r="C1480" s="94">
        <f>+VLOOKUP(A1480,BD!$A$2:$E$3988,3,0)</f>
        <v>31</v>
      </c>
      <c r="D1480" s="95" t="str">
        <f>+VLOOKUP(A1480,BD!$A$2:$E$3988,4,0)</f>
        <v>TOPE CAPOT LATERAL ASTRA-VECTRA-SUZUKI FUN</v>
      </c>
      <c r="E1480" s="96">
        <f>+VLOOKUP(A1480,BD!$A$2:$E$3988,5,0)</f>
        <v>2902.2932999999998</v>
      </c>
      <c r="G1480" s="101">
        <f t="shared" si="41"/>
        <v>1567.24</v>
      </c>
      <c r="H1480" s="69"/>
      <c r="I1480" s="101">
        <f t="array" ref="I1480">+ROUND(G1480+(G1480*DES.2),2)</f>
        <v>2821.03</v>
      </c>
      <c r="J1480" s="57"/>
      <c r="K1480" s="57"/>
      <c r="L1480" s="57"/>
      <c r="M1480" s="57"/>
      <c r="N1480" s="57"/>
      <c r="O1480" s="65" t="str">
        <f>+IFERROR(VLOOKUP(A1480,Imagen!A:B,2,0),"")</f>
        <v/>
      </c>
    </row>
    <row r="1481" spans="1:15" ht="18">
      <c r="A1481" s="75" t="s">
        <v>1504</v>
      </c>
      <c r="C1481" s="94">
        <f>+VLOOKUP(A1481,BD!$A$2:$E$3988,3,0)</f>
        <v>32</v>
      </c>
      <c r="D1481" s="95" t="str">
        <f>+VLOOKUP(A1481,BD!$A$2:$E$3988,4,0)</f>
        <v>TAPON PISO CHEV 400 - CHEVI (28 mm)</v>
      </c>
      <c r="E1481" s="96">
        <f>+VLOOKUP(A1481,BD!$A$2:$E$3988,5,0)</f>
        <v>2211.2710999999999</v>
      </c>
      <c r="G1481" s="101">
        <f t="shared" si="41"/>
        <v>1194.0899999999999</v>
      </c>
      <c r="H1481" s="69"/>
      <c r="I1481" s="101">
        <f t="array" ref="I1481">+ROUND(G1481+(G1481*DES.2),2)</f>
        <v>2149.36</v>
      </c>
      <c r="J1481" s="57"/>
      <c r="K1481" s="57"/>
      <c r="L1481" s="57"/>
      <c r="M1481" s="57"/>
      <c r="N1481" s="57"/>
      <c r="O1481" s="65" t="str">
        <f>+IFERROR(VLOOKUP(A1481,Imagen!A:B,2,0),"")</f>
        <v/>
      </c>
    </row>
    <row r="1482" spans="1:15" ht="18">
      <c r="A1482" s="75" t="s">
        <v>1505</v>
      </c>
      <c r="C1482" s="94">
        <f>+VLOOKUP(A1482,BD!$A$2:$E$3988,3,0)</f>
        <v>33</v>
      </c>
      <c r="D1482" s="95" t="str">
        <f>+VLOOKUP(A1482,BD!$A$2:$E$3988,4,0)</f>
        <v>TOPE CAPOT LAT POLO - POINTER</v>
      </c>
      <c r="E1482" s="96">
        <f>+VLOOKUP(A1482,BD!$A$2:$E$3988,5,0)</f>
        <v>2381.3688999999999</v>
      </c>
      <c r="G1482" s="101">
        <f t="shared" ref="G1482:G1515" si="42">IF($G$7="SI",ROUND(E1482-(E1482*DES.1),2)*1.21,ROUND(E1482-(E1482*DES.1),2))</f>
        <v>1285.94</v>
      </c>
      <c r="H1482" s="69"/>
      <c r="I1482" s="101">
        <f t="array" ref="I1482">+ROUND(G1482+(G1482*DES.2),2)</f>
        <v>2314.69</v>
      </c>
      <c r="J1482" s="57"/>
      <c r="K1482" s="57"/>
      <c r="L1482" s="57"/>
      <c r="M1482" s="57"/>
      <c r="N1482" s="57"/>
      <c r="O1482" s="65" t="str">
        <f>+IFERROR(VLOOKUP(A1482,Imagen!A:B,2,0),"")</f>
        <v/>
      </c>
    </row>
    <row r="1483" spans="1:15" ht="18">
      <c r="A1483" s="75" t="s">
        <v>1506</v>
      </c>
      <c r="C1483" s="94">
        <f>+VLOOKUP(A1483,BD!$A$2:$E$3988,3,0)</f>
        <v>34</v>
      </c>
      <c r="D1483" s="95" t="str">
        <f>+VLOOKUP(A1483,BD!$A$2:$E$3988,4,0)</f>
        <v>TAPON PISO GRANDE GOL (38 mm)</v>
      </c>
      <c r="E1483" s="96">
        <f>+VLOOKUP(A1483,BD!$A$2:$E$3988,5,0)</f>
        <v>3231.8578000000002</v>
      </c>
      <c r="G1483" s="101">
        <f t="shared" si="42"/>
        <v>1745.2</v>
      </c>
      <c r="H1483" s="69"/>
      <c r="I1483" s="101">
        <f t="array" ref="I1483">+ROUND(G1483+(G1483*DES.2),2)</f>
        <v>3141.36</v>
      </c>
      <c r="J1483" s="57"/>
      <c r="K1483" s="57"/>
      <c r="L1483" s="57"/>
      <c r="M1483" s="57"/>
      <c r="N1483" s="57"/>
      <c r="O1483" s="65" t="str">
        <f>+IFERROR(VLOOKUP(A1483,Imagen!A:B,2,0),"")</f>
        <v/>
      </c>
    </row>
    <row r="1484" spans="1:15" ht="18">
      <c r="A1484" s="75" t="s">
        <v>1507</v>
      </c>
      <c r="C1484" s="94">
        <f>+VLOOKUP(A1484,BD!$A$2:$E$3988,3,0)</f>
        <v>35</v>
      </c>
      <c r="D1484" s="95" t="str">
        <f>+VLOOKUP(A1484,BD!$A$2:$E$3988,4,0)</f>
        <v>TAPON PISO CHICO POLO - POINTER (19 mm)</v>
      </c>
      <c r="E1484" s="96">
        <f>+VLOOKUP(A1484,BD!$A$2:$E$3988,5,0)</f>
        <v>2381.3688999999999</v>
      </c>
      <c r="G1484" s="101">
        <f t="shared" si="42"/>
        <v>1285.94</v>
      </c>
      <c r="H1484" s="69"/>
      <c r="I1484" s="101">
        <f t="array" ref="I1484">+ROUND(G1484+(G1484*DES.2),2)</f>
        <v>2314.69</v>
      </c>
      <c r="J1484" s="57"/>
      <c r="K1484" s="57"/>
      <c r="L1484" s="57"/>
      <c r="M1484" s="57"/>
      <c r="N1484" s="57"/>
      <c r="O1484" s="65" t="str">
        <f>+IFERROR(VLOOKUP(A1484,Imagen!A:B,2,0),"")</f>
        <v/>
      </c>
    </row>
    <row r="1485" spans="1:15" ht="18">
      <c r="A1485" s="75" t="s">
        <v>1508</v>
      </c>
      <c r="C1485" s="94">
        <f>+VLOOKUP(A1485,BD!$A$2:$E$3988,3,0)</f>
        <v>36</v>
      </c>
      <c r="D1485" s="95" t="str">
        <f>+VLOOKUP(A1485,BD!$A$2:$E$3988,4,0)</f>
        <v>TAPON PISO GRANDE POLO - POINTER 40 mm</v>
      </c>
      <c r="E1485" s="96">
        <f>+VLOOKUP(A1485,BD!$A$2:$E$3988,5,0)</f>
        <v>3742.1511</v>
      </c>
      <c r="G1485" s="101">
        <f t="shared" si="42"/>
        <v>2020.76</v>
      </c>
      <c r="H1485" s="69"/>
      <c r="I1485" s="101">
        <f t="array" ref="I1485">+ROUND(G1485+(G1485*DES.2),2)</f>
        <v>3637.37</v>
      </c>
      <c r="J1485" s="57"/>
      <c r="K1485" s="57"/>
      <c r="L1485" s="57"/>
      <c r="M1485" s="57"/>
      <c r="N1485" s="57"/>
      <c r="O1485" s="65" t="str">
        <f>+IFERROR(VLOOKUP(A1485,Imagen!A:B,2,0),"")</f>
        <v/>
      </c>
    </row>
    <row r="1486" spans="1:15" ht="18">
      <c r="A1486" s="75" t="s">
        <v>1509</v>
      </c>
      <c r="C1486" s="94">
        <f>+VLOOKUP(A1486,BD!$A$2:$E$3988,3,0)</f>
        <v>37</v>
      </c>
      <c r="D1486" s="95" t="str">
        <f>+VLOOKUP(A1486,BD!$A$2:$E$3988,4,0)</f>
        <v>TOPE PUERTA DODGE 1500</v>
      </c>
      <c r="E1486" s="96">
        <f>+VLOOKUP(A1486,BD!$A$2:$E$3988,5,0)</f>
        <v>1462.8408999999999</v>
      </c>
      <c r="G1486" s="101">
        <f t="shared" si="42"/>
        <v>789.93</v>
      </c>
      <c r="H1486" s="69"/>
      <c r="I1486" s="101">
        <f t="array" ref="I1486">+ROUND(G1486+(G1486*DES.2),2)</f>
        <v>1421.87</v>
      </c>
      <c r="J1486" s="57"/>
      <c r="K1486" s="57"/>
      <c r="L1486" s="57"/>
      <c r="M1486" s="57"/>
      <c r="N1486" s="57"/>
      <c r="O1486" s="65" t="str">
        <f>+IFERROR(VLOOKUP(A1486,Imagen!A:B,2,0),"")</f>
        <v/>
      </c>
    </row>
    <row r="1487" spans="1:15" ht="18">
      <c r="A1487" s="75" t="s">
        <v>1510</v>
      </c>
      <c r="C1487" s="94">
        <f>+VLOOKUP(A1487,BD!$A$2:$E$3988,3,0)</f>
        <v>38</v>
      </c>
      <c r="D1487" s="95" t="str">
        <f>+VLOOKUP(A1487,BD!$A$2:$E$3988,4,0)</f>
        <v>TOPE PATENTE DODGE 1500</v>
      </c>
      <c r="E1487" s="96">
        <f>+VLOOKUP(A1487,BD!$A$2:$E$3988,5,0)</f>
        <v>952.54759999999999</v>
      </c>
      <c r="G1487" s="101">
        <f t="shared" si="42"/>
        <v>514.38</v>
      </c>
      <c r="H1487" s="69"/>
      <c r="I1487" s="101">
        <f t="array" ref="I1487">+ROUND(G1487+(G1487*DES.2),2)</f>
        <v>925.88</v>
      </c>
      <c r="J1487" s="57"/>
      <c r="K1487" s="57"/>
      <c r="L1487" s="57"/>
      <c r="M1487" s="57"/>
      <c r="N1487" s="57"/>
      <c r="O1487" s="65" t="str">
        <f>+IFERROR(VLOOKUP(A1487,Imagen!A:B,2,0),"")</f>
        <v/>
      </c>
    </row>
    <row r="1488" spans="1:15" ht="18">
      <c r="A1488" s="75" t="s">
        <v>1511</v>
      </c>
      <c r="C1488" s="94">
        <f>+VLOOKUP(A1488,BD!$A$2:$E$3988,3,0)</f>
        <v>39</v>
      </c>
      <c r="D1488" s="95" t="str">
        <f>+VLOOKUP(A1488,BD!$A$2:$E$3988,4,0)</f>
        <v>TAPA DE NAFTA (TODOS)</v>
      </c>
      <c r="E1488" s="96">
        <f>+VLOOKUP(A1488,BD!$A$2:$E$3988,5,0)</f>
        <v>829.22670000000005</v>
      </c>
      <c r="G1488" s="101">
        <f t="shared" si="42"/>
        <v>447.78</v>
      </c>
      <c r="H1488" s="69"/>
      <c r="I1488" s="101">
        <f t="array" ref="I1488">+ROUND(G1488+(G1488*DES.2),2)</f>
        <v>806</v>
      </c>
      <c r="J1488" s="57"/>
      <c r="K1488" s="57"/>
      <c r="L1488" s="57"/>
      <c r="M1488" s="57"/>
      <c r="N1488" s="57"/>
      <c r="O1488" s="65" t="str">
        <f>+IFERROR(VLOOKUP(A1488,Imagen!A:B,2,0),"")</f>
        <v/>
      </c>
    </row>
    <row r="1489" spans="1:15" ht="18">
      <c r="A1489" s="75" t="s">
        <v>1512</v>
      </c>
      <c r="C1489" s="94">
        <f>+VLOOKUP(A1489,BD!$A$2:$E$3988,3,0)</f>
        <v>40</v>
      </c>
      <c r="D1489" s="95" t="str">
        <f>+VLOOKUP(A1489,BD!$A$2:$E$3988,4,0)</f>
        <v>TORNILLO ALFOMBRA (TODOS)</v>
      </c>
      <c r="E1489" s="96">
        <f>+VLOOKUP(A1489,BD!$A$2:$E$3988,5,0)</f>
        <v>714.41070000000002</v>
      </c>
      <c r="G1489" s="101">
        <f t="shared" si="42"/>
        <v>385.78</v>
      </c>
      <c r="H1489" s="69"/>
      <c r="I1489" s="101">
        <f t="array" ref="I1489">+ROUND(G1489+(G1489*DES.2),2)</f>
        <v>694.4</v>
      </c>
      <c r="J1489" s="57"/>
      <c r="K1489" s="57"/>
      <c r="L1489" s="57"/>
      <c r="M1489" s="57"/>
      <c r="N1489" s="57"/>
      <c r="O1489" s="65" t="str">
        <f>+IFERROR(VLOOKUP(A1489,Imagen!A:B,2,0),"")</f>
        <v/>
      </c>
    </row>
    <row r="1490" spans="1:15" ht="18">
      <c r="A1490" s="75" t="s">
        <v>1513</v>
      </c>
      <c r="C1490" s="94">
        <f>+VLOOKUP(A1490,BD!$A$2:$E$3988,3,0)</f>
        <v>41</v>
      </c>
      <c r="D1490" s="95" t="str">
        <f>+VLOOKUP(A1490,BD!$A$2:$E$3988,4,0)</f>
        <v>TOPE CAPOT DELANTERO FIAT 600</v>
      </c>
      <c r="E1490" s="96">
        <f>+VLOOKUP(A1490,BD!$A$2:$E$3988,5,0)</f>
        <v>1428.8213000000001</v>
      </c>
      <c r="G1490" s="101">
        <f t="shared" si="42"/>
        <v>771.56</v>
      </c>
      <c r="H1490" s="69"/>
      <c r="I1490" s="101">
        <f t="array" ref="I1490">+ROUND(G1490+(G1490*DES.2),2)</f>
        <v>1388.81</v>
      </c>
      <c r="J1490" s="57"/>
      <c r="K1490" s="57"/>
      <c r="L1490" s="57"/>
      <c r="M1490" s="57"/>
      <c r="N1490" s="57"/>
      <c r="O1490" s="65" t="str">
        <f>+IFERROR(VLOOKUP(A1490,Imagen!A:B,2,0),"")</f>
        <v/>
      </c>
    </row>
    <row r="1491" spans="1:15" ht="18">
      <c r="A1491" s="75" t="s">
        <v>1514</v>
      </c>
      <c r="C1491" s="94">
        <f>+VLOOKUP(A1491,BD!$A$2:$E$3988,3,0)</f>
        <v>42</v>
      </c>
      <c r="D1491" s="95" t="str">
        <f>+VLOOKUP(A1491,BD!$A$2:$E$3988,4,0)</f>
        <v>TOPE PISO FIAT 600 (20 mm)</v>
      </c>
      <c r="E1491" s="96">
        <f>+VLOOKUP(A1491,BD!$A$2:$E$3988,5,0)</f>
        <v>1360.7822000000001</v>
      </c>
      <c r="G1491" s="101">
        <f t="shared" si="42"/>
        <v>734.82</v>
      </c>
      <c r="H1491" s="69"/>
      <c r="I1491" s="101">
        <f t="array" ref="I1491">+ROUND(G1491+(G1491*DES.2),2)</f>
        <v>1322.68</v>
      </c>
      <c r="J1491" s="57"/>
      <c r="K1491" s="57"/>
      <c r="L1491" s="57"/>
      <c r="M1491" s="57"/>
      <c r="N1491" s="57"/>
      <c r="O1491" s="65" t="str">
        <f>+IFERROR(VLOOKUP(A1491,Imagen!A:B,2,0),"")</f>
        <v/>
      </c>
    </row>
    <row r="1492" spans="1:15" ht="18">
      <c r="A1492" s="75" t="s">
        <v>1515</v>
      </c>
      <c r="C1492" s="94">
        <f>+VLOOKUP(A1492,BD!$A$2:$E$3988,3,0)</f>
        <v>43</v>
      </c>
      <c r="D1492" s="95" t="str">
        <f>+VLOOKUP(A1492,BD!$A$2:$E$3988,4,0)</f>
        <v>TOPE CAPOT REGATTA</v>
      </c>
      <c r="E1492" s="96">
        <f>+VLOOKUP(A1492,BD!$A$2:$E$3988,5,0)</f>
        <v>1902.9689000000001</v>
      </c>
      <c r="G1492" s="101">
        <f t="shared" si="42"/>
        <v>1027.5999999999999</v>
      </c>
      <c r="H1492" s="69"/>
      <c r="I1492" s="101">
        <f t="array" ref="I1492">+ROUND(G1492+(G1492*DES.2),2)</f>
        <v>1849.68</v>
      </c>
      <c r="J1492" s="57"/>
      <c r="K1492" s="57"/>
      <c r="L1492" s="57"/>
      <c r="M1492" s="57"/>
      <c r="N1492" s="57"/>
      <c r="O1492" s="65" t="str">
        <f>+IFERROR(VLOOKUP(A1492,Imagen!A:B,2,0),"")</f>
        <v/>
      </c>
    </row>
    <row r="1493" spans="1:15" ht="18">
      <c r="A1493" s="75" t="s">
        <v>1516</v>
      </c>
      <c r="C1493" s="94">
        <f>+VLOOKUP(A1493,BD!$A$2:$E$3988,3,0)</f>
        <v>44</v>
      </c>
      <c r="D1493" s="95" t="str">
        <f>+VLOOKUP(A1493,BD!$A$2:$E$3988,4,0)</f>
        <v>TOPE TAPA MOTOR FIAT 600</v>
      </c>
      <c r="E1493" s="96">
        <f>+VLOOKUP(A1493,BD!$A$2:$E$3988,5,0)</f>
        <v>712.28440000000001</v>
      </c>
      <c r="G1493" s="101">
        <f t="shared" si="42"/>
        <v>384.63</v>
      </c>
      <c r="H1493" s="69"/>
      <c r="I1493" s="101">
        <f t="array" ref="I1493">+ROUND(G1493+(G1493*DES.2),2)</f>
        <v>692.33</v>
      </c>
      <c r="J1493" s="57"/>
      <c r="K1493" s="57"/>
      <c r="L1493" s="57"/>
      <c r="M1493" s="57"/>
      <c r="N1493" s="57"/>
      <c r="O1493" s="65" t="str">
        <f>+IFERROR(VLOOKUP(A1493,Imagen!A:B,2,0),"")</f>
        <v/>
      </c>
    </row>
    <row r="1494" spans="1:15" ht="18">
      <c r="A1494" s="75" t="s">
        <v>1517</v>
      </c>
      <c r="C1494" s="94">
        <f>+VLOOKUP(A1494,BD!$A$2:$E$3988,3,0)</f>
        <v>45</v>
      </c>
      <c r="D1494" s="95" t="str">
        <f>+VLOOKUP(A1494,BD!$A$2:$E$3988,4,0)</f>
        <v>TOPE CAPOT MEDIANO FIAT 600</v>
      </c>
      <c r="E1494" s="96">
        <f>+VLOOKUP(A1494,BD!$A$2:$E$3988,5,0)</f>
        <v>544.31290000000001</v>
      </c>
      <c r="G1494" s="101">
        <f t="shared" si="42"/>
        <v>293.93</v>
      </c>
      <c r="H1494" s="69"/>
      <c r="I1494" s="101">
        <f t="array" ref="I1494">+ROUND(G1494+(G1494*DES.2),2)</f>
        <v>529.07000000000005</v>
      </c>
      <c r="J1494" s="57"/>
      <c r="K1494" s="57"/>
      <c r="L1494" s="57"/>
      <c r="M1494" s="57"/>
      <c r="N1494" s="57"/>
      <c r="O1494" s="65" t="str">
        <f>+IFERROR(VLOOKUP(A1494,Imagen!A:B,2,0),"")</f>
        <v/>
      </c>
    </row>
    <row r="1495" spans="1:15" ht="18">
      <c r="A1495" s="75" t="s">
        <v>1518</v>
      </c>
      <c r="C1495" s="94">
        <f>+VLOOKUP(A1495,BD!$A$2:$E$3988,3,0)</f>
        <v>46</v>
      </c>
      <c r="D1495" s="95" t="str">
        <f>+VLOOKUP(A1495,BD!$A$2:$E$3988,4,0)</f>
        <v>TOPE PISO BAJO FIAT 600</v>
      </c>
      <c r="E1495" s="96">
        <f>+VLOOKUP(A1495,BD!$A$2:$E$3988,5,0)</f>
        <v>544.31290000000001</v>
      </c>
      <c r="G1495" s="101">
        <f t="shared" si="42"/>
        <v>293.93</v>
      </c>
      <c r="H1495" s="69"/>
      <c r="I1495" s="101">
        <f t="array" ref="I1495">+ROUND(G1495+(G1495*DES.2),2)</f>
        <v>529.07000000000005</v>
      </c>
      <c r="J1495" s="57"/>
      <c r="K1495" s="57"/>
      <c r="L1495" s="57"/>
      <c r="M1495" s="57"/>
      <c r="N1495" s="57"/>
      <c r="O1495" s="65" t="str">
        <f>+IFERROR(VLOOKUP(A1495,Imagen!A:B,2,0),"")</f>
        <v/>
      </c>
    </row>
    <row r="1496" spans="1:15" ht="18">
      <c r="A1496" s="75" t="s">
        <v>1519</v>
      </c>
      <c r="C1496" s="94">
        <f>+VLOOKUP(A1496,BD!$A$2:$E$3988,3,0)</f>
        <v>47</v>
      </c>
      <c r="D1496" s="95" t="str">
        <f>+VLOOKUP(A1496,BD!$A$2:$E$3988,4,0)</f>
        <v>TOPE CAPOT FIAT 600</v>
      </c>
      <c r="E1496" s="96">
        <f>+VLOOKUP(A1496,BD!$A$2:$E$3988,5,0)</f>
        <v>3040.4978000000001</v>
      </c>
      <c r="G1496" s="101">
        <f t="shared" si="42"/>
        <v>1641.87</v>
      </c>
      <c r="H1496" s="69"/>
      <c r="I1496" s="101">
        <f t="array" ref="I1496">+ROUND(G1496+(G1496*DES.2),2)</f>
        <v>2955.37</v>
      </c>
      <c r="J1496" s="57"/>
      <c r="K1496" s="57"/>
      <c r="L1496" s="57"/>
      <c r="M1496" s="57"/>
      <c r="N1496" s="57"/>
      <c r="O1496" s="65" t="str">
        <f>+IFERROR(VLOOKUP(A1496,Imagen!A:B,2,0),"")</f>
        <v/>
      </c>
    </row>
    <row r="1497" spans="1:15" ht="18">
      <c r="A1497" s="75" t="s">
        <v>1520</v>
      </c>
      <c r="C1497" s="94">
        <f>+VLOOKUP(A1497,BD!$A$2:$E$3988,3,0)</f>
        <v>48</v>
      </c>
      <c r="D1497" s="95" t="str">
        <f>+VLOOKUP(A1497,BD!$A$2:$E$3988,4,0)</f>
        <v>TOPE CAPOT 128</v>
      </c>
      <c r="E1497" s="96">
        <f>+VLOOKUP(A1497,BD!$A$2:$E$3988,5,0)</f>
        <v>978.06219999999996</v>
      </c>
      <c r="G1497" s="101">
        <f t="shared" si="42"/>
        <v>528.15</v>
      </c>
      <c r="H1497" s="69"/>
      <c r="I1497" s="101">
        <f t="array" ref="I1497">+ROUND(G1497+(G1497*DES.2),2)</f>
        <v>950.67</v>
      </c>
      <c r="J1497" s="57"/>
      <c r="K1497" s="57"/>
      <c r="L1497" s="57"/>
      <c r="M1497" s="57"/>
      <c r="N1497" s="57"/>
      <c r="O1497" s="65" t="str">
        <f>+IFERROR(VLOOKUP(A1497,Imagen!A:B,2,0),"")</f>
        <v/>
      </c>
    </row>
    <row r="1498" spans="1:15" ht="18">
      <c r="A1498" s="75" t="s">
        <v>1521</v>
      </c>
      <c r="C1498" s="94">
        <f>+VLOOKUP(A1498,BD!$A$2:$E$3988,3,0)</f>
        <v>49</v>
      </c>
      <c r="D1498" s="95" t="str">
        <f>+VLOOKUP(A1498,BD!$A$2:$E$3988,4,0)</f>
        <v>TAPON PISO 125 - 600 (30 mm)</v>
      </c>
      <c r="E1498" s="96">
        <f>+VLOOKUP(A1498,BD!$A$2:$E$3988,5,0)</f>
        <v>3231.8578000000002</v>
      </c>
      <c r="G1498" s="101">
        <f t="shared" si="42"/>
        <v>1745.2</v>
      </c>
      <c r="H1498" s="69"/>
      <c r="I1498" s="101">
        <f t="array" ref="I1498">+ROUND(G1498+(G1498*DES.2),2)</f>
        <v>3141.36</v>
      </c>
      <c r="J1498" s="57"/>
      <c r="K1498" s="57"/>
      <c r="L1498" s="57"/>
      <c r="M1498" s="57"/>
      <c r="N1498" s="57"/>
      <c r="O1498" s="65" t="str">
        <f>+IFERROR(VLOOKUP(A1498,Imagen!A:B,2,0),"")</f>
        <v/>
      </c>
    </row>
    <row r="1499" spans="1:15" ht="18">
      <c r="A1499" s="75" t="s">
        <v>1522</v>
      </c>
      <c r="C1499" s="94">
        <f>+VLOOKUP(A1499,BD!$A$2:$E$3988,3,0)</f>
        <v>50</v>
      </c>
      <c r="D1499" s="95" t="str">
        <f>+VLOOKUP(A1499,BD!$A$2:$E$3988,4,0)</f>
        <v>TAPON PISO DUNA - UNO - REGATTA</v>
      </c>
      <c r="E1499" s="96">
        <f>+VLOOKUP(A1499,BD!$A$2:$E$3988,5,0)</f>
        <v>3572.0533</v>
      </c>
      <c r="G1499" s="101">
        <f t="shared" si="42"/>
        <v>1928.91</v>
      </c>
      <c r="H1499" s="69"/>
      <c r="I1499" s="101">
        <f t="array" ref="I1499">+ROUND(G1499+(G1499*DES.2),2)</f>
        <v>3472.04</v>
      </c>
      <c r="J1499" s="57"/>
      <c r="K1499" s="57"/>
      <c r="L1499" s="57"/>
      <c r="M1499" s="57"/>
      <c r="N1499" s="57"/>
      <c r="O1499" s="65" t="str">
        <f>+IFERROR(VLOOKUP(A1499,Imagen!A:B,2,0),"")</f>
        <v/>
      </c>
    </row>
    <row r="1500" spans="1:15" ht="18">
      <c r="A1500" s="75" t="s">
        <v>1523</v>
      </c>
      <c r="C1500" s="94">
        <f>+VLOOKUP(A1500,BD!$A$2:$E$3988,3,0)</f>
        <v>51</v>
      </c>
      <c r="D1500" s="95" t="str">
        <f>+VLOOKUP(A1500,BD!$A$2:$E$3988,4,0)</f>
        <v>TOPE PUERTA UNIVERSAL</v>
      </c>
      <c r="E1500" s="96">
        <f>+VLOOKUP(A1500,BD!$A$2:$E$3988,5,0)</f>
        <v>1360.7822000000001</v>
      </c>
      <c r="G1500" s="101">
        <f t="shared" si="42"/>
        <v>734.82</v>
      </c>
      <c r="H1500" s="69"/>
      <c r="I1500" s="101">
        <f t="array" ref="I1500">+ROUND(G1500+(G1500*DES.2),2)</f>
        <v>1322.68</v>
      </c>
      <c r="J1500" s="57"/>
      <c r="K1500" s="57"/>
      <c r="L1500" s="57"/>
      <c r="M1500" s="57"/>
      <c r="N1500" s="57"/>
      <c r="O1500" s="65" t="str">
        <f>+IFERROR(VLOOKUP(A1500,Imagen!A:B,2,0),"")</f>
        <v/>
      </c>
    </row>
    <row r="1501" spans="1:15" ht="18">
      <c r="A1501" s="75" t="s">
        <v>1524</v>
      </c>
      <c r="C1501" s="94">
        <f>+VLOOKUP(A1501,BD!$A$2:$E$3988,3,0)</f>
        <v>52</v>
      </c>
      <c r="D1501" s="95" t="str">
        <f>+VLOOKUP(A1501,BD!$A$2:$E$3988,4,0)</f>
        <v>TOPE PUERTA UNIVERSAL</v>
      </c>
      <c r="E1501" s="96">
        <f>+VLOOKUP(A1501,BD!$A$2:$E$3988,5,0)</f>
        <v>2211.2710999999999</v>
      </c>
      <c r="G1501" s="101">
        <f t="shared" si="42"/>
        <v>1194.0899999999999</v>
      </c>
      <c r="H1501" s="69"/>
      <c r="I1501" s="101">
        <f t="array" ref="I1501">+ROUND(G1501+(G1501*DES.2),2)</f>
        <v>2149.36</v>
      </c>
      <c r="J1501" s="57"/>
      <c r="K1501" s="57"/>
      <c r="L1501" s="57"/>
      <c r="M1501" s="57"/>
      <c r="N1501" s="57"/>
      <c r="O1501" s="65" t="str">
        <f>+IFERROR(VLOOKUP(A1501,Imagen!A:B,2,0),"")</f>
        <v/>
      </c>
    </row>
    <row r="1502" spans="1:15" ht="18">
      <c r="A1502" s="75" t="s">
        <v>1525</v>
      </c>
      <c r="C1502" s="94">
        <f>+VLOOKUP(A1502,BD!$A$2:$E$3988,3,0)</f>
        <v>53</v>
      </c>
      <c r="D1502" s="95" t="str">
        <f>+VLOOKUP(A1502,BD!$A$2:$E$3988,4,0)</f>
        <v>TOPE PUERTA UNIVERSAL</v>
      </c>
      <c r="E1502" s="96">
        <f>+VLOOKUP(A1502,BD!$A$2:$E$3988,5,0)</f>
        <v>1054.6061999999999</v>
      </c>
      <c r="G1502" s="101">
        <f t="shared" si="42"/>
        <v>569.49</v>
      </c>
      <c r="H1502" s="69"/>
      <c r="I1502" s="101">
        <f t="array" ref="I1502">+ROUND(G1502+(G1502*DES.2),2)</f>
        <v>1025.08</v>
      </c>
      <c r="J1502" s="57"/>
      <c r="K1502" s="57"/>
      <c r="L1502" s="57"/>
      <c r="M1502" s="57"/>
      <c r="N1502" s="57"/>
      <c r="O1502" s="65" t="str">
        <f>+IFERROR(VLOOKUP(A1502,Imagen!A:B,2,0),"")</f>
        <v/>
      </c>
    </row>
    <row r="1503" spans="1:15" ht="18">
      <c r="A1503" s="75" t="s">
        <v>1526</v>
      </c>
      <c r="C1503" s="94">
        <f>+VLOOKUP(A1503,BD!$A$2:$E$3988,3,0)</f>
        <v>54</v>
      </c>
      <c r="D1503" s="95" t="str">
        <f>+VLOOKUP(A1503,BD!$A$2:$E$3988,4,0)</f>
        <v>TOPE PUERTA UNIVERSAL</v>
      </c>
      <c r="E1503" s="96">
        <f>+VLOOKUP(A1503,BD!$A$2:$E$3988,5,0)</f>
        <v>1180.0533</v>
      </c>
      <c r="G1503" s="101">
        <f t="shared" si="42"/>
        <v>637.23</v>
      </c>
      <c r="H1503" s="69"/>
      <c r="I1503" s="101">
        <f t="array" ref="I1503">+ROUND(G1503+(G1503*DES.2),2)</f>
        <v>1147.01</v>
      </c>
      <c r="J1503" s="57"/>
      <c r="K1503" s="57"/>
      <c r="L1503" s="57"/>
      <c r="M1503" s="57"/>
      <c r="N1503" s="57"/>
      <c r="O1503" s="65" t="str">
        <f>+IFERROR(VLOOKUP(A1503,Imagen!A:B,2,0),"")</f>
        <v/>
      </c>
    </row>
    <row r="1504" spans="1:15" ht="18">
      <c r="A1504" s="75" t="s">
        <v>1527</v>
      </c>
      <c r="C1504" s="94">
        <f>+VLOOKUP(A1504,BD!$A$2:$E$3988,3,0)</f>
        <v>55</v>
      </c>
      <c r="D1504" s="95" t="str">
        <f>+VLOOKUP(A1504,BD!$A$2:$E$3988,4,0)</f>
        <v>TOPE PUERTA UNIVERSAL</v>
      </c>
      <c r="E1504" s="96">
        <f>+VLOOKUP(A1504,BD!$A$2:$E$3988,5,0)</f>
        <v>1360.7822000000001</v>
      </c>
      <c r="G1504" s="101">
        <f t="shared" si="42"/>
        <v>734.82</v>
      </c>
      <c r="H1504" s="69"/>
      <c r="I1504" s="101">
        <f t="array" ref="I1504">+ROUND(G1504+(G1504*DES.2),2)</f>
        <v>1322.68</v>
      </c>
      <c r="J1504" s="57"/>
      <c r="K1504" s="57"/>
      <c r="L1504" s="57"/>
      <c r="M1504" s="57"/>
      <c r="N1504" s="57"/>
      <c r="O1504" s="65" t="str">
        <f>+IFERROR(VLOOKUP(A1504,Imagen!A:B,2,0),"")</f>
        <v/>
      </c>
    </row>
    <row r="1505" spans="1:15" ht="18">
      <c r="A1505" s="75" t="s">
        <v>1528</v>
      </c>
      <c r="C1505" s="94">
        <f>+VLOOKUP(A1505,BD!$A$2:$E$3988,3,0)</f>
        <v>56</v>
      </c>
      <c r="D1505" s="95" t="str">
        <f>+VLOOKUP(A1505,BD!$A$2:$E$3988,4,0)</f>
        <v>TOPE PUERTA UNIVERSAL</v>
      </c>
      <c r="E1505" s="96">
        <f>+VLOOKUP(A1505,BD!$A$2:$E$3988,5,0)</f>
        <v>1020.5867</v>
      </c>
      <c r="G1505" s="101">
        <f t="shared" si="42"/>
        <v>551.12</v>
      </c>
      <c r="H1505" s="69"/>
      <c r="I1505" s="101">
        <f t="array" ref="I1505">+ROUND(G1505+(G1505*DES.2),2)</f>
        <v>992.02</v>
      </c>
      <c r="J1505" s="57"/>
      <c r="K1505" s="57"/>
      <c r="L1505" s="57"/>
      <c r="M1505" s="57"/>
      <c r="N1505" s="57"/>
      <c r="O1505" s="65" t="str">
        <f>+IFERROR(VLOOKUP(A1505,Imagen!A:B,2,0),"")</f>
        <v/>
      </c>
    </row>
    <row r="1506" spans="1:15" ht="18">
      <c r="A1506" s="75" t="s">
        <v>1529</v>
      </c>
      <c r="C1506" s="94">
        <f>+VLOOKUP(A1506,BD!$A$2:$E$3988,3,0)</f>
        <v>57</v>
      </c>
      <c r="D1506" s="95" t="str">
        <f>+VLOOKUP(A1506,BD!$A$2:$E$3988,4,0)</f>
        <v>TOPE PUERTA UNIVERSAL</v>
      </c>
      <c r="E1506" s="96">
        <f>+VLOOKUP(A1506,BD!$A$2:$E$3988,5,0)</f>
        <v>946.16890000000001</v>
      </c>
      <c r="G1506" s="101">
        <f t="shared" si="42"/>
        <v>510.93</v>
      </c>
      <c r="H1506" s="69"/>
      <c r="I1506" s="101">
        <f t="array" ref="I1506">+ROUND(G1506+(G1506*DES.2),2)</f>
        <v>919.67</v>
      </c>
      <c r="J1506" s="57"/>
      <c r="K1506" s="57"/>
      <c r="L1506" s="57"/>
      <c r="M1506" s="57"/>
      <c r="N1506" s="57"/>
      <c r="O1506" s="65" t="str">
        <f>+IFERROR(VLOOKUP(A1506,Imagen!A:B,2,0),"")</f>
        <v/>
      </c>
    </row>
    <row r="1507" spans="1:15" ht="18">
      <c r="A1507" s="75" t="s">
        <v>1530</v>
      </c>
      <c r="C1507" s="94">
        <f>+VLOOKUP(A1507,BD!$A$2:$E$3988,3,0)</f>
        <v>58</v>
      </c>
      <c r="D1507" s="95" t="str">
        <f>+VLOOKUP(A1507,BD!$A$2:$E$3988,4,0)</f>
        <v>TOPE PUERTA UNIVERSAL</v>
      </c>
      <c r="E1507" s="96">
        <f>+VLOOKUP(A1507,BD!$A$2:$E$3988,5,0)</f>
        <v>893.01329999999996</v>
      </c>
      <c r="G1507" s="101">
        <f t="shared" si="42"/>
        <v>482.23</v>
      </c>
      <c r="H1507" s="69"/>
      <c r="I1507" s="101">
        <f t="array" ref="I1507">+ROUND(G1507+(G1507*DES.2),2)</f>
        <v>868.01</v>
      </c>
      <c r="J1507" s="57"/>
      <c r="K1507" s="57"/>
      <c r="L1507" s="57"/>
      <c r="M1507" s="57"/>
      <c r="N1507" s="57"/>
      <c r="O1507" s="65" t="str">
        <f>+IFERROR(VLOOKUP(A1507,Imagen!A:B,2,0),"")</f>
        <v/>
      </c>
    </row>
    <row r="1508" spans="1:15" ht="18">
      <c r="A1508" s="75" t="s">
        <v>1531</v>
      </c>
      <c r="C1508" s="94">
        <f>+VLOOKUP(A1508,BD!$A$2:$E$3988,3,0)</f>
        <v>59</v>
      </c>
      <c r="D1508" s="95" t="str">
        <f>+VLOOKUP(A1508,BD!$A$2:$E$3988,4,0)</f>
        <v>TOPE PUERTA UNIVERSAL</v>
      </c>
      <c r="E1508" s="96">
        <f>+VLOOKUP(A1508,BD!$A$2:$E$3988,5,0)</f>
        <v>946.16890000000001</v>
      </c>
      <c r="G1508" s="101">
        <f t="shared" si="42"/>
        <v>510.93</v>
      </c>
      <c r="H1508" s="69"/>
      <c r="I1508" s="101">
        <f t="array" ref="I1508">+ROUND(G1508+(G1508*DES.2),2)</f>
        <v>919.67</v>
      </c>
      <c r="J1508" s="57"/>
      <c r="K1508" s="57"/>
      <c r="L1508" s="57"/>
      <c r="M1508" s="57"/>
      <c r="N1508" s="57"/>
      <c r="O1508" s="65" t="str">
        <f>+IFERROR(VLOOKUP(A1508,Imagen!A:B,2,0),"")</f>
        <v/>
      </c>
    </row>
    <row r="1509" spans="1:15" ht="18">
      <c r="A1509" s="75" t="s">
        <v>1532</v>
      </c>
      <c r="C1509" s="94">
        <f>+VLOOKUP(A1509,BD!$A$2:$E$3988,3,0)</f>
        <v>60</v>
      </c>
      <c r="D1509" s="95" t="str">
        <f>+VLOOKUP(A1509,BD!$A$2:$E$3988,4,0)</f>
        <v>TOPE PUERTA UNIVERSAL</v>
      </c>
      <c r="E1509" s="96">
        <f>+VLOOKUP(A1509,BD!$A$2:$E$3988,5,0)</f>
        <v>946.16890000000001</v>
      </c>
      <c r="G1509" s="101">
        <f t="shared" si="42"/>
        <v>510.93</v>
      </c>
      <c r="H1509" s="69"/>
      <c r="I1509" s="101">
        <f t="array" ref="I1509">+ROUND(G1509+(G1509*DES.2),2)</f>
        <v>919.67</v>
      </c>
      <c r="J1509" s="57"/>
      <c r="K1509" s="57"/>
      <c r="L1509" s="57"/>
      <c r="M1509" s="57"/>
      <c r="N1509" s="57"/>
      <c r="O1509" s="65" t="str">
        <f>+IFERROR(VLOOKUP(A1509,Imagen!A:B,2,0),"")</f>
        <v/>
      </c>
    </row>
    <row r="1510" spans="1:15" ht="18">
      <c r="A1510" s="75" t="s">
        <v>1533</v>
      </c>
      <c r="C1510" s="94">
        <f>+VLOOKUP(A1510,BD!$A$2:$E$3988,3,0)</f>
        <v>61</v>
      </c>
      <c r="D1510" s="95" t="str">
        <f>+VLOOKUP(A1510,BD!$A$2:$E$3988,4,0)</f>
        <v>TOPE PUERTA UNIVERSAL</v>
      </c>
      <c r="E1510" s="96">
        <f>+VLOOKUP(A1510,BD!$A$2:$E$3988,5,0)</f>
        <v>946.16890000000001</v>
      </c>
      <c r="G1510" s="101">
        <f t="shared" si="42"/>
        <v>510.93</v>
      </c>
      <c r="H1510" s="69"/>
      <c r="I1510" s="101">
        <f t="array" ref="I1510">+ROUND(G1510+(G1510*DES.2),2)</f>
        <v>919.67</v>
      </c>
      <c r="J1510" s="57"/>
      <c r="K1510" s="57"/>
      <c r="L1510" s="57"/>
      <c r="M1510" s="57"/>
      <c r="N1510" s="57"/>
      <c r="O1510" s="65" t="str">
        <f>+IFERROR(VLOOKUP(A1510,Imagen!A:B,2,0),"")</f>
        <v/>
      </c>
    </row>
    <row r="1511" spans="1:15" ht="18">
      <c r="A1511" s="75" t="s">
        <v>1534</v>
      </c>
      <c r="C1511" s="94">
        <f>+VLOOKUP(A1511,BD!$A$2:$E$3988,3,0)</f>
        <v>62</v>
      </c>
      <c r="D1511" s="95" t="str">
        <f>+VLOOKUP(A1511,BD!$A$2:$E$3988,4,0)</f>
        <v>TOPE PUERTA UNIVERSAL</v>
      </c>
      <c r="E1511" s="96">
        <f>+VLOOKUP(A1511,BD!$A$2:$E$3988,5,0)</f>
        <v>1174.7378000000001</v>
      </c>
      <c r="G1511" s="101">
        <f t="shared" si="42"/>
        <v>634.36</v>
      </c>
      <c r="H1511" s="69"/>
      <c r="I1511" s="101">
        <f t="array" ref="I1511">+ROUND(G1511+(G1511*DES.2),2)</f>
        <v>1141.8499999999999</v>
      </c>
      <c r="J1511" s="57"/>
      <c r="K1511" s="57"/>
      <c r="L1511" s="57"/>
      <c r="M1511" s="57"/>
      <c r="N1511" s="57"/>
      <c r="O1511" s="65" t="str">
        <f>+IFERROR(VLOOKUP(A1511,Imagen!A:B,2,0),"")</f>
        <v/>
      </c>
    </row>
    <row r="1512" spans="1:15" ht="18">
      <c r="A1512" s="75" t="s">
        <v>1535</v>
      </c>
      <c r="C1512" s="94">
        <f>+VLOOKUP(A1512,BD!$A$2:$E$3988,3,0)</f>
        <v>63</v>
      </c>
      <c r="D1512" s="95" t="str">
        <f>+VLOOKUP(A1512,BD!$A$2:$E$3988,4,0)</f>
        <v>TOPE PUERTA UNIVERSAL</v>
      </c>
      <c r="E1512" s="96">
        <f>+VLOOKUP(A1512,BD!$A$2:$E$3988,5,0)</f>
        <v>1552.1422</v>
      </c>
      <c r="G1512" s="101">
        <f t="shared" si="42"/>
        <v>838.16</v>
      </c>
      <c r="H1512" s="69"/>
      <c r="I1512" s="101">
        <f t="array" ref="I1512">+ROUND(G1512+(G1512*DES.2),2)</f>
        <v>1508.69</v>
      </c>
      <c r="J1512" s="57"/>
      <c r="K1512" s="57"/>
      <c r="L1512" s="57"/>
      <c r="M1512" s="57"/>
      <c r="N1512" s="57"/>
      <c r="O1512" s="65" t="str">
        <f>+IFERROR(VLOOKUP(A1512,Imagen!A:B,2,0),"")</f>
        <v/>
      </c>
    </row>
    <row r="1513" spans="1:15" ht="18">
      <c r="A1513" s="75" t="s">
        <v>1536</v>
      </c>
      <c r="C1513" s="94">
        <f>+VLOOKUP(A1513,BD!$A$2:$E$3988,3,0)</f>
        <v>64</v>
      </c>
      <c r="D1513" s="95" t="str">
        <f>+VLOOKUP(A1513,BD!$A$2:$E$3988,4,0)</f>
        <v>TOPE PUERTA UNIVERSAL</v>
      </c>
      <c r="E1513" s="96">
        <f>+VLOOKUP(A1513,BD!$A$2:$E$3988,5,0)</f>
        <v>1360.7822000000001</v>
      </c>
      <c r="G1513" s="101">
        <f t="shared" si="42"/>
        <v>734.82</v>
      </c>
      <c r="H1513" s="69"/>
      <c r="I1513" s="101">
        <f t="array" ref="I1513">+ROUND(G1513+(G1513*DES.2),2)</f>
        <v>1322.68</v>
      </c>
      <c r="J1513" s="57"/>
      <c r="K1513" s="57"/>
      <c r="L1513" s="57"/>
      <c r="M1513" s="57"/>
      <c r="N1513" s="57"/>
      <c r="O1513" s="65" t="str">
        <f>+IFERROR(VLOOKUP(A1513,Imagen!A:B,2,0),"")</f>
        <v/>
      </c>
    </row>
    <row r="1514" spans="1:15" ht="18">
      <c r="A1514" s="75" t="s">
        <v>1537</v>
      </c>
      <c r="C1514" s="94">
        <f>+VLOOKUP(A1514,BD!$A$2:$E$3988,3,0)</f>
        <v>65</v>
      </c>
      <c r="D1514" s="95" t="str">
        <f>+VLOOKUP(A1514,BD!$A$2:$E$3988,4,0)</f>
        <v>TOPE PUERTA UNIVERSAL</v>
      </c>
      <c r="E1514" s="96">
        <f>+VLOOKUP(A1514,BD!$A$2:$E$3988,5,0)</f>
        <v>914.27560000000005</v>
      </c>
      <c r="G1514" s="101">
        <f t="shared" si="42"/>
        <v>493.71</v>
      </c>
      <c r="H1514" s="69"/>
      <c r="I1514" s="101">
        <f t="array" ref="I1514">+ROUND(G1514+(G1514*DES.2),2)</f>
        <v>888.68</v>
      </c>
      <c r="J1514" s="57"/>
      <c r="K1514" s="57"/>
      <c r="L1514" s="57"/>
      <c r="M1514" s="57"/>
      <c r="N1514" s="57"/>
      <c r="O1514" s="65" t="str">
        <f>+IFERROR(VLOOKUP(A1514,Imagen!A:B,2,0),"")</f>
        <v/>
      </c>
    </row>
    <row r="1515" spans="1:15" ht="18.75" thickBot="1">
      <c r="A1515" s="75" t="s">
        <v>1538</v>
      </c>
      <c r="C1515" s="94">
        <f>+VLOOKUP(A1515,BD!$A$2:$E$3988,3,0)</f>
        <v>66</v>
      </c>
      <c r="D1515" s="95" t="str">
        <f>+VLOOKUP(A1515,BD!$A$2:$E$3988,4,0)</f>
        <v>TAPON PISO CHICO GOL ( 20 mm)</v>
      </c>
      <c r="E1515" s="96">
        <f>+VLOOKUP(A1515,BD!$A$2:$E$3988,5,0)</f>
        <v>1669.0844</v>
      </c>
      <c r="G1515" s="101">
        <f t="shared" si="42"/>
        <v>901.31</v>
      </c>
      <c r="H1515" s="69"/>
      <c r="I1515" s="101">
        <f t="array" ref="I1515">+ROUND(G1515+(G1515*DES.2),2)</f>
        <v>1622.36</v>
      </c>
      <c r="J1515" s="57"/>
      <c r="K1515" s="57"/>
      <c r="L1515" s="57"/>
      <c r="M1515" s="57"/>
      <c r="N1515" s="57"/>
      <c r="O1515" s="65" t="str">
        <f>+IFERROR(VLOOKUP(A1515,Imagen!A:B,2,0),"")</f>
        <v/>
      </c>
    </row>
    <row r="1516" spans="1:15" ht="27" thickBot="1">
      <c r="A1516" s="75">
        <f>+A1449+1</f>
        <v>18</v>
      </c>
      <c r="B1516" s="174"/>
      <c r="C1516" s="179" t="str">
        <f>+VLOOKUP(A1516,BD!$G:$H,2,0)</f>
        <v>CHAVETAS</v>
      </c>
      <c r="D1516" s="180"/>
      <c r="E1516" s="181"/>
      <c r="J1516" s="57"/>
      <c r="K1516" s="57"/>
      <c r="L1516" s="57"/>
      <c r="M1516" s="57"/>
      <c r="N1516" s="57"/>
      <c r="O1516" s="65" t="str">
        <f>+IFERROR(VLOOKUP(A1516,Imagen!A:B,2,0),"")</f>
        <v/>
      </c>
    </row>
    <row r="1517" spans="1:15" ht="18">
      <c r="A1517" s="75" t="s">
        <v>1539</v>
      </c>
      <c r="B1517" s="175"/>
      <c r="C1517" s="91" t="str">
        <f>+VLOOKUP(A1517,BD!$A$2:$E$3988,3,0)</f>
        <v>R 1,5 X 30</v>
      </c>
      <c r="D1517" s="92" t="str">
        <f>+VLOOKUP(A1517,BD!$A$2:$E$3988,4,0)</f>
        <v>Tipo R 1,5 X 30</v>
      </c>
      <c r="E1517" s="93">
        <f>+VLOOKUP(A1517,BD!$A$2:$E$3988,5,0)</f>
        <v>195.08</v>
      </c>
      <c r="G1517" s="100">
        <f t="shared" ref="G1517:G1545" si="43">IF($G$7="SI",ROUND(E1517-(E1517*DES.1),2)*1.21,ROUND(E1517-(E1517*DES.1),2))</f>
        <v>105.34</v>
      </c>
      <c r="H1517" s="69"/>
      <c r="I1517" s="100">
        <f t="array" ref="I1517">+ROUND(G1517+(G1517*DES.2),2)</f>
        <v>189.61</v>
      </c>
      <c r="J1517" s="57"/>
      <c r="K1517" s="57"/>
      <c r="L1517" s="57"/>
      <c r="M1517" s="57"/>
      <c r="N1517" s="57"/>
      <c r="O1517" s="65" t="str">
        <f>+IFERROR(VLOOKUP(A1517,Imagen!A:B,2,0),"")</f>
        <v/>
      </c>
    </row>
    <row r="1518" spans="1:15" ht="18">
      <c r="A1518" s="75" t="s">
        <v>1540</v>
      </c>
      <c r="B1518" s="175"/>
      <c r="C1518" s="94" t="str">
        <f>+VLOOKUP(A1518,BD!$A$2:$E$3988,3,0)</f>
        <v>R 2 X 50</v>
      </c>
      <c r="D1518" s="95" t="str">
        <f>+VLOOKUP(A1518,BD!$A$2:$E$3988,4,0)</f>
        <v>Tipo R 2 X 50</v>
      </c>
      <c r="E1518" s="96">
        <f>+VLOOKUP(A1518,BD!$A$2:$E$3988,5,0)</f>
        <v>298.35000000000002</v>
      </c>
      <c r="G1518" s="101">
        <f t="shared" si="43"/>
        <v>161.11000000000001</v>
      </c>
      <c r="H1518" s="69"/>
      <c r="I1518" s="101">
        <f t="array" ref="I1518">+ROUND(G1518+(G1518*DES.2),2)</f>
        <v>290</v>
      </c>
      <c r="J1518" s="57"/>
      <c r="K1518" s="57"/>
      <c r="L1518" s="57"/>
      <c r="M1518" s="57"/>
      <c r="N1518" s="57"/>
      <c r="O1518" s="65" t="str">
        <f>+IFERROR(VLOOKUP(A1518,Imagen!A:B,2,0),"")</f>
        <v/>
      </c>
    </row>
    <row r="1519" spans="1:15" ht="18">
      <c r="A1519" s="75" t="s">
        <v>1541</v>
      </c>
      <c r="B1519" s="175"/>
      <c r="C1519" s="94" t="str">
        <f>+VLOOKUP(A1519,BD!$A$2:$E$3988,3,0)</f>
        <v>R 2,5 X 50</v>
      </c>
      <c r="D1519" s="95" t="str">
        <f>+VLOOKUP(A1519,BD!$A$2:$E$3988,4,0)</f>
        <v>Tipo R 2,5 X 50</v>
      </c>
      <c r="E1519" s="96">
        <f>+VLOOKUP(A1519,BD!$A$2:$E$3988,5,0)</f>
        <v>470.48</v>
      </c>
      <c r="G1519" s="101">
        <f t="shared" si="43"/>
        <v>254.06</v>
      </c>
      <c r="H1519" s="69"/>
      <c r="I1519" s="101">
        <f t="array" ref="I1519">+ROUND(G1519+(G1519*DES.2),2)</f>
        <v>457.31</v>
      </c>
      <c r="J1519" s="57"/>
      <c r="K1519" s="57"/>
      <c r="L1519" s="57"/>
      <c r="M1519" s="57"/>
      <c r="N1519" s="57"/>
      <c r="O1519" s="65" t="str">
        <f>+IFERROR(VLOOKUP(A1519,Imagen!A:B,2,0),"")</f>
        <v/>
      </c>
    </row>
    <row r="1520" spans="1:15" ht="18">
      <c r="A1520" s="75" t="s">
        <v>1542</v>
      </c>
      <c r="B1520" s="175"/>
      <c r="C1520" s="94" t="str">
        <f>+VLOOKUP(A1520,BD!$A$2:$E$3988,3,0)</f>
        <v>R 3 X 60</v>
      </c>
      <c r="D1520" s="95" t="str">
        <f>+VLOOKUP(A1520,BD!$A$2:$E$3988,4,0)</f>
        <v>Tipo R 3 X 60</v>
      </c>
      <c r="E1520" s="96">
        <f>+VLOOKUP(A1520,BD!$A$2:$E$3988,5,0)</f>
        <v>775.54</v>
      </c>
      <c r="G1520" s="101">
        <f t="shared" si="43"/>
        <v>418.79</v>
      </c>
      <c r="H1520" s="69"/>
      <c r="I1520" s="101">
        <f t="array" ref="I1520">+ROUND(G1520+(G1520*DES.2),2)</f>
        <v>753.82</v>
      </c>
      <c r="J1520" s="57"/>
      <c r="K1520" s="57"/>
      <c r="L1520" s="57"/>
      <c r="M1520" s="57"/>
      <c r="N1520" s="57"/>
      <c r="O1520" s="65" t="str">
        <f>+IFERROR(VLOOKUP(A1520,Imagen!A:B,2,0),"")</f>
        <v/>
      </c>
    </row>
    <row r="1521" spans="1:15" ht="18">
      <c r="A1521" s="75" t="s">
        <v>1543</v>
      </c>
      <c r="B1521" s="175"/>
      <c r="C1521" s="94" t="str">
        <f>+VLOOKUP(A1521,BD!$A$2:$E$3988,3,0)</f>
        <v>R 3 X 90</v>
      </c>
      <c r="D1521" s="95" t="str">
        <f>+VLOOKUP(A1521,BD!$A$2:$E$3988,4,0)</f>
        <v>Tipo R 3 X 90</v>
      </c>
      <c r="E1521" s="96">
        <f>+VLOOKUP(A1521,BD!$A$2:$E$3988,5,0)</f>
        <v>481.95</v>
      </c>
      <c r="G1521" s="101">
        <f t="shared" si="43"/>
        <v>260.25</v>
      </c>
      <c r="H1521" s="69"/>
      <c r="I1521" s="101">
        <f t="array" ref="I1521">+ROUND(G1521+(G1521*DES.2),2)</f>
        <v>468.45</v>
      </c>
      <c r="J1521" s="57"/>
      <c r="K1521" s="57"/>
      <c r="L1521" s="57"/>
      <c r="M1521" s="57"/>
      <c r="N1521" s="57"/>
      <c r="O1521" s="65" t="str">
        <f>+IFERROR(VLOOKUP(A1521,Imagen!A:B,2,0),"")</f>
        <v/>
      </c>
    </row>
    <row r="1522" spans="1:15" ht="18">
      <c r="A1522" s="75"/>
      <c r="B1522" s="175"/>
      <c r="C1522" s="94"/>
      <c r="D1522" s="95"/>
      <c r="E1522" s="96"/>
      <c r="G1522" s="101"/>
      <c r="H1522" s="69"/>
      <c r="I1522" s="101"/>
      <c r="J1522" s="57"/>
      <c r="K1522" s="57"/>
      <c r="L1522" s="57"/>
      <c r="M1522" s="57"/>
      <c r="N1522" s="57"/>
      <c r="O1522" s="65"/>
    </row>
    <row r="1523" spans="1:15" ht="18">
      <c r="A1523" s="75" t="s">
        <v>1544</v>
      </c>
      <c r="B1523" s="175"/>
      <c r="C1523" s="94" t="str">
        <f>+VLOOKUP(A1523,BD!$A$2:$E$3988,3,0)</f>
        <v>R 3,5 X 90</v>
      </c>
      <c r="D1523" s="95" t="str">
        <f>+VLOOKUP(A1523,BD!$A$2:$E$3988,4,0)</f>
        <v>Tipo R 3,5 X 90</v>
      </c>
      <c r="E1523" s="96">
        <f>+VLOOKUP(A1523,BD!$A$2:$E$3988,5,0)</f>
        <v>678.11</v>
      </c>
      <c r="G1523" s="101">
        <f t="shared" si="43"/>
        <v>366.18</v>
      </c>
      <c r="H1523" s="69"/>
      <c r="I1523" s="101">
        <f t="array" ref="I1523">+ROUND(G1523+(G1523*DES.2),2)</f>
        <v>659.12</v>
      </c>
      <c r="J1523" s="57"/>
      <c r="K1523" s="57"/>
      <c r="L1523" s="57"/>
      <c r="M1523" s="57"/>
      <c r="N1523" s="57"/>
      <c r="O1523" s="65" t="str">
        <f>+IFERROR(VLOOKUP(A1523,Imagen!A:B,2,0),"")</f>
        <v/>
      </c>
    </row>
    <row r="1524" spans="1:15" ht="18">
      <c r="A1524" s="75" t="s">
        <v>1545</v>
      </c>
      <c r="B1524" s="175"/>
      <c r="C1524" s="94" t="str">
        <f>+VLOOKUP(A1524,BD!$A$2:$E$3988,3,0)</f>
        <v>R 4 X 100</v>
      </c>
      <c r="D1524" s="95" t="str">
        <f>+VLOOKUP(A1524,BD!$A$2:$E$3988,4,0)</f>
        <v>Tipo R 4 X 100</v>
      </c>
      <c r="E1524" s="96">
        <f>+VLOOKUP(A1524,BD!$A$2:$E$3988,5,0)</f>
        <v>1042.6099999999999</v>
      </c>
      <c r="G1524" s="101">
        <f t="shared" si="43"/>
        <v>563.01</v>
      </c>
      <c r="H1524" s="69"/>
      <c r="I1524" s="101">
        <f t="array" ref="I1524">+ROUND(G1524+(G1524*DES.2),2)</f>
        <v>1013.42</v>
      </c>
      <c r="J1524" s="57"/>
      <c r="K1524" s="57"/>
      <c r="L1524" s="57"/>
      <c r="M1524" s="57"/>
      <c r="N1524" s="57"/>
      <c r="O1524" s="65" t="str">
        <f>+IFERROR(VLOOKUP(A1524,Imagen!A:B,2,0),"")</f>
        <v/>
      </c>
    </row>
    <row r="1525" spans="1:15" ht="18">
      <c r="A1525" s="75" t="s">
        <v>1546</v>
      </c>
      <c r="B1525" s="175"/>
      <c r="C1525" s="94" t="str">
        <f>+VLOOKUP(A1525,BD!$A$2:$E$3988,3,0)</f>
        <v>R 4,5 X 100</v>
      </c>
      <c r="D1525" s="95" t="str">
        <f>+VLOOKUP(A1525,BD!$A$2:$E$3988,4,0)</f>
        <v>Tipo R 4,5 X 100</v>
      </c>
      <c r="E1525" s="96">
        <f>+VLOOKUP(A1525,BD!$A$2:$E$3988,5,0)</f>
        <v>1228.5</v>
      </c>
      <c r="G1525" s="101">
        <f t="shared" si="43"/>
        <v>663.39</v>
      </c>
      <c r="H1525" s="69"/>
      <c r="I1525" s="101">
        <f t="array" ref="I1525">+ROUND(G1525+(G1525*DES.2),2)</f>
        <v>1194.0999999999999</v>
      </c>
      <c r="J1525" s="57"/>
      <c r="K1525" s="57"/>
      <c r="L1525" s="57"/>
      <c r="M1525" s="57"/>
      <c r="N1525" s="57"/>
      <c r="O1525" s="65" t="str">
        <f>+IFERROR(VLOOKUP(A1525,Imagen!A:B,2,0),"")</f>
        <v/>
      </c>
    </row>
    <row r="1526" spans="1:15" ht="18">
      <c r="A1526" s="75" t="s">
        <v>1547</v>
      </c>
      <c r="C1526" s="94" t="str">
        <f>+VLOOKUP(A1526,BD!$A$2:$E$3988,3,0)</f>
        <v>R 5 X 100</v>
      </c>
      <c r="D1526" s="95" t="str">
        <f>+VLOOKUP(A1526,BD!$A$2:$E$3988,4,0)</f>
        <v>Tipo R 5 X 100</v>
      </c>
      <c r="E1526" s="96">
        <f>+VLOOKUP(A1526,BD!$A$2:$E$3988,5,0)</f>
        <v>1461.01</v>
      </c>
      <c r="G1526" s="101">
        <f t="shared" si="43"/>
        <v>788.95</v>
      </c>
      <c r="H1526" s="69"/>
      <c r="I1526" s="101">
        <f t="array" ref="I1526">+ROUND(G1526+(G1526*DES.2),2)</f>
        <v>1420.11</v>
      </c>
      <c r="J1526" s="57"/>
      <c r="K1526" s="57"/>
      <c r="L1526" s="57"/>
      <c r="M1526" s="57"/>
      <c r="N1526" s="57"/>
      <c r="O1526" s="65" t="str">
        <f>+IFERROR(VLOOKUP(A1526,Imagen!A:B,2,0),"")</f>
        <v/>
      </c>
    </row>
    <row r="1527" spans="1:15" ht="18">
      <c r="A1527" s="75" t="s">
        <v>1548</v>
      </c>
      <c r="C1527" s="94" t="str">
        <f>+VLOOKUP(A1527,BD!$A$2:$E$3988,3,0)</f>
        <v>R 6 X 130</v>
      </c>
      <c r="D1527" s="95" t="str">
        <f>+VLOOKUP(A1527,BD!$A$2:$E$3988,4,0)</f>
        <v>Tipo R 6 X 130</v>
      </c>
      <c r="E1527" s="96">
        <f>+VLOOKUP(A1527,BD!$A$2:$E$3988,5,0)</f>
        <v>4049.62</v>
      </c>
      <c r="G1527" s="101">
        <f t="shared" si="43"/>
        <v>2186.79</v>
      </c>
      <c r="H1527" s="69"/>
      <c r="I1527" s="101">
        <f t="array" ref="I1527">+ROUND(G1527+(G1527*DES.2),2)</f>
        <v>3936.22</v>
      </c>
      <c r="J1527" s="57"/>
      <c r="K1527" s="57"/>
      <c r="L1527" s="57"/>
      <c r="M1527" s="57"/>
      <c r="N1527" s="57"/>
      <c r="O1527" s="65" t="str">
        <f>+IFERROR(VLOOKUP(A1527,Imagen!A:B,2,0),"")</f>
        <v/>
      </c>
    </row>
    <row r="1528" spans="1:15" ht="18">
      <c r="A1528" s="75" t="s">
        <v>1549</v>
      </c>
      <c r="C1528" s="94" t="str">
        <f>+VLOOKUP(A1528,BD!$A$2:$E$3988,3,0)</f>
        <v>R 7 x 170</v>
      </c>
      <c r="D1528" s="95" t="str">
        <f>+VLOOKUP(A1528,BD!$A$2:$E$3988,4,0)</f>
        <v>Tipo R 7 x 170</v>
      </c>
      <c r="E1528" s="96">
        <f>+VLOOKUP(A1528,BD!$A$2:$E$3988,5,0)</f>
        <v>6176.06</v>
      </c>
      <c r="G1528" s="101">
        <f t="shared" si="43"/>
        <v>3335.07</v>
      </c>
      <c r="H1528" s="69"/>
      <c r="I1528" s="101">
        <f t="array" ref="I1528">+ROUND(G1528+(G1528*DES.2),2)</f>
        <v>6003.13</v>
      </c>
      <c r="J1528" s="57"/>
      <c r="K1528" s="57"/>
      <c r="L1528" s="57"/>
      <c r="M1528" s="57"/>
      <c r="N1528" s="57"/>
      <c r="O1528" s="65" t="str">
        <f>+IFERROR(VLOOKUP(A1528,Imagen!A:B,2,0),"")</f>
        <v/>
      </c>
    </row>
    <row r="1529" spans="1:15" ht="18">
      <c r="A1529" s="75" t="s">
        <v>1550</v>
      </c>
      <c r="C1529" s="94" t="str">
        <f>+VLOOKUP(A1529,BD!$A$2:$E$3988,3,0)</f>
        <v>R 8 x 180</v>
      </c>
      <c r="D1529" s="95" t="str">
        <f>+VLOOKUP(A1529,BD!$A$2:$E$3988,4,0)</f>
        <v>Tipo R 8 x 180</v>
      </c>
      <c r="E1529" s="96">
        <f>+VLOOKUP(A1529,BD!$A$2:$E$3988,5,0)</f>
        <v>8278.7900000000009</v>
      </c>
      <c r="G1529" s="101">
        <f t="shared" si="43"/>
        <v>4470.55</v>
      </c>
      <c r="H1529" s="69"/>
      <c r="I1529" s="101">
        <f t="array" ref="I1529">+ROUND(G1529+(G1529*DES.2),2)</f>
        <v>8046.99</v>
      </c>
      <c r="J1529" s="57"/>
      <c r="K1529" s="57"/>
      <c r="L1529" s="57"/>
      <c r="M1529" s="57"/>
      <c r="N1529" s="57"/>
      <c r="O1529" s="65" t="str">
        <f>+IFERROR(VLOOKUP(A1529,Imagen!A:B,2,0),"")</f>
        <v/>
      </c>
    </row>
    <row r="1530" spans="1:15" ht="18">
      <c r="A1530" s="75" t="s">
        <v>1551</v>
      </c>
      <c r="C1530" s="94" t="str">
        <f>+VLOOKUP(A1530,BD!$A$2:$E$3988,3,0)</f>
        <v>ALF 2,5 X 80</v>
      </c>
      <c r="D1530" s="95" t="str">
        <f>+VLOOKUP(A1530,BD!$A$2:$E$3988,4,0)</f>
        <v>Tipo ALF 2,5 X 80</v>
      </c>
      <c r="E1530" s="96">
        <f>+VLOOKUP(A1530,BD!$A$2:$E$3988,5,0)</f>
        <v>1209.06</v>
      </c>
      <c r="G1530" s="101">
        <f t="shared" si="43"/>
        <v>652.89</v>
      </c>
      <c r="H1530" s="69"/>
      <c r="I1530" s="101">
        <f t="array" ref="I1530">+ROUND(G1530+(G1530*DES.2),2)</f>
        <v>1175.2</v>
      </c>
      <c r="J1530" s="57"/>
      <c r="K1530" s="57"/>
      <c r="L1530" s="57"/>
      <c r="M1530" s="57"/>
      <c r="N1530" s="57"/>
      <c r="O1530" s="65" t="str">
        <f>+IFERROR(VLOOKUP(A1530,Imagen!A:B,2,0),"")</f>
        <v/>
      </c>
    </row>
    <row r="1531" spans="1:15" ht="18">
      <c r="A1531" s="75" t="s">
        <v>1552</v>
      </c>
      <c r="C1531" s="94" t="str">
        <f>+VLOOKUP(A1531,BD!$A$2:$E$3988,3,0)</f>
        <v>ALF 2,5 X 130</v>
      </c>
      <c r="D1531" s="95" t="str">
        <f>+VLOOKUP(A1531,BD!$A$2:$E$3988,4,0)</f>
        <v>Tipo ALF 2,5 X 130</v>
      </c>
      <c r="E1531" s="96">
        <f>+VLOOKUP(A1531,BD!$A$2:$E$3988,5,0)</f>
        <v>1323</v>
      </c>
      <c r="G1531" s="101">
        <f t="shared" si="43"/>
        <v>714.42</v>
      </c>
      <c r="H1531" s="69"/>
      <c r="I1531" s="101">
        <f t="array" ref="I1531">+ROUND(G1531+(G1531*DES.2),2)</f>
        <v>1285.96</v>
      </c>
      <c r="J1531" s="57"/>
      <c r="K1531" s="57"/>
      <c r="L1531" s="57"/>
      <c r="M1531" s="57"/>
      <c r="N1531" s="57"/>
      <c r="O1531" s="65" t="str">
        <f>+IFERROR(VLOOKUP(A1531,Imagen!A:B,2,0),"")</f>
        <v/>
      </c>
    </row>
    <row r="1532" spans="1:15" ht="18">
      <c r="A1532" s="75" t="s">
        <v>1553</v>
      </c>
      <c r="C1532" s="94" t="str">
        <f>+VLOOKUP(A1532,BD!$A$2:$E$3988,3,0)</f>
        <v>ALF 3 X 110</v>
      </c>
      <c r="D1532" s="95" t="str">
        <f>+VLOOKUP(A1532,BD!$A$2:$E$3988,4,0)</f>
        <v>Tipo ALF 3 X 110</v>
      </c>
      <c r="E1532" s="96">
        <f>+VLOOKUP(A1532,BD!$A$2:$E$3988,5,0)</f>
        <v>1344.06</v>
      </c>
      <c r="G1532" s="101">
        <f t="shared" si="43"/>
        <v>725.79</v>
      </c>
      <c r="H1532" s="69"/>
      <c r="I1532" s="101">
        <f t="array" ref="I1532">+ROUND(G1532+(G1532*DES.2),2)</f>
        <v>1306.42</v>
      </c>
      <c r="J1532" s="57"/>
      <c r="K1532" s="57"/>
      <c r="L1532" s="57"/>
      <c r="M1532" s="57"/>
      <c r="N1532" s="57"/>
      <c r="O1532" s="65" t="str">
        <f>+IFERROR(VLOOKUP(A1532,Imagen!A:B,2,0),"")</f>
        <v/>
      </c>
    </row>
    <row r="1533" spans="1:15" ht="18">
      <c r="A1533" s="75" t="s">
        <v>1554</v>
      </c>
      <c r="C1533" s="94" t="str">
        <f>+VLOOKUP(A1533,BD!$A$2:$E$3988,3,0)</f>
        <v>ALF 3,5 X 120</v>
      </c>
      <c r="D1533" s="95" t="str">
        <f>+VLOOKUP(A1533,BD!$A$2:$E$3988,4,0)</f>
        <v>Tipo ALF 3,5 X 120</v>
      </c>
      <c r="E1533" s="96">
        <f>+VLOOKUP(A1533,BD!$A$2:$E$3988,5,0)</f>
        <v>1545.75</v>
      </c>
      <c r="G1533" s="101">
        <f t="shared" si="43"/>
        <v>834.71</v>
      </c>
      <c r="H1533" s="69"/>
      <c r="I1533" s="101">
        <f t="array" ref="I1533">+ROUND(G1533+(G1533*DES.2),2)</f>
        <v>1502.48</v>
      </c>
      <c r="J1533" s="57"/>
      <c r="K1533" s="57"/>
      <c r="L1533" s="57"/>
      <c r="M1533" s="57"/>
      <c r="N1533" s="57"/>
      <c r="O1533" s="65" t="str">
        <f>+IFERROR(VLOOKUP(A1533,Imagen!A:B,2,0),"")</f>
        <v/>
      </c>
    </row>
    <row r="1534" spans="1:15" ht="18">
      <c r="A1534" s="75" t="s">
        <v>1555</v>
      </c>
      <c r="C1534" s="94" t="str">
        <f>+VLOOKUP(A1534,BD!$A$2:$E$3988,3,0)</f>
        <v>ALF 3,5 X 150</v>
      </c>
      <c r="D1534" s="95" t="str">
        <f>+VLOOKUP(A1534,BD!$A$2:$E$3988,4,0)</f>
        <v>Tipo ALF 3,5 X 150</v>
      </c>
      <c r="E1534" s="96">
        <f>+VLOOKUP(A1534,BD!$A$2:$E$3988,5,0)</f>
        <v>1728.88</v>
      </c>
      <c r="G1534" s="101">
        <f t="shared" si="43"/>
        <v>933.6</v>
      </c>
      <c r="H1534" s="69"/>
      <c r="I1534" s="101">
        <f t="array" ref="I1534">+ROUND(G1534+(G1534*DES.2),2)</f>
        <v>1680.48</v>
      </c>
      <c r="J1534" s="57"/>
      <c r="K1534" s="57"/>
      <c r="L1534" s="57"/>
      <c r="M1534" s="57"/>
      <c r="N1534" s="57"/>
      <c r="O1534" s="65" t="str">
        <f>+IFERROR(VLOOKUP(A1534,Imagen!A:B,2,0),"")</f>
        <v/>
      </c>
    </row>
    <row r="1535" spans="1:15" ht="18">
      <c r="A1535" s="75" t="s">
        <v>1556</v>
      </c>
      <c r="C1535" s="94" t="str">
        <f>+VLOOKUP(A1535,BD!$A$2:$E$3988,3,0)</f>
        <v>ALF 4 X 130</v>
      </c>
      <c r="D1535" s="95" t="str">
        <f>+VLOOKUP(A1535,BD!$A$2:$E$3988,4,0)</f>
        <v>Tipo ALF 4 X 130</v>
      </c>
      <c r="E1535" s="96">
        <f>+VLOOKUP(A1535,BD!$A$2:$E$3988,5,0)</f>
        <v>1687.5</v>
      </c>
      <c r="G1535" s="101">
        <f t="shared" si="43"/>
        <v>911.25</v>
      </c>
      <c r="H1535" s="69"/>
      <c r="I1535" s="101">
        <f t="array" ref="I1535">+ROUND(G1535+(G1535*DES.2),2)</f>
        <v>1640.25</v>
      </c>
      <c r="J1535" s="57"/>
      <c r="K1535" s="57"/>
      <c r="L1535" s="57"/>
      <c r="M1535" s="57"/>
      <c r="N1535" s="57"/>
      <c r="O1535" s="65" t="str">
        <f>+IFERROR(VLOOKUP(A1535,Imagen!A:B,2,0),"")</f>
        <v/>
      </c>
    </row>
    <row r="1536" spans="1:15" ht="18">
      <c r="A1536" s="75" t="s">
        <v>1557</v>
      </c>
      <c r="C1536" s="94" t="str">
        <f>+VLOOKUP(A1536,BD!$A$2:$E$3988,3,0)</f>
        <v>ALF 4,5 X 130</v>
      </c>
      <c r="D1536" s="95" t="str">
        <f>+VLOOKUP(A1536,BD!$A$2:$E$3988,4,0)</f>
        <v>Tipo ALF 4,5 X 130</v>
      </c>
      <c r="E1536" s="96">
        <f>+VLOOKUP(A1536,BD!$A$2:$E$3988,5,0)</f>
        <v>1909.92</v>
      </c>
      <c r="G1536" s="101">
        <f t="shared" si="43"/>
        <v>1031.3599999999999</v>
      </c>
      <c r="H1536" s="69"/>
      <c r="I1536" s="101">
        <f t="array" ref="I1536">+ROUND(G1536+(G1536*DES.2),2)</f>
        <v>1856.45</v>
      </c>
      <c r="J1536" s="57"/>
      <c r="K1536" s="57"/>
      <c r="L1536" s="57"/>
      <c r="M1536" s="57"/>
      <c r="N1536" s="57"/>
      <c r="O1536" s="65" t="str">
        <f>+IFERROR(VLOOKUP(A1536,Imagen!A:B,2,0),"")</f>
        <v/>
      </c>
    </row>
    <row r="1537" spans="1:15" ht="18">
      <c r="A1537" s="75" t="s">
        <v>1558</v>
      </c>
      <c r="C1537" s="94" t="str">
        <f>+VLOOKUP(A1537,BD!$A$2:$E$3988,3,0)</f>
        <v>ALF 5 X 120</v>
      </c>
      <c r="D1537" s="95" t="str">
        <f>+VLOOKUP(A1537,BD!$A$2:$E$3988,4,0)</f>
        <v>Tipo ALF 5 X 120</v>
      </c>
      <c r="E1537" s="96">
        <f>+VLOOKUP(A1537,BD!$A$2:$E$3988,5,0)</f>
        <v>2254.2199999999998</v>
      </c>
      <c r="G1537" s="101">
        <f t="shared" si="43"/>
        <v>1217.28</v>
      </c>
      <c r="H1537" s="69"/>
      <c r="I1537" s="101">
        <f t="array" ref="I1537">+ROUND(G1537+(G1537*DES.2),2)</f>
        <v>2191.1</v>
      </c>
      <c r="J1537" s="57"/>
      <c r="K1537" s="57"/>
      <c r="L1537" s="57"/>
      <c r="M1537" s="57"/>
      <c r="N1537" s="57"/>
      <c r="O1537" s="65" t="str">
        <f>+IFERROR(VLOOKUP(A1537,Imagen!A:B,2,0),"")</f>
        <v/>
      </c>
    </row>
    <row r="1538" spans="1:15" ht="18">
      <c r="A1538" s="75" t="s">
        <v>1559</v>
      </c>
      <c r="C1538" s="94" t="str">
        <f>+VLOOKUP(A1538,BD!$A$2:$E$3988,3,0)</f>
        <v>ALF 5 X 200</v>
      </c>
      <c r="D1538" s="95" t="str">
        <f>+VLOOKUP(A1538,BD!$A$2:$E$3988,4,0)</f>
        <v>Tipo ALF 5 X 200</v>
      </c>
      <c r="E1538" s="96">
        <f>+VLOOKUP(A1538,BD!$A$2:$E$3988,5,0)</f>
        <v>3337.19</v>
      </c>
      <c r="G1538" s="101">
        <f t="shared" si="43"/>
        <v>1802.08</v>
      </c>
      <c r="H1538" s="69"/>
      <c r="I1538" s="101">
        <f t="array" ref="I1538">+ROUND(G1538+(G1538*DES.2),2)</f>
        <v>3243.74</v>
      </c>
      <c r="J1538" s="57"/>
      <c r="K1538" s="57"/>
      <c r="L1538" s="57"/>
      <c r="M1538" s="57"/>
      <c r="N1538" s="57"/>
      <c r="O1538" s="65" t="str">
        <f>+IFERROR(VLOOKUP(A1538,Imagen!A:B,2,0),"")</f>
        <v/>
      </c>
    </row>
    <row r="1539" spans="1:15" ht="18">
      <c r="A1539" s="75" t="s">
        <v>1560</v>
      </c>
      <c r="C1539" s="94" t="str">
        <f>+VLOOKUP(A1539,BD!$A$2:$E$3988,3,0)</f>
        <v>ALF 6 X 200</v>
      </c>
      <c r="D1539" s="95" t="str">
        <f>+VLOOKUP(A1539,BD!$A$2:$E$3988,4,0)</f>
        <v>Tipo ALF 6 X 200</v>
      </c>
      <c r="E1539" s="96">
        <f>+VLOOKUP(A1539,BD!$A$2:$E$3988,5,0)</f>
        <v>4839.3</v>
      </c>
      <c r="G1539" s="101">
        <f t="shared" si="43"/>
        <v>2613.2199999999998</v>
      </c>
      <c r="H1539" s="69"/>
      <c r="I1539" s="101">
        <f t="array" ref="I1539">+ROUND(G1539+(G1539*DES.2),2)</f>
        <v>4703.8</v>
      </c>
      <c r="J1539" s="57"/>
      <c r="K1539" s="57"/>
      <c r="L1539" s="57"/>
      <c r="M1539" s="57"/>
      <c r="N1539" s="57"/>
      <c r="O1539" s="65" t="str">
        <f>+IFERROR(VLOOKUP(A1539,Imagen!A:B,2,0),"")</f>
        <v/>
      </c>
    </row>
    <row r="1540" spans="1:15" ht="18">
      <c r="A1540" s="75" t="s">
        <v>1561</v>
      </c>
      <c r="C1540" s="94" t="str">
        <f>+VLOOKUP(A1540,BD!$A$2:$E$3988,3,0)</f>
        <v>TRG 4 X 90</v>
      </c>
      <c r="D1540" s="95" t="str">
        <f>+VLOOKUP(A1540,BD!$A$2:$E$3988,4,0)</f>
        <v>Tipo TRG 4 X 90</v>
      </c>
      <c r="E1540" s="96">
        <f>+VLOOKUP(A1540,BD!$A$2:$E$3988,5,0)</f>
        <v>1444.77</v>
      </c>
      <c r="G1540" s="101">
        <f t="shared" si="43"/>
        <v>780.18</v>
      </c>
      <c r="H1540" s="69"/>
      <c r="I1540" s="101">
        <f t="array" ref="I1540">+ROUND(G1540+(G1540*DES.2),2)</f>
        <v>1404.32</v>
      </c>
      <c r="J1540" s="57"/>
      <c r="K1540" s="57"/>
      <c r="L1540" s="57"/>
      <c r="M1540" s="57"/>
      <c r="N1540" s="57"/>
      <c r="O1540" s="65" t="str">
        <f>+IFERROR(VLOOKUP(A1540,Imagen!A:B,2,0),"")</f>
        <v/>
      </c>
    </row>
    <row r="1541" spans="1:15" ht="18">
      <c r="A1541" s="75" t="s">
        <v>1562</v>
      </c>
      <c r="C1541" s="94" t="str">
        <f>+VLOOKUP(A1541,BD!$A$2:$E$3988,3,0)</f>
        <v>TRG 4,5 X 90</v>
      </c>
      <c r="D1541" s="95" t="str">
        <f>+VLOOKUP(A1541,BD!$A$2:$E$3988,4,0)</f>
        <v>Tipo TRG 4,5 X 90</v>
      </c>
      <c r="E1541" s="96">
        <f>+VLOOKUP(A1541,BD!$A$2:$E$3988,5,0)</f>
        <v>2093.7199999999998</v>
      </c>
      <c r="G1541" s="101">
        <f t="shared" si="43"/>
        <v>1130.6099999999999</v>
      </c>
      <c r="H1541" s="69"/>
      <c r="I1541" s="101">
        <f t="array" ref="I1541">+ROUND(G1541+(G1541*DES.2),2)</f>
        <v>2035.1</v>
      </c>
      <c r="J1541" s="57"/>
      <c r="K1541" s="57"/>
      <c r="L1541" s="57"/>
      <c r="M1541" s="57"/>
      <c r="N1541" s="57"/>
      <c r="O1541" s="65" t="str">
        <f>+IFERROR(VLOOKUP(A1541,Imagen!A:B,2,0),"")</f>
        <v/>
      </c>
    </row>
    <row r="1542" spans="1:15" ht="18">
      <c r="A1542" s="75" t="s">
        <v>1563</v>
      </c>
      <c r="C1542" s="94" t="str">
        <f>+VLOOKUP(A1542,BD!$A$2:$E$3988,3,0)</f>
        <v>TRG 5 X 90</v>
      </c>
      <c r="D1542" s="95" t="str">
        <f>+VLOOKUP(A1542,BD!$A$2:$E$3988,4,0)</f>
        <v>Tipo TRG 5 X 90</v>
      </c>
      <c r="E1542" s="96">
        <f>+VLOOKUP(A1542,BD!$A$2:$E$3988,5,0)</f>
        <v>2322</v>
      </c>
      <c r="G1542" s="101">
        <f t="shared" si="43"/>
        <v>1253.8800000000001</v>
      </c>
      <c r="H1542" s="69"/>
      <c r="I1542" s="101">
        <f t="array" ref="I1542">+ROUND(G1542+(G1542*DES.2),2)</f>
        <v>2256.98</v>
      </c>
      <c r="J1542" s="57"/>
      <c r="K1542" s="57"/>
      <c r="L1542" s="57"/>
      <c r="M1542" s="57"/>
      <c r="N1542" s="57"/>
      <c r="O1542" s="65" t="str">
        <f>+IFERROR(VLOOKUP(A1542,Imagen!A:B,2,0),"")</f>
        <v/>
      </c>
    </row>
    <row r="1543" spans="1:15" ht="18">
      <c r="A1543" s="75" t="s">
        <v>1564</v>
      </c>
      <c r="C1543" s="94" t="str">
        <f>+VLOOKUP(A1543,BD!$A$2:$E$3988,3,0)</f>
        <v>TRF 4 X 90</v>
      </c>
      <c r="D1543" s="95" t="str">
        <f>+VLOOKUP(A1543,BD!$A$2:$E$3988,4,0)</f>
        <v>Tipo TRF 4 X 90</v>
      </c>
      <c r="E1543" s="96">
        <f>+VLOOKUP(A1543,BD!$A$2:$E$3988,5,0)</f>
        <v>1444.77</v>
      </c>
      <c r="G1543" s="101">
        <f t="shared" si="43"/>
        <v>780.18</v>
      </c>
      <c r="H1543" s="69"/>
      <c r="I1543" s="101">
        <f t="array" ref="I1543">+ROUND(G1543+(G1543*DES.2),2)</f>
        <v>1404.32</v>
      </c>
      <c r="J1543" s="57"/>
      <c r="K1543" s="57"/>
      <c r="L1543" s="57"/>
      <c r="M1543" s="57"/>
      <c r="N1543" s="57"/>
      <c r="O1543" s="65" t="str">
        <f>+IFERROR(VLOOKUP(A1543,Imagen!A:B,2,0),"")</f>
        <v/>
      </c>
    </row>
    <row r="1544" spans="1:15" ht="18">
      <c r="A1544" s="75" t="s">
        <v>1565</v>
      </c>
      <c r="C1544" s="94" t="str">
        <f>+VLOOKUP(A1544,BD!$A$2:$E$3988,3,0)</f>
        <v>TRF 4,5 X 90</v>
      </c>
      <c r="D1544" s="95" t="str">
        <f>+VLOOKUP(A1544,BD!$A$2:$E$3988,4,0)</f>
        <v>Tipo TRF 4,5 X 90</v>
      </c>
      <c r="E1544" s="96">
        <f>+VLOOKUP(A1544,BD!$A$2:$E$3988,5,0)</f>
        <v>2093.7199999999998</v>
      </c>
      <c r="G1544" s="101">
        <f t="shared" si="43"/>
        <v>1130.6099999999999</v>
      </c>
      <c r="H1544" s="69"/>
      <c r="I1544" s="101">
        <f t="array" ref="I1544">+ROUND(G1544+(G1544*DES.2),2)</f>
        <v>2035.1</v>
      </c>
      <c r="J1544" s="57"/>
      <c r="K1544" s="57"/>
      <c r="L1544" s="57"/>
      <c r="M1544" s="57"/>
      <c r="N1544" s="57"/>
      <c r="O1544" s="65" t="str">
        <f>+IFERROR(VLOOKUP(A1544,Imagen!A:B,2,0),"")</f>
        <v/>
      </c>
    </row>
    <row r="1545" spans="1:15" ht="18.75" thickBot="1">
      <c r="A1545" s="75" t="s">
        <v>1566</v>
      </c>
      <c r="C1545" s="94" t="str">
        <f>+VLOOKUP(A1545,BD!$A$2:$E$3988,3,0)</f>
        <v>TRF 5 X 90</v>
      </c>
      <c r="D1545" s="95" t="str">
        <f>+VLOOKUP(A1545,BD!$A$2:$E$3988,4,0)</f>
        <v>Tipo TRF 5 X 90</v>
      </c>
      <c r="E1545" s="96">
        <f>+VLOOKUP(A1545,BD!$A$2:$E$3988,5,0)</f>
        <v>2322</v>
      </c>
      <c r="G1545" s="101">
        <f t="shared" si="43"/>
        <v>1253.8800000000001</v>
      </c>
      <c r="H1545" s="69"/>
      <c r="I1545" s="101">
        <f t="array" ref="I1545">+ROUND(G1545+(G1545*DES.2),2)</f>
        <v>2256.98</v>
      </c>
      <c r="J1545" s="57"/>
      <c r="K1545" s="57"/>
      <c r="L1545" s="57"/>
      <c r="M1545" s="57"/>
      <c r="N1545" s="57"/>
      <c r="O1545" s="65" t="str">
        <f>+IFERROR(VLOOKUP(A1545,Imagen!A:B,2,0),"")</f>
        <v/>
      </c>
    </row>
    <row r="1546" spans="1:15" ht="27" thickBot="1">
      <c r="A1546" s="75">
        <f>+A1516+1</f>
        <v>19</v>
      </c>
      <c r="B1546" s="174"/>
      <c r="C1546" s="179" t="str">
        <f>+VLOOKUP(A1546,BD!$G:$H,2,0)</f>
        <v>GANCHOS - CHAVETAS</v>
      </c>
      <c r="D1546" s="180"/>
      <c r="E1546" s="181"/>
      <c r="J1546" s="57"/>
      <c r="K1546" s="57"/>
      <c r="L1546" s="57"/>
      <c r="M1546" s="57"/>
      <c r="N1546" s="57"/>
      <c r="O1546" s="65" t="str">
        <f>+IFERROR(VLOOKUP(A1546,Imagen!A:B,2,0),"")</f>
        <v/>
      </c>
    </row>
    <row r="1547" spans="1:15" ht="18">
      <c r="A1547" s="75" t="s">
        <v>1567</v>
      </c>
      <c r="B1547" s="175"/>
      <c r="C1547" s="91" t="str">
        <f>+VLOOKUP(A1547,BD!$A$2:$E$3988,3,0)</f>
        <v>Gancho - 3x55 AC</v>
      </c>
      <c r="D1547" s="92" t="str">
        <f>+VLOOKUP(A1547,BD!$A$2:$E$3988,4,0)</f>
        <v>3 mm - ABIERTA CORTA - 20 mm - 55 mm</v>
      </c>
      <c r="E1547" s="93">
        <f>+VLOOKUP(A1547,BD!$A$2:$E$3988,5,0)</f>
        <v>279.3</v>
      </c>
      <c r="G1547" s="100">
        <f t="shared" ref="G1547:G1570" si="44">IF($G$7="SI",ROUND(E1547-(E1547*DES.1),2)*1.21,ROUND(E1547-(E1547*DES.1),2))</f>
        <v>150.82</v>
      </c>
      <c r="H1547" s="69"/>
      <c r="I1547" s="100">
        <f t="array" ref="I1547">+ROUND(G1547+(G1547*DES.2),2)</f>
        <v>271.48</v>
      </c>
      <c r="J1547" s="57"/>
      <c r="K1547" s="57"/>
      <c r="L1547" s="57"/>
      <c r="M1547" s="57"/>
      <c r="N1547" s="57"/>
      <c r="O1547" s="65" t="str">
        <f>+IFERROR(VLOOKUP(A1547,Imagen!A:B,2,0),"")</f>
        <v/>
      </c>
    </row>
    <row r="1548" spans="1:15" ht="18">
      <c r="A1548" s="75" t="s">
        <v>1568</v>
      </c>
      <c r="B1548" s="175"/>
      <c r="C1548" s="94" t="str">
        <f>+VLOOKUP(A1548,BD!$A$2:$E$3988,3,0)</f>
        <v>Gancho - 3x80 AL</v>
      </c>
      <c r="D1548" s="95" t="str">
        <f>+VLOOKUP(A1548,BD!$A$2:$E$3988,4,0)</f>
        <v>3 mm - ABIERTA LARGA - 20 mm - 80 mm</v>
      </c>
      <c r="E1548" s="96">
        <f>+VLOOKUP(A1548,BD!$A$2:$E$3988,5,0)</f>
        <v>399</v>
      </c>
      <c r="G1548" s="101">
        <f t="shared" si="44"/>
        <v>215.46</v>
      </c>
      <c r="H1548" s="69"/>
      <c r="I1548" s="101">
        <f t="array" ref="I1548">+ROUND(G1548+(G1548*DES.2),2)</f>
        <v>387.83</v>
      </c>
      <c r="J1548" s="57"/>
      <c r="K1548" s="57"/>
      <c r="L1548" s="57"/>
      <c r="M1548" s="57"/>
      <c r="N1548" s="57"/>
      <c r="O1548" s="65" t="str">
        <f>+IFERROR(VLOOKUP(A1548,Imagen!A:B,2,0),"")</f>
        <v/>
      </c>
    </row>
    <row r="1549" spans="1:15" ht="25.5">
      <c r="A1549" s="75" t="s">
        <v>1569</v>
      </c>
      <c r="B1549" s="175"/>
      <c r="C1549" s="94" t="str">
        <f>+VLOOKUP(A1549,BD!$A$2:$E$3988,3,0)</f>
        <v>Gancho - 3,5x55 AC</v>
      </c>
      <c r="D1549" s="95" t="str">
        <f>+VLOOKUP(A1549,BD!$A$2:$E$3988,4,0)</f>
        <v>3,5 mm - ABIERTA C - 20 mm - 55 mm</v>
      </c>
      <c r="E1549" s="96">
        <f>+VLOOKUP(A1549,BD!$A$2:$E$3988,5,0)</f>
        <v>359.1</v>
      </c>
      <c r="G1549" s="101">
        <f t="shared" si="44"/>
        <v>193.91</v>
      </c>
      <c r="H1549" s="69"/>
      <c r="I1549" s="101">
        <f t="array" ref="I1549">+ROUND(G1549+(G1549*DES.2),2)</f>
        <v>349.04</v>
      </c>
      <c r="J1549" s="57"/>
      <c r="K1549" s="57"/>
      <c r="L1549" s="57"/>
      <c r="M1549" s="57"/>
      <c r="N1549" s="57"/>
      <c r="O1549" s="65" t="str">
        <f>+IFERROR(VLOOKUP(A1549,Imagen!A:B,2,0),"")</f>
        <v/>
      </c>
    </row>
    <row r="1550" spans="1:15" ht="25.5">
      <c r="A1550" s="75" t="s">
        <v>1570</v>
      </c>
      <c r="B1550" s="175"/>
      <c r="C1550" s="94" t="str">
        <f>+VLOOKUP(A1550,BD!$A$2:$E$3988,3,0)</f>
        <v>Gancho - 3,5x80 AL</v>
      </c>
      <c r="D1550" s="95" t="str">
        <f>+VLOOKUP(A1550,BD!$A$2:$E$3988,4,0)</f>
        <v>3,5 mm - ABIERTA L - 20 mm - 80 mm</v>
      </c>
      <c r="E1550" s="96">
        <f>+VLOOKUP(A1550,BD!$A$2:$E$3988,5,0)</f>
        <v>798</v>
      </c>
      <c r="G1550" s="101">
        <f t="shared" si="44"/>
        <v>430.92</v>
      </c>
      <c r="H1550" s="69"/>
      <c r="I1550" s="101">
        <f t="array" ref="I1550">+ROUND(G1550+(G1550*DES.2),2)</f>
        <v>775.66</v>
      </c>
      <c r="J1550" s="57"/>
      <c r="K1550" s="57"/>
      <c r="L1550" s="57"/>
      <c r="M1550" s="57"/>
      <c r="N1550" s="57"/>
      <c r="O1550" s="65" t="str">
        <f>+IFERROR(VLOOKUP(A1550,Imagen!A:B,2,0),"")</f>
        <v/>
      </c>
    </row>
    <row r="1551" spans="1:15" ht="18">
      <c r="A1551" s="75" t="s">
        <v>1571</v>
      </c>
      <c r="B1551" s="175"/>
      <c r="C1551" s="94" t="str">
        <f>+VLOOKUP(A1551,BD!$A$2:$E$3988,3,0)</f>
        <v>Gancho - 4x55 AC</v>
      </c>
      <c r="D1551" s="95" t="str">
        <f>+VLOOKUP(A1551,BD!$A$2:$E$3988,4,0)</f>
        <v>4 mm - ABIERTA C - 25 mm - 55 mm</v>
      </c>
      <c r="E1551" s="96">
        <f>+VLOOKUP(A1551,BD!$A$2:$E$3988,5,0)</f>
        <v>598.5</v>
      </c>
      <c r="G1551" s="101">
        <f t="shared" si="44"/>
        <v>323.19</v>
      </c>
      <c r="H1551" s="69"/>
      <c r="I1551" s="101">
        <f t="array" ref="I1551">+ROUND(G1551+(G1551*DES.2),2)</f>
        <v>581.74</v>
      </c>
      <c r="J1551" s="57"/>
      <c r="K1551" s="57"/>
      <c r="L1551" s="57"/>
      <c r="M1551" s="57"/>
      <c r="N1551" s="57"/>
      <c r="O1551" s="65" t="str">
        <f>+IFERROR(VLOOKUP(A1551,Imagen!A:B,2,0),"")</f>
        <v/>
      </c>
    </row>
    <row r="1552" spans="1:15" ht="18">
      <c r="A1552" s="75" t="s">
        <v>1572</v>
      </c>
      <c r="B1552" s="175"/>
      <c r="C1552" s="94" t="str">
        <f>+VLOOKUP(A1552,BD!$A$2:$E$3988,3,0)</f>
        <v>Gancho - 4x80 AL</v>
      </c>
      <c r="D1552" s="95" t="str">
        <f>+VLOOKUP(A1552,BD!$A$2:$E$3988,4,0)</f>
        <v>4 mm - ABIERTA L - 25 mm - 80 mm</v>
      </c>
      <c r="E1552" s="96">
        <f>+VLOOKUP(A1552,BD!$A$2:$E$3988,5,0)</f>
        <v>798</v>
      </c>
      <c r="G1552" s="101">
        <f t="shared" si="44"/>
        <v>430.92</v>
      </c>
      <c r="H1552" s="69"/>
      <c r="I1552" s="101">
        <f t="array" ref="I1552">+ROUND(G1552+(G1552*DES.2),2)</f>
        <v>775.66</v>
      </c>
      <c r="J1552" s="57"/>
      <c r="K1552" s="57"/>
      <c r="L1552" s="57"/>
      <c r="M1552" s="57"/>
      <c r="N1552" s="57"/>
      <c r="O1552" s="65" t="str">
        <f>+IFERROR(VLOOKUP(A1552,Imagen!A:B,2,0),"")</f>
        <v/>
      </c>
    </row>
    <row r="1553" spans="1:15" ht="18">
      <c r="A1553" s="75" t="s">
        <v>1573</v>
      </c>
      <c r="B1553" s="175"/>
      <c r="C1553" s="94" t="str">
        <f>+VLOOKUP(A1553,BD!$A$2:$E$3988,3,0)</f>
        <v>Gancho - 5x65 AC</v>
      </c>
      <c r="D1553" s="95" t="str">
        <f>+VLOOKUP(A1553,BD!$A$2:$E$3988,4,0)</f>
        <v>5 mm - ABIERTA C - 25 mm - 65 mm</v>
      </c>
      <c r="E1553" s="96">
        <f>+VLOOKUP(A1553,BD!$A$2:$E$3988,5,0)</f>
        <v>957.6</v>
      </c>
      <c r="G1553" s="101">
        <f t="shared" si="44"/>
        <v>517.1</v>
      </c>
      <c r="H1553" s="69"/>
      <c r="I1553" s="101">
        <f t="array" ref="I1553">+ROUND(G1553+(G1553*DES.2),2)</f>
        <v>930.78</v>
      </c>
      <c r="J1553" s="57"/>
      <c r="K1553" s="57"/>
      <c r="L1553" s="57"/>
      <c r="M1553" s="57"/>
      <c r="N1553" s="57"/>
      <c r="O1553" s="65" t="str">
        <f>+IFERROR(VLOOKUP(A1553,Imagen!A:B,2,0),"")</f>
        <v/>
      </c>
    </row>
    <row r="1554" spans="1:15" ht="18">
      <c r="A1554" s="75" t="s">
        <v>1574</v>
      </c>
      <c r="B1554" s="175"/>
      <c r="C1554" s="94" t="str">
        <f>+VLOOKUP(A1554,BD!$A$2:$E$3988,3,0)</f>
        <v>Gancho - 5x100 C</v>
      </c>
      <c r="D1554" s="95" t="str">
        <f>+VLOOKUP(A1554,BD!$A$2:$E$3988,4,0)</f>
        <v>5 mm - CERRADA - 25 mm - 100 mm</v>
      </c>
      <c r="E1554" s="96">
        <f>+VLOOKUP(A1554,BD!$A$2:$E$3988,5,0)</f>
        <v>1516.2</v>
      </c>
      <c r="G1554" s="101">
        <f t="shared" si="44"/>
        <v>818.75</v>
      </c>
      <c r="H1554" s="69"/>
      <c r="I1554" s="101">
        <f t="array" ref="I1554">+ROUND(G1554+(G1554*DES.2),2)</f>
        <v>1473.75</v>
      </c>
      <c r="J1554" s="57"/>
      <c r="K1554" s="57"/>
      <c r="L1554" s="57"/>
      <c r="M1554" s="57"/>
      <c r="N1554" s="57"/>
      <c r="O1554" s="65" t="str">
        <f>+IFERROR(VLOOKUP(A1554,Imagen!A:B,2,0),"")</f>
        <v/>
      </c>
    </row>
    <row r="1555" spans="1:15" ht="18">
      <c r="A1555" s="75" t="s">
        <v>1575</v>
      </c>
      <c r="C1555" s="94" t="str">
        <f>+VLOOKUP(A1555,BD!$A$2:$E$3988,3,0)</f>
        <v>Gancho - 5x100 A</v>
      </c>
      <c r="D1555" s="95" t="str">
        <f>+VLOOKUP(A1555,BD!$A$2:$E$3988,4,0)</f>
        <v>5 mm - ABIERTA - 32 mm - 100 mm</v>
      </c>
      <c r="E1555" s="96">
        <f>+VLOOKUP(A1555,BD!$A$2:$E$3988,5,0)</f>
        <v>1276.8</v>
      </c>
      <c r="G1555" s="101">
        <f t="shared" si="44"/>
        <v>689.47</v>
      </c>
      <c r="H1555" s="69"/>
      <c r="I1555" s="101">
        <f t="array" ref="I1555">+ROUND(G1555+(G1555*DES.2),2)</f>
        <v>1241.05</v>
      </c>
      <c r="J1555" s="57"/>
      <c r="K1555" s="57"/>
      <c r="L1555" s="57"/>
      <c r="M1555" s="57"/>
      <c r="N1555" s="57"/>
      <c r="O1555" s="65" t="str">
        <f>+IFERROR(VLOOKUP(A1555,Imagen!A:B,2,0),"")</f>
        <v/>
      </c>
    </row>
    <row r="1556" spans="1:15" ht="18">
      <c r="A1556" s="75" t="s">
        <v>1576</v>
      </c>
      <c r="C1556" s="94" t="str">
        <f>+VLOOKUP(A1556,BD!$A$2:$E$3988,3,0)</f>
        <v>Gancho - 6x95 A</v>
      </c>
      <c r="D1556" s="95" t="str">
        <f>+VLOOKUP(A1556,BD!$A$2:$E$3988,4,0)</f>
        <v>6 mm - ABIERTA - 25 mm - 95 mm</v>
      </c>
      <c r="E1556" s="96">
        <f>+VLOOKUP(A1556,BD!$A$2:$E$3988,5,0)</f>
        <v>1596</v>
      </c>
      <c r="G1556" s="101">
        <f t="shared" si="44"/>
        <v>861.84</v>
      </c>
      <c r="H1556" s="69"/>
      <c r="I1556" s="101">
        <f t="array" ref="I1556">+ROUND(G1556+(G1556*DES.2),2)</f>
        <v>1551.31</v>
      </c>
      <c r="J1556" s="57"/>
      <c r="K1556" s="57"/>
      <c r="L1556" s="57"/>
      <c r="M1556" s="57"/>
      <c r="N1556" s="57"/>
      <c r="O1556" s="65" t="str">
        <f>+IFERROR(VLOOKUP(A1556,Imagen!A:B,2,0),"")</f>
        <v/>
      </c>
    </row>
    <row r="1557" spans="1:15" ht="18">
      <c r="A1557" s="75" t="s">
        <v>1577</v>
      </c>
      <c r="C1557" s="94" t="str">
        <f>+VLOOKUP(A1557,BD!$A$2:$E$3988,3,0)</f>
        <v>Gancho - 6x95 C</v>
      </c>
      <c r="D1557" s="95" t="str">
        <f>+VLOOKUP(A1557,BD!$A$2:$E$3988,4,0)</f>
        <v>6 mm - CERRADA - 25 mm - 95 mm</v>
      </c>
      <c r="E1557" s="96">
        <f>+VLOOKUP(A1557,BD!$A$2:$E$3988,5,0)</f>
        <v>2354.1</v>
      </c>
      <c r="G1557" s="101">
        <f t="shared" si="44"/>
        <v>1271.21</v>
      </c>
      <c r="H1557" s="69"/>
      <c r="I1557" s="101">
        <f t="array" ref="I1557">+ROUND(G1557+(G1557*DES.2),2)</f>
        <v>2288.1799999999998</v>
      </c>
      <c r="J1557" s="57"/>
      <c r="K1557" s="57"/>
      <c r="L1557" s="57"/>
      <c r="M1557" s="57"/>
      <c r="N1557" s="57"/>
      <c r="O1557" s="65" t="str">
        <f>+IFERROR(VLOOKUP(A1557,Imagen!A:B,2,0),"")</f>
        <v/>
      </c>
    </row>
    <row r="1558" spans="1:15" ht="18">
      <c r="A1558" s="75" t="s">
        <v>1578</v>
      </c>
      <c r="C1558" s="94" t="str">
        <f>+VLOOKUP(A1558,BD!$A$2:$E$3988,3,0)</f>
        <v>Gancho - 6x100 A</v>
      </c>
      <c r="D1558" s="95" t="str">
        <f>+VLOOKUP(A1558,BD!$A$2:$E$3988,4,0)</f>
        <v>6 mm - ABIERTA - 32 mm - 100 mm</v>
      </c>
      <c r="E1558" s="96">
        <f>+VLOOKUP(A1558,BD!$A$2:$E$3988,5,0)</f>
        <v>1875.3</v>
      </c>
      <c r="G1558" s="101">
        <f t="shared" si="44"/>
        <v>1012.66</v>
      </c>
      <c r="H1558" s="69"/>
      <c r="I1558" s="101">
        <f t="array" ref="I1558">+ROUND(G1558+(G1558*DES.2),2)</f>
        <v>1822.79</v>
      </c>
      <c r="J1558" s="57"/>
      <c r="K1558" s="57"/>
      <c r="L1558" s="57"/>
      <c r="M1558" s="57"/>
      <c r="N1558" s="57"/>
      <c r="O1558" s="65" t="str">
        <f>+IFERROR(VLOOKUP(A1558,Imagen!A:B,2,0),"")</f>
        <v/>
      </c>
    </row>
    <row r="1559" spans="1:15" ht="18">
      <c r="A1559" s="75" t="s">
        <v>1579</v>
      </c>
      <c r="C1559" s="94" t="str">
        <f>+VLOOKUP(A1559,BD!$A$2:$E$3988,3,0)</f>
        <v>Gancho - 8x110 A</v>
      </c>
      <c r="D1559" s="95" t="str">
        <f>+VLOOKUP(A1559,BD!$A$2:$E$3988,4,0)</f>
        <v xml:space="preserve">8 mm - ABIERTA - 32 mm - </v>
      </c>
      <c r="E1559" s="96">
        <f>+VLOOKUP(A1559,BD!$A$2:$E$3988,5,0)</f>
        <v>3830.4</v>
      </c>
      <c r="G1559" s="101">
        <f t="shared" si="44"/>
        <v>2068.42</v>
      </c>
      <c r="H1559" s="69"/>
      <c r="I1559" s="101">
        <f t="array" ref="I1559">+ROUND(G1559+(G1559*DES.2),2)</f>
        <v>3723.16</v>
      </c>
      <c r="J1559" s="57"/>
      <c r="K1559" s="57"/>
      <c r="L1559" s="57"/>
      <c r="M1559" s="57"/>
      <c r="N1559" s="57"/>
      <c r="O1559" s="65" t="str">
        <f>+IFERROR(VLOOKUP(A1559,Imagen!A:B,2,0),"")</f>
        <v/>
      </c>
    </row>
    <row r="1560" spans="1:15" ht="18">
      <c r="A1560" s="75" t="s">
        <v>1580</v>
      </c>
      <c r="C1560" s="94" t="str">
        <f>+VLOOKUP(A1560,BD!$A$2:$E$3988,3,0)</f>
        <v>Gancho - 8x90 C</v>
      </c>
      <c r="D1560" s="95" t="str">
        <f>+VLOOKUP(A1560,BD!$A$2:$E$3988,4,0)</f>
        <v xml:space="preserve">8 mm - CERRADA/SOLD - 32 mm - </v>
      </c>
      <c r="E1560" s="96">
        <f>+VLOOKUP(A1560,BD!$A$2:$E$3988,5,0)</f>
        <v>3876</v>
      </c>
      <c r="G1560" s="101">
        <f t="shared" si="44"/>
        <v>2093.04</v>
      </c>
      <c r="H1560" s="69"/>
      <c r="I1560" s="101">
        <f t="array" ref="I1560">+ROUND(G1560+(G1560*DES.2),2)</f>
        <v>3767.47</v>
      </c>
      <c r="J1560" s="57"/>
      <c r="K1560" s="57"/>
      <c r="L1560" s="57"/>
      <c r="M1560" s="57"/>
      <c r="N1560" s="57"/>
      <c r="O1560" s="65" t="str">
        <f>+IFERROR(VLOOKUP(A1560,Imagen!A:B,2,0),"")</f>
        <v/>
      </c>
    </row>
    <row r="1561" spans="1:15" ht="18">
      <c r="A1561" s="75" t="s">
        <v>1581</v>
      </c>
      <c r="C1561" s="94" t="str">
        <f>+VLOOKUP(A1561,BD!$A$2:$E$3988,3,0)</f>
        <v>Gancho - M1</v>
      </c>
      <c r="D1561" s="95" t="str">
        <f>+VLOOKUP(A1561,BD!$A$2:$E$3988,4,0)</f>
        <v>Gancho - M1</v>
      </c>
      <c r="E1561" s="96">
        <f>+VLOOKUP(A1561,BD!$A$2:$E$3988,5,0)</f>
        <v>798</v>
      </c>
      <c r="G1561" s="101">
        <f t="shared" si="44"/>
        <v>430.92</v>
      </c>
      <c r="H1561" s="69"/>
      <c r="I1561" s="101">
        <f t="array" ref="I1561">+ROUND(G1561+(G1561*DES.2),2)</f>
        <v>775.66</v>
      </c>
      <c r="J1561" s="57"/>
      <c r="K1561" s="57"/>
      <c r="L1561" s="57"/>
      <c r="M1561" s="57"/>
      <c r="N1561" s="57"/>
      <c r="O1561" s="65" t="str">
        <f>+IFERROR(VLOOKUP(A1561,Imagen!A:B,2,0),"")</f>
        <v/>
      </c>
    </row>
    <row r="1562" spans="1:15" ht="18">
      <c r="A1562" s="75" t="s">
        <v>1582</v>
      </c>
      <c r="C1562" s="94" t="str">
        <f>+VLOOKUP(A1562,BD!$A$2:$E$3988,3,0)</f>
        <v>Gancho - M2</v>
      </c>
      <c r="D1562" s="95" t="str">
        <f>+VLOOKUP(A1562,BD!$A$2:$E$3988,4,0)</f>
        <v>Gancho - M2</v>
      </c>
      <c r="E1562" s="96">
        <f>+VLOOKUP(A1562,BD!$A$2:$E$3988,5,0)</f>
        <v>969</v>
      </c>
      <c r="G1562" s="101">
        <f t="shared" si="44"/>
        <v>523.26</v>
      </c>
      <c r="H1562" s="69"/>
      <c r="I1562" s="101">
        <f t="array" ref="I1562">+ROUND(G1562+(G1562*DES.2),2)</f>
        <v>941.87</v>
      </c>
      <c r="J1562" s="57"/>
      <c r="K1562" s="57"/>
      <c r="L1562" s="57"/>
      <c r="M1562" s="57"/>
      <c r="N1562" s="57"/>
      <c r="O1562" s="65" t="str">
        <f>+IFERROR(VLOOKUP(A1562,Imagen!A:B,2,0),"")</f>
        <v/>
      </c>
    </row>
    <row r="1563" spans="1:15" ht="18">
      <c r="A1563" s="75" t="s">
        <v>1583</v>
      </c>
      <c r="C1563" s="94" t="str">
        <f>+VLOOKUP(A1563,BD!$A$2:$E$3988,3,0)</f>
        <v>Chav-TRB 3x95</v>
      </c>
      <c r="D1563" s="95" t="str">
        <f>+VLOOKUP(A1563,BD!$A$2:$E$3988,4,0)</f>
        <v>Chaveta Traba 3x95</v>
      </c>
      <c r="E1563" s="96">
        <f>+VLOOKUP(A1563,BD!$A$2:$E$3988,5,0)</f>
        <v>438.9</v>
      </c>
      <c r="G1563" s="101">
        <f t="shared" si="44"/>
        <v>237.01</v>
      </c>
      <c r="H1563" s="69"/>
      <c r="I1563" s="101">
        <f t="array" ref="I1563">+ROUND(G1563+(G1563*DES.2),2)</f>
        <v>426.62</v>
      </c>
      <c r="J1563" s="57"/>
      <c r="K1563" s="57"/>
      <c r="L1563" s="57"/>
      <c r="M1563" s="57"/>
      <c r="N1563" s="57"/>
      <c r="O1563" s="65" t="str">
        <f>+IFERROR(VLOOKUP(A1563,Imagen!A:B,2,0),"")</f>
        <v/>
      </c>
    </row>
    <row r="1564" spans="1:15" ht="18">
      <c r="A1564" s="75" t="s">
        <v>1584</v>
      </c>
      <c r="C1564" s="94" t="str">
        <f>+VLOOKUP(A1564,BD!$A$2:$E$3988,3,0)</f>
        <v>Chav-TRB 3,5x95</v>
      </c>
      <c r="D1564" s="95" t="str">
        <f>+VLOOKUP(A1564,BD!$A$2:$E$3988,4,0)</f>
        <v>Chaveta Traba 3,5x95</v>
      </c>
      <c r="E1564" s="96">
        <f>+VLOOKUP(A1564,BD!$A$2:$E$3988,5,0)</f>
        <v>598.5</v>
      </c>
      <c r="G1564" s="101">
        <f t="shared" si="44"/>
        <v>323.19</v>
      </c>
      <c r="H1564" s="69"/>
      <c r="I1564" s="101">
        <f t="array" ref="I1564">+ROUND(G1564+(G1564*DES.2),2)</f>
        <v>581.74</v>
      </c>
      <c r="J1564" s="57"/>
      <c r="K1564" s="57"/>
      <c r="L1564" s="57"/>
      <c r="M1564" s="57"/>
      <c r="N1564" s="57"/>
      <c r="O1564" s="65" t="str">
        <f>+IFERROR(VLOOKUP(A1564,Imagen!A:B,2,0),"")</f>
        <v/>
      </c>
    </row>
    <row r="1565" spans="1:15" ht="18">
      <c r="A1565" s="75" t="s">
        <v>1585</v>
      </c>
      <c r="C1565" s="94" t="str">
        <f>+VLOOKUP(A1565,BD!$A$2:$E$3988,3,0)</f>
        <v>Chav-R 4x120</v>
      </c>
      <c r="D1565" s="95" t="str">
        <f>+VLOOKUP(A1565,BD!$A$2:$E$3988,4,0)</f>
        <v>Chaveta "R" 4x120</v>
      </c>
      <c r="E1565" s="96">
        <f>+VLOOKUP(A1565,BD!$A$2:$E$3988,5,0)</f>
        <v>1307.58</v>
      </c>
      <c r="G1565" s="101">
        <f t="shared" si="44"/>
        <v>706.09</v>
      </c>
      <c r="H1565" s="69"/>
      <c r="I1565" s="101">
        <f t="array" ref="I1565">+ROUND(G1565+(G1565*DES.2),2)</f>
        <v>1270.96</v>
      </c>
      <c r="J1565" s="57"/>
      <c r="K1565" s="57"/>
      <c r="L1565" s="57"/>
      <c r="M1565" s="57"/>
      <c r="N1565" s="57"/>
      <c r="O1565" s="65" t="str">
        <f>+IFERROR(VLOOKUP(A1565,Imagen!A:B,2,0),"")</f>
        <v/>
      </c>
    </row>
    <row r="1566" spans="1:15" ht="18">
      <c r="A1566" s="75" t="s">
        <v>1586</v>
      </c>
      <c r="C1566" s="94" t="str">
        <f>+VLOOKUP(A1566,BD!$A$2:$E$3988,3,0)</f>
        <v>Chav-R 4,5x120</v>
      </c>
      <c r="D1566" s="95" t="str">
        <f>+VLOOKUP(A1566,BD!$A$2:$E$3988,4,0)</f>
        <v>Chaveta "R" 4,5x120</v>
      </c>
      <c r="E1566" s="96">
        <f>+VLOOKUP(A1566,BD!$A$2:$E$3988,5,0)</f>
        <v>1407.9</v>
      </c>
      <c r="G1566" s="101">
        <f t="shared" si="44"/>
        <v>760.27</v>
      </c>
      <c r="H1566" s="69"/>
      <c r="I1566" s="101">
        <f t="array" ref="I1566">+ROUND(G1566+(G1566*DES.2),2)</f>
        <v>1368.49</v>
      </c>
      <c r="J1566" s="57"/>
      <c r="K1566" s="57"/>
      <c r="L1566" s="57"/>
      <c r="M1566" s="57"/>
      <c r="N1566" s="57"/>
      <c r="O1566" s="65" t="str">
        <f>+IFERROR(VLOOKUP(A1566,Imagen!A:B,2,0),"")</f>
        <v/>
      </c>
    </row>
    <row r="1567" spans="1:15" ht="18">
      <c r="A1567" s="75" t="s">
        <v>1587</v>
      </c>
      <c r="C1567" s="94" t="str">
        <f>+VLOOKUP(A1567,BD!$A$2:$E$3988,3,0)</f>
        <v>Chav-R 5x120</v>
      </c>
      <c r="D1567" s="95" t="str">
        <f>+VLOOKUP(A1567,BD!$A$2:$E$3988,4,0)</f>
        <v>Chaveta "R" 5x120</v>
      </c>
      <c r="E1567" s="96">
        <f>+VLOOKUP(A1567,BD!$A$2:$E$3988,5,0)</f>
        <v>1653</v>
      </c>
      <c r="G1567" s="101">
        <f t="shared" si="44"/>
        <v>892.62</v>
      </c>
      <c r="H1567" s="69"/>
      <c r="I1567" s="101">
        <f t="array" ref="I1567">+ROUND(G1567+(G1567*DES.2),2)</f>
        <v>1606.72</v>
      </c>
      <c r="J1567" s="57"/>
      <c r="K1567" s="57"/>
      <c r="L1567" s="57"/>
      <c r="M1567" s="57"/>
      <c r="N1567" s="57"/>
      <c r="O1567" s="65" t="str">
        <f>+IFERROR(VLOOKUP(A1567,Imagen!A:B,2,0),"")</f>
        <v/>
      </c>
    </row>
    <row r="1568" spans="1:15" ht="18">
      <c r="A1568" s="75" t="s">
        <v>1588</v>
      </c>
      <c r="C1568" s="94" t="str">
        <f>+VLOOKUP(A1568,BD!$A$2:$E$3988,3,0)</f>
        <v>Chav-ALF 4x150</v>
      </c>
      <c r="D1568" s="95" t="str">
        <f>+VLOOKUP(A1568,BD!$A$2:$E$3988,4,0)</f>
        <v>Chaveta Alfiler 4x150</v>
      </c>
      <c r="E1568" s="96">
        <f>+VLOOKUP(A1568,BD!$A$2:$E$3988,5,0)</f>
        <v>2225.2800000000002</v>
      </c>
      <c r="G1568" s="101">
        <f t="shared" si="44"/>
        <v>1201.6500000000001</v>
      </c>
      <c r="H1568" s="69"/>
      <c r="I1568" s="101">
        <f t="array" ref="I1568">+ROUND(G1568+(G1568*DES.2),2)</f>
        <v>2162.9699999999998</v>
      </c>
      <c r="J1568" s="57"/>
      <c r="K1568" s="57"/>
      <c r="L1568" s="57"/>
      <c r="M1568" s="57"/>
      <c r="N1568" s="57"/>
      <c r="O1568" s="65" t="str">
        <f>+IFERROR(VLOOKUP(A1568,Imagen!A:B,2,0),"")</f>
        <v/>
      </c>
    </row>
    <row r="1569" spans="1:15" ht="18">
      <c r="A1569" s="75" t="s">
        <v>1589</v>
      </c>
      <c r="C1569" s="94" t="str">
        <f>+VLOOKUP(A1569,BD!$A$2:$E$3988,3,0)</f>
        <v>Chav-ALF 4,5x150</v>
      </c>
      <c r="D1569" s="95" t="str">
        <f>+VLOOKUP(A1569,BD!$A$2:$E$3988,4,0)</f>
        <v>Chaveta Alfiler  4,5x150</v>
      </c>
      <c r="E1569" s="96">
        <f>+VLOOKUP(A1569,BD!$A$2:$E$3988,5,0)</f>
        <v>2455.56</v>
      </c>
      <c r="G1569" s="101">
        <f t="shared" si="44"/>
        <v>1326</v>
      </c>
      <c r="H1569" s="69"/>
      <c r="I1569" s="101">
        <f t="array" ref="I1569">+ROUND(G1569+(G1569*DES.2),2)</f>
        <v>2386.8000000000002</v>
      </c>
      <c r="J1569" s="57"/>
      <c r="K1569" s="57"/>
      <c r="L1569" s="57"/>
      <c r="M1569" s="57"/>
      <c r="N1569" s="57"/>
      <c r="O1569" s="65" t="str">
        <f>+IFERROR(VLOOKUP(A1569,Imagen!A:B,2,0),"")</f>
        <v/>
      </c>
    </row>
    <row r="1570" spans="1:15" ht="18.75" thickBot="1">
      <c r="A1570" s="75" t="s">
        <v>1590</v>
      </c>
      <c r="C1570" s="94" t="str">
        <f>+VLOOKUP(A1570,BD!$A$2:$E$3988,3,0)</f>
        <v>Chav-ALF 5x150</v>
      </c>
      <c r="D1570" s="95" t="str">
        <f>+VLOOKUP(A1570,BD!$A$2:$E$3988,4,0)</f>
        <v>Chaveta Alfiler  5x150</v>
      </c>
      <c r="E1570" s="96">
        <f>+VLOOKUP(A1570,BD!$A$2:$E$3988,5,0)</f>
        <v>2876.22</v>
      </c>
      <c r="G1570" s="101">
        <f t="shared" si="44"/>
        <v>1553.16</v>
      </c>
      <c r="H1570" s="69"/>
      <c r="I1570" s="101">
        <f t="array" ref="I1570">+ROUND(G1570+(G1570*DES.2),2)</f>
        <v>2795.69</v>
      </c>
      <c r="J1570" s="57"/>
      <c r="K1570" s="57"/>
      <c r="L1570" s="57"/>
      <c r="M1570" s="57"/>
      <c r="N1570" s="57"/>
      <c r="O1570" s="65" t="str">
        <f>+IFERROR(VLOOKUP(A1570,Imagen!A:B,2,0),"")</f>
        <v/>
      </c>
    </row>
    <row r="1571" spans="1:15" ht="27" thickBot="1">
      <c r="A1571" s="75">
        <f>+A1546+1</f>
        <v>20</v>
      </c>
      <c r="B1571" s="174"/>
      <c r="C1571" s="179" t="str">
        <f>+VLOOKUP(A1571,BD!$G:$H,2,0)</f>
        <v>CHAVETAS PARTIDAS</v>
      </c>
      <c r="D1571" s="180"/>
      <c r="E1571" s="181"/>
      <c r="J1571" s="57"/>
      <c r="K1571" s="57"/>
      <c r="L1571" s="57"/>
      <c r="M1571" s="57"/>
      <c r="N1571" s="57"/>
      <c r="O1571" s="65" t="str">
        <f>+IFERROR(VLOOKUP(A1571,Imagen!A:B,2,0),"")</f>
        <v/>
      </c>
    </row>
    <row r="1572" spans="1:15" ht="18">
      <c r="A1572" s="75" t="s">
        <v>1591</v>
      </c>
      <c r="B1572" s="175"/>
      <c r="C1572" s="91" t="str">
        <f>+VLOOKUP(A1572,BD!$A$2:$E$3988,3,0)</f>
        <v>1,5 x 20</v>
      </c>
      <c r="D1572" s="92" t="str">
        <f>+VLOOKUP(A1572,BD!$A$2:$E$3988,4,0)</f>
        <v>1,5 x 20</v>
      </c>
      <c r="E1572" s="93">
        <f>+VLOOKUP(A1572,BD!$A$2:$E$3988,5,0)</f>
        <v>24.11</v>
      </c>
      <c r="G1572" s="100">
        <f t="shared" ref="G1572:G1607" si="45">IF($G$7="SI",ROUND(E1572-(E1572*DES.1),2)*1.21,ROUND(E1572-(E1572*DES.1),2))</f>
        <v>13.02</v>
      </c>
      <c r="H1572" s="69"/>
      <c r="I1572" s="100">
        <f t="array" ref="I1572">+ROUND(G1572+(G1572*DES.2),2)</f>
        <v>23.44</v>
      </c>
      <c r="J1572" s="57"/>
      <c r="K1572" s="57"/>
      <c r="L1572" s="57"/>
      <c r="M1572" s="57"/>
      <c r="N1572" s="57"/>
      <c r="O1572" s="64" t="str">
        <f>+IFERROR(VLOOKUP(A1572,Imagen!A:B,2,0),"")</f>
        <v>http://http2.mlstatic.com/D_922271-MLA72623803741_112023-F.jpg</v>
      </c>
    </row>
    <row r="1573" spans="1:15" ht="18">
      <c r="A1573" s="75" t="s">
        <v>1592</v>
      </c>
      <c r="B1573" s="175"/>
      <c r="C1573" s="94" t="str">
        <f>+VLOOKUP(A1573,BD!$A$2:$E$3988,3,0)</f>
        <v>1,5 x 25</v>
      </c>
      <c r="D1573" s="95" t="str">
        <f>+VLOOKUP(A1573,BD!$A$2:$E$3988,4,0)</f>
        <v>1,5 x 25</v>
      </c>
      <c r="E1573" s="96">
        <f>+VLOOKUP(A1573,BD!$A$2:$E$3988,5,0)</f>
        <v>26.89</v>
      </c>
      <c r="G1573" s="101">
        <f t="shared" si="45"/>
        <v>14.52</v>
      </c>
      <c r="H1573" s="69"/>
      <c r="I1573" s="101">
        <f t="array" ref="I1573">+ROUND(G1573+(G1573*DES.2),2)</f>
        <v>26.14</v>
      </c>
      <c r="J1573" s="57"/>
      <c r="K1573" s="57"/>
      <c r="L1573" s="57"/>
      <c r="M1573" s="57"/>
      <c r="N1573" s="57"/>
      <c r="O1573" s="64" t="str">
        <f>+IFERROR(VLOOKUP(A1573,Imagen!A:B,2,0),"")</f>
        <v>http://http2.mlstatic.com/D_967045-MLA72624098375_112023-F.jpg</v>
      </c>
    </row>
    <row r="1574" spans="1:15" ht="18">
      <c r="A1574" s="75" t="s">
        <v>1593</v>
      </c>
      <c r="B1574" s="175"/>
      <c r="C1574" s="94" t="str">
        <f>+VLOOKUP(A1574,BD!$A$2:$E$3988,3,0)</f>
        <v>1,5 x 30</v>
      </c>
      <c r="D1574" s="95" t="str">
        <f>+VLOOKUP(A1574,BD!$A$2:$E$3988,4,0)</f>
        <v>1,5 x 30</v>
      </c>
      <c r="E1574" s="96">
        <f>+VLOOKUP(A1574,BD!$A$2:$E$3988,5,0)</f>
        <v>28.04</v>
      </c>
      <c r="G1574" s="101">
        <f t="shared" si="45"/>
        <v>15.14</v>
      </c>
      <c r="H1574" s="69"/>
      <c r="I1574" s="101">
        <f t="array" ref="I1574">+ROUND(G1574+(G1574*DES.2),2)</f>
        <v>27.25</v>
      </c>
      <c r="J1574" s="57"/>
      <c r="K1574" s="57"/>
      <c r="L1574" s="57"/>
      <c r="M1574" s="57"/>
      <c r="N1574" s="57"/>
      <c r="O1574" s="64" t="str">
        <f>+IFERROR(VLOOKUP(A1574,Imagen!A:B,2,0),"")</f>
        <v>http://http2.mlstatic.com/D_698483-MLA72624384829_112023-F.jpg</v>
      </c>
    </row>
    <row r="1575" spans="1:15" ht="18">
      <c r="A1575" s="75" t="s">
        <v>1594</v>
      </c>
      <c r="B1575" s="175"/>
      <c r="C1575" s="94" t="str">
        <f>+VLOOKUP(A1575,BD!$A$2:$E$3988,3,0)</f>
        <v>2 x 20</v>
      </c>
      <c r="D1575" s="95" t="str">
        <f>+VLOOKUP(A1575,BD!$A$2:$E$3988,4,0)</f>
        <v>2 x 20</v>
      </c>
      <c r="E1575" s="96">
        <f>+VLOOKUP(A1575,BD!$A$2:$E$3988,5,0)</f>
        <v>31.09</v>
      </c>
      <c r="G1575" s="101">
        <f t="shared" si="45"/>
        <v>16.79</v>
      </c>
      <c r="H1575" s="69"/>
      <c r="I1575" s="101">
        <f t="array" ref="I1575">+ROUND(G1575+(G1575*DES.2),2)</f>
        <v>30.22</v>
      </c>
      <c r="J1575" s="57"/>
      <c r="K1575" s="57"/>
      <c r="L1575" s="57"/>
      <c r="M1575" s="57"/>
      <c r="N1575" s="57"/>
      <c r="O1575" s="64" t="str">
        <f>+IFERROR(VLOOKUP(A1575,Imagen!A:B,2,0),"")</f>
        <v>http://http2.mlstatic.com/D_921966-MLA72553139044_112023-F.jpg</v>
      </c>
    </row>
    <row r="1576" spans="1:15" ht="18">
      <c r="A1576" s="75" t="s">
        <v>1595</v>
      </c>
      <c r="B1576" s="175"/>
      <c r="C1576" s="94" t="str">
        <f>+VLOOKUP(A1576,BD!$A$2:$E$3988,3,0)</f>
        <v>2 x 25</v>
      </c>
      <c r="D1576" s="95" t="str">
        <f>+VLOOKUP(A1576,BD!$A$2:$E$3988,4,0)</f>
        <v>2 x 25</v>
      </c>
      <c r="E1576" s="96">
        <f>+VLOOKUP(A1576,BD!$A$2:$E$3988,5,0)</f>
        <v>36.31</v>
      </c>
      <c r="G1576" s="101">
        <f t="shared" si="45"/>
        <v>19.61</v>
      </c>
      <c r="H1576" s="69"/>
      <c r="I1576" s="101">
        <f t="array" ref="I1576">+ROUND(G1576+(G1576*DES.2),2)</f>
        <v>35.299999999999997</v>
      </c>
      <c r="J1576" s="57"/>
      <c r="K1576" s="57"/>
      <c r="L1576" s="57"/>
      <c r="M1576" s="57"/>
      <c r="N1576" s="57"/>
      <c r="O1576" s="64" t="str">
        <f>+IFERROR(VLOOKUP(A1576,Imagen!A:B,2,0),"")</f>
        <v>http://http2.mlstatic.com/D_844767-MLA72624098377_112023-F.jpg</v>
      </c>
    </row>
    <row r="1577" spans="1:15" ht="18">
      <c r="A1577" s="75" t="s">
        <v>1596</v>
      </c>
      <c r="B1577" s="175"/>
      <c r="C1577" s="94" t="str">
        <f>+VLOOKUP(A1577,BD!$A$2:$E$3988,3,0)</f>
        <v>2 x 30</v>
      </c>
      <c r="D1577" s="95" t="str">
        <f>+VLOOKUP(A1577,BD!$A$2:$E$3988,4,0)</f>
        <v>2 x 30</v>
      </c>
      <c r="E1577" s="96">
        <f>+VLOOKUP(A1577,BD!$A$2:$E$3988,5,0)</f>
        <v>38.71</v>
      </c>
      <c r="G1577" s="101">
        <f t="shared" si="45"/>
        <v>20.9</v>
      </c>
      <c r="H1577" s="69"/>
      <c r="I1577" s="101">
        <f t="array" ref="I1577">+ROUND(G1577+(G1577*DES.2),2)</f>
        <v>37.619999999999997</v>
      </c>
      <c r="J1577" s="57"/>
      <c r="K1577" s="57"/>
      <c r="L1577" s="57"/>
      <c r="M1577" s="57"/>
      <c r="N1577" s="57"/>
      <c r="O1577" s="64" t="str">
        <f>+IFERROR(VLOOKUP(A1577,Imagen!A:B,2,0),"")</f>
        <v>http://http2.mlstatic.com/D_887888-MLA72623813599_112023-F.jpg</v>
      </c>
    </row>
    <row r="1578" spans="1:15" ht="18">
      <c r="A1578" s="75" t="s">
        <v>1597</v>
      </c>
      <c r="B1578" s="175"/>
      <c r="C1578" s="94" t="str">
        <f>+VLOOKUP(A1578,BD!$A$2:$E$3988,3,0)</f>
        <v>2 x 40</v>
      </c>
      <c r="D1578" s="95" t="str">
        <f>+VLOOKUP(A1578,BD!$A$2:$E$3988,4,0)</f>
        <v>2 x 40</v>
      </c>
      <c r="E1578" s="96">
        <f>+VLOOKUP(A1578,BD!$A$2:$E$3988,5,0)</f>
        <v>55.2</v>
      </c>
      <c r="G1578" s="101">
        <f t="shared" si="45"/>
        <v>29.81</v>
      </c>
      <c r="H1578" s="69"/>
      <c r="I1578" s="101">
        <f t="array" ref="I1578">+ROUND(G1578+(G1578*DES.2),2)</f>
        <v>53.66</v>
      </c>
      <c r="J1578" s="57"/>
      <c r="K1578" s="57"/>
      <c r="L1578" s="57"/>
      <c r="M1578" s="57"/>
      <c r="N1578" s="57"/>
      <c r="O1578" s="64" t="str">
        <f>+IFERROR(VLOOKUP(A1578,Imagen!A:B,2,0),"")</f>
        <v>http://http2.mlstatic.com/D_719288-MLA72553139054_112023-F.jpg</v>
      </c>
    </row>
    <row r="1579" spans="1:15" ht="18">
      <c r="A1579" s="75" t="s">
        <v>1598</v>
      </c>
      <c r="B1579" s="175"/>
      <c r="C1579" s="94" t="str">
        <f>+VLOOKUP(A1579,BD!$A$2:$E$3988,3,0)</f>
        <v>2 x 50</v>
      </c>
      <c r="D1579" s="95" t="str">
        <f>+VLOOKUP(A1579,BD!$A$2:$E$3988,4,0)</f>
        <v>2 x 50</v>
      </c>
      <c r="E1579" s="96">
        <f>+VLOOKUP(A1579,BD!$A$2:$E$3988,5,0)</f>
        <v>70.599999999999994</v>
      </c>
      <c r="G1579" s="101">
        <f t="shared" si="45"/>
        <v>38.119999999999997</v>
      </c>
      <c r="H1579" s="69"/>
      <c r="I1579" s="101">
        <f t="array" ref="I1579">+ROUND(G1579+(G1579*DES.2),2)</f>
        <v>68.62</v>
      </c>
      <c r="J1579" s="57"/>
      <c r="K1579" s="57"/>
      <c r="L1579" s="57"/>
      <c r="M1579" s="57"/>
      <c r="N1579" s="57"/>
      <c r="O1579" s="64" t="str">
        <f>+IFERROR(VLOOKUP(A1579,Imagen!A:B,2,0),"")</f>
        <v>http://http2.mlstatic.com/D_813901-MLA72624306055_112023-F.jpg</v>
      </c>
    </row>
    <row r="1580" spans="1:15" ht="18">
      <c r="A1580" s="75" t="s">
        <v>1599</v>
      </c>
      <c r="C1580" s="94" t="str">
        <f>+VLOOKUP(A1580,BD!$A$2:$E$3988,3,0)</f>
        <v>2,5 x 25</v>
      </c>
      <c r="D1580" s="95" t="str">
        <f>+VLOOKUP(A1580,BD!$A$2:$E$3988,4,0)</f>
        <v>2,5 x 25</v>
      </c>
      <c r="E1580" s="96">
        <f>+VLOOKUP(A1580,BD!$A$2:$E$3988,5,0)</f>
        <v>46.76</v>
      </c>
      <c r="G1580" s="101">
        <f t="shared" si="45"/>
        <v>25.25</v>
      </c>
      <c r="H1580" s="69"/>
      <c r="I1580" s="101">
        <f t="array" ref="I1580">+ROUND(G1580+(G1580*DES.2),2)</f>
        <v>45.45</v>
      </c>
      <c r="J1580" s="57"/>
      <c r="K1580" s="57"/>
      <c r="L1580" s="57"/>
      <c r="M1580" s="57"/>
      <c r="N1580" s="57"/>
      <c r="O1580" s="64" t="str">
        <f>+IFERROR(VLOOKUP(A1580,Imagen!A:B,2,0),"")</f>
        <v>http://http2.mlstatic.com/D_894053-MLA72553139056_112023-F.jpg</v>
      </c>
    </row>
    <row r="1581" spans="1:15" ht="18">
      <c r="A1581" s="75" t="s">
        <v>1600</v>
      </c>
      <c r="C1581" s="94" t="str">
        <f>+VLOOKUP(A1581,BD!$A$2:$E$3988,3,0)</f>
        <v>2,5 x 30</v>
      </c>
      <c r="D1581" s="95" t="str">
        <f>+VLOOKUP(A1581,BD!$A$2:$E$3988,4,0)</f>
        <v>2,5 x 30</v>
      </c>
      <c r="E1581" s="96">
        <f>+VLOOKUP(A1581,BD!$A$2:$E$3988,5,0)</f>
        <v>50.02</v>
      </c>
      <c r="G1581" s="101">
        <f t="shared" si="45"/>
        <v>27.01</v>
      </c>
      <c r="H1581" s="69"/>
      <c r="I1581" s="101">
        <f t="array" ref="I1581">+ROUND(G1581+(G1581*DES.2),2)</f>
        <v>48.62</v>
      </c>
      <c r="J1581" s="57"/>
      <c r="K1581" s="57"/>
      <c r="L1581" s="57"/>
      <c r="M1581" s="57"/>
      <c r="N1581" s="57"/>
      <c r="O1581" s="64" t="str">
        <f>+IFERROR(VLOOKUP(A1581,Imagen!A:B,2,0),"")</f>
        <v>http://http2.mlstatic.com/D_919834-MLA72623813601_112023-F.jpg</v>
      </c>
    </row>
    <row r="1582" spans="1:15" ht="18">
      <c r="A1582" s="75" t="s">
        <v>1601</v>
      </c>
      <c r="C1582" s="94" t="str">
        <f>+VLOOKUP(A1582,BD!$A$2:$E$3988,3,0)</f>
        <v>2,5 x 40</v>
      </c>
      <c r="D1582" s="95" t="str">
        <f>+VLOOKUP(A1582,BD!$A$2:$E$3988,4,0)</f>
        <v>2,5 x 40</v>
      </c>
      <c r="E1582" s="96">
        <f>+VLOOKUP(A1582,BD!$A$2:$E$3988,5,0)</f>
        <v>69.16</v>
      </c>
      <c r="G1582" s="101">
        <f t="shared" si="45"/>
        <v>37.35</v>
      </c>
      <c r="H1582" s="69"/>
      <c r="I1582" s="101">
        <f t="array" ref="I1582">+ROUND(G1582+(G1582*DES.2),2)</f>
        <v>67.23</v>
      </c>
      <c r="J1582" s="57"/>
      <c r="K1582" s="57"/>
      <c r="L1582" s="57"/>
      <c r="M1582" s="57"/>
      <c r="N1582" s="57"/>
      <c r="O1582" s="64" t="str">
        <f>+IFERROR(VLOOKUP(A1582,Imagen!A:B,2,0),"")</f>
        <v>http://http2.mlstatic.com/D_962414-MLA72623813607_112023-F.jpg</v>
      </c>
    </row>
    <row r="1583" spans="1:15" ht="18">
      <c r="A1583" s="75" t="s">
        <v>1602</v>
      </c>
      <c r="C1583" s="94" t="str">
        <f>+VLOOKUP(A1583,BD!$A$2:$E$3988,3,0)</f>
        <v>2,5 x 50</v>
      </c>
      <c r="D1583" s="95" t="str">
        <f>+VLOOKUP(A1583,BD!$A$2:$E$3988,4,0)</f>
        <v>2,5 x 50</v>
      </c>
      <c r="E1583" s="96">
        <f>+VLOOKUP(A1583,BD!$A$2:$E$3988,5,0)</f>
        <v>90.43</v>
      </c>
      <c r="G1583" s="101">
        <f t="shared" si="45"/>
        <v>48.83</v>
      </c>
      <c r="H1583" s="69"/>
      <c r="I1583" s="101">
        <f t="array" ref="I1583">+ROUND(G1583+(G1583*DES.2),2)</f>
        <v>87.89</v>
      </c>
      <c r="J1583" s="57"/>
      <c r="K1583" s="57"/>
      <c r="L1583" s="57"/>
      <c r="M1583" s="57"/>
      <c r="N1583" s="57"/>
      <c r="O1583" s="64" t="str">
        <f>+IFERROR(VLOOKUP(A1583,Imagen!A:B,2,0),"")</f>
        <v>http://http2.mlstatic.com/D_797232-MLA72624384845_112023-F.jpg</v>
      </c>
    </row>
    <row r="1584" spans="1:15" ht="18">
      <c r="A1584" s="75" t="s">
        <v>1603</v>
      </c>
      <c r="C1584" s="94" t="str">
        <f>+VLOOKUP(A1584,BD!$A$2:$E$3988,3,0)</f>
        <v>3 x 25</v>
      </c>
      <c r="D1584" s="95" t="str">
        <f>+VLOOKUP(A1584,BD!$A$2:$E$3988,4,0)</f>
        <v>3 x 25</v>
      </c>
      <c r="E1584" s="96">
        <f>+VLOOKUP(A1584,BD!$A$2:$E$3988,5,0)</f>
        <v>54.78</v>
      </c>
      <c r="G1584" s="101">
        <f t="shared" si="45"/>
        <v>29.58</v>
      </c>
      <c r="H1584" s="69"/>
      <c r="I1584" s="101">
        <f t="array" ref="I1584">+ROUND(G1584+(G1584*DES.2),2)</f>
        <v>53.24</v>
      </c>
      <c r="J1584" s="57"/>
      <c r="K1584" s="57"/>
      <c r="L1584" s="57"/>
      <c r="M1584" s="57"/>
      <c r="N1584" s="57"/>
      <c r="O1584" s="64" t="str">
        <f>+IFERROR(VLOOKUP(A1584,Imagen!A:B,2,0),"")</f>
        <v>http://http2.mlstatic.com/D_719888-MLA72624098395_112023-F.jpg</v>
      </c>
    </row>
    <row r="1585" spans="1:15" ht="18">
      <c r="A1585" s="75" t="s">
        <v>1604</v>
      </c>
      <c r="C1585" s="94" t="str">
        <f>+VLOOKUP(A1585,BD!$A$2:$E$3988,3,0)</f>
        <v>3 x 30</v>
      </c>
      <c r="D1585" s="95" t="str">
        <f>+VLOOKUP(A1585,BD!$A$2:$E$3988,4,0)</f>
        <v>3 x 30</v>
      </c>
      <c r="E1585" s="96">
        <f>+VLOOKUP(A1585,BD!$A$2:$E$3988,5,0)</f>
        <v>73.930000000000007</v>
      </c>
      <c r="G1585" s="101">
        <f t="shared" si="45"/>
        <v>39.92</v>
      </c>
      <c r="H1585" s="69"/>
      <c r="I1585" s="101">
        <f t="array" ref="I1585">+ROUND(G1585+(G1585*DES.2),2)</f>
        <v>71.86</v>
      </c>
      <c r="J1585" s="57"/>
      <c r="K1585" s="57"/>
      <c r="L1585" s="57"/>
      <c r="M1585" s="57"/>
      <c r="N1585" s="57"/>
      <c r="O1585" s="64" t="str">
        <f>+IFERROR(VLOOKUP(A1585,Imagen!A:B,2,0),"")</f>
        <v>http://http2.mlstatic.com/D_950960-MLA72623813611_112023-F.jpg</v>
      </c>
    </row>
    <row r="1586" spans="1:15" ht="18">
      <c r="A1586" s="75" t="s">
        <v>1605</v>
      </c>
      <c r="C1586" s="94" t="str">
        <f>+VLOOKUP(A1586,BD!$A$2:$E$3988,3,0)</f>
        <v>3 x 40</v>
      </c>
      <c r="D1586" s="95" t="str">
        <f>+VLOOKUP(A1586,BD!$A$2:$E$3988,4,0)</f>
        <v>3 x 40</v>
      </c>
      <c r="E1586" s="96">
        <f>+VLOOKUP(A1586,BD!$A$2:$E$3988,5,0)</f>
        <v>95.75</v>
      </c>
      <c r="G1586" s="101">
        <f t="shared" si="45"/>
        <v>51.71</v>
      </c>
      <c r="H1586" s="69"/>
      <c r="I1586" s="101">
        <f t="array" ref="I1586">+ROUND(G1586+(G1586*DES.2),2)</f>
        <v>93.08</v>
      </c>
      <c r="J1586" s="57"/>
      <c r="K1586" s="57"/>
      <c r="L1586" s="57"/>
      <c r="M1586" s="57"/>
      <c r="N1586" s="57"/>
      <c r="O1586" s="64" t="str">
        <f>+IFERROR(VLOOKUP(A1586,Imagen!A:B,2,0),"")</f>
        <v>http://http2.mlstatic.com/D_777588-MLA72623803765_112023-F.jpg</v>
      </c>
    </row>
    <row r="1587" spans="1:15" ht="18">
      <c r="A1587" s="75" t="s">
        <v>1606</v>
      </c>
      <c r="C1587" s="94" t="str">
        <f>+VLOOKUP(A1587,BD!$A$2:$E$3988,3,0)</f>
        <v>3 x 50</v>
      </c>
      <c r="D1587" s="95" t="str">
        <f>+VLOOKUP(A1587,BD!$A$2:$E$3988,4,0)</f>
        <v>3 x 50</v>
      </c>
      <c r="E1587" s="96">
        <f>+VLOOKUP(A1587,BD!$A$2:$E$3988,5,0)</f>
        <v>115.32</v>
      </c>
      <c r="G1587" s="101">
        <f t="shared" si="45"/>
        <v>62.27</v>
      </c>
      <c r="H1587" s="69"/>
      <c r="I1587" s="101">
        <f t="array" ref="I1587">+ROUND(G1587+(G1587*DES.2),2)</f>
        <v>112.09</v>
      </c>
      <c r="J1587" s="57"/>
      <c r="K1587" s="57"/>
      <c r="L1587" s="57"/>
      <c r="M1587" s="57"/>
      <c r="N1587" s="57"/>
      <c r="O1587" s="64" t="str">
        <f>+IFERROR(VLOOKUP(A1587,Imagen!A:B,2,0),"")</f>
        <v>http://http2.mlstatic.com/D_892692-MLA72624058925_112023-F.jpg</v>
      </c>
    </row>
    <row r="1588" spans="1:15" ht="18">
      <c r="A1588" s="75" t="s">
        <v>1607</v>
      </c>
      <c r="C1588" s="94" t="str">
        <f>+VLOOKUP(A1588,BD!$A$2:$E$3988,3,0)</f>
        <v>3 x 70</v>
      </c>
      <c r="D1588" s="95" t="str">
        <f>+VLOOKUP(A1588,BD!$A$2:$E$3988,4,0)</f>
        <v>3 x 70</v>
      </c>
      <c r="E1588" s="96">
        <f>+VLOOKUP(A1588,BD!$A$2:$E$3988,5,0)</f>
        <v>143.5</v>
      </c>
      <c r="G1588" s="101">
        <f t="shared" si="45"/>
        <v>77.489999999999995</v>
      </c>
      <c r="H1588" s="69"/>
      <c r="I1588" s="101">
        <f t="array" ref="I1588">+ROUND(G1588+(G1588*DES.2),2)</f>
        <v>139.47999999999999</v>
      </c>
      <c r="J1588" s="57"/>
      <c r="K1588" s="57"/>
      <c r="L1588" s="57"/>
      <c r="M1588" s="57"/>
      <c r="N1588" s="57"/>
      <c r="O1588" s="65" t="str">
        <f>+IFERROR(VLOOKUP(A1588,Imagen!A:B,2,0),"")</f>
        <v/>
      </c>
    </row>
    <row r="1589" spans="1:15" ht="18">
      <c r="A1589" s="75" t="s">
        <v>1608</v>
      </c>
      <c r="C1589" s="94" t="str">
        <f>+VLOOKUP(A1589,BD!$A$2:$E$3988,3,0)</f>
        <v>3,5 x 30</v>
      </c>
      <c r="D1589" s="95" t="str">
        <f>+VLOOKUP(A1589,BD!$A$2:$E$3988,4,0)</f>
        <v>3,5 x 30</v>
      </c>
      <c r="E1589" s="96">
        <f>+VLOOKUP(A1589,BD!$A$2:$E$3988,5,0)</f>
        <v>94.86</v>
      </c>
      <c r="G1589" s="101">
        <f t="shared" si="45"/>
        <v>51.22</v>
      </c>
      <c r="H1589" s="69"/>
      <c r="I1589" s="101">
        <f t="array" ref="I1589">+ROUND(G1589+(G1589*DES.2),2)</f>
        <v>92.2</v>
      </c>
      <c r="J1589" s="57"/>
      <c r="K1589" s="57"/>
      <c r="L1589" s="57"/>
      <c r="M1589" s="57"/>
      <c r="N1589" s="57"/>
      <c r="O1589" s="64" t="str">
        <f>+IFERROR(VLOOKUP(A1589,Imagen!A:B,2,0),"")</f>
        <v>http://http2.mlstatic.com/D_651129-MLA72623803771_112023-F.jpg</v>
      </c>
    </row>
    <row r="1590" spans="1:15" ht="18">
      <c r="A1590" s="75" t="s">
        <v>1609</v>
      </c>
      <c r="C1590" s="94" t="str">
        <f>+VLOOKUP(A1590,BD!$A$2:$E$3988,3,0)</f>
        <v>3,5 x 40</v>
      </c>
      <c r="D1590" s="95" t="str">
        <f>+VLOOKUP(A1590,BD!$A$2:$E$3988,4,0)</f>
        <v>3,5 x 40</v>
      </c>
      <c r="E1590" s="96">
        <f>+VLOOKUP(A1590,BD!$A$2:$E$3988,5,0)</f>
        <v>126.65</v>
      </c>
      <c r="G1590" s="101">
        <f t="shared" si="45"/>
        <v>68.39</v>
      </c>
      <c r="H1590" s="69"/>
      <c r="I1590" s="101">
        <f t="array" ref="I1590">+ROUND(G1590+(G1590*DES.2),2)</f>
        <v>123.1</v>
      </c>
      <c r="J1590" s="57"/>
      <c r="K1590" s="57"/>
      <c r="L1590" s="57"/>
      <c r="M1590" s="57"/>
      <c r="N1590" s="57"/>
      <c r="O1590" s="64" t="str">
        <f>+IFERROR(VLOOKUP(A1590,Imagen!A:B,2,0),"")</f>
        <v>http://http2.mlstatic.com/D_636806-MLA72553139068_112023-F.jpg</v>
      </c>
    </row>
    <row r="1591" spans="1:15" ht="18">
      <c r="A1591" s="75" t="s">
        <v>1610</v>
      </c>
      <c r="C1591" s="94" t="str">
        <f>+VLOOKUP(A1591,BD!$A$2:$E$3988,3,0)</f>
        <v>3,5 x 50</v>
      </c>
      <c r="D1591" s="95" t="str">
        <f>+VLOOKUP(A1591,BD!$A$2:$E$3988,4,0)</f>
        <v>3,5 x 50</v>
      </c>
      <c r="E1591" s="96">
        <f>+VLOOKUP(A1591,BD!$A$2:$E$3988,5,0)</f>
        <v>138.78</v>
      </c>
      <c r="G1591" s="101">
        <f t="shared" si="45"/>
        <v>74.94</v>
      </c>
      <c r="H1591" s="69"/>
      <c r="I1591" s="101">
        <f t="array" ref="I1591">+ROUND(G1591+(G1591*DES.2),2)</f>
        <v>134.88999999999999</v>
      </c>
      <c r="J1591" s="57"/>
      <c r="K1591" s="57"/>
      <c r="L1591" s="57"/>
      <c r="M1591" s="57"/>
      <c r="N1591" s="57"/>
      <c r="O1591" s="64" t="str">
        <f>+IFERROR(VLOOKUP(A1591,Imagen!A:B,2,0),"")</f>
        <v>http://http2.mlstatic.com/D_794534-MLA72624058931_112023-F.jpg</v>
      </c>
    </row>
    <row r="1592" spans="1:15" ht="18">
      <c r="A1592" s="75" t="s">
        <v>1611</v>
      </c>
      <c r="C1592" s="94" t="str">
        <f>+VLOOKUP(A1592,BD!$A$2:$E$3988,3,0)</f>
        <v>3,5 x 70</v>
      </c>
      <c r="D1592" s="95" t="str">
        <f>+VLOOKUP(A1592,BD!$A$2:$E$3988,4,0)</f>
        <v>3,5 x 70</v>
      </c>
      <c r="E1592" s="96">
        <f>+VLOOKUP(A1592,BD!$A$2:$E$3988,5,0)</f>
        <v>186.11</v>
      </c>
      <c r="G1592" s="101">
        <f t="shared" si="45"/>
        <v>100.5</v>
      </c>
      <c r="H1592" s="69"/>
      <c r="I1592" s="101">
        <f t="array" ref="I1592">+ROUND(G1592+(G1592*DES.2),2)</f>
        <v>180.9</v>
      </c>
      <c r="J1592" s="57"/>
      <c r="K1592" s="57"/>
      <c r="L1592" s="57"/>
      <c r="M1592" s="57"/>
      <c r="N1592" s="57"/>
      <c r="O1592" s="65" t="str">
        <f>+IFERROR(VLOOKUP(A1592,Imagen!A:B,2,0),"")</f>
        <v/>
      </c>
    </row>
    <row r="1593" spans="1:15" ht="18">
      <c r="A1593" s="75" t="s">
        <v>1612</v>
      </c>
      <c r="C1593" s="94" t="str">
        <f>+VLOOKUP(A1593,BD!$A$2:$E$3988,3,0)</f>
        <v>4 x 30</v>
      </c>
      <c r="D1593" s="95" t="str">
        <f>+VLOOKUP(A1593,BD!$A$2:$E$3988,4,0)</f>
        <v>4 x 30</v>
      </c>
      <c r="E1593" s="96">
        <f>+VLOOKUP(A1593,BD!$A$2:$E$3988,5,0)</f>
        <v>110.56</v>
      </c>
      <c r="G1593" s="101">
        <f t="shared" si="45"/>
        <v>59.7</v>
      </c>
      <c r="H1593" s="69"/>
      <c r="I1593" s="101">
        <f t="array" ref="I1593">+ROUND(G1593+(G1593*DES.2),2)</f>
        <v>107.46</v>
      </c>
      <c r="J1593" s="57"/>
      <c r="K1593" s="57"/>
      <c r="L1593" s="57"/>
      <c r="M1593" s="57"/>
      <c r="N1593" s="57"/>
      <c r="O1593" s="64" t="str">
        <f>+IFERROR(VLOOKUP(A1593,Imagen!A:B,2,0),"")</f>
        <v>http://http2.mlstatic.com/D_651224-MLA72624384855_112023-F.jpg</v>
      </c>
    </row>
    <row r="1594" spans="1:15" ht="18">
      <c r="A1594" s="75" t="s">
        <v>1613</v>
      </c>
      <c r="C1594" s="94" t="str">
        <f>+VLOOKUP(A1594,BD!$A$2:$E$3988,3,0)</f>
        <v>4 x 40</v>
      </c>
      <c r="D1594" s="95" t="str">
        <f>+VLOOKUP(A1594,BD!$A$2:$E$3988,4,0)</f>
        <v>4 x 40</v>
      </c>
      <c r="E1594" s="96">
        <f>+VLOOKUP(A1594,BD!$A$2:$E$3988,5,0)</f>
        <v>144.85</v>
      </c>
      <c r="G1594" s="101">
        <f t="shared" si="45"/>
        <v>78.22</v>
      </c>
      <c r="H1594" s="69"/>
      <c r="I1594" s="101">
        <f t="array" ref="I1594">+ROUND(G1594+(G1594*DES.2),2)</f>
        <v>140.80000000000001</v>
      </c>
      <c r="J1594" s="57"/>
      <c r="K1594" s="57"/>
      <c r="L1594" s="57"/>
      <c r="M1594" s="57"/>
      <c r="N1594" s="57"/>
      <c r="O1594" s="64" t="str">
        <f>+IFERROR(VLOOKUP(A1594,Imagen!A:B,2,0),"")</f>
        <v>http://http2.mlstatic.com/D_650603-MLA72624306071_112023-F.jpg</v>
      </c>
    </row>
    <row r="1595" spans="1:15" ht="18">
      <c r="A1595" s="75" t="s">
        <v>1614</v>
      </c>
      <c r="C1595" s="94" t="str">
        <f>+VLOOKUP(A1595,BD!$A$2:$E$3988,3,0)</f>
        <v>4 x 50</v>
      </c>
      <c r="D1595" s="95" t="str">
        <f>+VLOOKUP(A1595,BD!$A$2:$E$3988,4,0)</f>
        <v>4 x 50</v>
      </c>
      <c r="E1595" s="96">
        <f>+VLOOKUP(A1595,BD!$A$2:$E$3988,5,0)</f>
        <v>171.78</v>
      </c>
      <c r="G1595" s="101">
        <f t="shared" si="45"/>
        <v>92.76</v>
      </c>
      <c r="H1595" s="69"/>
      <c r="I1595" s="101">
        <f t="array" ref="I1595">+ROUND(G1595+(G1595*DES.2),2)</f>
        <v>166.97</v>
      </c>
      <c r="J1595" s="57"/>
      <c r="K1595" s="57"/>
      <c r="L1595" s="57"/>
      <c r="M1595" s="57"/>
      <c r="N1595" s="57"/>
      <c r="O1595" s="64" t="str">
        <f>+IFERROR(VLOOKUP(A1595,Imagen!A:B,2,0),"")</f>
        <v>http://http2.mlstatic.com/D_789487-MLA72623803777_112023-F.jpg</v>
      </c>
    </row>
    <row r="1596" spans="1:15" ht="18">
      <c r="A1596" s="75" t="s">
        <v>1615</v>
      </c>
      <c r="C1596" s="94" t="str">
        <f>+VLOOKUP(A1596,BD!$A$2:$E$3988,3,0)</f>
        <v>4 x 60</v>
      </c>
      <c r="D1596" s="95" t="str">
        <f>+VLOOKUP(A1596,BD!$A$2:$E$3988,4,0)</f>
        <v>4 x 60</v>
      </c>
      <c r="E1596" s="96">
        <f>+VLOOKUP(A1596,BD!$A$2:$E$3988,5,0)</f>
        <v>182.2</v>
      </c>
      <c r="G1596" s="101">
        <f t="shared" si="45"/>
        <v>98.39</v>
      </c>
      <c r="H1596" s="69"/>
      <c r="I1596" s="101">
        <f t="array" ref="I1596">+ROUND(G1596+(G1596*DES.2),2)</f>
        <v>177.1</v>
      </c>
      <c r="J1596" s="57"/>
      <c r="K1596" s="57"/>
      <c r="L1596" s="57"/>
      <c r="M1596" s="57"/>
      <c r="N1596" s="57"/>
      <c r="O1596" s="64" t="str">
        <f>+IFERROR(VLOOKUP(A1596,Imagen!A:B,2,0),"")</f>
        <v>http://http2.mlstatic.com/D_615133-MLA72624098411_112023-F.jpg</v>
      </c>
    </row>
    <row r="1597" spans="1:15" ht="18">
      <c r="A1597" s="75" t="s">
        <v>1616</v>
      </c>
      <c r="C1597" s="94" t="str">
        <f>+VLOOKUP(A1597,BD!$A$2:$E$3988,3,0)</f>
        <v>4 x 70</v>
      </c>
      <c r="D1597" s="95" t="str">
        <f>+VLOOKUP(A1597,BD!$A$2:$E$3988,4,0)</f>
        <v>4 x 70</v>
      </c>
      <c r="E1597" s="96">
        <f>+VLOOKUP(A1597,BD!$A$2:$E$3988,5,0)</f>
        <v>220.38</v>
      </c>
      <c r="G1597" s="101">
        <f t="shared" si="45"/>
        <v>119.01</v>
      </c>
      <c r="H1597" s="69"/>
      <c r="I1597" s="101">
        <f t="array" ref="I1597">+ROUND(G1597+(G1597*DES.2),2)</f>
        <v>214.22</v>
      </c>
      <c r="J1597" s="57"/>
      <c r="K1597" s="57"/>
      <c r="L1597" s="57"/>
      <c r="M1597" s="57"/>
      <c r="N1597" s="57"/>
      <c r="O1597" s="65" t="str">
        <f>+IFERROR(VLOOKUP(A1597,Imagen!A:B,2,0),"")</f>
        <v/>
      </c>
    </row>
    <row r="1598" spans="1:15" ht="18">
      <c r="A1598" s="75" t="s">
        <v>1617</v>
      </c>
      <c r="C1598" s="94" t="str">
        <f>+VLOOKUP(A1598,BD!$A$2:$E$3988,3,0)</f>
        <v>4,5 x 40</v>
      </c>
      <c r="D1598" s="95" t="str">
        <f>+VLOOKUP(A1598,BD!$A$2:$E$3988,4,0)</f>
        <v>4,5 x 40</v>
      </c>
      <c r="E1598" s="96">
        <f>+VLOOKUP(A1598,BD!$A$2:$E$3988,5,0)</f>
        <v>169.66</v>
      </c>
      <c r="G1598" s="101">
        <f t="shared" si="45"/>
        <v>91.62</v>
      </c>
      <c r="H1598" s="69"/>
      <c r="I1598" s="101">
        <f t="array" ref="I1598">+ROUND(G1598+(G1598*DES.2),2)</f>
        <v>164.92</v>
      </c>
      <c r="J1598" s="57"/>
      <c r="K1598" s="57"/>
      <c r="L1598" s="57"/>
      <c r="M1598" s="57"/>
      <c r="N1598" s="57"/>
      <c r="O1598" s="64" t="str">
        <f>+IFERROR(VLOOKUP(A1598,Imagen!A:B,2,0),"")</f>
        <v>http://http2.mlstatic.com/D_887209-MLA72623813627_112023-F.jpg</v>
      </c>
    </row>
    <row r="1599" spans="1:15" ht="18">
      <c r="A1599" s="75" t="s">
        <v>1618</v>
      </c>
      <c r="C1599" s="94" t="str">
        <f>+VLOOKUP(A1599,BD!$A$2:$E$3988,3,0)</f>
        <v>4,5 x 50</v>
      </c>
      <c r="D1599" s="95" t="str">
        <f>+VLOOKUP(A1599,BD!$A$2:$E$3988,4,0)</f>
        <v>4,5 x 50</v>
      </c>
      <c r="E1599" s="96">
        <f>+VLOOKUP(A1599,BD!$A$2:$E$3988,5,0)</f>
        <v>200.83</v>
      </c>
      <c r="G1599" s="101">
        <f t="shared" si="45"/>
        <v>108.45</v>
      </c>
      <c r="H1599" s="69"/>
      <c r="I1599" s="101">
        <f t="array" ref="I1599">+ROUND(G1599+(G1599*DES.2),2)</f>
        <v>195.21</v>
      </c>
      <c r="J1599" s="57"/>
      <c r="K1599" s="57"/>
      <c r="L1599" s="57"/>
      <c r="M1599" s="57"/>
      <c r="N1599" s="57"/>
      <c r="O1599" s="64" t="str">
        <f>+IFERROR(VLOOKUP(A1599,Imagen!A:B,2,0),"")</f>
        <v>http://http2.mlstatic.com/D_814331-MLA72553139080_112023-F.jpg</v>
      </c>
    </row>
    <row r="1600" spans="1:15" ht="18">
      <c r="A1600" s="75" t="s">
        <v>1619</v>
      </c>
      <c r="C1600" s="94" t="str">
        <f>+VLOOKUP(A1600,BD!$A$2:$E$3988,3,0)</f>
        <v>4,5 x 60</v>
      </c>
      <c r="D1600" s="95" t="str">
        <f>+VLOOKUP(A1600,BD!$A$2:$E$3988,4,0)</f>
        <v>4,5 x 60</v>
      </c>
      <c r="E1600" s="96">
        <f>+VLOOKUP(A1600,BD!$A$2:$E$3988,5,0)</f>
        <v>230.24</v>
      </c>
      <c r="G1600" s="101">
        <f t="shared" si="45"/>
        <v>124.33</v>
      </c>
      <c r="H1600" s="69"/>
      <c r="I1600" s="101">
        <f t="array" ref="I1600">+ROUND(G1600+(G1600*DES.2),2)</f>
        <v>223.79</v>
      </c>
      <c r="J1600" s="57"/>
      <c r="K1600" s="57"/>
      <c r="L1600" s="57"/>
      <c r="M1600" s="57"/>
      <c r="N1600" s="57"/>
      <c r="O1600" s="64" t="str">
        <f>+IFERROR(VLOOKUP(A1600,Imagen!A:B,2,0),"")</f>
        <v>http://http2.mlstatic.com/D_937188-MLA72624098419_112023-F.jpg</v>
      </c>
    </row>
    <row r="1601" spans="1:15" ht="18">
      <c r="A1601" s="75" t="s">
        <v>1620</v>
      </c>
      <c r="C1601" s="94" t="str">
        <f>+VLOOKUP(A1601,BD!$A$2:$E$3988,3,0)</f>
        <v>5 x 35</v>
      </c>
      <c r="D1601" s="95" t="str">
        <f>+VLOOKUP(A1601,BD!$A$2:$E$3988,4,0)</f>
        <v>5 x 35</v>
      </c>
      <c r="E1601" s="96">
        <f>+VLOOKUP(A1601,BD!$A$2:$E$3988,5,0)</f>
        <v>200.71</v>
      </c>
      <c r="G1601" s="101">
        <f t="shared" si="45"/>
        <v>108.38</v>
      </c>
      <c r="H1601" s="69"/>
      <c r="I1601" s="101">
        <f t="array" ref="I1601">+ROUND(G1601+(G1601*DES.2),2)</f>
        <v>195.08</v>
      </c>
      <c r="J1601" s="57"/>
      <c r="K1601" s="57"/>
      <c r="L1601" s="57"/>
      <c r="M1601" s="57"/>
      <c r="N1601" s="57"/>
      <c r="O1601" s="65" t="str">
        <f>+IFERROR(VLOOKUP(A1601,Imagen!A:B,2,0),"")</f>
        <v/>
      </c>
    </row>
    <row r="1602" spans="1:15" ht="18">
      <c r="A1602" s="75" t="s">
        <v>1621</v>
      </c>
      <c r="C1602" s="94" t="str">
        <f>+VLOOKUP(A1602,BD!$A$2:$E$3988,3,0)</f>
        <v>5 x 40</v>
      </c>
      <c r="D1602" s="95" t="str">
        <f>+VLOOKUP(A1602,BD!$A$2:$E$3988,4,0)</f>
        <v>5 x 40</v>
      </c>
      <c r="E1602" s="96">
        <f>+VLOOKUP(A1602,BD!$A$2:$E$3988,5,0)</f>
        <v>211.99</v>
      </c>
      <c r="G1602" s="101">
        <f t="shared" si="45"/>
        <v>114.47</v>
      </c>
      <c r="H1602" s="69"/>
      <c r="I1602" s="101">
        <f t="array" ref="I1602">+ROUND(G1602+(G1602*DES.2),2)</f>
        <v>206.05</v>
      </c>
      <c r="J1602" s="57"/>
      <c r="K1602" s="57"/>
      <c r="L1602" s="57"/>
      <c r="M1602" s="57"/>
      <c r="N1602" s="57"/>
      <c r="O1602" s="64" t="str">
        <f>+IFERROR(VLOOKUP(A1602,Imagen!A:B,2,0),"")</f>
        <v>http://http2.mlstatic.com/D_996628-MLA72624058941_112023-F.jpg</v>
      </c>
    </row>
    <row r="1603" spans="1:15" ht="18">
      <c r="A1603" s="75" t="s">
        <v>1622</v>
      </c>
      <c r="C1603" s="94" t="str">
        <f>+VLOOKUP(A1603,BD!$A$2:$E$3988,3,0)</f>
        <v>5 x 50</v>
      </c>
      <c r="D1603" s="95" t="str">
        <f>+VLOOKUP(A1603,BD!$A$2:$E$3988,4,0)</f>
        <v>5 x 50</v>
      </c>
      <c r="E1603" s="96">
        <f>+VLOOKUP(A1603,BD!$A$2:$E$3988,5,0)</f>
        <v>256.69</v>
      </c>
      <c r="G1603" s="101">
        <f t="shared" si="45"/>
        <v>138.61000000000001</v>
      </c>
      <c r="H1603" s="69"/>
      <c r="I1603" s="101">
        <f t="array" ref="I1603">+ROUND(G1603+(G1603*DES.2),2)</f>
        <v>249.5</v>
      </c>
      <c r="J1603" s="57"/>
      <c r="K1603" s="57"/>
      <c r="L1603" s="57"/>
      <c r="M1603" s="57"/>
      <c r="N1603" s="57"/>
      <c r="O1603" s="64" t="str">
        <f>+IFERROR(VLOOKUP(A1603,Imagen!A:B,2,0),"")</f>
        <v>http://http2.mlstatic.com/D_617765-MLA72624058943_112023-F.jpg</v>
      </c>
    </row>
    <row r="1604" spans="1:15" ht="18">
      <c r="A1604" s="75" t="s">
        <v>1623</v>
      </c>
      <c r="C1604" s="94" t="str">
        <f>+VLOOKUP(A1604,BD!$A$2:$E$3988,3,0)</f>
        <v>5 x 60</v>
      </c>
      <c r="D1604" s="95" t="str">
        <f>+VLOOKUP(A1604,BD!$A$2:$E$3988,4,0)</f>
        <v>5 x 60</v>
      </c>
      <c r="E1604" s="96">
        <f>+VLOOKUP(A1604,BD!$A$2:$E$3988,5,0)</f>
        <v>303.57</v>
      </c>
      <c r="G1604" s="101">
        <f t="shared" si="45"/>
        <v>163.93</v>
      </c>
      <c r="H1604" s="69"/>
      <c r="I1604" s="101">
        <f t="array" ref="I1604">+ROUND(G1604+(G1604*DES.2),2)</f>
        <v>295.07</v>
      </c>
      <c r="J1604" s="57"/>
      <c r="K1604" s="57"/>
      <c r="L1604" s="57"/>
      <c r="M1604" s="57"/>
      <c r="N1604" s="57"/>
      <c r="O1604" s="64" t="str">
        <f>+IFERROR(VLOOKUP(A1604,Imagen!A:B,2,0),"")</f>
        <v>http://http2.mlstatic.com/D_603257-MLA72624404727_112023-F.jpg</v>
      </c>
    </row>
    <row r="1605" spans="1:15" ht="18">
      <c r="A1605" s="75" t="s">
        <v>1624</v>
      </c>
      <c r="C1605" s="94" t="str">
        <f>+VLOOKUP(A1605,BD!$A$2:$E$3988,3,0)</f>
        <v>5 x 70</v>
      </c>
      <c r="D1605" s="95" t="str">
        <f>+VLOOKUP(A1605,BD!$A$2:$E$3988,4,0)</f>
        <v>5 x 70</v>
      </c>
      <c r="E1605" s="96">
        <f>+VLOOKUP(A1605,BD!$A$2:$E$3988,5,0)</f>
        <v>330.88</v>
      </c>
      <c r="G1605" s="101">
        <f t="shared" si="45"/>
        <v>178.68</v>
      </c>
      <c r="H1605" s="69"/>
      <c r="I1605" s="101">
        <f t="array" ref="I1605">+ROUND(G1605+(G1605*DES.2),2)</f>
        <v>321.62</v>
      </c>
      <c r="J1605" s="57"/>
      <c r="K1605" s="57"/>
      <c r="L1605" s="57"/>
      <c r="M1605" s="57"/>
      <c r="N1605" s="57"/>
      <c r="O1605" s="64" t="str">
        <f>+IFERROR(VLOOKUP(A1605,Imagen!A:B,2,0),"")</f>
        <v>http://http2.mlstatic.com/D_799092-MLA72623803793_112023-F.jpg</v>
      </c>
    </row>
    <row r="1606" spans="1:15" ht="18">
      <c r="A1606" s="75" t="s">
        <v>1625</v>
      </c>
      <c r="C1606" s="94" t="str">
        <f>+VLOOKUP(A1606,BD!$A$2:$E$3988,3,0)</f>
        <v>3,5 x 60</v>
      </c>
      <c r="D1606" s="95" t="str">
        <f>+VLOOKUP(A1606,BD!$A$2:$E$3988,4,0)</f>
        <v>3,5 x 60</v>
      </c>
      <c r="E1606" s="96">
        <f>+VLOOKUP(A1606,BD!$A$2:$E$3988,5,0)</f>
        <v>168.43</v>
      </c>
      <c r="G1606" s="101">
        <f t="shared" si="45"/>
        <v>90.95</v>
      </c>
      <c r="H1606" s="69"/>
      <c r="I1606" s="101">
        <f t="array" ref="I1606">+ROUND(G1606+(G1606*DES.2),2)</f>
        <v>163.71</v>
      </c>
      <c r="J1606" s="57"/>
      <c r="K1606" s="57"/>
      <c r="L1606" s="57"/>
      <c r="M1606" s="57"/>
      <c r="N1606" s="57"/>
      <c r="O1606" s="65" t="str">
        <f>+IFERROR(VLOOKUP(A1606,Imagen!A:B,2,0),"")</f>
        <v/>
      </c>
    </row>
    <row r="1607" spans="1:15" ht="18.75" thickBot="1">
      <c r="A1607" s="75" t="s">
        <v>1626</v>
      </c>
      <c r="C1607" s="94" t="str">
        <f>+VLOOKUP(A1607,BD!$A$2:$E$3988,3,0)</f>
        <v>6 x 70</v>
      </c>
      <c r="D1607" s="95" t="str">
        <f>+VLOOKUP(A1607,BD!$A$2:$E$3988,4,0)</f>
        <v>6 x 70</v>
      </c>
      <c r="E1607" s="96">
        <f>+VLOOKUP(A1607,BD!$A$2:$E$3988,5,0)</f>
        <v>478.15</v>
      </c>
      <c r="G1607" s="101">
        <f t="shared" si="45"/>
        <v>258.2</v>
      </c>
      <c r="H1607" s="69"/>
      <c r="I1607" s="101">
        <f t="array" ref="I1607">+ROUND(G1607+(G1607*DES.2),2)</f>
        <v>464.76</v>
      </c>
      <c r="J1607" s="57"/>
      <c r="K1607" s="57"/>
      <c r="L1607" s="57"/>
      <c r="M1607" s="57"/>
      <c r="N1607" s="57"/>
      <c r="O1607" s="65" t="str">
        <f>+IFERROR(VLOOKUP(A1607,Imagen!A:B,2,0),"")</f>
        <v/>
      </c>
    </row>
    <row r="1608" spans="1:15" ht="27" thickBot="1">
      <c r="A1608" s="75">
        <f>+A1571+1</f>
        <v>21</v>
      </c>
      <c r="B1608" s="174"/>
      <c r="C1608" s="179" t="str">
        <f>+VLOOKUP(A1608,BD!$G:$H,2,0)</f>
        <v>ESPINAS ELASTICAS</v>
      </c>
      <c r="D1608" s="180"/>
      <c r="E1608" s="181"/>
      <c r="J1608" s="57"/>
      <c r="K1608" s="57"/>
      <c r="L1608" s="57"/>
      <c r="M1608" s="57"/>
      <c r="N1608" s="57"/>
      <c r="O1608" s="65" t="str">
        <f>+IFERROR(VLOOKUP(A1608,Imagen!A:B,2,0),"")</f>
        <v/>
      </c>
    </row>
    <row r="1609" spans="1:15" ht="18">
      <c r="A1609" s="75" t="s">
        <v>1627</v>
      </c>
      <c r="B1609" s="175"/>
      <c r="C1609" s="91" t="str">
        <f>+VLOOKUP(A1609,BD!$A$2:$E$3988,3,0)</f>
        <v>2 x 12</v>
      </c>
      <c r="D1609" s="92" t="str">
        <f>+VLOOKUP(A1609,BD!$A$2:$E$3988,4,0)</f>
        <v>2x12</v>
      </c>
      <c r="E1609" s="93">
        <f>+VLOOKUP(A1609,BD!$A$2:$E$3988,5,0)</f>
        <v>52.79</v>
      </c>
      <c r="G1609" s="100">
        <f t="shared" ref="G1609:G1640" si="46">IF($G$7="SI",ROUND(E1609-(E1609*DES.1),2)*1.21,ROUND(E1609-(E1609*DES.1),2))</f>
        <v>28.51</v>
      </c>
      <c r="H1609" s="69"/>
      <c r="I1609" s="100">
        <f t="array" ref="I1609">+ROUND(G1609+(G1609*DES.2),2)</f>
        <v>51.32</v>
      </c>
      <c r="J1609" s="57"/>
      <c r="K1609" s="57"/>
      <c r="L1609" s="57"/>
      <c r="M1609" s="57"/>
      <c r="N1609" s="57"/>
      <c r="O1609" s="64" t="str">
        <f>+IFERROR(VLOOKUP(A1609,Imagen!A:B,2,0),"")</f>
        <v>http://http2.mlstatic.com/D_972000-MLA71561992962_092023-F.jpg</v>
      </c>
    </row>
    <row r="1610" spans="1:15" ht="18">
      <c r="A1610" s="75" t="s">
        <v>1628</v>
      </c>
      <c r="B1610" s="175"/>
      <c r="C1610" s="94" t="str">
        <f>+VLOOKUP(A1610,BD!$A$2:$E$3988,3,0)</f>
        <v>2 x 16</v>
      </c>
      <c r="D1610" s="95" t="str">
        <f>+VLOOKUP(A1610,BD!$A$2:$E$3988,4,0)</f>
        <v>2x16</v>
      </c>
      <c r="E1610" s="96">
        <f>+VLOOKUP(A1610,BD!$A$2:$E$3988,5,0)</f>
        <v>70.39</v>
      </c>
      <c r="G1610" s="101">
        <f t="shared" si="46"/>
        <v>38.01</v>
      </c>
      <c r="H1610" s="69"/>
      <c r="I1610" s="101">
        <f t="array" ref="I1610">+ROUND(G1610+(G1610*DES.2),2)</f>
        <v>68.42</v>
      </c>
      <c r="J1610" s="57"/>
      <c r="K1610" s="57"/>
      <c r="L1610" s="57"/>
      <c r="M1610" s="57"/>
      <c r="N1610" s="57"/>
      <c r="O1610" s="64" t="str">
        <f>+IFERROR(VLOOKUP(A1610,Imagen!A:B,2,0),"")</f>
        <v>http://http2.mlstatic.com/D_729030-MLA71562020448_092023-F.jpg</v>
      </c>
    </row>
    <row r="1611" spans="1:15" ht="18">
      <c r="A1611" s="75" t="s">
        <v>1629</v>
      </c>
      <c r="B1611" s="175"/>
      <c r="C1611" s="94" t="str">
        <f>+VLOOKUP(A1611,BD!$A$2:$E$3988,3,0)</f>
        <v>2 x 20</v>
      </c>
      <c r="D1611" s="95" t="str">
        <f>+VLOOKUP(A1611,BD!$A$2:$E$3988,4,0)</f>
        <v>2x20</v>
      </c>
      <c r="E1611" s="96">
        <f>+VLOOKUP(A1611,BD!$A$2:$E$3988,5,0)</f>
        <v>87.97</v>
      </c>
      <c r="G1611" s="101">
        <f t="shared" si="46"/>
        <v>47.5</v>
      </c>
      <c r="H1611" s="69"/>
      <c r="I1611" s="101">
        <f t="array" ref="I1611">+ROUND(G1611+(G1611*DES.2),2)</f>
        <v>85.5</v>
      </c>
      <c r="J1611" s="57"/>
      <c r="K1611" s="57"/>
      <c r="L1611" s="57"/>
      <c r="M1611" s="57"/>
      <c r="N1611" s="57"/>
      <c r="O1611" s="64" t="str">
        <f>+IFERROR(VLOOKUP(A1611,Imagen!A:B,2,0),"")</f>
        <v>http://http2.mlstatic.com/D_969542-MLA71610240159_092023-F.jpg</v>
      </c>
    </row>
    <row r="1612" spans="1:15" ht="18">
      <c r="A1612" s="75" t="s">
        <v>1630</v>
      </c>
      <c r="B1612" s="175"/>
      <c r="C1612" s="94" t="str">
        <f>+VLOOKUP(A1612,BD!$A$2:$E$3988,3,0)</f>
        <v>2,5 x 14</v>
      </c>
      <c r="D1612" s="95" t="str">
        <f>+VLOOKUP(A1612,BD!$A$2:$E$3988,4,0)</f>
        <v>2,5x14</v>
      </c>
      <c r="E1612" s="96">
        <f>+VLOOKUP(A1612,BD!$A$2:$E$3988,5,0)</f>
        <v>77.180000000000007</v>
      </c>
      <c r="G1612" s="101">
        <f t="shared" si="46"/>
        <v>41.68</v>
      </c>
      <c r="H1612" s="69"/>
      <c r="I1612" s="101">
        <f t="array" ref="I1612">+ROUND(G1612+(G1612*DES.2),2)</f>
        <v>75.02</v>
      </c>
      <c r="J1612" s="57"/>
      <c r="K1612" s="57"/>
      <c r="L1612" s="57"/>
      <c r="M1612" s="57"/>
      <c r="N1612" s="57"/>
      <c r="O1612" s="64" t="str">
        <f>+IFERROR(VLOOKUP(A1612,Imagen!A:B,2,0),"")</f>
        <v>http://http2.mlstatic.com/D_842072-MLA71562020444_092023-F.jpg</v>
      </c>
    </row>
    <row r="1613" spans="1:15" ht="18">
      <c r="A1613" s="75" t="s">
        <v>1631</v>
      </c>
      <c r="B1613" s="175"/>
      <c r="C1613" s="94" t="str">
        <f>+VLOOKUP(A1613,BD!$A$2:$E$3988,3,0)</f>
        <v>2,5 x 16</v>
      </c>
      <c r="D1613" s="95" t="str">
        <f>+VLOOKUP(A1613,BD!$A$2:$E$3988,4,0)</f>
        <v>2,5x16</v>
      </c>
      <c r="E1613" s="96">
        <f>+VLOOKUP(A1613,BD!$A$2:$E$3988,5,0)</f>
        <v>88.17</v>
      </c>
      <c r="G1613" s="101">
        <f t="shared" si="46"/>
        <v>47.61</v>
      </c>
      <c r="H1613" s="69"/>
      <c r="I1613" s="101">
        <f t="array" ref="I1613">+ROUND(G1613+(G1613*DES.2),2)</f>
        <v>85.7</v>
      </c>
      <c r="J1613" s="57"/>
      <c r="K1613" s="57"/>
      <c r="L1613" s="57"/>
      <c r="M1613" s="57"/>
      <c r="N1613" s="57"/>
      <c r="O1613" s="64" t="str">
        <f>+IFERROR(VLOOKUP(A1613,Imagen!A:B,2,0),"")</f>
        <v>http://http2.mlstatic.com/D_718908-MLA71561992970_092023-F.jpg</v>
      </c>
    </row>
    <row r="1614" spans="1:15" ht="18">
      <c r="A1614" s="75" t="s">
        <v>1632</v>
      </c>
      <c r="B1614" s="175"/>
      <c r="C1614" s="94" t="str">
        <f>+VLOOKUP(A1614,BD!$A$2:$E$3988,3,0)</f>
        <v xml:space="preserve">2,5 x 26 </v>
      </c>
      <c r="D1614" s="95" t="str">
        <f>+VLOOKUP(A1614,BD!$A$2:$E$3988,4,0)</f>
        <v>2,5x26</v>
      </c>
      <c r="E1614" s="96">
        <f>+VLOOKUP(A1614,BD!$A$2:$E$3988,5,0)</f>
        <v>143.31</v>
      </c>
      <c r="G1614" s="101">
        <f t="shared" si="46"/>
        <v>77.39</v>
      </c>
      <c r="H1614" s="69"/>
      <c r="I1614" s="101">
        <f t="array" ref="I1614">+ROUND(G1614+(G1614*DES.2),2)</f>
        <v>139.30000000000001</v>
      </c>
      <c r="J1614" s="57"/>
      <c r="K1614" s="57"/>
      <c r="L1614" s="57"/>
      <c r="M1614" s="57"/>
      <c r="N1614" s="57"/>
      <c r="O1614" s="64" t="str">
        <f>+IFERROR(VLOOKUP(A1614,Imagen!A:B,2,0),"")</f>
        <v>http://http2.mlstatic.com/D_666993-MLA71562020446_092023-F.jpg</v>
      </c>
    </row>
    <row r="1615" spans="1:15" ht="18">
      <c r="A1615" s="75" t="s">
        <v>1633</v>
      </c>
      <c r="B1615" s="175"/>
      <c r="C1615" s="94" t="str">
        <f>+VLOOKUP(A1615,BD!$A$2:$E$3988,3,0)</f>
        <v>2,5 x 30</v>
      </c>
      <c r="D1615" s="95" t="str">
        <f>+VLOOKUP(A1615,BD!$A$2:$E$3988,4,0)</f>
        <v>2,5x30</v>
      </c>
      <c r="E1615" s="96">
        <f>+VLOOKUP(A1615,BD!$A$2:$E$3988,5,0)</f>
        <v>165.43</v>
      </c>
      <c r="G1615" s="101">
        <f t="shared" si="46"/>
        <v>89.33</v>
      </c>
      <c r="H1615" s="69"/>
      <c r="I1615" s="101">
        <f t="array" ref="I1615">+ROUND(G1615+(G1615*DES.2),2)</f>
        <v>160.79</v>
      </c>
      <c r="J1615" s="57"/>
      <c r="K1615" s="57"/>
      <c r="L1615" s="57"/>
      <c r="M1615" s="57"/>
      <c r="N1615" s="57"/>
      <c r="O1615" s="64" t="str">
        <f>+IFERROR(VLOOKUP(A1615,Imagen!A:B,2,0),"")</f>
        <v>http://http2.mlstatic.com/D_954699-MLA71610240163_092023-F.jpg</v>
      </c>
    </row>
    <row r="1616" spans="1:15" ht="18">
      <c r="A1616" s="75" t="s">
        <v>1634</v>
      </c>
      <c r="B1616" s="175"/>
      <c r="C1616" s="94" t="str">
        <f>+VLOOKUP(A1616,BD!$A$2:$E$3988,3,0)</f>
        <v>3 x 14</v>
      </c>
      <c r="D1616" s="95" t="str">
        <f>+VLOOKUP(A1616,BD!$A$2:$E$3988,4,0)</f>
        <v>3x14</v>
      </c>
      <c r="E1616" s="96">
        <f>+VLOOKUP(A1616,BD!$A$2:$E$3988,5,0)</f>
        <v>94.37</v>
      </c>
      <c r="G1616" s="101">
        <f t="shared" si="46"/>
        <v>50.96</v>
      </c>
      <c r="H1616" s="69"/>
      <c r="I1616" s="101">
        <f t="array" ref="I1616">+ROUND(G1616+(G1616*DES.2),2)</f>
        <v>91.73</v>
      </c>
      <c r="J1616" s="57"/>
      <c r="K1616" s="57"/>
      <c r="L1616" s="57"/>
      <c r="M1616" s="57"/>
      <c r="N1616" s="57"/>
      <c r="O1616" s="64" t="str">
        <f>+IFERROR(VLOOKUP(A1616,Imagen!A:B,2,0),"")</f>
        <v>http://http2.mlstatic.com/D_795636-MLA71562010580_092023-F.jpg</v>
      </c>
    </row>
    <row r="1617" spans="1:15" ht="18">
      <c r="A1617" s="75" t="s">
        <v>1635</v>
      </c>
      <c r="C1617" s="94" t="str">
        <f>+VLOOKUP(A1617,BD!$A$2:$E$3988,3,0)</f>
        <v>3 x 16</v>
      </c>
      <c r="D1617" s="95" t="str">
        <f>+VLOOKUP(A1617,BD!$A$2:$E$3988,4,0)</f>
        <v>3x16</v>
      </c>
      <c r="E1617" s="96">
        <f>+VLOOKUP(A1617,BD!$A$2:$E$3988,5,0)</f>
        <v>121.36</v>
      </c>
      <c r="G1617" s="101">
        <f t="shared" si="46"/>
        <v>65.53</v>
      </c>
      <c r="H1617" s="69"/>
      <c r="I1617" s="101">
        <f t="array" ref="I1617">+ROUND(G1617+(G1617*DES.2),2)</f>
        <v>117.95</v>
      </c>
      <c r="J1617" s="57"/>
      <c r="K1617" s="57"/>
      <c r="L1617" s="57"/>
      <c r="M1617" s="57"/>
      <c r="N1617" s="57"/>
      <c r="O1617" s="64" t="str">
        <f>+IFERROR(VLOOKUP(A1617,Imagen!A:B,2,0),"")</f>
        <v>http://http2.mlstatic.com/D_970739-MLA71562020462_092023-F.jpg</v>
      </c>
    </row>
    <row r="1618" spans="1:15" ht="18">
      <c r="A1618" s="75" t="s">
        <v>1636</v>
      </c>
      <c r="C1618" s="94" t="str">
        <f>+VLOOKUP(A1618,BD!$A$2:$E$3988,3,0)</f>
        <v>3 x 20</v>
      </c>
      <c r="D1618" s="95" t="str">
        <f>+VLOOKUP(A1618,BD!$A$2:$E$3988,4,0)</f>
        <v>3x20</v>
      </c>
      <c r="E1618" s="96">
        <f>+VLOOKUP(A1618,BD!$A$2:$E$3988,5,0)</f>
        <v>134.87</v>
      </c>
      <c r="G1618" s="101">
        <f t="shared" si="46"/>
        <v>72.83</v>
      </c>
      <c r="H1618" s="69"/>
      <c r="I1618" s="101">
        <f t="array" ref="I1618">+ROUND(G1618+(G1618*DES.2),2)</f>
        <v>131.09</v>
      </c>
      <c r="J1618" s="57"/>
      <c r="K1618" s="57"/>
      <c r="L1618" s="57"/>
      <c r="M1618" s="57"/>
      <c r="N1618" s="57"/>
      <c r="O1618" s="64" t="str">
        <f>+IFERROR(VLOOKUP(A1618,Imagen!A:B,2,0),"")</f>
        <v>http://http2.mlstatic.com/D_630070-MLA71561992980_092023-F.jpg</v>
      </c>
    </row>
    <row r="1619" spans="1:15" ht="18">
      <c r="A1619" s="75" t="s">
        <v>1637</v>
      </c>
      <c r="C1619" s="94" t="str">
        <f>+VLOOKUP(A1619,BD!$A$2:$E$3988,3,0)</f>
        <v>3 x 26</v>
      </c>
      <c r="D1619" s="95" t="str">
        <f>+VLOOKUP(A1619,BD!$A$2:$E$3988,4,0)</f>
        <v>3x26</v>
      </c>
      <c r="E1619" s="96">
        <f>+VLOOKUP(A1619,BD!$A$2:$E$3988,5,0)</f>
        <v>175.34</v>
      </c>
      <c r="G1619" s="101">
        <f t="shared" si="46"/>
        <v>94.68</v>
      </c>
      <c r="H1619" s="69"/>
      <c r="I1619" s="101">
        <f t="array" ref="I1619">+ROUND(G1619+(G1619*DES.2),2)</f>
        <v>170.42</v>
      </c>
      <c r="J1619" s="57"/>
      <c r="K1619" s="57"/>
      <c r="L1619" s="57"/>
      <c r="M1619" s="57"/>
      <c r="N1619" s="57"/>
      <c r="O1619" s="64" t="str">
        <f>+IFERROR(VLOOKUP(A1619,Imagen!A:B,2,0),"")</f>
        <v>http://http2.mlstatic.com/D_935154-MLA71610240173_092023-F.jpg</v>
      </c>
    </row>
    <row r="1620" spans="1:15" ht="18">
      <c r="A1620" s="75" t="s">
        <v>1638</v>
      </c>
      <c r="C1620" s="94" t="str">
        <f>+VLOOKUP(A1620,BD!$A$2:$E$3988,3,0)</f>
        <v>3 x 30</v>
      </c>
      <c r="D1620" s="95" t="str">
        <f>+VLOOKUP(A1620,BD!$A$2:$E$3988,4,0)</f>
        <v>3x30</v>
      </c>
      <c r="E1620" s="96">
        <f>+VLOOKUP(A1620,BD!$A$2:$E$3988,5,0)</f>
        <v>202.27</v>
      </c>
      <c r="G1620" s="101">
        <f t="shared" si="46"/>
        <v>109.23</v>
      </c>
      <c r="H1620" s="69"/>
      <c r="I1620" s="101">
        <f t="array" ref="I1620">+ROUND(G1620+(G1620*DES.2),2)</f>
        <v>196.61</v>
      </c>
      <c r="J1620" s="57"/>
      <c r="K1620" s="57"/>
      <c r="L1620" s="57"/>
      <c r="M1620" s="57"/>
      <c r="N1620" s="57"/>
      <c r="O1620" s="64" t="str">
        <f>+IFERROR(VLOOKUP(A1620,Imagen!A:B,2,0),"")</f>
        <v>http://http2.mlstatic.com/D_766860-MLA71610240171_092023-F.jpg</v>
      </c>
    </row>
    <row r="1621" spans="1:15" ht="18">
      <c r="A1621" s="75" t="s">
        <v>1639</v>
      </c>
      <c r="C1621" s="94" t="str">
        <f>+VLOOKUP(A1621,BD!$A$2:$E$3988,3,0)</f>
        <v>3 x 36</v>
      </c>
      <c r="D1621" s="95" t="str">
        <f>+VLOOKUP(A1621,BD!$A$2:$E$3988,4,0)</f>
        <v>3x36</v>
      </c>
      <c r="E1621" s="96">
        <f>+VLOOKUP(A1621,BD!$A$2:$E$3988,5,0)</f>
        <v>242.79</v>
      </c>
      <c r="G1621" s="101">
        <f t="shared" si="46"/>
        <v>131.11000000000001</v>
      </c>
      <c r="H1621" s="69"/>
      <c r="I1621" s="101">
        <f t="array" ref="I1621">+ROUND(G1621+(G1621*DES.2),2)</f>
        <v>236</v>
      </c>
      <c r="J1621" s="57"/>
      <c r="K1621" s="57"/>
      <c r="L1621" s="57"/>
      <c r="M1621" s="57"/>
      <c r="N1621" s="57"/>
      <c r="O1621" s="64" t="str">
        <f>+IFERROR(VLOOKUP(A1621,Imagen!A:B,2,0),"")</f>
        <v>http://http2.mlstatic.com/D_803174-MLA71562020472_092023-F.jpg</v>
      </c>
    </row>
    <row r="1622" spans="1:15" ht="18">
      <c r="A1622" s="75" t="s">
        <v>1640</v>
      </c>
      <c r="C1622" s="94" t="str">
        <f>+VLOOKUP(A1622,BD!$A$2:$E$3988,3,0)</f>
        <v>3 x 40</v>
      </c>
      <c r="D1622" s="95" t="str">
        <f>+VLOOKUP(A1622,BD!$A$2:$E$3988,4,0)</f>
        <v>3x40</v>
      </c>
      <c r="E1622" s="96">
        <f>+VLOOKUP(A1622,BD!$A$2:$E$3988,5,0)</f>
        <v>269.73</v>
      </c>
      <c r="G1622" s="101">
        <f t="shared" si="46"/>
        <v>145.65</v>
      </c>
      <c r="H1622" s="69"/>
      <c r="I1622" s="101">
        <f t="array" ref="I1622">+ROUND(G1622+(G1622*DES.2),2)</f>
        <v>262.17</v>
      </c>
      <c r="J1622" s="57"/>
      <c r="K1622" s="57"/>
      <c r="L1622" s="57"/>
      <c r="M1622" s="57"/>
      <c r="N1622" s="57"/>
      <c r="O1622" s="64" t="str">
        <f>+IFERROR(VLOOKUP(A1622,Imagen!A:B,2,0),"")</f>
        <v>http://http2.mlstatic.com/D_750700-MLA71562020468_092023-F.jpg</v>
      </c>
    </row>
    <row r="1623" spans="1:15" ht="18">
      <c r="A1623" s="75" t="s">
        <v>1641</v>
      </c>
      <c r="C1623" s="94" t="str">
        <f>+VLOOKUP(A1623,BD!$A$2:$E$3988,3,0)</f>
        <v>3 x 45</v>
      </c>
      <c r="D1623" s="95" t="str">
        <f>+VLOOKUP(A1623,BD!$A$2:$E$3988,4,0)</f>
        <v>3x45</v>
      </c>
      <c r="E1623" s="96">
        <f>+VLOOKUP(A1623,BD!$A$2:$E$3988,5,0)</f>
        <v>303.47000000000003</v>
      </c>
      <c r="G1623" s="101">
        <f t="shared" si="46"/>
        <v>163.87</v>
      </c>
      <c r="H1623" s="69"/>
      <c r="I1623" s="101">
        <f t="array" ref="I1623">+ROUND(G1623+(G1623*DES.2),2)</f>
        <v>294.97000000000003</v>
      </c>
      <c r="J1623" s="57"/>
      <c r="K1623" s="57"/>
      <c r="L1623" s="57"/>
      <c r="M1623" s="57"/>
      <c r="N1623" s="57"/>
      <c r="O1623" s="64" t="str">
        <f>+IFERROR(VLOOKUP(A1623,Imagen!A:B,2,0),"")</f>
        <v>http://http2.mlstatic.com/D_827279-MLA71562010586_092023-F.jpg</v>
      </c>
    </row>
    <row r="1624" spans="1:15" ht="18">
      <c r="A1624" s="75" t="s">
        <v>1642</v>
      </c>
      <c r="C1624" s="94" t="str">
        <f>+VLOOKUP(A1624,BD!$A$2:$E$3988,3,0)</f>
        <v>3 x 50</v>
      </c>
      <c r="D1624" s="95" t="str">
        <f>+VLOOKUP(A1624,BD!$A$2:$E$3988,4,0)</f>
        <v>3x50</v>
      </c>
      <c r="E1624" s="96">
        <f>+VLOOKUP(A1624,BD!$A$2:$E$3988,5,0)</f>
        <v>335.36</v>
      </c>
      <c r="G1624" s="101">
        <f t="shared" si="46"/>
        <v>181.09</v>
      </c>
      <c r="H1624" s="69"/>
      <c r="I1624" s="101">
        <f t="array" ref="I1624">+ROUND(G1624+(G1624*DES.2),2)</f>
        <v>325.95999999999998</v>
      </c>
      <c r="J1624" s="57"/>
      <c r="K1624" s="57"/>
      <c r="L1624" s="57"/>
      <c r="M1624" s="57"/>
      <c r="N1624" s="57"/>
      <c r="O1624" s="64" t="str">
        <f>+IFERROR(VLOOKUP(A1624,Imagen!A:B,2,0),"")</f>
        <v>http://http2.mlstatic.com/D_927429-MLA71562010592_092023-F.jpg</v>
      </c>
    </row>
    <row r="1625" spans="1:15" ht="18">
      <c r="A1625" s="75" t="s">
        <v>1643</v>
      </c>
      <c r="C1625" s="94" t="str">
        <f>+VLOOKUP(A1625,BD!$A$2:$E$3988,3,0)</f>
        <v>3,5 x 20</v>
      </c>
      <c r="D1625" s="95" t="str">
        <f>+VLOOKUP(A1625,BD!$A$2:$E$3988,4,0)</f>
        <v>3,5x20</v>
      </c>
      <c r="E1625" s="96">
        <f>+VLOOKUP(A1625,BD!$A$2:$E$3988,5,0)</f>
        <v>140.32</v>
      </c>
      <c r="G1625" s="101">
        <f t="shared" si="46"/>
        <v>75.77</v>
      </c>
      <c r="H1625" s="69"/>
      <c r="I1625" s="101">
        <f t="array" ref="I1625">+ROUND(G1625+(G1625*DES.2),2)</f>
        <v>136.38999999999999</v>
      </c>
      <c r="J1625" s="57"/>
      <c r="K1625" s="57"/>
      <c r="L1625" s="57"/>
      <c r="M1625" s="57"/>
      <c r="N1625" s="57"/>
      <c r="O1625" s="64" t="str">
        <f>+IFERROR(VLOOKUP(A1625,Imagen!A:B,2,0),"")</f>
        <v>http://http2.mlstatic.com/D_921090-MLA71610240177_092023-F.jpg</v>
      </c>
    </row>
    <row r="1626" spans="1:15" ht="18">
      <c r="A1626" s="75" t="s">
        <v>1644</v>
      </c>
      <c r="C1626" s="94" t="str">
        <f>+VLOOKUP(A1626,BD!$A$2:$E$3988,3,0)</f>
        <v>3,5 x 30</v>
      </c>
      <c r="D1626" s="95" t="str">
        <f>+VLOOKUP(A1626,BD!$A$2:$E$3988,4,0)</f>
        <v>3,5x30</v>
      </c>
      <c r="E1626" s="96">
        <f>+VLOOKUP(A1626,BD!$A$2:$E$3988,5,0)</f>
        <v>254.95</v>
      </c>
      <c r="G1626" s="101">
        <f t="shared" si="46"/>
        <v>137.66999999999999</v>
      </c>
      <c r="H1626" s="69"/>
      <c r="I1626" s="101">
        <f t="array" ref="I1626">+ROUND(G1626+(G1626*DES.2),2)</f>
        <v>247.81</v>
      </c>
      <c r="J1626" s="57"/>
      <c r="K1626" s="57"/>
      <c r="L1626" s="57"/>
      <c r="M1626" s="57"/>
      <c r="N1626" s="57"/>
      <c r="O1626" s="64" t="str">
        <f>+IFERROR(VLOOKUP(A1626,Imagen!A:B,2,0),"")</f>
        <v>http://http2.mlstatic.com/D_754872-MLA71561993006_092023-F.jpg</v>
      </c>
    </row>
    <row r="1627" spans="1:15" ht="18">
      <c r="A1627" s="75" t="s">
        <v>1645</v>
      </c>
      <c r="C1627" s="94" t="str">
        <f>+VLOOKUP(A1627,BD!$A$2:$E$3988,3,0)</f>
        <v>3,5 x 40</v>
      </c>
      <c r="D1627" s="95" t="str">
        <f>+VLOOKUP(A1627,BD!$A$2:$E$3988,4,0)</f>
        <v>3,5x40</v>
      </c>
      <c r="E1627" s="96">
        <f>+VLOOKUP(A1627,BD!$A$2:$E$3988,5,0)</f>
        <v>340</v>
      </c>
      <c r="G1627" s="101">
        <f t="shared" si="46"/>
        <v>183.6</v>
      </c>
      <c r="H1627" s="69"/>
      <c r="I1627" s="101">
        <f t="array" ref="I1627">+ROUND(G1627+(G1627*DES.2),2)</f>
        <v>330.48</v>
      </c>
      <c r="J1627" s="57"/>
      <c r="K1627" s="57"/>
      <c r="L1627" s="57"/>
      <c r="M1627" s="57"/>
      <c r="N1627" s="57"/>
      <c r="O1627" s="64" t="str">
        <f>+IFERROR(VLOOKUP(A1627,Imagen!A:B,2,0),"")</f>
        <v>http://http2.mlstatic.com/D_653376-MLA71561993012_092023-F.jpg</v>
      </c>
    </row>
    <row r="1628" spans="1:15" ht="18">
      <c r="A1628" s="75" t="s">
        <v>1646</v>
      </c>
      <c r="C1628" s="94" t="str">
        <f>+VLOOKUP(A1628,BD!$A$2:$E$3988,3,0)</f>
        <v>3,5 x 50</v>
      </c>
      <c r="D1628" s="95" t="str">
        <f>+VLOOKUP(A1628,BD!$A$2:$E$3988,4,0)</f>
        <v>3,5x50</v>
      </c>
      <c r="E1628" s="96">
        <f>+VLOOKUP(A1628,BD!$A$2:$E$3988,5,0)</f>
        <v>424.96</v>
      </c>
      <c r="G1628" s="101">
        <f t="shared" si="46"/>
        <v>229.48</v>
      </c>
      <c r="H1628" s="69"/>
      <c r="I1628" s="101">
        <f t="array" ref="I1628">+ROUND(G1628+(G1628*DES.2),2)</f>
        <v>413.06</v>
      </c>
      <c r="J1628" s="57"/>
      <c r="K1628" s="57"/>
      <c r="L1628" s="57"/>
      <c r="M1628" s="57"/>
      <c r="N1628" s="57"/>
      <c r="O1628" s="64" t="str">
        <f>+IFERROR(VLOOKUP(A1628,Imagen!A:B,2,0),"")</f>
        <v>http://http2.mlstatic.com/D_656081-MLA71561993008_092023-F.jpg</v>
      </c>
    </row>
    <row r="1629" spans="1:15" ht="18">
      <c r="A1629" s="75" t="s">
        <v>1647</v>
      </c>
      <c r="C1629" s="94" t="str">
        <f>+VLOOKUP(A1629,BD!$A$2:$E$3988,3,0)</f>
        <v>4 x 20</v>
      </c>
      <c r="D1629" s="95" t="str">
        <f>+VLOOKUP(A1629,BD!$A$2:$E$3988,4,0)</f>
        <v>4x20</v>
      </c>
      <c r="E1629" s="96">
        <f>+VLOOKUP(A1629,BD!$A$2:$E$3988,5,0)</f>
        <v>195.86</v>
      </c>
      <c r="G1629" s="101">
        <f t="shared" si="46"/>
        <v>105.76</v>
      </c>
      <c r="H1629" s="69"/>
      <c r="I1629" s="101">
        <f t="array" ref="I1629">+ROUND(G1629+(G1629*DES.2),2)</f>
        <v>190.37</v>
      </c>
      <c r="J1629" s="57"/>
      <c r="K1629" s="57"/>
      <c r="L1629" s="57"/>
      <c r="M1629" s="57"/>
      <c r="N1629" s="57"/>
      <c r="O1629" s="64" t="str">
        <f>+IFERROR(VLOOKUP(A1629,Imagen!A:B,2,0),"")</f>
        <v>http://http2.mlstatic.com/D_960636-MLA71562020486_092023-F.jpg</v>
      </c>
    </row>
    <row r="1630" spans="1:15" ht="18">
      <c r="A1630" s="75" t="s">
        <v>1648</v>
      </c>
      <c r="C1630" s="94" t="str">
        <f>+VLOOKUP(A1630,BD!$A$2:$E$3988,3,0)</f>
        <v>4 x 26</v>
      </c>
      <c r="D1630" s="95" t="str">
        <f>+VLOOKUP(A1630,BD!$A$2:$E$3988,4,0)</f>
        <v>4x26</v>
      </c>
      <c r="E1630" s="96">
        <f>+VLOOKUP(A1630,BD!$A$2:$E$3988,5,0)</f>
        <v>254.58</v>
      </c>
      <c r="G1630" s="101">
        <f t="shared" si="46"/>
        <v>137.47</v>
      </c>
      <c r="H1630" s="69"/>
      <c r="I1630" s="101">
        <f t="array" ref="I1630">+ROUND(G1630+(G1630*DES.2),2)</f>
        <v>247.45</v>
      </c>
      <c r="J1630" s="57"/>
      <c r="K1630" s="57"/>
      <c r="L1630" s="57"/>
      <c r="M1630" s="57"/>
      <c r="N1630" s="57"/>
      <c r="O1630" s="64" t="str">
        <f>+IFERROR(VLOOKUP(A1630,Imagen!A:B,2,0),"")</f>
        <v>http://http2.mlstatic.com/D_661575-MLA71562010606_092023-F.jpg</v>
      </c>
    </row>
    <row r="1631" spans="1:15" ht="18">
      <c r="A1631" s="75" t="s">
        <v>1649</v>
      </c>
      <c r="C1631" s="94" t="str">
        <f>+VLOOKUP(A1631,BD!$A$2:$E$3988,3,0)</f>
        <v>4 x 30</v>
      </c>
      <c r="D1631" s="95" t="str">
        <f>+VLOOKUP(A1631,BD!$A$2:$E$3988,4,0)</f>
        <v>4x30</v>
      </c>
      <c r="E1631" s="96">
        <f>+VLOOKUP(A1631,BD!$A$2:$E$3988,5,0)</f>
        <v>293.77999999999997</v>
      </c>
      <c r="G1631" s="101">
        <f t="shared" si="46"/>
        <v>158.63999999999999</v>
      </c>
      <c r="H1631" s="69"/>
      <c r="I1631" s="101">
        <f t="array" ref="I1631">+ROUND(G1631+(G1631*DES.2),2)</f>
        <v>285.55</v>
      </c>
      <c r="J1631" s="57"/>
      <c r="K1631" s="57"/>
      <c r="L1631" s="57"/>
      <c r="M1631" s="57"/>
      <c r="N1631" s="57"/>
      <c r="O1631" s="64" t="str">
        <f>+IFERROR(VLOOKUP(A1631,Imagen!A:B,2,0),"")</f>
        <v>http://http2.mlstatic.com/D_921481-MLA71561993020_092023-F.jpg</v>
      </c>
    </row>
    <row r="1632" spans="1:15" ht="18">
      <c r="A1632" s="75" t="s">
        <v>1650</v>
      </c>
      <c r="C1632" s="94" t="str">
        <f>+VLOOKUP(A1632,BD!$A$2:$E$3988,3,0)</f>
        <v>4 x 40</v>
      </c>
      <c r="D1632" s="95" t="str">
        <f>+VLOOKUP(A1632,BD!$A$2:$E$3988,4,0)</f>
        <v>4x40</v>
      </c>
      <c r="E1632" s="96">
        <f>+VLOOKUP(A1632,BD!$A$2:$E$3988,5,0)</f>
        <v>391.72</v>
      </c>
      <c r="G1632" s="101">
        <f t="shared" si="46"/>
        <v>211.53</v>
      </c>
      <c r="H1632" s="69"/>
      <c r="I1632" s="101">
        <f t="array" ref="I1632">+ROUND(G1632+(G1632*DES.2),2)</f>
        <v>380.75</v>
      </c>
      <c r="J1632" s="57"/>
      <c r="K1632" s="57"/>
      <c r="L1632" s="57"/>
      <c r="M1632" s="57"/>
      <c r="N1632" s="57"/>
      <c r="O1632" s="64" t="str">
        <f>+IFERROR(VLOOKUP(A1632,Imagen!A:B,2,0),"")</f>
        <v>http://http2.mlstatic.com/D_655197-MLA71562010602_092023-F.jpg</v>
      </c>
    </row>
    <row r="1633" spans="1:15" ht="18">
      <c r="A1633" s="75" t="s">
        <v>1651</v>
      </c>
      <c r="C1633" s="94" t="str">
        <f>+VLOOKUP(A1633,BD!$A$2:$E$3988,3,0)</f>
        <v>4 x 50</v>
      </c>
      <c r="D1633" s="95" t="str">
        <f>+VLOOKUP(A1633,BD!$A$2:$E$3988,4,0)</f>
        <v>4x50</v>
      </c>
      <c r="E1633" s="96">
        <f>+VLOOKUP(A1633,BD!$A$2:$E$3988,5,0)</f>
        <v>489.64</v>
      </c>
      <c r="G1633" s="101">
        <f t="shared" si="46"/>
        <v>264.41000000000003</v>
      </c>
      <c r="H1633" s="69"/>
      <c r="I1633" s="101">
        <f t="array" ref="I1633">+ROUND(G1633+(G1633*DES.2),2)</f>
        <v>475.94</v>
      </c>
      <c r="J1633" s="57"/>
      <c r="K1633" s="57"/>
      <c r="L1633" s="57"/>
      <c r="M1633" s="57"/>
      <c r="N1633" s="57"/>
      <c r="O1633" s="64" t="str">
        <f>+IFERROR(VLOOKUP(A1633,Imagen!A:B,2,0),"")</f>
        <v>http://http2.mlstatic.com/D_810430-MLA71610240205_092023-F.jpg</v>
      </c>
    </row>
    <row r="1634" spans="1:15" ht="18">
      <c r="A1634" s="75" t="s">
        <v>1652</v>
      </c>
      <c r="C1634" s="94" t="str">
        <f>+VLOOKUP(A1634,BD!$A$2:$E$3988,3,0)</f>
        <v>4,5 x 20</v>
      </c>
      <c r="D1634" s="95" t="str">
        <f>+VLOOKUP(A1634,BD!$A$2:$E$3988,4,0)</f>
        <v>4,5x20</v>
      </c>
      <c r="E1634" s="96">
        <f>+VLOOKUP(A1634,BD!$A$2:$E$3988,5,0)</f>
        <v>275.19</v>
      </c>
      <c r="G1634" s="101">
        <f t="shared" si="46"/>
        <v>148.6</v>
      </c>
      <c r="H1634" s="69"/>
      <c r="I1634" s="101">
        <f t="array" ref="I1634">+ROUND(G1634+(G1634*DES.2),2)</f>
        <v>267.48</v>
      </c>
      <c r="J1634" s="57"/>
      <c r="K1634" s="57"/>
      <c r="L1634" s="57"/>
      <c r="M1634" s="57"/>
      <c r="N1634" s="57"/>
      <c r="O1634" s="64" t="str">
        <f>+IFERROR(VLOOKUP(A1634,Imagen!A:B,2,0),"")</f>
        <v>http://http2.mlstatic.com/D_742085-MLA71561993024_092023-F.jpg</v>
      </c>
    </row>
    <row r="1635" spans="1:15" ht="18">
      <c r="A1635" s="75" t="s">
        <v>1653</v>
      </c>
      <c r="C1635" s="94" t="str">
        <f>+VLOOKUP(A1635,BD!$A$2:$E$3988,3,0)</f>
        <v>4,5 x 30</v>
      </c>
      <c r="D1635" s="95" t="str">
        <f>+VLOOKUP(A1635,BD!$A$2:$E$3988,4,0)</f>
        <v>4,5x30</v>
      </c>
      <c r="E1635" s="96">
        <f>+VLOOKUP(A1635,BD!$A$2:$E$3988,5,0)</f>
        <v>355.19</v>
      </c>
      <c r="G1635" s="101">
        <f t="shared" si="46"/>
        <v>191.8</v>
      </c>
      <c r="H1635" s="69"/>
      <c r="I1635" s="101">
        <f t="array" ref="I1635">+ROUND(G1635+(G1635*DES.2),2)</f>
        <v>345.24</v>
      </c>
      <c r="J1635" s="57"/>
      <c r="K1635" s="57"/>
      <c r="L1635" s="57"/>
      <c r="M1635" s="57"/>
      <c r="N1635" s="57"/>
      <c r="O1635" s="64" t="str">
        <f>+IFERROR(VLOOKUP(A1635,Imagen!A:B,2,0),"")</f>
        <v>http://http2.mlstatic.com/D_623734-MLA71610240207_092023-F.jpg</v>
      </c>
    </row>
    <row r="1636" spans="1:15" ht="18">
      <c r="A1636" s="75" t="s">
        <v>1654</v>
      </c>
      <c r="C1636" s="94" t="str">
        <f>+VLOOKUP(A1636,BD!$A$2:$E$3988,3,0)</f>
        <v>4,5 x 40</v>
      </c>
      <c r="D1636" s="95" t="str">
        <f>+VLOOKUP(A1636,BD!$A$2:$E$3988,4,0)</f>
        <v>4,5x40</v>
      </c>
      <c r="E1636" s="96">
        <f>+VLOOKUP(A1636,BD!$A$2:$E$3988,5,0)</f>
        <v>447.77</v>
      </c>
      <c r="G1636" s="101">
        <f t="shared" si="46"/>
        <v>241.8</v>
      </c>
      <c r="H1636" s="69"/>
      <c r="I1636" s="101">
        <f t="array" ref="I1636">+ROUND(G1636+(G1636*DES.2),2)</f>
        <v>435.24</v>
      </c>
      <c r="J1636" s="57"/>
      <c r="K1636" s="57"/>
      <c r="L1636" s="57"/>
      <c r="M1636" s="57"/>
      <c r="N1636" s="57"/>
      <c r="O1636" s="64" t="str">
        <f>+IFERROR(VLOOKUP(A1636,Imagen!A:B,2,0),"")</f>
        <v>http://http2.mlstatic.com/D_939926-MLA71562020508_092023-F.jpg</v>
      </c>
    </row>
    <row r="1637" spans="1:15" ht="18">
      <c r="A1637" s="75" t="s">
        <v>1655</v>
      </c>
      <c r="C1637" s="94" t="str">
        <f>+VLOOKUP(A1637,BD!$A$2:$E$3988,3,0)</f>
        <v>4,5 x 50</v>
      </c>
      <c r="D1637" s="95" t="str">
        <f>+VLOOKUP(A1637,BD!$A$2:$E$3988,4,0)</f>
        <v>4,5x50</v>
      </c>
      <c r="E1637" s="96">
        <f>+VLOOKUP(A1637,BD!$A$2:$E$3988,5,0)</f>
        <v>559.72</v>
      </c>
      <c r="G1637" s="101">
        <f t="shared" si="46"/>
        <v>302.25</v>
      </c>
      <c r="H1637" s="69"/>
      <c r="I1637" s="101">
        <f t="array" ref="I1637">+ROUND(G1637+(G1637*DES.2),2)</f>
        <v>544.04999999999995</v>
      </c>
      <c r="J1637" s="57"/>
      <c r="K1637" s="57"/>
      <c r="L1637" s="57"/>
      <c r="M1637" s="57"/>
      <c r="N1637" s="57"/>
      <c r="O1637" s="64" t="str">
        <f>+IFERROR(VLOOKUP(A1637,Imagen!A:B,2,0),"")</f>
        <v>http://http2.mlstatic.com/D_663912-MLA71562010632_092023-F.jpg</v>
      </c>
    </row>
    <row r="1638" spans="1:15" ht="18">
      <c r="A1638" s="75" t="s">
        <v>1656</v>
      </c>
      <c r="C1638" s="94" t="str">
        <f>+VLOOKUP(A1638,BD!$A$2:$E$3988,3,0)</f>
        <v>5 x 24</v>
      </c>
      <c r="D1638" s="95" t="str">
        <f>+VLOOKUP(A1638,BD!$A$2:$E$3988,4,0)</f>
        <v>5x24</v>
      </c>
      <c r="E1638" s="96">
        <f>+VLOOKUP(A1638,BD!$A$2:$E$3988,5,0)</f>
        <v>304.83</v>
      </c>
      <c r="G1638" s="101">
        <f t="shared" si="46"/>
        <v>164.61</v>
      </c>
      <c r="H1638" s="69"/>
      <c r="I1638" s="101">
        <f t="array" ref="I1638">+ROUND(G1638+(G1638*DES.2),2)</f>
        <v>296.3</v>
      </c>
      <c r="J1638" s="57"/>
      <c r="K1638" s="57"/>
      <c r="L1638" s="57"/>
      <c r="M1638" s="57"/>
      <c r="N1638" s="57"/>
      <c r="O1638" s="64" t="str">
        <f>+IFERROR(VLOOKUP(A1638,Imagen!A:B,2,0),"")</f>
        <v>http://http2.mlstatic.com/D_656680-MLA71562010634_092023-F.jpg</v>
      </c>
    </row>
    <row r="1639" spans="1:15" ht="18">
      <c r="A1639" s="75" t="s">
        <v>1657</v>
      </c>
      <c r="C1639" s="94" t="str">
        <f>+VLOOKUP(A1639,BD!$A$2:$E$3988,3,0)</f>
        <v>5 x 30</v>
      </c>
      <c r="D1639" s="95" t="str">
        <f>+VLOOKUP(A1639,BD!$A$2:$E$3988,4,0)</f>
        <v>5x30</v>
      </c>
      <c r="E1639" s="96">
        <f>+VLOOKUP(A1639,BD!$A$2:$E$3988,5,0)</f>
        <v>381.02</v>
      </c>
      <c r="G1639" s="101">
        <f t="shared" si="46"/>
        <v>205.75</v>
      </c>
      <c r="H1639" s="69"/>
      <c r="I1639" s="101">
        <f t="array" ref="I1639">+ROUND(G1639+(G1639*DES.2),2)</f>
        <v>370.35</v>
      </c>
      <c r="J1639" s="57"/>
      <c r="K1639" s="57"/>
      <c r="L1639" s="57"/>
      <c r="M1639" s="57"/>
      <c r="N1639" s="57"/>
      <c r="O1639" s="64" t="str">
        <f>+IFERROR(VLOOKUP(A1639,Imagen!A:B,2,0),"")</f>
        <v>http://http2.mlstatic.com/D_891537-MLA71561993032_092023-F.jpg</v>
      </c>
    </row>
    <row r="1640" spans="1:15" ht="18">
      <c r="A1640" s="75" t="s">
        <v>1658</v>
      </c>
      <c r="C1640" s="94" t="str">
        <f>+VLOOKUP(A1640,BD!$A$2:$E$3988,3,0)</f>
        <v>5 x 40</v>
      </c>
      <c r="D1640" s="95" t="str">
        <f>+VLOOKUP(A1640,BD!$A$2:$E$3988,4,0)</f>
        <v>5x40</v>
      </c>
      <c r="E1640" s="96">
        <f>+VLOOKUP(A1640,BD!$A$2:$E$3988,5,0)</f>
        <v>508.05</v>
      </c>
      <c r="G1640" s="101">
        <f t="shared" si="46"/>
        <v>274.35000000000002</v>
      </c>
      <c r="H1640" s="69"/>
      <c r="I1640" s="101">
        <f t="array" ref="I1640">+ROUND(G1640+(G1640*DES.2),2)</f>
        <v>493.83</v>
      </c>
      <c r="J1640" s="57"/>
      <c r="K1640" s="57"/>
      <c r="L1640" s="57"/>
      <c r="M1640" s="57"/>
      <c r="N1640" s="57"/>
      <c r="O1640" s="64" t="str">
        <f>+IFERROR(VLOOKUP(A1640,Imagen!A:B,2,0),"")</f>
        <v>http://http2.mlstatic.com/D_619686-MLA71562020514_092023-F.jpg</v>
      </c>
    </row>
    <row r="1641" spans="1:15" ht="18">
      <c r="A1641" s="75" t="s">
        <v>1659</v>
      </c>
      <c r="C1641" s="94" t="str">
        <f>+VLOOKUP(A1641,BD!$A$2:$E$3988,3,0)</f>
        <v>5 x 50</v>
      </c>
      <c r="D1641" s="95" t="str">
        <f>+VLOOKUP(A1641,BD!$A$2:$E$3988,4,0)</f>
        <v>5x50</v>
      </c>
      <c r="E1641" s="96">
        <f>+VLOOKUP(A1641,BD!$A$2:$E$3988,5,0)</f>
        <v>635.04999999999995</v>
      </c>
      <c r="G1641" s="101">
        <f t="shared" ref="G1641:G1663" si="47">IF($G$7="SI",ROUND(E1641-(E1641*DES.1),2)*1.21,ROUND(E1641-(E1641*DES.1),2))</f>
        <v>342.93</v>
      </c>
      <c r="H1641" s="69"/>
      <c r="I1641" s="101">
        <f t="array" ref="I1641">+ROUND(G1641+(G1641*DES.2),2)</f>
        <v>617.27</v>
      </c>
      <c r="J1641" s="57"/>
      <c r="K1641" s="57"/>
      <c r="L1641" s="57"/>
      <c r="M1641" s="57"/>
      <c r="N1641" s="57"/>
      <c r="O1641" s="64" t="str">
        <f>+IFERROR(VLOOKUP(A1641,Imagen!A:B,2,0),"")</f>
        <v>http://http2.mlstatic.com/D_821550-MLA71561993046_092023-F.jpg</v>
      </c>
    </row>
    <row r="1642" spans="1:15" ht="18">
      <c r="A1642" s="75" t="s">
        <v>1660</v>
      </c>
      <c r="C1642" s="94" t="str">
        <f>+VLOOKUP(A1642,BD!$A$2:$E$3988,3,0)</f>
        <v>5 x 60</v>
      </c>
      <c r="D1642" s="95" t="str">
        <f>+VLOOKUP(A1642,BD!$A$2:$E$3988,4,0)</f>
        <v>5x60</v>
      </c>
      <c r="E1642" s="96">
        <f>+VLOOKUP(A1642,BD!$A$2:$E$3988,5,0)</f>
        <v>762.1</v>
      </c>
      <c r="G1642" s="101">
        <f t="shared" si="47"/>
        <v>411.53</v>
      </c>
      <c r="H1642" s="69"/>
      <c r="I1642" s="101">
        <f t="array" ref="I1642">+ROUND(G1642+(G1642*DES.2),2)</f>
        <v>740.75</v>
      </c>
      <c r="J1642" s="57"/>
      <c r="K1642" s="57"/>
      <c r="L1642" s="57"/>
      <c r="M1642" s="57"/>
      <c r="N1642" s="57"/>
      <c r="O1642" s="64" t="str">
        <f>+IFERROR(VLOOKUP(A1642,Imagen!A:B,2,0),"")</f>
        <v>http://http2.mlstatic.com/D_902140-MLA71562010646_092023-F.jpg</v>
      </c>
    </row>
    <row r="1643" spans="1:15" ht="18">
      <c r="A1643" s="75" t="s">
        <v>1661</v>
      </c>
      <c r="C1643" s="94" t="str">
        <f>+VLOOKUP(A1643,BD!$A$2:$E$3988,3,0)</f>
        <v>5 X 70</v>
      </c>
      <c r="D1643" s="95" t="str">
        <f>+VLOOKUP(A1643,BD!$A$2:$E$3988,4,0)</f>
        <v>5X70</v>
      </c>
      <c r="E1643" s="96">
        <f>+VLOOKUP(A1643,BD!$A$2:$E$3988,5,0)</f>
        <v>889.12</v>
      </c>
      <c r="G1643" s="101">
        <f t="shared" si="47"/>
        <v>480.12</v>
      </c>
      <c r="H1643" s="69"/>
      <c r="I1643" s="101">
        <f t="array" ref="I1643">+ROUND(G1643+(G1643*DES.2),2)</f>
        <v>864.22</v>
      </c>
      <c r="J1643" s="57"/>
      <c r="K1643" s="57"/>
      <c r="L1643" s="57"/>
      <c r="M1643" s="57"/>
      <c r="N1643" s="57"/>
      <c r="O1643" s="64" t="str">
        <f>+IFERROR(VLOOKUP(A1643,Imagen!A:B,2,0),"")</f>
        <v>http://http2.mlstatic.com/D_885368-MLA71561993044_092023-F.jpg</v>
      </c>
    </row>
    <row r="1644" spans="1:15" ht="18">
      <c r="A1644" s="75" t="s">
        <v>1662</v>
      </c>
      <c r="C1644" s="94" t="str">
        <f>+VLOOKUP(A1644,BD!$A$2:$E$3988,3,0)</f>
        <v>5X 80</v>
      </c>
      <c r="D1644" s="95" t="str">
        <f>+VLOOKUP(A1644,BD!$A$2:$E$3988,4,0)</f>
        <v>5X80</v>
      </c>
      <c r="E1644" s="96">
        <f>+VLOOKUP(A1644,BD!$A$2:$E$3988,5,0)</f>
        <v>1016.17</v>
      </c>
      <c r="G1644" s="101">
        <f t="shared" si="47"/>
        <v>548.73</v>
      </c>
      <c r="H1644" s="69"/>
      <c r="I1644" s="101">
        <f t="array" ref="I1644">+ROUND(G1644+(G1644*DES.2),2)</f>
        <v>987.71</v>
      </c>
      <c r="J1644" s="57"/>
      <c r="K1644" s="57"/>
      <c r="L1644" s="57"/>
      <c r="M1644" s="57"/>
      <c r="N1644" s="57"/>
      <c r="O1644" s="64" t="str">
        <f>+IFERROR(VLOOKUP(A1644,Imagen!A:B,2,0),"")</f>
        <v>http://http2.mlstatic.com/D_758361-MLA71562010652_092023-F.jpg</v>
      </c>
    </row>
    <row r="1645" spans="1:15" ht="18">
      <c r="A1645" s="75" t="s">
        <v>1663</v>
      </c>
      <c r="C1645" s="94" t="str">
        <f>+VLOOKUP(A1645,BD!$A$2:$E$3988,3,0)</f>
        <v>6 x 30</v>
      </c>
      <c r="D1645" s="95" t="str">
        <f>+VLOOKUP(A1645,BD!$A$2:$E$3988,4,0)</f>
        <v>6x30</v>
      </c>
      <c r="E1645" s="96">
        <f>+VLOOKUP(A1645,BD!$A$2:$E$3988,5,0)</f>
        <v>792.16</v>
      </c>
      <c r="G1645" s="101">
        <f t="shared" si="47"/>
        <v>427.77</v>
      </c>
      <c r="H1645" s="69"/>
      <c r="I1645" s="101">
        <f t="array" ref="I1645">+ROUND(G1645+(G1645*DES.2),2)</f>
        <v>769.99</v>
      </c>
      <c r="J1645" s="57"/>
      <c r="K1645" s="57"/>
      <c r="L1645" s="57"/>
      <c r="M1645" s="57"/>
      <c r="N1645" s="57"/>
      <c r="O1645" s="64" t="str">
        <f>+IFERROR(VLOOKUP(A1645,Imagen!A:B,2,0),"")</f>
        <v>http://http2.mlstatic.com/D_649094-MLA71562010648_092023-F.jpg</v>
      </c>
    </row>
    <row r="1646" spans="1:15" ht="18">
      <c r="A1646" s="75" t="s">
        <v>1664</v>
      </c>
      <c r="C1646" s="94" t="str">
        <f>+VLOOKUP(A1646,BD!$A$2:$E$3988,3,0)</f>
        <v>6 x 40</v>
      </c>
      <c r="D1646" s="95" t="str">
        <f>+VLOOKUP(A1646,BD!$A$2:$E$3988,4,0)</f>
        <v>6x40</v>
      </c>
      <c r="E1646" s="96">
        <f>+VLOOKUP(A1646,BD!$A$2:$E$3988,5,0)</f>
        <v>1045.29</v>
      </c>
      <c r="G1646" s="101">
        <f t="shared" si="47"/>
        <v>564.46</v>
      </c>
      <c r="H1646" s="69"/>
      <c r="I1646" s="101">
        <f t="array" ref="I1646">+ROUND(G1646+(G1646*DES.2),2)</f>
        <v>1016.03</v>
      </c>
      <c r="J1646" s="57"/>
      <c r="K1646" s="57"/>
      <c r="L1646" s="57"/>
      <c r="M1646" s="57"/>
      <c r="N1646" s="57"/>
      <c r="O1646" s="64" t="str">
        <f>+IFERROR(VLOOKUP(A1646,Imagen!A:B,2,0),"")</f>
        <v>http://http2.mlstatic.com/D_707020-MLA71610240225_092023-F.jpg</v>
      </c>
    </row>
    <row r="1647" spans="1:15" ht="18">
      <c r="A1647" s="75" t="s">
        <v>1665</v>
      </c>
      <c r="C1647" s="94" t="str">
        <f>+VLOOKUP(A1647,BD!$A$2:$E$3988,3,0)</f>
        <v>6 x 50</v>
      </c>
      <c r="D1647" s="95" t="str">
        <f>+VLOOKUP(A1647,BD!$A$2:$E$3988,4,0)</f>
        <v>6x50</v>
      </c>
      <c r="E1647" s="96">
        <f>+VLOOKUP(A1647,BD!$A$2:$E$3988,5,0)</f>
        <v>1031.1300000000001</v>
      </c>
      <c r="G1647" s="101">
        <f t="shared" si="47"/>
        <v>556.80999999999995</v>
      </c>
      <c r="H1647" s="69"/>
      <c r="I1647" s="101">
        <f t="array" ref="I1647">+ROUND(G1647+(G1647*DES.2),2)</f>
        <v>1002.26</v>
      </c>
      <c r="J1647" s="57"/>
      <c r="K1647" s="57"/>
      <c r="L1647" s="57"/>
      <c r="M1647" s="57"/>
      <c r="N1647" s="57"/>
      <c r="O1647" s="64" t="str">
        <f>+IFERROR(VLOOKUP(A1647,Imagen!A:B,2,0),"")</f>
        <v>http://http2.mlstatic.com/D_933611-MLA71610240235_092023-F.jpg</v>
      </c>
    </row>
    <row r="1648" spans="1:15" ht="18">
      <c r="A1648" s="75" t="s">
        <v>1666</v>
      </c>
      <c r="C1648" s="94" t="str">
        <f>+VLOOKUP(A1648,BD!$A$2:$E$3988,3,0)</f>
        <v>6 x 60</v>
      </c>
      <c r="D1648" s="95" t="str">
        <f>+VLOOKUP(A1648,BD!$A$2:$E$3988,4,0)</f>
        <v>6x60</v>
      </c>
      <c r="E1648" s="96">
        <f>+VLOOKUP(A1648,BD!$A$2:$E$3988,5,0)</f>
        <v>1528.31</v>
      </c>
      <c r="G1648" s="101">
        <f t="shared" si="47"/>
        <v>825.29</v>
      </c>
      <c r="H1648" s="69"/>
      <c r="I1648" s="101">
        <f t="array" ref="I1648">+ROUND(G1648+(G1648*DES.2),2)</f>
        <v>1485.52</v>
      </c>
      <c r="J1648" s="57"/>
      <c r="K1648" s="57"/>
      <c r="L1648" s="57"/>
      <c r="M1648" s="57"/>
      <c r="N1648" s="57"/>
      <c r="O1648" s="64" t="str">
        <f>+IFERROR(VLOOKUP(A1648,Imagen!A:B,2,0),"")</f>
        <v>http://http2.mlstatic.com/D_962991-MLA71562020524_092023-F.jpg</v>
      </c>
    </row>
    <row r="1649" spans="1:15" ht="18">
      <c r="A1649" s="75" t="s">
        <v>1667</v>
      </c>
      <c r="C1649" s="94" t="str">
        <f>+VLOOKUP(A1649,BD!$A$2:$E$3988,3,0)</f>
        <v>6 x 70</v>
      </c>
      <c r="D1649" s="95" t="str">
        <f>+VLOOKUP(A1649,BD!$A$2:$E$3988,4,0)</f>
        <v>6x70</v>
      </c>
      <c r="E1649" s="96">
        <f>+VLOOKUP(A1649,BD!$A$2:$E$3988,5,0)</f>
        <v>1765.3</v>
      </c>
      <c r="G1649" s="101">
        <f t="shared" si="47"/>
        <v>953.26</v>
      </c>
      <c r="H1649" s="69"/>
      <c r="I1649" s="101">
        <f t="array" ref="I1649">+ROUND(G1649+(G1649*DES.2),2)</f>
        <v>1715.87</v>
      </c>
      <c r="J1649" s="57"/>
      <c r="K1649" s="57"/>
      <c r="L1649" s="57"/>
      <c r="M1649" s="57"/>
      <c r="N1649" s="57"/>
      <c r="O1649" s="64" t="str">
        <f>+IFERROR(VLOOKUP(A1649,Imagen!A:B,2,0),"")</f>
        <v>http://http2.mlstatic.com/D_984846-MLA71561993058_092023-F.jpg</v>
      </c>
    </row>
    <row r="1650" spans="1:15" ht="18">
      <c r="A1650" s="75" t="s">
        <v>1668</v>
      </c>
      <c r="C1650" s="94" t="str">
        <f>+VLOOKUP(A1650,BD!$A$2:$E$3988,3,0)</f>
        <v>6 x 80</v>
      </c>
      <c r="D1650" s="95" t="str">
        <f>+VLOOKUP(A1650,BD!$A$2:$E$3988,4,0)</f>
        <v>6x80</v>
      </c>
      <c r="E1650" s="96">
        <f>+VLOOKUP(A1650,BD!$A$2:$E$3988,5,0)</f>
        <v>2002.37</v>
      </c>
      <c r="G1650" s="101">
        <f t="shared" si="47"/>
        <v>1081.28</v>
      </c>
      <c r="H1650" s="69"/>
      <c r="I1650" s="101">
        <f t="array" ref="I1650">+ROUND(G1650+(G1650*DES.2),2)</f>
        <v>1946.3</v>
      </c>
      <c r="J1650" s="57"/>
      <c r="K1650" s="57"/>
      <c r="L1650" s="57"/>
      <c r="M1650" s="57"/>
      <c r="N1650" s="57"/>
      <c r="O1650" s="64" t="str">
        <f>+IFERROR(VLOOKUP(A1650,Imagen!A:B,2,0),"")</f>
        <v>http://http2.mlstatic.com/D_821131-MLA71610240241_092023-F.jpg</v>
      </c>
    </row>
    <row r="1651" spans="1:15" ht="18">
      <c r="A1651" s="75" t="s">
        <v>1669</v>
      </c>
      <c r="C1651" s="94" t="str">
        <f>+VLOOKUP(A1651,BD!$A$2:$E$3988,3,0)</f>
        <v>7 x 40</v>
      </c>
      <c r="D1651" s="95" t="str">
        <f>+VLOOKUP(A1651,BD!$A$2:$E$3988,4,0)</f>
        <v>7x40</v>
      </c>
      <c r="E1651" s="96">
        <f>+VLOOKUP(A1651,BD!$A$2:$E$3988,5,0)</f>
        <v>1249.54</v>
      </c>
      <c r="G1651" s="101">
        <f t="shared" si="47"/>
        <v>674.75</v>
      </c>
      <c r="H1651" s="69"/>
      <c r="I1651" s="101">
        <f t="array" ref="I1651">+ROUND(G1651+(G1651*DES.2),2)</f>
        <v>1214.55</v>
      </c>
      <c r="J1651" s="57"/>
      <c r="K1651" s="57"/>
      <c r="L1651" s="57"/>
      <c r="M1651" s="57"/>
      <c r="N1651" s="57"/>
      <c r="O1651" s="64" t="str">
        <f>+IFERROR(VLOOKUP(A1651,Imagen!A:B,2,0),"")</f>
        <v>http://http2.mlstatic.com/D_874889-MLA71562020536_092023-F.jpg</v>
      </c>
    </row>
    <row r="1652" spans="1:15" ht="18">
      <c r="A1652" s="75" t="s">
        <v>1670</v>
      </c>
      <c r="C1652" s="94" t="str">
        <f>+VLOOKUP(A1652,BD!$A$2:$E$3988,3,0)</f>
        <v>7 x 50</v>
      </c>
      <c r="D1652" s="95" t="str">
        <f>+VLOOKUP(A1652,BD!$A$2:$E$3988,4,0)</f>
        <v>7x50</v>
      </c>
      <c r="E1652" s="96">
        <f>+VLOOKUP(A1652,BD!$A$2:$E$3988,5,0)</f>
        <v>1571.08</v>
      </c>
      <c r="G1652" s="101">
        <f t="shared" si="47"/>
        <v>848.38</v>
      </c>
      <c r="H1652" s="69"/>
      <c r="I1652" s="101">
        <f t="array" ref="I1652">+ROUND(G1652+(G1652*DES.2),2)</f>
        <v>1527.08</v>
      </c>
      <c r="J1652" s="57"/>
      <c r="K1652" s="57"/>
      <c r="L1652" s="57"/>
      <c r="M1652" s="57"/>
      <c r="N1652" s="57"/>
      <c r="O1652" s="65" t="str">
        <f>+IFERROR(VLOOKUP(A1652,Imagen!A:B,2,0),"")</f>
        <v/>
      </c>
    </row>
    <row r="1653" spans="1:15" ht="18">
      <c r="A1653" s="75" t="s">
        <v>1671</v>
      </c>
      <c r="C1653" s="94" t="str">
        <f>+VLOOKUP(A1653,BD!$A$2:$E$3988,3,0)</f>
        <v>7 x 60</v>
      </c>
      <c r="D1653" s="95" t="str">
        <f>+VLOOKUP(A1653,BD!$A$2:$E$3988,4,0)</f>
        <v>7x60</v>
      </c>
      <c r="E1653" s="96">
        <f>+VLOOKUP(A1653,BD!$A$2:$E$3988,5,0)</f>
        <v>1852.77</v>
      </c>
      <c r="G1653" s="101">
        <f t="shared" si="47"/>
        <v>1000.5</v>
      </c>
      <c r="H1653" s="69"/>
      <c r="I1653" s="101">
        <f t="array" ref="I1653">+ROUND(G1653+(G1653*DES.2),2)</f>
        <v>1800.9</v>
      </c>
      <c r="J1653" s="57"/>
      <c r="K1653" s="57"/>
      <c r="L1653" s="57"/>
      <c r="M1653" s="57"/>
      <c r="N1653" s="57"/>
      <c r="O1653" s="65" t="str">
        <f>+IFERROR(VLOOKUP(A1653,Imagen!A:B,2,0),"")</f>
        <v/>
      </c>
    </row>
    <row r="1654" spans="1:15" ht="18">
      <c r="A1654" s="75" t="s">
        <v>1672</v>
      </c>
      <c r="C1654" s="94" t="str">
        <f>+VLOOKUP(A1654,BD!$A$2:$E$3988,3,0)</f>
        <v>8 x 40</v>
      </c>
      <c r="D1654" s="95" t="str">
        <f>+VLOOKUP(A1654,BD!$A$2:$E$3988,4,0)</f>
        <v>8x40</v>
      </c>
      <c r="E1654" s="96">
        <f>+VLOOKUP(A1654,BD!$A$2:$E$3988,5,0)</f>
        <v>1410.47</v>
      </c>
      <c r="G1654" s="101">
        <f t="shared" si="47"/>
        <v>761.65</v>
      </c>
      <c r="H1654" s="69"/>
      <c r="I1654" s="101">
        <f t="array" ref="I1654">+ROUND(G1654+(G1654*DES.2),2)</f>
        <v>1370.97</v>
      </c>
      <c r="J1654" s="57"/>
      <c r="K1654" s="57"/>
      <c r="L1654" s="57"/>
      <c r="M1654" s="57"/>
      <c r="N1654" s="57"/>
      <c r="O1654" s="64" t="str">
        <f>+IFERROR(VLOOKUP(A1654,Imagen!A:B,2,0),"")</f>
        <v>http://http2.mlstatic.com/D_823521-MLA71562010672_092023-F.jpg</v>
      </c>
    </row>
    <row r="1655" spans="1:15" ht="18">
      <c r="A1655" s="75" t="s">
        <v>1673</v>
      </c>
      <c r="C1655" s="94" t="str">
        <f>+VLOOKUP(A1655,BD!$A$2:$E$3988,3,0)</f>
        <v>8 x 50</v>
      </c>
      <c r="D1655" s="95" t="str">
        <f>+VLOOKUP(A1655,BD!$A$2:$E$3988,4,0)</f>
        <v>8x50</v>
      </c>
      <c r="E1655" s="96">
        <f>+VLOOKUP(A1655,BD!$A$2:$E$3988,5,0)</f>
        <v>1730.81</v>
      </c>
      <c r="G1655" s="101">
        <f t="shared" si="47"/>
        <v>934.64</v>
      </c>
      <c r="H1655" s="69"/>
      <c r="I1655" s="101">
        <f t="array" ref="I1655">+ROUND(G1655+(G1655*DES.2),2)</f>
        <v>1682.35</v>
      </c>
      <c r="J1655" s="57"/>
      <c r="K1655" s="57"/>
      <c r="L1655" s="57"/>
      <c r="M1655" s="57"/>
      <c r="N1655" s="57"/>
      <c r="O1655" s="64" t="str">
        <f>+IFERROR(VLOOKUP(A1655,Imagen!A:B,2,0),"")</f>
        <v>http://http2.mlstatic.com/D_845628-MLA71610240239_092023-F.jpg</v>
      </c>
    </row>
    <row r="1656" spans="1:15" ht="18">
      <c r="A1656" s="75" t="s">
        <v>1674</v>
      </c>
      <c r="C1656" s="94" t="str">
        <f>+VLOOKUP(A1656,BD!$A$2:$E$3988,3,0)</f>
        <v>8 x 60</v>
      </c>
      <c r="D1656" s="95" t="str">
        <f>+VLOOKUP(A1656,BD!$A$2:$E$3988,4,0)</f>
        <v>8x60</v>
      </c>
      <c r="E1656" s="96">
        <f>+VLOOKUP(A1656,BD!$A$2:$E$3988,5,0)</f>
        <v>2058.15</v>
      </c>
      <c r="G1656" s="101">
        <f t="shared" si="47"/>
        <v>1111.4000000000001</v>
      </c>
      <c r="H1656" s="69"/>
      <c r="I1656" s="101">
        <f t="array" ref="I1656">+ROUND(G1656+(G1656*DES.2),2)</f>
        <v>2000.52</v>
      </c>
      <c r="J1656" s="57"/>
      <c r="K1656" s="57"/>
      <c r="L1656" s="57"/>
      <c r="M1656" s="57"/>
      <c r="N1656" s="57"/>
      <c r="O1656" s="64" t="str">
        <f>+IFERROR(VLOOKUP(A1656,Imagen!A:B,2,0),"")</f>
        <v>http://http2.mlstatic.com/D_877895-MLA71562020542_092023-F.jpg</v>
      </c>
    </row>
    <row r="1657" spans="1:15" ht="18">
      <c r="A1657" s="75" t="s">
        <v>1675</v>
      </c>
      <c r="C1657" s="94" t="str">
        <f>+VLOOKUP(A1657,BD!$A$2:$E$3988,3,0)</f>
        <v>8 x 70</v>
      </c>
      <c r="D1657" s="95" t="str">
        <f>+VLOOKUP(A1657,BD!$A$2:$E$3988,4,0)</f>
        <v>8x70</v>
      </c>
      <c r="E1657" s="96">
        <f>+VLOOKUP(A1657,BD!$A$2:$E$3988,5,0)</f>
        <v>2393.75</v>
      </c>
      <c r="G1657" s="101">
        <f t="shared" si="47"/>
        <v>1292.6300000000001</v>
      </c>
      <c r="H1657" s="69"/>
      <c r="I1657" s="101">
        <f t="array" ref="I1657">+ROUND(G1657+(G1657*DES.2),2)</f>
        <v>2326.73</v>
      </c>
      <c r="J1657" s="57"/>
      <c r="K1657" s="57"/>
      <c r="L1657" s="57"/>
      <c r="M1657" s="57"/>
      <c r="N1657" s="57"/>
      <c r="O1657" s="64" t="str">
        <f>+IFERROR(VLOOKUP(A1657,Imagen!A:B,2,0),"")</f>
        <v>http://http2.mlstatic.com/D_925185-MLA71610240253_092023-F.jpg</v>
      </c>
    </row>
    <row r="1658" spans="1:15" ht="18">
      <c r="A1658" s="75" t="s">
        <v>1676</v>
      </c>
      <c r="C1658" s="94" t="str">
        <f>+VLOOKUP(A1658,BD!$A$2:$E$3988,3,0)</f>
        <v>8 x 80</v>
      </c>
      <c r="D1658" s="95" t="str">
        <f>+VLOOKUP(A1658,BD!$A$2:$E$3988,4,0)</f>
        <v>8x80</v>
      </c>
      <c r="E1658" s="96">
        <f>+VLOOKUP(A1658,BD!$A$2:$E$3988,5,0)</f>
        <v>2724.13</v>
      </c>
      <c r="G1658" s="101">
        <f t="shared" si="47"/>
        <v>1471.03</v>
      </c>
      <c r="H1658" s="69"/>
      <c r="I1658" s="101">
        <f t="array" ref="I1658">+ROUND(G1658+(G1658*DES.2),2)</f>
        <v>2647.85</v>
      </c>
      <c r="J1658" s="57"/>
      <c r="K1658" s="57"/>
      <c r="L1658" s="57"/>
      <c r="M1658" s="57"/>
      <c r="N1658" s="57"/>
      <c r="O1658" s="64" t="str">
        <f>+IFERROR(VLOOKUP(A1658,Imagen!A:B,2,0),"")</f>
        <v>http://http2.mlstatic.com/D_757861-MLA71561993074_092023-F.jpg</v>
      </c>
    </row>
    <row r="1659" spans="1:15" ht="18">
      <c r="A1659" s="75" t="s">
        <v>1677</v>
      </c>
      <c r="C1659" s="94" t="str">
        <f>+VLOOKUP(A1659,BD!$A$2:$E$3988,3,0)</f>
        <v>8 x 100</v>
      </c>
      <c r="D1659" s="95" t="str">
        <f>+VLOOKUP(A1659,BD!$A$2:$E$3988,4,0)</f>
        <v>8 x 100</v>
      </c>
      <c r="E1659" s="96">
        <f>+VLOOKUP(A1659,BD!$A$2:$E$3988,5,0)</f>
        <v>3196.89</v>
      </c>
      <c r="G1659" s="101">
        <f t="shared" si="47"/>
        <v>1726.32</v>
      </c>
      <c r="H1659" s="69"/>
      <c r="I1659" s="101">
        <f t="array" ref="I1659">+ROUND(G1659+(G1659*DES.2),2)</f>
        <v>3107.38</v>
      </c>
      <c r="J1659" s="57"/>
      <c r="K1659" s="57"/>
      <c r="L1659" s="57"/>
      <c r="M1659" s="57"/>
      <c r="N1659" s="57"/>
      <c r="O1659" s="65" t="str">
        <f>+IFERROR(VLOOKUP(A1659,Imagen!A:B,2,0),"")</f>
        <v/>
      </c>
    </row>
    <row r="1660" spans="1:15" ht="18">
      <c r="A1660" s="75" t="s">
        <v>1678</v>
      </c>
      <c r="C1660" s="94" t="str">
        <f>+VLOOKUP(A1660,BD!$A$2:$E$3988,3,0)</f>
        <v>10 x 50</v>
      </c>
      <c r="D1660" s="95" t="str">
        <f>+VLOOKUP(A1660,BD!$A$2:$E$3988,4,0)</f>
        <v>10x50</v>
      </c>
      <c r="E1660" s="96">
        <f>+VLOOKUP(A1660,BD!$A$2:$E$3988,5,0)</f>
        <v>2814.74</v>
      </c>
      <c r="G1660" s="101">
        <f t="shared" si="47"/>
        <v>1519.96</v>
      </c>
      <c r="H1660" s="69"/>
      <c r="I1660" s="101">
        <f t="array" ref="I1660">+ROUND(G1660+(G1660*DES.2),2)</f>
        <v>2735.93</v>
      </c>
      <c r="J1660" s="57"/>
      <c r="K1660" s="57"/>
      <c r="L1660" s="57"/>
      <c r="M1660" s="57"/>
      <c r="N1660" s="57"/>
      <c r="O1660" s="64" t="str">
        <f>+IFERROR(VLOOKUP(A1660,Imagen!A:B,2,0),"")</f>
        <v>http://http2.mlstatic.com/D_894018-MLA71562010684_092023-F.jpg</v>
      </c>
    </row>
    <row r="1661" spans="1:15" ht="18">
      <c r="A1661" s="75" t="s">
        <v>1679</v>
      </c>
      <c r="C1661" s="94" t="str">
        <f>+VLOOKUP(A1661,BD!$A$2:$E$3988,3,0)</f>
        <v>10 x 60</v>
      </c>
      <c r="D1661" s="95" t="str">
        <f>+VLOOKUP(A1661,BD!$A$2:$E$3988,4,0)</f>
        <v>10x60</v>
      </c>
      <c r="E1661" s="96">
        <f>+VLOOKUP(A1661,BD!$A$2:$E$3988,5,0)</f>
        <v>3361.63</v>
      </c>
      <c r="G1661" s="101">
        <f t="shared" si="47"/>
        <v>1815.28</v>
      </c>
      <c r="H1661" s="69"/>
      <c r="I1661" s="101">
        <f t="array" ref="I1661">+ROUND(G1661+(G1661*DES.2),2)</f>
        <v>3267.5</v>
      </c>
      <c r="J1661" s="57"/>
      <c r="K1661" s="57"/>
      <c r="L1661" s="57"/>
      <c r="M1661" s="57"/>
      <c r="N1661" s="57"/>
      <c r="O1661" s="64" t="str">
        <f>+IFERROR(VLOOKUP(A1661,Imagen!A:B,2,0),"")</f>
        <v>http://http2.mlstatic.com/D_613992-MLA71562020552_092023-F.jpg</v>
      </c>
    </row>
    <row r="1662" spans="1:15" ht="18">
      <c r="A1662" s="75" t="s">
        <v>1680</v>
      </c>
      <c r="C1662" s="94" t="str">
        <f>+VLOOKUP(A1662,BD!$A$2:$E$3988,3,0)</f>
        <v>10 x 70</v>
      </c>
      <c r="D1662" s="95" t="str">
        <f>+VLOOKUP(A1662,BD!$A$2:$E$3988,4,0)</f>
        <v>10x70</v>
      </c>
      <c r="E1662" s="96">
        <f>+VLOOKUP(A1662,BD!$A$2:$E$3988,5,0)</f>
        <v>3805.52</v>
      </c>
      <c r="G1662" s="101">
        <f t="shared" si="47"/>
        <v>2054.98</v>
      </c>
      <c r="H1662" s="69"/>
      <c r="I1662" s="101">
        <f t="array" ref="I1662">+ROUND(G1662+(G1662*DES.2),2)</f>
        <v>3698.96</v>
      </c>
      <c r="J1662" s="57"/>
      <c r="K1662" s="57"/>
      <c r="L1662" s="57"/>
      <c r="M1662" s="57"/>
      <c r="N1662" s="57"/>
      <c r="O1662" s="64" t="str">
        <f>+IFERROR(VLOOKUP(A1662,Imagen!A:B,2,0),"")</f>
        <v>http://http2.mlstatic.com/D_879984-MLA71561993068_092023-F.jpg</v>
      </c>
    </row>
    <row r="1663" spans="1:15" ht="18.75" thickBot="1">
      <c r="A1663" s="75" t="s">
        <v>1681</v>
      </c>
      <c r="C1663" s="94" t="str">
        <f>+VLOOKUP(A1663,BD!$A$2:$E$3988,3,0)</f>
        <v>10 x 80</v>
      </c>
      <c r="D1663" s="95" t="str">
        <f>+VLOOKUP(A1663,BD!$A$2:$E$3988,4,0)</f>
        <v>10x80</v>
      </c>
      <c r="E1663" s="96">
        <f>+VLOOKUP(A1663,BD!$A$2:$E$3988,5,0)</f>
        <v>4300.95</v>
      </c>
      <c r="G1663" s="101">
        <f t="shared" si="47"/>
        <v>2322.5100000000002</v>
      </c>
      <c r="H1663" s="69"/>
      <c r="I1663" s="101">
        <f t="array" ref="I1663">+ROUND(G1663+(G1663*DES.2),2)</f>
        <v>4180.5200000000004</v>
      </c>
      <c r="J1663" s="57"/>
      <c r="K1663" s="57"/>
      <c r="L1663" s="57"/>
      <c r="M1663" s="57"/>
      <c r="N1663" s="57"/>
      <c r="O1663" s="64" t="str">
        <f>+IFERROR(VLOOKUP(A1663,Imagen!A:B,2,0),"")</f>
        <v>http://http2.mlstatic.com/D_750284-MLA71561993076_092023-F.jpg</v>
      </c>
    </row>
    <row r="1664" spans="1:15" ht="27" thickBot="1">
      <c r="A1664" s="75">
        <f>+A1608+1</f>
        <v>22</v>
      </c>
      <c r="B1664" s="174"/>
      <c r="C1664" s="179" t="str">
        <f>+VLOOKUP(A1664,BD!$G:$H,2,0)</f>
        <v>CONEXIÓN DE ALUMINIO</v>
      </c>
      <c r="D1664" s="180"/>
      <c r="E1664" s="181"/>
      <c r="J1664" s="57"/>
      <c r="K1664" s="57"/>
      <c r="L1664" s="57"/>
      <c r="M1664" s="57"/>
      <c r="N1664" s="57"/>
      <c r="O1664" s="65" t="str">
        <f>+IFERROR(VLOOKUP(A1664,Imagen!A:B,2,0),"")</f>
        <v/>
      </c>
    </row>
    <row r="1665" spans="1:15" ht="18">
      <c r="A1665" s="75" t="s">
        <v>1682</v>
      </c>
      <c r="B1665" s="175"/>
      <c r="C1665" s="91">
        <f>+VLOOKUP(A1665,BD!$A$2:$E$3988,3,0)</f>
        <v>1</v>
      </c>
      <c r="D1665" s="92" t="str">
        <f>+VLOOKUP(A1665,BD!$A$2:$E$3988,4,0)</f>
        <v>Porta bulbo  1 " 25 mm - 12</v>
      </c>
      <c r="E1665" s="93">
        <f>+VLOOKUP(A1665,BD!$A$2:$E$3988,5,0)</f>
        <v>14400</v>
      </c>
      <c r="G1665" s="100">
        <f t="shared" ref="G1665:G1696" si="48">IF($G$7="SI",ROUND(E1665-(E1665*DES.1),2)*1.21,ROUND(E1665-(E1665*DES.1),2))</f>
        <v>7776</v>
      </c>
      <c r="H1665" s="69"/>
      <c r="I1665" s="100">
        <f t="array" ref="I1665">+ROUND(G1665+(G1665*DES.2),2)</f>
        <v>13996.8</v>
      </c>
      <c r="J1665" s="57"/>
      <c r="K1665" s="57"/>
      <c r="L1665" s="57"/>
      <c r="M1665" s="57"/>
      <c r="N1665" s="57"/>
      <c r="O1665" s="65" t="str">
        <f>+IFERROR(VLOOKUP(A1665,Imagen!A:B,2,0),"")</f>
        <v/>
      </c>
    </row>
    <row r="1666" spans="1:15" ht="18">
      <c r="A1666" s="75" t="s">
        <v>1683</v>
      </c>
      <c r="B1666" s="175"/>
      <c r="C1666" s="94">
        <f>+VLOOKUP(A1666,BD!$A$2:$E$3988,3,0)</f>
        <v>2</v>
      </c>
      <c r="D1666" s="95" t="str">
        <f>+VLOOKUP(A1666,BD!$A$2:$E$3988,4,0)</f>
        <v>Porta bulbo  1 " 1/8, 28 mm - 13</v>
      </c>
      <c r="E1666" s="96">
        <f>+VLOOKUP(A1666,BD!$A$2:$E$3988,5,0)</f>
        <v>15744</v>
      </c>
      <c r="G1666" s="101">
        <f t="shared" si="48"/>
        <v>8501.76</v>
      </c>
      <c r="H1666" s="69"/>
      <c r="I1666" s="101">
        <f t="array" ref="I1666">+ROUND(G1666+(G1666*DES.2),2)</f>
        <v>15303.17</v>
      </c>
      <c r="J1666" s="57"/>
      <c r="K1666" s="57"/>
      <c r="L1666" s="57"/>
      <c r="M1666" s="57"/>
      <c r="N1666" s="57"/>
      <c r="O1666" s="65" t="str">
        <f>+IFERROR(VLOOKUP(A1666,Imagen!A:B,2,0),"")</f>
        <v/>
      </c>
    </row>
    <row r="1667" spans="1:15" ht="18">
      <c r="A1667" s="75" t="s">
        <v>1684</v>
      </c>
      <c r="B1667" s="175"/>
      <c r="C1667" s="94">
        <f>+VLOOKUP(A1667,BD!$A$2:$E$3988,3,0)</f>
        <v>3</v>
      </c>
      <c r="D1667" s="95" t="str">
        <f>+VLOOKUP(A1667,BD!$A$2:$E$3988,4,0)</f>
        <v>Porta bulbo  1 1/4 ", 32 mm - 14</v>
      </c>
      <c r="E1667" s="96">
        <f>+VLOOKUP(A1667,BD!$A$2:$E$3988,5,0)</f>
        <v>15744</v>
      </c>
      <c r="G1667" s="101">
        <f t="shared" si="48"/>
        <v>8501.76</v>
      </c>
      <c r="H1667" s="69"/>
      <c r="I1667" s="101">
        <f t="array" ref="I1667">+ROUND(G1667+(G1667*DES.2),2)</f>
        <v>15303.17</v>
      </c>
      <c r="J1667" s="57"/>
      <c r="K1667" s="57"/>
      <c r="L1667" s="57"/>
      <c r="M1667" s="57"/>
      <c r="N1667" s="57"/>
      <c r="O1667" s="65" t="str">
        <f>+IFERROR(VLOOKUP(A1667,Imagen!A:B,2,0),"")</f>
        <v/>
      </c>
    </row>
    <row r="1668" spans="1:15" ht="18">
      <c r="A1668" s="75" t="s">
        <v>1685</v>
      </c>
      <c r="B1668" s="175"/>
      <c r="C1668" s="94">
        <f>+VLOOKUP(A1668,BD!$A$2:$E$3988,3,0)</f>
        <v>4</v>
      </c>
      <c r="D1668" s="95" t="str">
        <f>+VLOOKUP(A1668,BD!$A$2:$E$3988,4,0)</f>
        <v>Porta bulbo  1 3/8 " , 35 mm - 15</v>
      </c>
      <c r="E1668" s="96">
        <f>+VLOOKUP(A1668,BD!$A$2:$E$3988,5,0)</f>
        <v>16440</v>
      </c>
      <c r="G1668" s="101">
        <f t="shared" si="48"/>
        <v>8877.6</v>
      </c>
      <c r="H1668" s="69"/>
      <c r="I1668" s="101">
        <f t="array" ref="I1668">+ROUND(G1668+(G1668*DES.2),2)</f>
        <v>15979.68</v>
      </c>
      <c r="J1668" s="57"/>
      <c r="K1668" s="57"/>
      <c r="L1668" s="57"/>
      <c r="M1668" s="57"/>
      <c r="N1668" s="57"/>
      <c r="O1668" s="65" t="str">
        <f>+IFERROR(VLOOKUP(A1668,Imagen!A:B,2,0),"")</f>
        <v/>
      </c>
    </row>
    <row r="1669" spans="1:15" ht="18">
      <c r="A1669" s="75" t="s">
        <v>1686</v>
      </c>
      <c r="B1669" s="175"/>
      <c r="C1669" s="94">
        <f>+VLOOKUP(A1669,BD!$A$2:$E$3988,3,0)</f>
        <v>5</v>
      </c>
      <c r="D1669" s="95" t="str">
        <f>+VLOOKUP(A1669,BD!$A$2:$E$3988,4,0)</f>
        <v>Porta bulbo  1 1/2 ", 38 mm - 16</v>
      </c>
      <c r="E1669" s="96">
        <f>+VLOOKUP(A1669,BD!$A$2:$E$3988,5,0)</f>
        <v>16440</v>
      </c>
      <c r="G1669" s="101">
        <f t="shared" si="48"/>
        <v>8877.6</v>
      </c>
      <c r="H1669" s="69"/>
      <c r="I1669" s="101">
        <f t="array" ref="I1669">+ROUND(G1669+(G1669*DES.2),2)</f>
        <v>15979.68</v>
      </c>
      <c r="J1669" s="57"/>
      <c r="K1669" s="57"/>
      <c r="L1669" s="57"/>
      <c r="M1669" s="57"/>
      <c r="N1669" s="57"/>
      <c r="O1669" s="65" t="str">
        <f>+IFERROR(VLOOKUP(A1669,Imagen!A:B,2,0),"")</f>
        <v/>
      </c>
    </row>
    <row r="1670" spans="1:15" ht="18">
      <c r="A1670" s="75" t="s">
        <v>1687</v>
      </c>
      <c r="B1670" s="175"/>
      <c r="C1670" s="94">
        <f>+VLOOKUP(A1670,BD!$A$2:$E$3988,3,0)</f>
        <v>6</v>
      </c>
      <c r="D1670" s="95" t="str">
        <f>+VLOOKUP(A1670,BD!$A$2:$E$3988,4,0)</f>
        <v>CORSA 16 mm - 73</v>
      </c>
      <c r="E1670" s="96">
        <f>+VLOOKUP(A1670,BD!$A$2:$E$3988,5,0)</f>
        <v>8900</v>
      </c>
      <c r="G1670" s="101">
        <f t="shared" si="48"/>
        <v>4806</v>
      </c>
      <c r="H1670" s="69"/>
      <c r="I1670" s="101">
        <f t="array" ref="I1670">+ROUND(G1670+(G1670*DES.2),2)</f>
        <v>8650.7999999999993</v>
      </c>
      <c r="J1670" s="57"/>
      <c r="K1670" s="57"/>
      <c r="L1670" s="57"/>
      <c r="M1670" s="57"/>
      <c r="N1670" s="57"/>
      <c r="O1670" s="65" t="str">
        <f>+IFERROR(VLOOKUP(A1670,Imagen!A:B,2,0),"")</f>
        <v/>
      </c>
    </row>
    <row r="1671" spans="1:15" ht="18">
      <c r="A1671" s="75" t="s">
        <v>1688</v>
      </c>
      <c r="B1671" s="175"/>
      <c r="C1671" s="94">
        <f>+VLOOKUP(A1671,BD!$A$2:$E$3988,3,0)</f>
        <v>7</v>
      </c>
      <c r="D1671" s="95" t="str">
        <f>+VLOOKUP(A1671,BD!$A$2:$E$3988,4,0)</f>
        <v>CORSA 19 mm - 74</v>
      </c>
      <c r="E1671" s="96">
        <f>+VLOOKUP(A1671,BD!$A$2:$E$3988,5,0)</f>
        <v>9400</v>
      </c>
      <c r="G1671" s="101">
        <f t="shared" si="48"/>
        <v>5076</v>
      </c>
      <c r="H1671" s="69"/>
      <c r="I1671" s="101">
        <f t="array" ref="I1671">+ROUND(G1671+(G1671*DES.2),2)</f>
        <v>9136.7999999999993</v>
      </c>
      <c r="J1671" s="57"/>
      <c r="K1671" s="57"/>
      <c r="L1671" s="57"/>
      <c r="M1671" s="57"/>
      <c r="N1671" s="57"/>
      <c r="O1671" s="65" t="str">
        <f>+IFERROR(VLOOKUP(A1671,Imagen!A:B,2,0),"")</f>
        <v/>
      </c>
    </row>
    <row r="1672" spans="1:15" ht="18">
      <c r="A1672" s="75" t="s">
        <v>10289</v>
      </c>
      <c r="B1672" s="175"/>
      <c r="C1672" s="94">
        <f>+VLOOKUP(A1672,BD!$A$2:$E$3988,3,0)</f>
        <v>9</v>
      </c>
      <c r="D1672" s="95" t="str">
        <f>+VLOOKUP(A1672,BD!$A$2:$E$3988,4,0)</f>
        <v>CORSA 6 mm</v>
      </c>
      <c r="E1672" s="96">
        <f>+VLOOKUP(A1672,BD!$A$2:$E$3988,5,0)</f>
        <v>1160</v>
      </c>
      <c r="G1672" s="101">
        <f t="shared" si="48"/>
        <v>626.4</v>
      </c>
      <c r="H1672" s="69"/>
      <c r="I1672" s="101">
        <f t="array" ref="I1672">+ROUND(G1672+(G1672*DES.2),2)</f>
        <v>1127.52</v>
      </c>
      <c r="J1672" s="57"/>
      <c r="K1672" s="57"/>
      <c r="L1672" s="57"/>
      <c r="M1672" s="57"/>
      <c r="N1672" s="57"/>
      <c r="O1672" s="65" t="str">
        <f>+IFERROR(VLOOKUP(A1672,Imagen!A:B,2,0),"")</f>
        <v/>
      </c>
    </row>
    <row r="1673" spans="1:15" ht="18">
      <c r="A1673" s="75" t="s">
        <v>1689</v>
      </c>
      <c r="C1673" s="94">
        <f>+VLOOKUP(A1673,BD!$A$2:$E$3988,3,0)</f>
        <v>10</v>
      </c>
      <c r="D1673" s="95" t="str">
        <f>+VLOOKUP(A1673,BD!$A$2:$E$3988,4,0)</f>
        <v>Union de 8 mm</v>
      </c>
      <c r="E1673" s="96">
        <f>+VLOOKUP(A1673,BD!$A$2:$E$3988,5,0)</f>
        <v>1160</v>
      </c>
      <c r="G1673" s="101">
        <f t="shared" si="48"/>
        <v>626.4</v>
      </c>
      <c r="H1673" s="69"/>
      <c r="I1673" s="101">
        <f t="array" ref="I1673">+ROUND(G1673+(G1673*DES.2),2)</f>
        <v>1127.52</v>
      </c>
      <c r="J1673" s="57"/>
      <c r="K1673" s="57"/>
      <c r="L1673" s="57"/>
      <c r="M1673" s="57"/>
      <c r="N1673" s="57"/>
      <c r="O1673" s="65" t="str">
        <f>+IFERROR(VLOOKUP(A1673,Imagen!A:B,2,0),"")</f>
        <v/>
      </c>
    </row>
    <row r="1674" spans="1:15" ht="18">
      <c r="A1674" s="75" t="s">
        <v>1690</v>
      </c>
      <c r="C1674" s="94">
        <f>+VLOOKUP(A1674,BD!$A$2:$E$3988,3,0)</f>
        <v>11</v>
      </c>
      <c r="D1674" s="95" t="str">
        <f>+VLOOKUP(A1674,BD!$A$2:$E$3988,4,0)</f>
        <v>Union de 10 mm</v>
      </c>
      <c r="E1674" s="96">
        <f>+VLOOKUP(A1674,BD!$A$2:$E$3988,5,0)</f>
        <v>1512</v>
      </c>
      <c r="G1674" s="101">
        <f t="shared" si="48"/>
        <v>816.48</v>
      </c>
      <c r="H1674" s="69"/>
      <c r="I1674" s="101">
        <f t="array" ref="I1674">+ROUND(G1674+(G1674*DES.2),2)</f>
        <v>1469.66</v>
      </c>
      <c r="J1674" s="57"/>
      <c r="K1674" s="57"/>
      <c r="L1674" s="57"/>
      <c r="M1674" s="57"/>
      <c r="N1674" s="57"/>
      <c r="O1674" s="65" t="str">
        <f>+IFERROR(VLOOKUP(A1674,Imagen!A:B,2,0),"")</f>
        <v/>
      </c>
    </row>
    <row r="1675" spans="1:15" ht="18">
      <c r="A1675" s="75" t="s">
        <v>1691</v>
      </c>
      <c r="C1675" s="94">
        <f>+VLOOKUP(A1675,BD!$A$2:$E$3988,3,0)</f>
        <v>12</v>
      </c>
      <c r="D1675" s="95" t="str">
        <f>+VLOOKUP(A1675,BD!$A$2:$E$3988,4,0)</f>
        <v>Union de 11 mm</v>
      </c>
      <c r="E1675" s="96">
        <f>+VLOOKUP(A1675,BD!$A$2:$E$3988,5,0)</f>
        <v>2080</v>
      </c>
      <c r="G1675" s="101">
        <f t="shared" si="48"/>
        <v>1123.2</v>
      </c>
      <c r="H1675" s="69"/>
      <c r="I1675" s="101">
        <f t="array" ref="I1675">+ROUND(G1675+(G1675*DES.2),2)</f>
        <v>2021.76</v>
      </c>
      <c r="J1675" s="57"/>
      <c r="K1675" s="57"/>
      <c r="L1675" s="57"/>
      <c r="M1675" s="57"/>
      <c r="N1675" s="57"/>
      <c r="O1675" s="65" t="str">
        <f>+IFERROR(VLOOKUP(A1675,Imagen!A:B,2,0),"")</f>
        <v/>
      </c>
    </row>
    <row r="1676" spans="1:15" ht="18">
      <c r="A1676" s="75" t="s">
        <v>1692</v>
      </c>
      <c r="C1676" s="94">
        <f>+VLOOKUP(A1676,BD!$A$2:$E$3988,3,0)</f>
        <v>13</v>
      </c>
      <c r="D1676" s="95" t="str">
        <f>+VLOOKUP(A1676,BD!$A$2:$E$3988,4,0)</f>
        <v>Union de 13 mm - 19</v>
      </c>
      <c r="E1676" s="96">
        <f>+VLOOKUP(A1676,BD!$A$2:$E$3988,5,0)</f>
        <v>2856</v>
      </c>
      <c r="G1676" s="101">
        <f t="shared" si="48"/>
        <v>1542.24</v>
      </c>
      <c r="H1676" s="69"/>
      <c r="I1676" s="101">
        <f t="array" ref="I1676">+ROUND(G1676+(G1676*DES.2),2)</f>
        <v>2776.03</v>
      </c>
      <c r="J1676" s="57"/>
      <c r="K1676" s="57"/>
      <c r="L1676" s="57"/>
      <c r="M1676" s="57"/>
      <c r="N1676" s="57"/>
      <c r="O1676" s="65" t="str">
        <f>+IFERROR(VLOOKUP(A1676,Imagen!A:B,2,0),"")</f>
        <v/>
      </c>
    </row>
    <row r="1677" spans="1:15" ht="18">
      <c r="A1677" s="75" t="s">
        <v>1693</v>
      </c>
      <c r="C1677" s="94">
        <f>+VLOOKUP(A1677,BD!$A$2:$E$3988,3,0)</f>
        <v>14</v>
      </c>
      <c r="D1677" s="95" t="str">
        <f>+VLOOKUP(A1677,BD!$A$2:$E$3988,4,0)</f>
        <v>Union de 16 mm - 20</v>
      </c>
      <c r="E1677" s="96">
        <f>+VLOOKUP(A1677,BD!$A$2:$E$3988,5,0)</f>
        <v>2904</v>
      </c>
      <c r="G1677" s="101">
        <f t="shared" si="48"/>
        <v>1568.16</v>
      </c>
      <c r="H1677" s="69"/>
      <c r="I1677" s="101">
        <f t="array" ref="I1677">+ROUND(G1677+(G1677*DES.2),2)</f>
        <v>2822.69</v>
      </c>
      <c r="J1677" s="57"/>
      <c r="K1677" s="57"/>
      <c r="L1677" s="57"/>
      <c r="M1677" s="57"/>
      <c r="N1677" s="57"/>
      <c r="O1677" s="65" t="str">
        <f>+IFERROR(VLOOKUP(A1677,Imagen!A:B,2,0),"")</f>
        <v/>
      </c>
    </row>
    <row r="1678" spans="1:15" ht="18">
      <c r="A1678" s="75" t="s">
        <v>1694</v>
      </c>
      <c r="C1678" s="94">
        <f>+VLOOKUP(A1678,BD!$A$2:$E$3988,3,0)</f>
        <v>15</v>
      </c>
      <c r="D1678" s="95" t="str">
        <f>+VLOOKUP(A1678,BD!$A$2:$E$3988,4,0)</f>
        <v>Union de 19 mm - 21</v>
      </c>
      <c r="E1678" s="96">
        <f>+VLOOKUP(A1678,BD!$A$2:$E$3988,5,0)</f>
        <v>3128</v>
      </c>
      <c r="G1678" s="101">
        <f t="shared" si="48"/>
        <v>1689.12</v>
      </c>
      <c r="H1678" s="69"/>
      <c r="I1678" s="101">
        <f t="array" ref="I1678">+ROUND(G1678+(G1678*DES.2),2)</f>
        <v>3040.42</v>
      </c>
      <c r="J1678" s="57"/>
      <c r="K1678" s="57"/>
      <c r="L1678" s="57"/>
      <c r="M1678" s="57"/>
      <c r="N1678" s="57"/>
      <c r="O1678" s="65" t="str">
        <f>+IFERROR(VLOOKUP(A1678,Imagen!A:B,2,0),"")</f>
        <v/>
      </c>
    </row>
    <row r="1679" spans="1:15" ht="18">
      <c r="A1679" s="75" t="s">
        <v>1695</v>
      </c>
      <c r="C1679" s="94">
        <f>+VLOOKUP(A1679,BD!$A$2:$E$3988,3,0)</f>
        <v>16</v>
      </c>
      <c r="D1679" s="95" t="str">
        <f>+VLOOKUP(A1679,BD!$A$2:$E$3988,4,0)</f>
        <v>Union de 22 mm - 22</v>
      </c>
      <c r="E1679" s="96">
        <f>+VLOOKUP(A1679,BD!$A$2:$E$3988,5,0)</f>
        <v>3312</v>
      </c>
      <c r="G1679" s="101">
        <f t="shared" si="48"/>
        <v>1788.48</v>
      </c>
      <c r="H1679" s="69"/>
      <c r="I1679" s="101">
        <f t="array" ref="I1679">+ROUND(G1679+(G1679*DES.2),2)</f>
        <v>3219.26</v>
      </c>
      <c r="J1679" s="57"/>
      <c r="K1679" s="57"/>
      <c r="L1679" s="57"/>
      <c r="M1679" s="57"/>
      <c r="N1679" s="57"/>
      <c r="O1679" s="65" t="str">
        <f>+IFERROR(VLOOKUP(A1679,Imagen!A:B,2,0),"")</f>
        <v/>
      </c>
    </row>
    <row r="1680" spans="1:15" ht="18">
      <c r="A1680" s="75" t="s">
        <v>1696</v>
      </c>
      <c r="C1680" s="94">
        <f>+VLOOKUP(A1680,BD!$A$2:$E$3988,3,0)</f>
        <v>17</v>
      </c>
      <c r="D1680" s="95" t="str">
        <f>+VLOOKUP(A1680,BD!$A$2:$E$3988,4,0)</f>
        <v>Union de 25 mm - 23</v>
      </c>
      <c r="E1680" s="96">
        <f>+VLOOKUP(A1680,BD!$A$2:$E$3988,5,0)</f>
        <v>3856</v>
      </c>
      <c r="G1680" s="101">
        <f t="shared" si="48"/>
        <v>2082.2399999999998</v>
      </c>
      <c r="H1680" s="69"/>
      <c r="I1680" s="101">
        <f t="array" ref="I1680">+ROUND(G1680+(G1680*DES.2),2)</f>
        <v>3748.03</v>
      </c>
      <c r="J1680" s="57"/>
      <c r="K1680" s="57"/>
      <c r="L1680" s="57"/>
      <c r="M1680" s="57"/>
      <c r="N1680" s="57"/>
      <c r="O1680" s="65" t="str">
        <f>+IFERROR(VLOOKUP(A1680,Imagen!A:B,2,0),"")</f>
        <v/>
      </c>
    </row>
    <row r="1681" spans="1:15" ht="18">
      <c r="A1681" s="75" t="s">
        <v>1697</v>
      </c>
      <c r="C1681" s="94">
        <f>+VLOOKUP(A1681,BD!$A$2:$E$3988,3,0)</f>
        <v>18</v>
      </c>
      <c r="D1681" s="95" t="str">
        <f>+VLOOKUP(A1681,BD!$A$2:$E$3988,4,0)</f>
        <v>Union de 28 mm - 24</v>
      </c>
      <c r="E1681" s="96">
        <f>+VLOOKUP(A1681,BD!$A$2:$E$3988,5,0)</f>
        <v>4224</v>
      </c>
      <c r="G1681" s="101">
        <f t="shared" si="48"/>
        <v>2280.96</v>
      </c>
      <c r="H1681" s="69"/>
      <c r="I1681" s="101">
        <f t="array" ref="I1681">+ROUND(G1681+(G1681*DES.2),2)</f>
        <v>4105.7299999999996</v>
      </c>
      <c r="J1681" s="57"/>
      <c r="K1681" s="57"/>
      <c r="L1681" s="57"/>
      <c r="M1681" s="57"/>
      <c r="N1681" s="57"/>
      <c r="O1681" s="65" t="str">
        <f>+IFERROR(VLOOKUP(A1681,Imagen!A:B,2,0),"")</f>
        <v/>
      </c>
    </row>
    <row r="1682" spans="1:15" ht="18">
      <c r="A1682" s="75" t="s">
        <v>1698</v>
      </c>
      <c r="C1682" s="94">
        <f>+VLOOKUP(A1682,BD!$A$2:$E$3988,3,0)</f>
        <v>19</v>
      </c>
      <c r="D1682" s="95" t="str">
        <f>+VLOOKUP(A1682,BD!$A$2:$E$3988,4,0)</f>
        <v>Union de 32 mm - 25</v>
      </c>
      <c r="E1682" s="96">
        <f>+VLOOKUP(A1682,BD!$A$2:$E$3988,5,0)</f>
        <v>4588</v>
      </c>
      <c r="G1682" s="101">
        <f t="shared" si="48"/>
        <v>2477.52</v>
      </c>
      <c r="H1682" s="69"/>
      <c r="I1682" s="101">
        <f t="array" ref="I1682">+ROUND(G1682+(G1682*DES.2),2)</f>
        <v>4459.54</v>
      </c>
      <c r="J1682" s="57"/>
      <c r="K1682" s="57"/>
      <c r="L1682" s="57"/>
      <c r="M1682" s="57"/>
      <c r="N1682" s="57"/>
      <c r="O1682" s="65" t="str">
        <f>+IFERROR(VLOOKUP(A1682,Imagen!A:B,2,0),"")</f>
        <v/>
      </c>
    </row>
    <row r="1683" spans="1:15" ht="18">
      <c r="A1683" s="75" t="s">
        <v>1699</v>
      </c>
      <c r="C1683" s="94">
        <f>+VLOOKUP(A1683,BD!$A$2:$E$3988,3,0)</f>
        <v>20</v>
      </c>
      <c r="D1683" s="95" t="str">
        <f>+VLOOKUP(A1683,BD!$A$2:$E$3988,4,0)</f>
        <v>Union de 35 mm - 26</v>
      </c>
      <c r="E1683" s="96">
        <f>+VLOOKUP(A1683,BD!$A$2:$E$3988,5,0)</f>
        <v>4944</v>
      </c>
      <c r="G1683" s="101">
        <f t="shared" si="48"/>
        <v>2669.76</v>
      </c>
      <c r="H1683" s="69"/>
      <c r="I1683" s="101">
        <f t="array" ref="I1683">+ROUND(G1683+(G1683*DES.2),2)</f>
        <v>4805.57</v>
      </c>
      <c r="J1683" s="57"/>
      <c r="K1683" s="57"/>
      <c r="L1683" s="57"/>
      <c r="M1683" s="57"/>
      <c r="N1683" s="57"/>
      <c r="O1683" s="65" t="str">
        <f>+IFERROR(VLOOKUP(A1683,Imagen!A:B,2,0),"")</f>
        <v/>
      </c>
    </row>
    <row r="1684" spans="1:15" ht="18">
      <c r="A1684" s="75" t="s">
        <v>1700</v>
      </c>
      <c r="C1684" s="94">
        <f>+VLOOKUP(A1684,BD!$A$2:$E$3988,3,0)</f>
        <v>21</v>
      </c>
      <c r="D1684" s="95" t="str">
        <f>+VLOOKUP(A1684,BD!$A$2:$E$3988,4,0)</f>
        <v>Union de 38 mm - 27</v>
      </c>
      <c r="E1684" s="96">
        <f>+VLOOKUP(A1684,BD!$A$2:$E$3988,5,0)</f>
        <v>5376</v>
      </c>
      <c r="G1684" s="101">
        <f t="shared" si="48"/>
        <v>2903.04</v>
      </c>
      <c r="H1684" s="69"/>
      <c r="I1684" s="101">
        <f t="array" ref="I1684">+ROUND(G1684+(G1684*DES.2),2)</f>
        <v>5225.47</v>
      </c>
      <c r="J1684" s="57"/>
      <c r="K1684" s="57"/>
      <c r="L1684" s="57"/>
      <c r="M1684" s="57"/>
      <c r="N1684" s="57"/>
      <c r="O1684" s="65" t="str">
        <f>+IFERROR(VLOOKUP(A1684,Imagen!A:B,2,0),"")</f>
        <v/>
      </c>
    </row>
    <row r="1685" spans="1:15" ht="18">
      <c r="A1685" s="75" t="s">
        <v>1701</v>
      </c>
      <c r="C1685" s="94">
        <f>+VLOOKUP(A1685,BD!$A$2:$E$3988,3,0)</f>
        <v>22</v>
      </c>
      <c r="D1685" s="95" t="str">
        <f>+VLOOKUP(A1685,BD!$A$2:$E$3988,4,0)</f>
        <v>Union de 45 mm</v>
      </c>
      <c r="E1685" s="96">
        <f>+VLOOKUP(A1685,BD!$A$2:$E$3988,5,0)</f>
        <v>7520</v>
      </c>
      <c r="G1685" s="101">
        <f t="shared" si="48"/>
        <v>4060.8</v>
      </c>
      <c r="H1685" s="69"/>
      <c r="I1685" s="101">
        <f t="array" ref="I1685">+ROUND(G1685+(G1685*DES.2),2)</f>
        <v>7309.44</v>
      </c>
      <c r="J1685" s="57"/>
      <c r="K1685" s="57"/>
      <c r="L1685" s="57"/>
      <c r="M1685" s="57"/>
      <c r="N1685" s="57"/>
      <c r="O1685" s="65" t="str">
        <f>+IFERROR(VLOOKUP(A1685,Imagen!A:B,2,0),"")</f>
        <v/>
      </c>
    </row>
    <row r="1686" spans="1:15" ht="18">
      <c r="A1686" s="75" t="s">
        <v>1702</v>
      </c>
      <c r="C1686" s="94">
        <f>+VLOOKUP(A1686,BD!$A$2:$E$3988,3,0)</f>
        <v>23</v>
      </c>
      <c r="D1686" s="95" t="str">
        <f>+VLOOKUP(A1686,BD!$A$2:$E$3988,4,0)</f>
        <v>Union de 50 mm</v>
      </c>
      <c r="E1686" s="96">
        <f>+VLOOKUP(A1686,BD!$A$2:$E$3988,5,0)</f>
        <v>8432</v>
      </c>
      <c r="G1686" s="101">
        <f t="shared" si="48"/>
        <v>4553.28</v>
      </c>
      <c r="H1686" s="69"/>
      <c r="I1686" s="101">
        <f t="array" ref="I1686">+ROUND(G1686+(G1686*DES.2),2)</f>
        <v>8195.9</v>
      </c>
      <c r="J1686" s="57"/>
      <c r="K1686" s="57"/>
      <c r="L1686" s="57"/>
      <c r="M1686" s="57"/>
      <c r="N1686" s="57"/>
      <c r="O1686" s="65" t="str">
        <f>+IFERROR(VLOOKUP(A1686,Imagen!A:B,2,0),"")</f>
        <v/>
      </c>
    </row>
    <row r="1687" spans="1:15" ht="18">
      <c r="A1687" s="75" t="s">
        <v>10290</v>
      </c>
      <c r="C1687" s="94">
        <f>+VLOOKUP(A1687,BD!$A$2:$E$3988,3,0)</f>
        <v>24</v>
      </c>
      <c r="D1687" s="95" t="str">
        <f>+VLOOKUP(A1687,BD!$A$2:$E$3988,4,0)</f>
        <v>Union de 57 mm</v>
      </c>
      <c r="E1687" s="96">
        <f>+VLOOKUP(A1687,BD!$A$2:$E$3988,5,0)</f>
        <v>9560</v>
      </c>
      <c r="G1687" s="101">
        <f t="shared" si="48"/>
        <v>5162.3999999999996</v>
      </c>
      <c r="H1687" s="69"/>
      <c r="I1687" s="101">
        <f t="array" ref="I1687">+ROUND(G1687+(G1687*DES.2),2)</f>
        <v>9292.32</v>
      </c>
      <c r="J1687" s="57"/>
      <c r="K1687" s="57"/>
      <c r="L1687" s="57"/>
      <c r="M1687" s="57"/>
      <c r="N1687" s="57"/>
      <c r="O1687" s="65" t="str">
        <f>+IFERROR(VLOOKUP(A1687,Imagen!A:B,2,0),"")</f>
        <v/>
      </c>
    </row>
    <row r="1688" spans="1:15" ht="18">
      <c r="A1688" s="75" t="s">
        <v>1703</v>
      </c>
      <c r="C1688" s="94">
        <f>+VLOOKUP(A1688,BD!$A$2:$E$3988,3,0)</f>
        <v>25</v>
      </c>
      <c r="D1688" s="95" t="str">
        <f>+VLOOKUP(A1688,BD!$A$2:$E$3988,4,0)</f>
        <v>"U" anula cañerias 16 mm - 28</v>
      </c>
      <c r="E1688" s="96">
        <f>+VLOOKUP(A1688,BD!$A$2:$E$3988,5,0)</f>
        <v>6672</v>
      </c>
      <c r="G1688" s="101">
        <f t="shared" si="48"/>
        <v>3602.88</v>
      </c>
      <c r="H1688" s="69"/>
      <c r="I1688" s="101">
        <f t="array" ref="I1688">+ROUND(G1688+(G1688*DES.2),2)</f>
        <v>6485.18</v>
      </c>
      <c r="J1688" s="57"/>
      <c r="K1688" s="57"/>
      <c r="L1688" s="57"/>
      <c r="M1688" s="57"/>
      <c r="N1688" s="57"/>
      <c r="O1688" s="65" t="str">
        <f>+IFERROR(VLOOKUP(A1688,Imagen!A:B,2,0),"")</f>
        <v/>
      </c>
    </row>
    <row r="1689" spans="1:15" ht="18">
      <c r="A1689" s="75" t="s">
        <v>1704</v>
      </c>
      <c r="C1689" s="94">
        <f>+VLOOKUP(A1689,BD!$A$2:$E$3988,3,0)</f>
        <v>26</v>
      </c>
      <c r="D1689" s="95" t="str">
        <f>+VLOOKUP(A1689,BD!$A$2:$E$3988,4,0)</f>
        <v>"U" anula cañerias 19 mm - 29</v>
      </c>
      <c r="E1689" s="96">
        <f>+VLOOKUP(A1689,BD!$A$2:$E$3988,5,0)</f>
        <v>7704</v>
      </c>
      <c r="G1689" s="101">
        <f t="shared" si="48"/>
        <v>4160.16</v>
      </c>
      <c r="H1689" s="69"/>
      <c r="I1689" s="101">
        <f t="array" ref="I1689">+ROUND(G1689+(G1689*DES.2),2)</f>
        <v>7488.29</v>
      </c>
      <c r="J1689" s="57"/>
      <c r="K1689" s="57"/>
      <c r="L1689" s="57"/>
      <c r="M1689" s="57"/>
      <c r="N1689" s="57"/>
      <c r="O1689" s="65" t="str">
        <f>+IFERROR(VLOOKUP(A1689,Imagen!A:B,2,0),"")</f>
        <v/>
      </c>
    </row>
    <row r="1690" spans="1:15" ht="18">
      <c r="A1690" s="75" t="s">
        <v>1705</v>
      </c>
      <c r="C1690" s="94">
        <f>+VLOOKUP(A1690,BD!$A$2:$E$3988,3,0)</f>
        <v>27</v>
      </c>
      <c r="D1690" s="95" t="str">
        <f>+VLOOKUP(A1690,BD!$A$2:$E$3988,4,0)</f>
        <v>"U" anula cañeria Patner 22 mm</v>
      </c>
      <c r="E1690" s="96">
        <f>+VLOOKUP(A1690,BD!$A$2:$E$3988,5,0)</f>
        <v>9399</v>
      </c>
      <c r="G1690" s="101">
        <f t="shared" si="48"/>
        <v>5075.46</v>
      </c>
      <c r="H1690" s="69"/>
      <c r="I1690" s="101">
        <f t="array" ref="I1690">+ROUND(G1690+(G1690*DES.2),2)</f>
        <v>9135.83</v>
      </c>
      <c r="J1690" s="57"/>
      <c r="K1690" s="57"/>
      <c r="L1690" s="57"/>
      <c r="M1690" s="57"/>
      <c r="N1690" s="57"/>
      <c r="O1690" s="65" t="str">
        <f>+IFERROR(VLOOKUP(A1690,Imagen!A:B,2,0),"")</f>
        <v/>
      </c>
    </row>
    <row r="1691" spans="1:15" ht="18">
      <c r="A1691" s="75" t="s">
        <v>1706</v>
      </c>
      <c r="C1691" s="94">
        <f>+VLOOKUP(A1691,BD!$A$2:$E$3988,3,0)</f>
        <v>28</v>
      </c>
      <c r="D1691" s="95" t="str">
        <f>+VLOOKUP(A1691,BD!$A$2:$E$3988,4,0)</f>
        <v>"U"  Patner 22 mm con reduc a 19 mm</v>
      </c>
      <c r="E1691" s="96">
        <f>+VLOOKUP(A1691,BD!$A$2:$E$3988,5,0)</f>
        <v>11890</v>
      </c>
      <c r="G1691" s="101">
        <f t="shared" si="48"/>
        <v>6420.6</v>
      </c>
      <c r="H1691" s="69"/>
      <c r="I1691" s="101">
        <f t="array" ref="I1691">+ROUND(G1691+(G1691*DES.2),2)</f>
        <v>11557.08</v>
      </c>
      <c r="J1691" s="57"/>
      <c r="K1691" s="57"/>
      <c r="L1691" s="57"/>
      <c r="M1691" s="57"/>
      <c r="N1691" s="57"/>
      <c r="O1691" s="65" t="str">
        <f>+IFERROR(VLOOKUP(A1691,Imagen!A:B,2,0),"")</f>
        <v/>
      </c>
    </row>
    <row r="1692" spans="1:15" ht="18">
      <c r="A1692" s="75" t="s">
        <v>1707</v>
      </c>
      <c r="C1692" s="94">
        <f>+VLOOKUP(A1692,BD!$A$2:$E$3988,3,0)</f>
        <v>30</v>
      </c>
      <c r="D1692" s="95" t="str">
        <f>+VLOOKUP(A1692,BD!$A$2:$E$3988,4,0)</f>
        <v>REDUCCION  8 X 13 - 60</v>
      </c>
      <c r="E1692" s="96">
        <f>+VLOOKUP(A1692,BD!$A$2:$E$3988,5,0)</f>
        <v>6773.76</v>
      </c>
      <c r="G1692" s="101">
        <f t="shared" si="48"/>
        <v>3657.83</v>
      </c>
      <c r="H1692" s="69"/>
      <c r="I1692" s="101">
        <f t="array" ref="I1692">+ROUND(G1692+(G1692*DES.2),2)</f>
        <v>6584.09</v>
      </c>
      <c r="J1692" s="57"/>
      <c r="K1692" s="57"/>
      <c r="L1692" s="57"/>
      <c r="M1692" s="57"/>
      <c r="N1692" s="57"/>
      <c r="O1692" s="65" t="str">
        <f>+IFERROR(VLOOKUP(A1692,Imagen!A:B,2,0),"")</f>
        <v/>
      </c>
    </row>
    <row r="1693" spans="1:15" ht="18">
      <c r="A1693" s="75" t="s">
        <v>1708</v>
      </c>
      <c r="C1693" s="94">
        <f>+VLOOKUP(A1693,BD!$A$2:$E$3988,3,0)</f>
        <v>31</v>
      </c>
      <c r="D1693" s="95" t="str">
        <f>+VLOOKUP(A1693,BD!$A$2:$E$3988,4,0)</f>
        <v>REDUCCION  8 X 16 - 61</v>
      </c>
      <c r="E1693" s="96">
        <f>+VLOOKUP(A1693,BD!$A$2:$E$3988,5,0)</f>
        <v>7073.92</v>
      </c>
      <c r="G1693" s="101">
        <f t="shared" si="48"/>
        <v>3819.92</v>
      </c>
      <c r="H1693" s="69"/>
      <c r="I1693" s="101">
        <f t="array" ref="I1693">+ROUND(G1693+(G1693*DES.2),2)</f>
        <v>6875.86</v>
      </c>
      <c r="J1693" s="57"/>
      <c r="K1693" s="57"/>
      <c r="L1693" s="57"/>
      <c r="M1693" s="57"/>
      <c r="N1693" s="57"/>
      <c r="O1693" s="65" t="str">
        <f>+IFERROR(VLOOKUP(A1693,Imagen!A:B,2,0),"")</f>
        <v/>
      </c>
    </row>
    <row r="1694" spans="1:15" ht="18">
      <c r="A1694" s="75" t="s">
        <v>1709</v>
      </c>
      <c r="C1694" s="94">
        <f>+VLOOKUP(A1694,BD!$A$2:$E$3988,3,0)</f>
        <v>32</v>
      </c>
      <c r="D1694" s="95" t="str">
        <f>+VLOOKUP(A1694,BD!$A$2:$E$3988,4,0)</f>
        <v>REDUCCION  8 X 19 - 63</v>
      </c>
      <c r="E1694" s="96">
        <f>+VLOOKUP(A1694,BD!$A$2:$E$3988,5,0)</f>
        <v>7852</v>
      </c>
      <c r="G1694" s="101">
        <f t="shared" si="48"/>
        <v>4240.08</v>
      </c>
      <c r="H1694" s="69"/>
      <c r="I1694" s="101">
        <f t="array" ref="I1694">+ROUND(G1694+(G1694*DES.2),2)</f>
        <v>7632.14</v>
      </c>
      <c r="J1694" s="57"/>
      <c r="K1694" s="57"/>
      <c r="L1694" s="57"/>
      <c r="M1694" s="57"/>
      <c r="N1694" s="57"/>
      <c r="O1694" s="65" t="str">
        <f>+IFERROR(VLOOKUP(A1694,Imagen!A:B,2,0),"")</f>
        <v/>
      </c>
    </row>
    <row r="1695" spans="1:15" ht="18">
      <c r="A1695" s="75" t="s">
        <v>10291</v>
      </c>
      <c r="C1695" s="94">
        <f>+VLOOKUP(A1695,BD!$A$2:$E$3988,3,0)</f>
        <v>34</v>
      </c>
      <c r="D1695" s="95" t="str">
        <f>+VLOOKUP(A1695,BD!$A$2:$E$3988,4,0)</f>
        <v>REDUCCION  6 X 18</v>
      </c>
      <c r="E1695" s="96">
        <f>+VLOOKUP(A1695,BD!$A$2:$E$3988,5,0)</f>
        <v>6773.76</v>
      </c>
      <c r="G1695" s="101">
        <f t="shared" si="48"/>
        <v>3657.83</v>
      </c>
      <c r="H1695" s="69"/>
      <c r="I1695" s="101">
        <f t="array" ref="I1695">+ROUND(G1695+(G1695*DES.2),2)</f>
        <v>6584.09</v>
      </c>
      <c r="J1695" s="57"/>
      <c r="K1695" s="57"/>
      <c r="L1695" s="57"/>
      <c r="M1695" s="57"/>
      <c r="N1695" s="57"/>
      <c r="O1695" s="65" t="str">
        <f>+IFERROR(VLOOKUP(A1695,Imagen!A:B,2,0),"")</f>
        <v/>
      </c>
    </row>
    <row r="1696" spans="1:15" ht="18">
      <c r="A1696" s="75" t="s">
        <v>10292</v>
      </c>
      <c r="C1696" s="94">
        <f>+VLOOKUP(A1696,BD!$A$2:$E$3988,3,0)</f>
        <v>35</v>
      </c>
      <c r="D1696" s="95" t="str">
        <f>+VLOOKUP(A1696,BD!$A$2:$E$3988,4,0)</f>
        <v>REDUCCION  6 X 10</v>
      </c>
      <c r="E1696" s="96">
        <f>+VLOOKUP(A1696,BD!$A$2:$E$3988,5,0)</f>
        <v>6773.76</v>
      </c>
      <c r="G1696" s="101">
        <f t="shared" si="48"/>
        <v>3657.83</v>
      </c>
      <c r="H1696" s="69"/>
      <c r="I1696" s="101">
        <f t="shared" ref="I1696:I1724" si="49">+ROUND(G1696+(G1696*DES.2),2)</f>
        <v>6584.09</v>
      </c>
      <c r="J1696" s="57"/>
      <c r="K1696" s="57"/>
      <c r="L1696" s="57"/>
      <c r="M1696" s="57"/>
      <c r="N1696" s="57"/>
      <c r="O1696" s="65" t="str">
        <f>+IFERROR(VLOOKUP(A1696,Imagen!A:B,2,0),"")</f>
        <v/>
      </c>
    </row>
    <row r="1697" spans="1:15" ht="18">
      <c r="A1697" s="75" t="s">
        <v>10293</v>
      </c>
      <c r="C1697" s="94">
        <f>+VLOOKUP(A1697,BD!$A$2:$E$3988,3,0)</f>
        <v>36</v>
      </c>
      <c r="D1697" s="95" t="str">
        <f>+VLOOKUP(A1697,BD!$A$2:$E$3988,4,0)</f>
        <v>REDUCCION  6 X 13</v>
      </c>
      <c r="E1697" s="96">
        <f>+VLOOKUP(A1697,BD!$A$2:$E$3988,5,0)</f>
        <v>6773.76</v>
      </c>
      <c r="G1697" s="101">
        <f t="shared" ref="G1697:G1725" si="50">IF($G$7="SI",ROUND(E1697-(E1697*DES.1),2)*1.21,ROUND(E1697-(E1697*DES.1),2))</f>
        <v>3657.83</v>
      </c>
      <c r="H1697" s="69"/>
      <c r="I1697" s="101">
        <f t="shared" si="49"/>
        <v>6584.09</v>
      </c>
      <c r="J1697" s="57"/>
      <c r="K1697" s="57"/>
      <c r="L1697" s="57"/>
      <c r="M1697" s="57"/>
      <c r="N1697" s="57"/>
      <c r="O1697" s="65"/>
    </row>
    <row r="1698" spans="1:15" ht="18">
      <c r="A1698" s="75" t="s">
        <v>1710</v>
      </c>
      <c r="C1698" s="94">
        <f>+VLOOKUP(A1698,BD!$A$2:$E$3988,3,0)</f>
        <v>40</v>
      </c>
      <c r="D1698" s="95" t="str">
        <f>+VLOOKUP(A1698,BD!$A$2:$E$3988,4,0)</f>
        <v>REDUCCION 10 X 13</v>
      </c>
      <c r="E1698" s="96">
        <f>+VLOOKUP(A1698,BD!$A$2:$E$3988,5,0)</f>
        <v>7852</v>
      </c>
      <c r="G1698" s="101">
        <f t="shared" si="50"/>
        <v>4240.08</v>
      </c>
      <c r="H1698" s="69"/>
      <c r="I1698" s="101">
        <f t="shared" si="49"/>
        <v>7632.14</v>
      </c>
      <c r="J1698" s="57"/>
      <c r="K1698" s="57"/>
      <c r="L1698" s="57"/>
      <c r="M1698" s="57"/>
      <c r="N1698" s="57"/>
      <c r="O1698" s="65"/>
    </row>
    <row r="1699" spans="1:15" ht="18">
      <c r="A1699" s="75" t="s">
        <v>1711</v>
      </c>
      <c r="C1699" s="94">
        <f>+VLOOKUP(A1699,BD!$A$2:$E$3988,3,0)</f>
        <v>41</v>
      </c>
      <c r="D1699" s="95" t="str">
        <f>+VLOOKUP(A1699,BD!$A$2:$E$3988,4,0)</f>
        <v>REDUCCION 10 X 16 - 62</v>
      </c>
      <c r="E1699" s="96">
        <f>+VLOOKUP(A1699,BD!$A$2:$E$3988,5,0)</f>
        <v>7853.44</v>
      </c>
      <c r="G1699" s="101">
        <f t="shared" si="50"/>
        <v>4240.8599999999997</v>
      </c>
      <c r="H1699" s="69"/>
      <c r="I1699" s="101">
        <f t="shared" si="49"/>
        <v>7633.55</v>
      </c>
      <c r="J1699" s="57"/>
      <c r="K1699" s="57"/>
      <c r="L1699" s="57"/>
      <c r="M1699" s="57"/>
      <c r="N1699" s="57"/>
      <c r="O1699" s="65"/>
    </row>
    <row r="1700" spans="1:15" ht="18">
      <c r="A1700" s="75" t="s">
        <v>1712</v>
      </c>
      <c r="C1700" s="94">
        <f>+VLOOKUP(A1700,BD!$A$2:$E$3988,3,0)</f>
        <v>42</v>
      </c>
      <c r="D1700" s="95" t="str">
        <f>+VLOOKUP(A1700,BD!$A$2:$E$3988,4,0)</f>
        <v>REDUCCION 10 X 19 - 64</v>
      </c>
      <c r="E1700" s="96">
        <f>+VLOOKUP(A1700,BD!$A$2:$E$3988,5,0)</f>
        <v>8232</v>
      </c>
      <c r="G1700" s="101">
        <f t="shared" si="50"/>
        <v>4445.28</v>
      </c>
      <c r="H1700" s="69"/>
      <c r="I1700" s="101">
        <f t="shared" si="49"/>
        <v>8001.5</v>
      </c>
      <c r="J1700" s="57"/>
      <c r="K1700" s="57"/>
      <c r="L1700" s="57"/>
      <c r="M1700" s="57"/>
      <c r="N1700" s="57"/>
      <c r="O1700" s="65"/>
    </row>
    <row r="1701" spans="1:15" ht="18">
      <c r="A1701" s="75" t="s">
        <v>1713</v>
      </c>
      <c r="C1701" s="94">
        <f>+VLOOKUP(A1701,BD!$A$2:$E$3988,3,0)</f>
        <v>50</v>
      </c>
      <c r="D1701" s="95" t="str">
        <f>+VLOOKUP(A1701,BD!$A$2:$E$3988,4,0)</f>
        <v>REDUCCION 13 X 16</v>
      </c>
      <c r="E1701" s="96">
        <f>+VLOOKUP(A1701,BD!$A$2:$E$3988,5,0)</f>
        <v>8232</v>
      </c>
      <c r="G1701" s="101">
        <f t="shared" si="50"/>
        <v>4445.28</v>
      </c>
      <c r="H1701" s="69"/>
      <c r="I1701" s="101">
        <f t="shared" si="49"/>
        <v>8001.5</v>
      </c>
      <c r="J1701" s="57"/>
      <c r="K1701" s="57"/>
      <c r="L1701" s="57"/>
      <c r="M1701" s="57"/>
      <c r="N1701" s="57"/>
      <c r="O1701" s="65"/>
    </row>
    <row r="1702" spans="1:15" ht="18">
      <c r="A1702" s="75" t="s">
        <v>1714</v>
      </c>
      <c r="C1702" s="94">
        <f>+VLOOKUP(A1702,BD!$A$2:$E$3988,3,0)</f>
        <v>51</v>
      </c>
      <c r="D1702" s="95" t="str">
        <f>+VLOOKUP(A1702,BD!$A$2:$E$3988,4,0)</f>
        <v>REDUCCION 13 X 19 - 65</v>
      </c>
      <c r="E1702" s="96">
        <f>+VLOOKUP(A1702,BD!$A$2:$E$3988,5,0)</f>
        <v>8400</v>
      </c>
      <c r="G1702" s="101">
        <f t="shared" si="50"/>
        <v>4536</v>
      </c>
      <c r="H1702" s="69"/>
      <c r="I1702" s="101">
        <f t="shared" si="49"/>
        <v>8164.8</v>
      </c>
      <c r="J1702" s="57"/>
      <c r="K1702" s="57"/>
      <c r="L1702" s="57"/>
      <c r="M1702" s="57"/>
      <c r="N1702" s="57"/>
      <c r="O1702" s="65"/>
    </row>
    <row r="1703" spans="1:15" ht="18">
      <c r="A1703" s="75" t="s">
        <v>1715</v>
      </c>
      <c r="C1703" s="94">
        <f>+VLOOKUP(A1703,BD!$A$2:$E$3988,3,0)</f>
        <v>52</v>
      </c>
      <c r="D1703" s="95" t="str">
        <f>+VLOOKUP(A1703,BD!$A$2:$E$3988,4,0)</f>
        <v>REDUCCION 13 X 22</v>
      </c>
      <c r="E1703" s="96">
        <f>+VLOOKUP(A1703,BD!$A$2:$E$3988,5,0)</f>
        <v>8850</v>
      </c>
      <c r="G1703" s="101">
        <f t="shared" si="50"/>
        <v>4779</v>
      </c>
      <c r="H1703" s="69"/>
      <c r="I1703" s="101">
        <f t="shared" si="49"/>
        <v>8602.2000000000007</v>
      </c>
      <c r="J1703" s="57"/>
      <c r="K1703" s="57"/>
      <c r="L1703" s="57"/>
      <c r="M1703" s="57"/>
      <c r="N1703" s="57"/>
      <c r="O1703" s="65"/>
    </row>
    <row r="1704" spans="1:15" ht="18">
      <c r="A1704" s="75" t="s">
        <v>1716</v>
      </c>
      <c r="C1704" s="94">
        <f>+VLOOKUP(A1704,BD!$A$2:$E$3988,3,0)</f>
        <v>53</v>
      </c>
      <c r="D1704" s="95" t="str">
        <f>+VLOOKUP(A1704,BD!$A$2:$E$3988,4,0)</f>
        <v>REDUCCION 13 X 25 - 67</v>
      </c>
      <c r="E1704" s="96">
        <f>+VLOOKUP(A1704,BD!$A$2:$E$3988,5,0)</f>
        <v>9470</v>
      </c>
      <c r="G1704" s="101">
        <f t="shared" si="50"/>
        <v>5113.8</v>
      </c>
      <c r="H1704" s="69"/>
      <c r="I1704" s="101">
        <f t="shared" si="49"/>
        <v>9204.84</v>
      </c>
      <c r="J1704" s="57"/>
      <c r="K1704" s="57"/>
      <c r="L1704" s="57"/>
      <c r="M1704" s="57"/>
      <c r="N1704" s="57"/>
      <c r="O1704" s="65"/>
    </row>
    <row r="1705" spans="1:15" ht="18">
      <c r="A1705" s="75" t="s">
        <v>1717</v>
      </c>
      <c r="C1705" s="94">
        <f>+VLOOKUP(A1705,BD!$A$2:$E$3988,3,0)</f>
        <v>56</v>
      </c>
      <c r="D1705" s="95" t="str">
        <f>+VLOOKUP(A1705,BD!$A$2:$E$3988,4,0)</f>
        <v>REDUCCION 16 X 19 - 66</v>
      </c>
      <c r="E1705" s="96">
        <f>+VLOOKUP(A1705,BD!$A$2:$E$3988,5,0)</f>
        <v>8600</v>
      </c>
      <c r="G1705" s="101">
        <f t="shared" si="50"/>
        <v>4644</v>
      </c>
      <c r="H1705" s="69"/>
      <c r="I1705" s="101">
        <f t="shared" si="49"/>
        <v>8359.2000000000007</v>
      </c>
      <c r="J1705" s="57"/>
      <c r="K1705" s="57"/>
      <c r="L1705" s="57"/>
      <c r="M1705" s="57"/>
      <c r="N1705" s="57"/>
      <c r="O1705" s="65"/>
    </row>
    <row r="1706" spans="1:15" ht="18">
      <c r="A1706" s="75" t="s">
        <v>1718</v>
      </c>
      <c r="C1706" s="94">
        <f>+VLOOKUP(A1706,BD!$A$2:$E$3988,3,0)</f>
        <v>57</v>
      </c>
      <c r="D1706" s="95" t="str">
        <f>+VLOOKUP(A1706,BD!$A$2:$E$3988,4,0)</f>
        <v>REDUCCION 16 X 22</v>
      </c>
      <c r="E1706" s="96">
        <f>+VLOOKUP(A1706,BD!$A$2:$E$3988,5,0)</f>
        <v>9150</v>
      </c>
      <c r="G1706" s="101">
        <f t="shared" si="50"/>
        <v>4941</v>
      </c>
      <c r="H1706" s="69"/>
      <c r="I1706" s="101">
        <f t="shared" si="49"/>
        <v>8893.7999999999993</v>
      </c>
      <c r="J1706" s="57"/>
      <c r="K1706" s="57"/>
      <c r="L1706" s="57"/>
      <c r="M1706" s="57"/>
      <c r="N1706" s="57"/>
      <c r="O1706" s="65"/>
    </row>
    <row r="1707" spans="1:15" ht="18">
      <c r="A1707" s="75" t="s">
        <v>1719</v>
      </c>
      <c r="C1707" s="94">
        <f>+VLOOKUP(A1707,BD!$A$2:$E$3988,3,0)</f>
        <v>58</v>
      </c>
      <c r="D1707" s="95" t="str">
        <f>+VLOOKUP(A1707,BD!$A$2:$E$3988,4,0)</f>
        <v>REDUCCION 16 X 25</v>
      </c>
      <c r="E1707" s="96">
        <f>+VLOOKUP(A1707,BD!$A$2:$E$3988,5,0)</f>
        <v>9630</v>
      </c>
      <c r="G1707" s="101">
        <f t="shared" si="50"/>
        <v>5200.2</v>
      </c>
      <c r="H1707" s="69"/>
      <c r="I1707" s="101">
        <f t="shared" si="49"/>
        <v>9360.36</v>
      </c>
      <c r="J1707" s="57"/>
      <c r="K1707" s="57"/>
      <c r="L1707" s="57"/>
      <c r="M1707" s="57"/>
      <c r="N1707" s="57"/>
      <c r="O1707" s="65"/>
    </row>
    <row r="1708" spans="1:15" ht="18">
      <c r="A1708" s="75" t="s">
        <v>1720</v>
      </c>
      <c r="C1708" s="94">
        <f>+VLOOKUP(A1708,BD!$A$2:$E$3988,3,0)</f>
        <v>59</v>
      </c>
      <c r="D1708" s="95" t="str">
        <f>+VLOOKUP(A1708,BD!$A$2:$E$3988,4,0)</f>
        <v>REDUCCION 16 X 32</v>
      </c>
      <c r="E1708" s="96">
        <f>+VLOOKUP(A1708,BD!$A$2:$E$3988,5,0)</f>
        <v>10320</v>
      </c>
      <c r="G1708" s="101">
        <f t="shared" si="50"/>
        <v>5572.8</v>
      </c>
      <c r="H1708" s="69"/>
      <c r="I1708" s="101">
        <f t="shared" si="49"/>
        <v>10031.040000000001</v>
      </c>
      <c r="J1708" s="57"/>
      <c r="K1708" s="57"/>
      <c r="L1708" s="57"/>
      <c r="M1708" s="57"/>
      <c r="N1708" s="57"/>
      <c r="O1708" s="65"/>
    </row>
    <row r="1709" spans="1:15" ht="18">
      <c r="A1709" s="75" t="s">
        <v>1721</v>
      </c>
      <c r="C1709" s="94">
        <f>+VLOOKUP(A1709,BD!$A$2:$E$3988,3,0)</f>
        <v>61</v>
      </c>
      <c r="D1709" s="95" t="str">
        <f>+VLOOKUP(A1709,BD!$A$2:$E$3988,4,0)</f>
        <v>REDUCCION 19 X 22</v>
      </c>
      <c r="E1709" s="96">
        <f>+VLOOKUP(A1709,BD!$A$2:$E$3988,5,0)</f>
        <v>9670</v>
      </c>
      <c r="G1709" s="101">
        <f t="shared" si="50"/>
        <v>5221.8</v>
      </c>
      <c r="H1709" s="69"/>
      <c r="I1709" s="101">
        <f t="shared" si="49"/>
        <v>9399.24</v>
      </c>
      <c r="J1709" s="57"/>
      <c r="K1709" s="57"/>
      <c r="L1709" s="57"/>
      <c r="M1709" s="57"/>
      <c r="N1709" s="57"/>
      <c r="O1709" s="65"/>
    </row>
    <row r="1710" spans="1:15" ht="18">
      <c r="A1710" s="75" t="s">
        <v>1722</v>
      </c>
      <c r="C1710" s="94">
        <f>+VLOOKUP(A1710,BD!$A$2:$E$3988,3,0)</f>
        <v>62</v>
      </c>
      <c r="D1710" s="95" t="str">
        <f>+VLOOKUP(A1710,BD!$A$2:$E$3988,4,0)</f>
        <v>REDUCCION 19 X 25</v>
      </c>
      <c r="E1710" s="96">
        <f>+VLOOKUP(A1710,BD!$A$2:$E$3988,5,0)</f>
        <v>10250</v>
      </c>
      <c r="G1710" s="101">
        <f t="shared" si="50"/>
        <v>5535</v>
      </c>
      <c r="H1710" s="69"/>
      <c r="I1710" s="101">
        <f t="shared" si="49"/>
        <v>9963</v>
      </c>
      <c r="J1710" s="57"/>
      <c r="K1710" s="57"/>
      <c r="L1710" s="57"/>
      <c r="M1710" s="57"/>
      <c r="N1710" s="57"/>
      <c r="O1710" s="65"/>
    </row>
    <row r="1711" spans="1:15" ht="18">
      <c r="A1711" s="75" t="s">
        <v>1723</v>
      </c>
      <c r="C1711" s="94">
        <f>+VLOOKUP(A1711,BD!$A$2:$E$3988,3,0)</f>
        <v>63</v>
      </c>
      <c r="D1711" s="95" t="str">
        <f>+VLOOKUP(A1711,BD!$A$2:$E$3988,4,0)</f>
        <v>REDUCCION 19 X 28</v>
      </c>
      <c r="E1711" s="96">
        <f>+VLOOKUP(A1711,BD!$A$2:$E$3988,5,0)</f>
        <v>10870</v>
      </c>
      <c r="G1711" s="101">
        <f t="shared" si="50"/>
        <v>5869.8</v>
      </c>
      <c r="H1711" s="69"/>
      <c r="I1711" s="101">
        <f t="shared" si="49"/>
        <v>10565.64</v>
      </c>
      <c r="J1711" s="57"/>
      <c r="K1711" s="57"/>
      <c r="L1711" s="57"/>
      <c r="M1711" s="57"/>
      <c r="N1711" s="57"/>
      <c r="O1711" s="65"/>
    </row>
    <row r="1712" spans="1:15" ht="18">
      <c r="A1712" s="75" t="s">
        <v>1724</v>
      </c>
      <c r="C1712" s="94">
        <f>+VLOOKUP(A1712,BD!$A$2:$E$3988,3,0)</f>
        <v>64</v>
      </c>
      <c r="D1712" s="95" t="str">
        <f>+VLOOKUP(A1712,BD!$A$2:$E$3988,4,0)</f>
        <v>REDUCCION 19 X 32</v>
      </c>
      <c r="E1712" s="96">
        <f>+VLOOKUP(A1712,BD!$A$2:$E$3988,5,0)</f>
        <v>11980</v>
      </c>
      <c r="G1712" s="101">
        <f t="shared" si="50"/>
        <v>6469.2</v>
      </c>
      <c r="H1712" s="69"/>
      <c r="I1712" s="101">
        <f t="shared" si="49"/>
        <v>11644.56</v>
      </c>
      <c r="J1712" s="57"/>
      <c r="K1712" s="57"/>
      <c r="L1712" s="57"/>
      <c r="M1712" s="57"/>
      <c r="N1712" s="57"/>
      <c r="O1712" s="65"/>
    </row>
    <row r="1713" spans="1:15" ht="18">
      <c r="A1713" s="75" t="s">
        <v>10294</v>
      </c>
      <c r="C1713" s="94">
        <f>+VLOOKUP(A1713,BD!$A$2:$E$3988,3,0)</f>
        <v>65</v>
      </c>
      <c r="D1713" s="95" t="str">
        <f>+VLOOKUP(A1713,BD!$A$2:$E$3988,4,0)</f>
        <v>REDUCCION 19 X 35</v>
      </c>
      <c r="E1713" s="96">
        <f>+VLOOKUP(A1713,BD!$A$2:$E$3988,5,0)</f>
        <v>12320</v>
      </c>
      <c r="G1713" s="101">
        <f t="shared" si="50"/>
        <v>6652.8</v>
      </c>
      <c r="H1713" s="69"/>
      <c r="I1713" s="101">
        <f t="shared" si="49"/>
        <v>11975.04</v>
      </c>
      <c r="J1713" s="57"/>
      <c r="K1713" s="57"/>
      <c r="L1713" s="57"/>
      <c r="M1713" s="57"/>
      <c r="N1713" s="57"/>
      <c r="O1713" s="65"/>
    </row>
    <row r="1714" spans="1:15" ht="18">
      <c r="A1714" s="75" t="s">
        <v>1725</v>
      </c>
      <c r="C1714" s="94">
        <f>+VLOOKUP(A1714,BD!$A$2:$E$3988,3,0)</f>
        <v>67</v>
      </c>
      <c r="D1714" s="95" t="str">
        <f>+VLOOKUP(A1714,BD!$A$2:$E$3988,4,0)</f>
        <v>REDUCCION 22 X 32</v>
      </c>
      <c r="E1714" s="96">
        <f>+VLOOKUP(A1714,BD!$A$2:$E$3988,5,0)</f>
        <v>12320</v>
      </c>
      <c r="G1714" s="101">
        <f t="shared" si="50"/>
        <v>6652.8</v>
      </c>
      <c r="H1714" s="69"/>
      <c r="I1714" s="101">
        <f t="shared" si="49"/>
        <v>11975.04</v>
      </c>
      <c r="J1714" s="57"/>
      <c r="K1714" s="57"/>
      <c r="L1714" s="57"/>
      <c r="M1714" s="57"/>
      <c r="N1714" s="57"/>
      <c r="O1714" s="65"/>
    </row>
    <row r="1715" spans="1:15" ht="18">
      <c r="A1715" s="75" t="s">
        <v>1726</v>
      </c>
      <c r="C1715" s="94">
        <f>+VLOOKUP(A1715,BD!$A$2:$E$3988,3,0)</f>
        <v>68</v>
      </c>
      <c r="D1715" s="95" t="str">
        <f>+VLOOKUP(A1715,BD!$A$2:$E$3988,4,0)</f>
        <v>REDUCCION 22 X 35</v>
      </c>
      <c r="E1715" s="96">
        <f>+VLOOKUP(A1715,BD!$A$2:$E$3988,5,0)</f>
        <v>12978</v>
      </c>
      <c r="G1715" s="101">
        <f t="shared" si="50"/>
        <v>7008.12</v>
      </c>
      <c r="H1715" s="69"/>
      <c r="I1715" s="101">
        <f t="shared" si="49"/>
        <v>12614.62</v>
      </c>
      <c r="J1715" s="57"/>
      <c r="K1715" s="57"/>
      <c r="L1715" s="57"/>
      <c r="M1715" s="57"/>
      <c r="N1715" s="57"/>
      <c r="O1715" s="65"/>
    </row>
    <row r="1716" spans="1:15" ht="18">
      <c r="A1716" s="75" t="s">
        <v>1727</v>
      </c>
      <c r="C1716" s="94">
        <f>+VLOOKUP(A1716,BD!$A$2:$E$3988,3,0)</f>
        <v>69</v>
      </c>
      <c r="D1716" s="95" t="str">
        <f>+VLOOKUP(A1716,BD!$A$2:$E$3988,4,0)</f>
        <v>REDUCCION 25 X 32</v>
      </c>
      <c r="E1716" s="96">
        <f>+VLOOKUP(A1716,BD!$A$2:$E$3988,5,0)</f>
        <v>13560</v>
      </c>
      <c r="G1716" s="101">
        <f t="shared" si="50"/>
        <v>7322.4</v>
      </c>
      <c r="H1716" s="69"/>
      <c r="I1716" s="101">
        <f t="shared" si="49"/>
        <v>13180.32</v>
      </c>
      <c r="J1716" s="57"/>
      <c r="K1716" s="57"/>
      <c r="L1716" s="57"/>
      <c r="M1716" s="57"/>
      <c r="N1716" s="57"/>
      <c r="O1716" s="65"/>
    </row>
    <row r="1717" spans="1:15" ht="18">
      <c r="A1717" s="75" t="s">
        <v>1728</v>
      </c>
      <c r="C1717" s="94">
        <f>+VLOOKUP(A1717,BD!$A$2:$E$3988,3,0)</f>
        <v>70</v>
      </c>
      <c r="D1717" s="95" t="str">
        <f>+VLOOKUP(A1717,BD!$A$2:$E$3988,4,0)</f>
        <v>REDUCCION 25 X 35</v>
      </c>
      <c r="E1717" s="96">
        <f>+VLOOKUP(A1717,BD!$A$2:$E$3988,5,0)</f>
        <v>13900</v>
      </c>
      <c r="G1717" s="101">
        <f t="shared" si="50"/>
        <v>7506</v>
      </c>
      <c r="H1717" s="69"/>
      <c r="I1717" s="101">
        <f t="shared" si="49"/>
        <v>13510.8</v>
      </c>
      <c r="J1717" s="57"/>
      <c r="K1717" s="57"/>
      <c r="L1717" s="57"/>
      <c r="M1717" s="57"/>
      <c r="N1717" s="57"/>
      <c r="O1717" s="65"/>
    </row>
    <row r="1718" spans="1:15" ht="18">
      <c r="A1718" s="75" t="s">
        <v>1729</v>
      </c>
      <c r="C1718" s="94">
        <f>+VLOOKUP(A1718,BD!$A$2:$E$3988,3,0)</f>
        <v>71</v>
      </c>
      <c r="D1718" s="95" t="str">
        <f>+VLOOKUP(A1718,BD!$A$2:$E$3988,4,0)</f>
        <v>REDUCCION 25 X 38</v>
      </c>
      <c r="E1718" s="96">
        <f>+VLOOKUP(A1718,BD!$A$2:$E$3988,5,0)</f>
        <v>14860</v>
      </c>
      <c r="G1718" s="101">
        <f t="shared" si="50"/>
        <v>8024.4</v>
      </c>
      <c r="H1718" s="69"/>
      <c r="I1718" s="101">
        <f t="shared" si="49"/>
        <v>14443.92</v>
      </c>
      <c r="J1718" s="57"/>
      <c r="K1718" s="57"/>
      <c r="L1718" s="57"/>
      <c r="M1718" s="57"/>
      <c r="N1718" s="57"/>
      <c r="O1718" s="65"/>
    </row>
    <row r="1719" spans="1:15" ht="18">
      <c r="A1719" s="75" t="s">
        <v>1730</v>
      </c>
      <c r="C1719" s="94">
        <f>+VLOOKUP(A1719,BD!$A$2:$E$3988,3,0)</f>
        <v>72</v>
      </c>
      <c r="D1719" s="95" t="str">
        <f>+VLOOKUP(A1719,BD!$A$2:$E$3988,4,0)</f>
        <v>REDUCCION 28 X 38</v>
      </c>
      <c r="E1719" s="96">
        <f>+VLOOKUP(A1719,BD!$A$2:$E$3988,5,0)</f>
        <v>15900</v>
      </c>
      <c r="G1719" s="101">
        <f t="shared" si="50"/>
        <v>8586</v>
      </c>
      <c r="H1719" s="69"/>
      <c r="I1719" s="101">
        <f t="shared" si="49"/>
        <v>15454.8</v>
      </c>
      <c r="J1719" s="57"/>
      <c r="K1719" s="57"/>
      <c r="L1719" s="57"/>
      <c r="M1719" s="57"/>
      <c r="N1719" s="57"/>
      <c r="O1719" s="65"/>
    </row>
    <row r="1720" spans="1:15" ht="18">
      <c r="A1720" s="75" t="s">
        <v>10295</v>
      </c>
      <c r="C1720" s="94">
        <f>+VLOOKUP(A1720,BD!$A$2:$E$3988,3,0)</f>
        <v>78</v>
      </c>
      <c r="D1720" s="95" t="str">
        <f>+VLOOKUP(A1720,BD!$A$2:$E$3988,4,0)</f>
        <v>CODO 16 Curva - 71</v>
      </c>
      <c r="E1720" s="96">
        <f>+VLOOKUP(A1720,BD!$A$2:$E$3988,5,0)</f>
        <v>6672</v>
      </c>
      <c r="G1720" s="101">
        <f t="shared" si="50"/>
        <v>3602.88</v>
      </c>
      <c r="H1720" s="69"/>
      <c r="I1720" s="101">
        <f t="shared" si="49"/>
        <v>6485.18</v>
      </c>
      <c r="J1720" s="57"/>
      <c r="K1720" s="57"/>
      <c r="L1720" s="57"/>
      <c r="M1720" s="57"/>
      <c r="N1720" s="57"/>
      <c r="O1720" s="65"/>
    </row>
    <row r="1721" spans="1:15" ht="18">
      <c r="A1721" s="75" t="s">
        <v>10296</v>
      </c>
      <c r="C1721" s="94">
        <f>+VLOOKUP(A1721,BD!$A$2:$E$3988,3,0)</f>
        <v>79</v>
      </c>
      <c r="D1721" s="95" t="str">
        <f>+VLOOKUP(A1721,BD!$A$2:$E$3988,4,0)</f>
        <v>CODO 19 Curva - 72</v>
      </c>
      <c r="E1721" s="96">
        <f>+VLOOKUP(A1721,BD!$A$2:$E$3988,5,0)</f>
        <v>7345</v>
      </c>
      <c r="G1721" s="101">
        <f t="shared" si="50"/>
        <v>3966.3</v>
      </c>
      <c r="H1721" s="69"/>
      <c r="I1721" s="101">
        <f t="shared" si="49"/>
        <v>7139.34</v>
      </c>
      <c r="J1721" s="57"/>
      <c r="K1721" s="57"/>
      <c r="L1721" s="57"/>
      <c r="M1721" s="57"/>
      <c r="N1721" s="57"/>
      <c r="O1721" s="65"/>
    </row>
    <row r="1722" spans="1:15" ht="18">
      <c r="A1722" s="75" t="s">
        <v>1731</v>
      </c>
      <c r="C1722" s="94">
        <f>+VLOOKUP(A1722,BD!$A$2:$E$3988,3,0)</f>
        <v>80</v>
      </c>
      <c r="D1722" s="95" t="str">
        <f>+VLOOKUP(A1722,BD!$A$2:$E$3988,4,0)</f>
        <v>CODO a 90° 16 16mm - 58</v>
      </c>
      <c r="E1722" s="96">
        <f>+VLOOKUP(A1722,BD!$A$2:$E$3988,5,0)</f>
        <v>8960</v>
      </c>
      <c r="G1722" s="101">
        <f t="shared" si="50"/>
        <v>4838.3999999999996</v>
      </c>
      <c r="H1722" s="69"/>
      <c r="I1722" s="101">
        <f t="shared" si="49"/>
        <v>8709.1200000000008</v>
      </c>
      <c r="J1722" s="57"/>
      <c r="K1722" s="57"/>
      <c r="L1722" s="57"/>
      <c r="M1722" s="57"/>
      <c r="N1722" s="57"/>
      <c r="O1722" s="65"/>
    </row>
    <row r="1723" spans="1:15" ht="18">
      <c r="A1723" s="75" t="s">
        <v>1732</v>
      </c>
      <c r="C1723" s="94">
        <f>+VLOOKUP(A1723,BD!$A$2:$E$3988,3,0)</f>
        <v>81</v>
      </c>
      <c r="D1723" s="95" t="str">
        <f>+VLOOKUP(A1723,BD!$A$2:$E$3988,4,0)</f>
        <v>CODO a 90° 19 19mm - 59</v>
      </c>
      <c r="E1723" s="96">
        <f>+VLOOKUP(A1723,BD!$A$2:$E$3988,5,0)</f>
        <v>9985</v>
      </c>
      <c r="G1723" s="101">
        <f t="shared" si="50"/>
        <v>5391.9</v>
      </c>
      <c r="H1723" s="69"/>
      <c r="I1723" s="101">
        <f t="shared" si="49"/>
        <v>9705.42</v>
      </c>
      <c r="J1723" s="57"/>
      <c r="K1723" s="57"/>
      <c r="L1723" s="57"/>
      <c r="M1723" s="57"/>
      <c r="N1723" s="57"/>
      <c r="O1723" s="65"/>
    </row>
    <row r="1724" spans="1:15" ht="18">
      <c r="A1724" s="75" t="s">
        <v>10297</v>
      </c>
      <c r="C1724" s="94">
        <f>+VLOOKUP(A1724,BD!$A$2:$E$3988,3,0)</f>
        <v>82</v>
      </c>
      <c r="D1724" s="95" t="str">
        <f>+VLOOKUP(A1724,BD!$A$2:$E$3988,4,0)</f>
        <v>CODO a 90° 16mm - CORSA - 17</v>
      </c>
      <c r="E1724" s="96">
        <f>+VLOOKUP(A1724,BD!$A$2:$E$3988,5,0)</f>
        <v>8900</v>
      </c>
      <c r="G1724" s="101">
        <f t="shared" si="50"/>
        <v>4806</v>
      </c>
      <c r="H1724" s="69"/>
      <c r="I1724" s="101">
        <f t="shared" si="49"/>
        <v>8650.7999999999993</v>
      </c>
      <c r="J1724" s="57"/>
      <c r="K1724" s="57"/>
      <c r="L1724" s="57"/>
      <c r="M1724" s="57"/>
      <c r="N1724" s="57"/>
      <c r="O1724" s="65" t="str">
        <f>+IFERROR(VLOOKUP(A1724,Imagen!A:B,2,0),"")</f>
        <v/>
      </c>
    </row>
    <row r="1725" spans="1:15" ht="18.75" thickBot="1">
      <c r="A1725" s="75" t="s">
        <v>10298</v>
      </c>
      <c r="C1725" s="94">
        <f>+VLOOKUP(A1725,BD!$A$2:$E$3988,3,0)</f>
        <v>83</v>
      </c>
      <c r="D1725" s="95" t="str">
        <f>+VLOOKUP(A1725,BD!$A$2:$E$3988,4,0)</f>
        <v>CODO a 90° 19mm - CORSA</v>
      </c>
      <c r="E1725" s="96">
        <f>+VLOOKUP(A1725,BD!$A$2:$E$3988,5,0)</f>
        <v>9400</v>
      </c>
      <c r="G1725" s="101">
        <f t="shared" si="50"/>
        <v>5076</v>
      </c>
      <c r="H1725" s="69"/>
      <c r="I1725" s="101">
        <f t="array" ref="I1725">+ROUND(G1725+(G1725*DES.2),2)</f>
        <v>9136.7999999999993</v>
      </c>
      <c r="J1725" s="57"/>
      <c r="K1725" s="57"/>
      <c r="L1725" s="57"/>
      <c r="M1725" s="57"/>
      <c r="N1725" s="57"/>
      <c r="O1725" s="65" t="str">
        <f>+IFERROR(VLOOKUP(A1725,Imagen!A:B,2,0),"")</f>
        <v/>
      </c>
    </row>
    <row r="1726" spans="1:15" ht="27" thickBot="1">
      <c r="A1726" s="75">
        <f>+A1664+1</f>
        <v>23</v>
      </c>
      <c r="B1726" s="174"/>
      <c r="C1726" s="179" t="str">
        <f>+VLOOKUP(A1726,BD!$G:$H,2,0)</f>
        <v>CONEXIONES T EN ALUMINIO</v>
      </c>
      <c r="D1726" s="180"/>
      <c r="E1726" s="181"/>
      <c r="J1726" s="57"/>
      <c r="K1726" s="57"/>
      <c r="L1726" s="57"/>
      <c r="M1726" s="57"/>
      <c r="N1726" s="57"/>
      <c r="O1726" s="65" t="str">
        <f>+IFERROR(VLOOKUP(A1726,Imagen!A:B,2,0),"")</f>
        <v/>
      </c>
    </row>
    <row r="1727" spans="1:15" ht="18">
      <c r="A1727" s="75" t="s">
        <v>10299</v>
      </c>
      <c r="B1727" s="175"/>
      <c r="C1727" s="91">
        <f>+VLOOKUP(A1727,BD!$A$2:$E$3988,3,0)</f>
        <v>85</v>
      </c>
      <c r="D1727" s="92" t="str">
        <f>+VLOOKUP(A1727,BD!$A$2:$E$3988,4,0)</f>
        <v>Ø pico 6,4 mm -  Ø CAÑO PRINCIPAL 6,4 mm</v>
      </c>
      <c r="E1727" s="93">
        <f>+VLOOKUP(A1727,BD!$A$2:$E$3988,5,0)</f>
        <v>6772</v>
      </c>
      <c r="G1727" s="100">
        <f t="shared" ref="G1727:G1758" si="51">IF($G$7="SI",ROUND(E1727-(E1727*DES.1),2)*1.21,ROUND(E1727-(E1727*DES.1),2))</f>
        <v>3656.88</v>
      </c>
      <c r="H1727" s="69"/>
      <c r="I1727" s="100">
        <f t="array" ref="I1727">+ROUND(G1727+(G1727*DES.2),2)</f>
        <v>6582.38</v>
      </c>
      <c r="J1727" s="57"/>
      <c r="K1727" s="57"/>
      <c r="L1727" s="57"/>
      <c r="M1727" s="57"/>
      <c r="N1727" s="57"/>
      <c r="O1727" s="65" t="str">
        <f>+IFERROR(VLOOKUP(A1727,Imagen!A:B,2,0),"")</f>
        <v/>
      </c>
    </row>
    <row r="1728" spans="1:15" ht="18">
      <c r="A1728" s="75" t="s">
        <v>10300</v>
      </c>
      <c r="B1728" s="175"/>
      <c r="C1728" s="94">
        <f>+VLOOKUP(A1728,BD!$A$2:$E$3988,3,0)</f>
        <v>86</v>
      </c>
      <c r="D1728" s="95" t="str">
        <f>+VLOOKUP(A1728,BD!$A$2:$E$3988,4,0)</f>
        <v>Ø pico 6,4 mm -  Ø CAÑO PRINCIPAL 8 mm</v>
      </c>
      <c r="E1728" s="96">
        <f>+VLOOKUP(A1728,BD!$A$2:$E$3988,5,0)</f>
        <v>6772</v>
      </c>
      <c r="G1728" s="101">
        <f t="shared" si="51"/>
        <v>3656.88</v>
      </c>
      <c r="H1728" s="69"/>
      <c r="I1728" s="101">
        <f t="array" ref="I1728">+ROUND(G1728+(G1728*DES.2),2)</f>
        <v>6582.38</v>
      </c>
      <c r="J1728" s="57"/>
      <c r="K1728" s="57"/>
      <c r="L1728" s="57"/>
      <c r="M1728" s="57"/>
      <c r="N1728" s="57"/>
      <c r="O1728" s="65" t="str">
        <f>+IFERROR(VLOOKUP(A1728,Imagen!A:B,2,0),"")</f>
        <v/>
      </c>
    </row>
    <row r="1729" spans="1:15" ht="18">
      <c r="A1729" s="75" t="s">
        <v>10301</v>
      </c>
      <c r="B1729" s="175"/>
      <c r="C1729" s="94">
        <f>+VLOOKUP(A1729,BD!$A$2:$E$3988,3,0)</f>
        <v>87</v>
      </c>
      <c r="D1729" s="95" t="str">
        <f>+VLOOKUP(A1729,BD!$A$2:$E$3988,4,0)</f>
        <v>Ø pico 6,4 mm -  Ø CAÑO PRINCIPAL 10 mm</v>
      </c>
      <c r="E1729" s="96">
        <f>+VLOOKUP(A1729,BD!$A$2:$E$3988,5,0)</f>
        <v>6772</v>
      </c>
      <c r="G1729" s="101">
        <f t="shared" si="51"/>
        <v>3656.88</v>
      </c>
      <c r="H1729" s="69"/>
      <c r="I1729" s="101">
        <f t="array" ref="I1729">+ROUND(G1729+(G1729*DES.2),2)</f>
        <v>6582.38</v>
      </c>
      <c r="J1729" s="57"/>
      <c r="K1729" s="57"/>
      <c r="L1729" s="57"/>
      <c r="M1729" s="57"/>
      <c r="N1729" s="57"/>
      <c r="O1729" s="65" t="str">
        <f>+IFERROR(VLOOKUP(A1729,Imagen!A:B,2,0),"")</f>
        <v/>
      </c>
    </row>
    <row r="1730" spans="1:15" ht="18">
      <c r="A1730" s="75" t="s">
        <v>10302</v>
      </c>
      <c r="B1730" s="175"/>
      <c r="C1730" s="94">
        <f>+VLOOKUP(A1730,BD!$A$2:$E$3988,3,0)</f>
        <v>88</v>
      </c>
      <c r="D1730" s="95" t="str">
        <f>+VLOOKUP(A1730,BD!$A$2:$E$3988,4,0)</f>
        <v>Ø pico 6,4 mm -  Ø CAÑO PRINCIPAL 13 mm</v>
      </c>
      <c r="E1730" s="96">
        <f>+VLOOKUP(A1730,BD!$A$2:$E$3988,5,0)</f>
        <v>6772</v>
      </c>
      <c r="G1730" s="101">
        <f t="shared" si="51"/>
        <v>3656.88</v>
      </c>
      <c r="H1730" s="69"/>
      <c r="I1730" s="101">
        <f t="array" ref="I1730">+ROUND(G1730+(G1730*DES.2),2)</f>
        <v>6582.38</v>
      </c>
      <c r="J1730" s="57"/>
      <c r="K1730" s="57"/>
      <c r="L1730" s="57"/>
      <c r="M1730" s="57"/>
      <c r="N1730" s="57"/>
      <c r="O1730" s="65" t="str">
        <f>+IFERROR(VLOOKUP(A1730,Imagen!A:B,2,0),"")</f>
        <v/>
      </c>
    </row>
    <row r="1731" spans="1:15" ht="18">
      <c r="A1731" s="75" t="s">
        <v>10303</v>
      </c>
      <c r="B1731" s="175"/>
      <c r="C1731" s="94">
        <f>+VLOOKUP(A1731,BD!$A$2:$E$3988,3,0)</f>
        <v>89</v>
      </c>
      <c r="D1731" s="95" t="str">
        <f>+VLOOKUP(A1731,BD!$A$2:$E$3988,4,0)</f>
        <v>Ø pico 6,4 mm -  Ø CAÑO PRINCIPAL 16 mm</v>
      </c>
      <c r="E1731" s="96">
        <f>+VLOOKUP(A1731,BD!$A$2:$E$3988,5,0)</f>
        <v>6772</v>
      </c>
      <c r="G1731" s="101">
        <f t="shared" si="51"/>
        <v>3656.88</v>
      </c>
      <c r="H1731" s="69"/>
      <c r="I1731" s="101">
        <f t="array" ref="I1731">+ROUND(G1731+(G1731*DES.2),2)</f>
        <v>6582.38</v>
      </c>
      <c r="J1731" s="57"/>
      <c r="K1731" s="57"/>
      <c r="L1731" s="57"/>
      <c r="M1731" s="57"/>
      <c r="N1731" s="57"/>
      <c r="O1731" s="65" t="str">
        <f>+IFERROR(VLOOKUP(A1731,Imagen!A:B,2,0),"")</f>
        <v/>
      </c>
    </row>
    <row r="1732" spans="1:15" ht="18">
      <c r="A1732" s="75" t="s">
        <v>10304</v>
      </c>
      <c r="B1732" s="175"/>
      <c r="C1732" s="94">
        <f>+VLOOKUP(A1732,BD!$A$2:$E$3988,3,0)</f>
        <v>90</v>
      </c>
      <c r="D1732" s="95" t="str">
        <f>+VLOOKUP(A1732,BD!$A$2:$E$3988,4,0)</f>
        <v>Ø pico 6,4 mm -  Ø CAÑO PRINCIPAL 19 mm</v>
      </c>
      <c r="E1732" s="96">
        <f>+VLOOKUP(A1732,BD!$A$2:$E$3988,5,0)</f>
        <v>7200</v>
      </c>
      <c r="G1732" s="101">
        <f t="shared" si="51"/>
        <v>3888</v>
      </c>
      <c r="H1732" s="69"/>
      <c r="I1732" s="101">
        <f t="array" ref="I1732">+ROUND(G1732+(G1732*DES.2),2)</f>
        <v>6998.4</v>
      </c>
      <c r="J1732" s="57"/>
      <c r="K1732" s="57"/>
      <c r="L1732" s="57"/>
      <c r="M1732" s="57"/>
      <c r="N1732" s="57"/>
      <c r="O1732" s="65" t="str">
        <f>+IFERROR(VLOOKUP(A1732,Imagen!A:B,2,0),"")</f>
        <v/>
      </c>
    </row>
    <row r="1733" spans="1:15" ht="18">
      <c r="A1733" s="75" t="s">
        <v>1733</v>
      </c>
      <c r="B1733" s="175"/>
      <c r="C1733" s="94">
        <f>+VLOOKUP(A1733,BD!$A$2:$E$3988,3,0)</f>
        <v>101</v>
      </c>
      <c r="D1733" s="95" t="str">
        <f>+VLOOKUP(A1733,BD!$A$2:$E$3988,4,0)</f>
        <v>Ø pico  8 mm -  Ø CAÑO PRINCIPAL 8 mm - 38</v>
      </c>
      <c r="E1733" s="96">
        <f>+VLOOKUP(A1733,BD!$A$2:$E$3988,5,0)</f>
        <v>6772</v>
      </c>
      <c r="G1733" s="101">
        <f t="shared" si="51"/>
        <v>3656.88</v>
      </c>
      <c r="H1733" s="69"/>
      <c r="I1733" s="101">
        <f t="array" ref="I1733">+ROUND(G1733+(G1733*DES.2),2)</f>
        <v>6582.38</v>
      </c>
      <c r="J1733" s="57"/>
      <c r="K1733" s="57"/>
      <c r="L1733" s="57"/>
      <c r="M1733" s="57"/>
      <c r="N1733" s="57"/>
      <c r="O1733" s="65" t="str">
        <f>+IFERROR(VLOOKUP(A1733,Imagen!A:B,2,0),"")</f>
        <v/>
      </c>
    </row>
    <row r="1734" spans="1:15" ht="18">
      <c r="A1734" s="75" t="s">
        <v>1734</v>
      </c>
      <c r="B1734" s="175"/>
      <c r="C1734" s="94">
        <f>+VLOOKUP(A1734,BD!$A$2:$E$3988,3,0)</f>
        <v>102</v>
      </c>
      <c r="D1734" s="95" t="str">
        <f>+VLOOKUP(A1734,BD!$A$2:$E$3988,4,0)</f>
        <v>Ø pico 8 mm - 8 mm 10 mm</v>
      </c>
      <c r="E1734" s="96">
        <f>+VLOOKUP(A1734,BD!$A$2:$E$3988,5,0)</f>
        <v>6772</v>
      </c>
      <c r="G1734" s="101">
        <f t="shared" si="51"/>
        <v>3656.88</v>
      </c>
      <c r="H1734" s="69"/>
      <c r="I1734" s="101">
        <f t="array" ref="I1734">+ROUND(G1734+(G1734*DES.2),2)</f>
        <v>6582.38</v>
      </c>
      <c r="J1734" s="57"/>
      <c r="K1734" s="57"/>
      <c r="L1734" s="57"/>
      <c r="M1734" s="57"/>
      <c r="N1734" s="57"/>
      <c r="O1734" s="65" t="str">
        <f>+IFERROR(VLOOKUP(A1734,Imagen!A:B,2,0),"")</f>
        <v/>
      </c>
    </row>
    <row r="1735" spans="1:15" ht="18">
      <c r="A1735" s="75" t="s">
        <v>1735</v>
      </c>
      <c r="C1735" s="94">
        <f>+VLOOKUP(A1735,BD!$A$2:$E$3988,3,0)</f>
        <v>104</v>
      </c>
      <c r="D1735" s="95" t="str">
        <f>+VLOOKUP(A1735,BD!$A$2:$E$3988,4,0)</f>
        <v>Ø pico  8 mm - 10 mm 13 mm - 39</v>
      </c>
      <c r="E1735" s="96">
        <f>+VLOOKUP(A1735,BD!$A$2:$E$3988,5,0)</f>
        <v>6772</v>
      </c>
      <c r="G1735" s="101">
        <f t="shared" si="51"/>
        <v>3656.88</v>
      </c>
      <c r="H1735" s="69"/>
      <c r="I1735" s="101">
        <f t="array" ref="I1735">+ROUND(G1735+(G1735*DES.2),2)</f>
        <v>6582.38</v>
      </c>
      <c r="J1735" s="57"/>
      <c r="K1735" s="57"/>
      <c r="L1735" s="57"/>
      <c r="M1735" s="57"/>
      <c r="N1735" s="57"/>
      <c r="O1735" s="65" t="str">
        <f>+IFERROR(VLOOKUP(A1735,Imagen!A:B,2,0),"")</f>
        <v/>
      </c>
    </row>
    <row r="1736" spans="1:15" ht="18">
      <c r="A1736" s="75" t="s">
        <v>1736</v>
      </c>
      <c r="C1736" s="94">
        <f>+VLOOKUP(A1736,BD!$A$2:$E$3988,3,0)</f>
        <v>106</v>
      </c>
      <c r="D1736" s="95" t="str">
        <f>+VLOOKUP(A1736,BD!$A$2:$E$3988,4,0)</f>
        <v>Ø pico  8 mm - 13 mm 16 mm - 2</v>
      </c>
      <c r="E1736" s="96">
        <f>+VLOOKUP(A1736,BD!$A$2:$E$3988,5,0)</f>
        <v>7072</v>
      </c>
      <c r="G1736" s="101">
        <f t="shared" si="51"/>
        <v>3818.88</v>
      </c>
      <c r="H1736" s="69"/>
      <c r="I1736" s="101">
        <f t="array" ref="I1736">+ROUND(G1736+(G1736*DES.2),2)</f>
        <v>6873.98</v>
      </c>
      <c r="J1736" s="57"/>
      <c r="K1736" s="57"/>
      <c r="L1736" s="57"/>
      <c r="M1736" s="57"/>
      <c r="N1736" s="57"/>
      <c r="O1736" s="65" t="str">
        <f>+IFERROR(VLOOKUP(A1736,Imagen!A:B,2,0),"")</f>
        <v/>
      </c>
    </row>
    <row r="1737" spans="1:15" ht="18">
      <c r="A1737" s="75" t="s">
        <v>1737</v>
      </c>
      <c r="C1737" s="94">
        <f>+VLOOKUP(A1737,BD!$A$2:$E$3988,3,0)</f>
        <v>107</v>
      </c>
      <c r="D1737" s="95" t="str">
        <f>+VLOOKUP(A1737,BD!$A$2:$E$3988,4,0)</f>
        <v>Ø pico  8 mm - 16 mm 19 mm - 4</v>
      </c>
      <c r="E1737" s="96">
        <f>+VLOOKUP(A1737,BD!$A$2:$E$3988,5,0)</f>
        <v>7856</v>
      </c>
      <c r="G1737" s="101">
        <f t="shared" si="51"/>
        <v>4242.24</v>
      </c>
      <c r="H1737" s="69"/>
      <c r="I1737" s="101">
        <f t="array" ref="I1737">+ROUND(G1737+(G1737*DES.2),2)</f>
        <v>7636.03</v>
      </c>
      <c r="J1737" s="57"/>
      <c r="K1737" s="57"/>
      <c r="L1737" s="57"/>
      <c r="M1737" s="57"/>
      <c r="N1737" s="57"/>
      <c r="O1737" s="65" t="str">
        <f>+IFERROR(VLOOKUP(A1737,Imagen!A:B,2,0),"")</f>
        <v/>
      </c>
    </row>
    <row r="1738" spans="1:15" ht="18">
      <c r="A1738" s="75" t="s">
        <v>1738</v>
      </c>
      <c r="C1738" s="94">
        <f>+VLOOKUP(A1738,BD!$A$2:$E$3988,3,0)</f>
        <v>108</v>
      </c>
      <c r="D1738" s="95" t="str">
        <f>+VLOOKUP(A1738,BD!$A$2:$E$3988,4,0)</f>
        <v>Ø pico  8 mm - 19 mm 22 mm</v>
      </c>
      <c r="E1738" s="96">
        <f>+VLOOKUP(A1738,BD!$A$2:$E$3988,5,0)</f>
        <v>8408</v>
      </c>
      <c r="G1738" s="101">
        <f t="shared" si="51"/>
        <v>4540.32</v>
      </c>
      <c r="H1738" s="69"/>
      <c r="I1738" s="101">
        <f t="array" ref="I1738">+ROUND(G1738+(G1738*DES.2),2)</f>
        <v>8172.58</v>
      </c>
      <c r="J1738" s="57"/>
      <c r="K1738" s="57"/>
      <c r="L1738" s="57"/>
      <c r="M1738" s="57"/>
      <c r="N1738" s="57"/>
      <c r="O1738" s="65" t="str">
        <f>+IFERROR(VLOOKUP(A1738,Imagen!A:B,2,0),"")</f>
        <v/>
      </c>
    </row>
    <row r="1739" spans="1:15" ht="18">
      <c r="A1739" s="75" t="s">
        <v>1739</v>
      </c>
      <c r="C1739" s="94">
        <f>+VLOOKUP(A1739,BD!$A$2:$E$3988,3,0)</f>
        <v>109</v>
      </c>
      <c r="D1739" s="95" t="str">
        <f>+VLOOKUP(A1739,BD!$A$2:$E$3988,4,0)</f>
        <v>Ø pico  8 mm - 22 mm 25 mm - 43</v>
      </c>
      <c r="E1739" s="96">
        <f>+VLOOKUP(A1739,BD!$A$2:$E$3988,5,0)</f>
        <v>8933.1200000000008</v>
      </c>
      <c r="G1739" s="101">
        <f t="shared" si="51"/>
        <v>4823.88</v>
      </c>
      <c r="H1739" s="69"/>
      <c r="I1739" s="101">
        <f t="array" ref="I1739">+ROUND(G1739+(G1739*DES.2),2)</f>
        <v>8682.98</v>
      </c>
      <c r="J1739" s="57"/>
      <c r="K1739" s="57"/>
      <c r="L1739" s="57"/>
      <c r="M1739" s="57"/>
      <c r="N1739" s="57"/>
      <c r="O1739" s="65" t="str">
        <f>+IFERROR(VLOOKUP(A1739,Imagen!A:B,2,0),"")</f>
        <v/>
      </c>
    </row>
    <row r="1740" spans="1:15" ht="18">
      <c r="A1740" s="75" t="s">
        <v>1740</v>
      </c>
      <c r="C1740" s="94">
        <f>+VLOOKUP(A1740,BD!$A$2:$E$3988,3,0)</f>
        <v>110</v>
      </c>
      <c r="D1740" s="95" t="str">
        <f>+VLOOKUP(A1740,BD!$A$2:$E$3988,4,0)</f>
        <v>Ø pico 8 mm - 25 mm 28 mm - 45</v>
      </c>
      <c r="E1740" s="96">
        <f>+VLOOKUP(A1740,BD!$A$2:$E$3988,5,0)</f>
        <v>9650</v>
      </c>
      <c r="G1740" s="101">
        <f t="shared" si="51"/>
        <v>5211</v>
      </c>
      <c r="H1740" s="69"/>
      <c r="I1740" s="101">
        <f t="array" ref="I1740">+ROUND(G1740+(G1740*DES.2),2)</f>
        <v>9379.7999999999993</v>
      </c>
      <c r="J1740" s="57"/>
      <c r="K1740" s="57"/>
      <c r="L1740" s="57"/>
      <c r="M1740" s="57"/>
      <c r="N1740" s="57"/>
      <c r="O1740" s="65" t="str">
        <f>+IFERROR(VLOOKUP(A1740,Imagen!A:B,2,0),"")</f>
        <v/>
      </c>
    </row>
    <row r="1741" spans="1:15" ht="18">
      <c r="A1741" s="75" t="s">
        <v>1741</v>
      </c>
      <c r="C1741" s="94">
        <f>+VLOOKUP(A1741,BD!$A$2:$E$3988,3,0)</f>
        <v>111</v>
      </c>
      <c r="D1741" s="95" t="str">
        <f>+VLOOKUP(A1741,BD!$A$2:$E$3988,4,0)</f>
        <v xml:space="preserve">Ø pico  8 mm - 28 mm 32 mm </v>
      </c>
      <c r="E1741" s="96">
        <f>+VLOOKUP(A1741,BD!$A$2:$E$3988,5,0)</f>
        <v>9909.76</v>
      </c>
      <c r="G1741" s="101">
        <f t="shared" si="51"/>
        <v>5351.27</v>
      </c>
      <c r="H1741" s="69"/>
      <c r="I1741" s="101">
        <f t="array" ref="I1741">+ROUND(G1741+(G1741*DES.2),2)</f>
        <v>9632.2900000000009</v>
      </c>
      <c r="J1741" s="57"/>
      <c r="K1741" s="57"/>
      <c r="L1741" s="57"/>
      <c r="M1741" s="57"/>
      <c r="N1741" s="57"/>
      <c r="O1741" s="65" t="str">
        <f>+IFERROR(VLOOKUP(A1741,Imagen!A:B,2,0),"")</f>
        <v/>
      </c>
    </row>
    <row r="1742" spans="1:15" ht="18">
      <c r="A1742" s="75" t="s">
        <v>1742</v>
      </c>
      <c r="C1742" s="94">
        <f>+VLOOKUP(A1742,BD!$A$2:$E$3988,3,0)</f>
        <v>112</v>
      </c>
      <c r="D1742" s="95" t="str">
        <f>+VLOOKUP(A1742,BD!$A$2:$E$3988,4,0)</f>
        <v>Ø pico  8 mm - 32 mm  35 mm  - 49</v>
      </c>
      <c r="E1742" s="96">
        <f>+VLOOKUP(A1742,BD!$A$2:$E$3988,5,0)</f>
        <v>10278</v>
      </c>
      <c r="G1742" s="101">
        <f t="shared" si="51"/>
        <v>5550.12</v>
      </c>
      <c r="H1742" s="69"/>
      <c r="I1742" s="101">
        <f t="array" ref="I1742">+ROUND(G1742+(G1742*DES.2),2)</f>
        <v>9990.2199999999993</v>
      </c>
      <c r="J1742" s="57"/>
      <c r="K1742" s="57"/>
      <c r="L1742" s="57"/>
      <c r="M1742" s="57"/>
      <c r="N1742" s="57"/>
      <c r="O1742" s="65" t="str">
        <f>+IFERROR(VLOOKUP(A1742,Imagen!A:B,2,0),"")</f>
        <v/>
      </c>
    </row>
    <row r="1743" spans="1:15" ht="18">
      <c r="A1743" s="75" t="s">
        <v>1743</v>
      </c>
      <c r="C1743" s="94">
        <f>+VLOOKUP(A1743,BD!$A$2:$E$3988,3,0)</f>
        <v>113</v>
      </c>
      <c r="D1743" s="95" t="str">
        <f>+VLOOKUP(A1743,BD!$A$2:$E$3988,4,0)</f>
        <v>Ø pico  8 mm - 35 mm  38 mm</v>
      </c>
      <c r="E1743" s="96">
        <f>+VLOOKUP(A1743,BD!$A$2:$E$3988,5,0)</f>
        <v>10411.52</v>
      </c>
      <c r="G1743" s="101">
        <f t="shared" si="51"/>
        <v>5622.22</v>
      </c>
      <c r="H1743" s="69"/>
      <c r="I1743" s="101">
        <f t="array" ref="I1743">+ROUND(G1743+(G1743*DES.2),2)</f>
        <v>10120</v>
      </c>
      <c r="J1743" s="57"/>
      <c r="K1743" s="57"/>
      <c r="L1743" s="57"/>
      <c r="M1743" s="57"/>
      <c r="N1743" s="57"/>
      <c r="O1743" s="65" t="str">
        <f>+IFERROR(VLOOKUP(A1743,Imagen!A:B,2,0),"")</f>
        <v/>
      </c>
    </row>
    <row r="1744" spans="1:15" ht="18">
      <c r="A1744" s="75" t="s">
        <v>1744</v>
      </c>
      <c r="C1744" s="94">
        <f>+VLOOKUP(A1744,BD!$A$2:$E$3988,3,0)</f>
        <v>114</v>
      </c>
      <c r="D1744" s="95" t="str">
        <f>+VLOOKUP(A1744,BD!$A$2:$E$3988,4,0)</f>
        <v>Ø pico 10 mm - 38 mm 10 mm</v>
      </c>
      <c r="E1744" s="96">
        <f>+VLOOKUP(A1744,BD!$A$2:$E$3988,5,0)</f>
        <v>7850</v>
      </c>
      <c r="G1744" s="101">
        <f t="shared" si="51"/>
        <v>4239</v>
      </c>
      <c r="H1744" s="69"/>
      <c r="I1744" s="101">
        <f t="array" ref="I1744">+ROUND(G1744+(G1744*DES.2),2)</f>
        <v>7630.2</v>
      </c>
      <c r="J1744" s="57"/>
      <c r="K1744" s="57"/>
      <c r="L1744" s="57"/>
      <c r="M1744" s="57"/>
      <c r="N1744" s="57"/>
      <c r="O1744" s="65" t="str">
        <f>+IFERROR(VLOOKUP(A1744,Imagen!A:B,2,0),"")</f>
        <v/>
      </c>
    </row>
    <row r="1745" spans="1:15" ht="18">
      <c r="A1745" s="75" t="s">
        <v>1745</v>
      </c>
      <c r="C1745" s="94">
        <f>+VLOOKUP(A1745,BD!$A$2:$E$3988,3,0)</f>
        <v>116</v>
      </c>
      <c r="D1745" s="95" t="str">
        <f>+VLOOKUP(A1745,BD!$A$2:$E$3988,4,0)</f>
        <v>Ø pico 10 mm - 10 mm 13 mm - 40</v>
      </c>
      <c r="E1745" s="96">
        <f>+VLOOKUP(A1745,BD!$A$2:$E$3988,5,0)</f>
        <v>9524.48</v>
      </c>
      <c r="G1745" s="101">
        <f t="shared" si="51"/>
        <v>5143.22</v>
      </c>
      <c r="H1745" s="69"/>
      <c r="I1745" s="101">
        <f t="array" ref="I1745">+ROUND(G1745+(G1745*DES.2),2)</f>
        <v>9257.7999999999993</v>
      </c>
      <c r="J1745" s="57"/>
      <c r="K1745" s="57"/>
      <c r="L1745" s="57"/>
      <c r="M1745" s="57"/>
      <c r="N1745" s="57"/>
      <c r="O1745" s="65" t="str">
        <f>+IFERROR(VLOOKUP(A1745,Imagen!A:B,2,0),"")</f>
        <v/>
      </c>
    </row>
    <row r="1746" spans="1:15" ht="18">
      <c r="A1746" s="75" t="s">
        <v>1746</v>
      </c>
      <c r="C1746" s="94">
        <f>+VLOOKUP(A1746,BD!$A$2:$E$3988,3,0)</f>
        <v>118</v>
      </c>
      <c r="D1746" s="95" t="str">
        <f>+VLOOKUP(A1746,BD!$A$2:$E$3988,4,0)</f>
        <v>Ø pico 10 mm - 13 mm 16 mm - 41</v>
      </c>
      <c r="E1746" s="96">
        <f>+VLOOKUP(A1746,BD!$A$2:$E$3988,5,0)</f>
        <v>9744</v>
      </c>
      <c r="G1746" s="101">
        <f t="shared" si="51"/>
        <v>5261.76</v>
      </c>
      <c r="H1746" s="69"/>
      <c r="I1746" s="101">
        <f t="array" ref="I1746">+ROUND(G1746+(G1746*DES.2),2)</f>
        <v>9471.17</v>
      </c>
      <c r="J1746" s="57"/>
      <c r="K1746" s="57"/>
      <c r="L1746" s="57"/>
      <c r="M1746" s="57"/>
      <c r="N1746" s="57"/>
      <c r="O1746" s="65" t="str">
        <f>+IFERROR(VLOOKUP(A1746,Imagen!A:B,2,0),"")</f>
        <v/>
      </c>
    </row>
    <row r="1747" spans="1:15" ht="18">
      <c r="A1747" s="75" t="s">
        <v>1747</v>
      </c>
      <c r="C1747" s="94">
        <f>+VLOOKUP(A1747,BD!$A$2:$E$3988,3,0)</f>
        <v>119</v>
      </c>
      <c r="D1747" s="95" t="str">
        <f>+VLOOKUP(A1747,BD!$A$2:$E$3988,4,0)</f>
        <v>Ø pico 10 mm - 16 mm 19 mm - 42</v>
      </c>
      <c r="E1747" s="96">
        <f>+VLOOKUP(A1747,BD!$A$2:$E$3988,5,0)</f>
        <v>9833.6</v>
      </c>
      <c r="G1747" s="101">
        <f t="shared" si="51"/>
        <v>5310.14</v>
      </c>
      <c r="H1747" s="69"/>
      <c r="I1747" s="101">
        <f t="array" ref="I1747">+ROUND(G1747+(G1747*DES.2),2)</f>
        <v>9558.25</v>
      </c>
      <c r="J1747" s="57"/>
      <c r="K1747" s="57"/>
      <c r="L1747" s="57"/>
      <c r="M1747" s="57"/>
      <c r="N1747" s="57"/>
      <c r="O1747" s="65" t="str">
        <f>+IFERROR(VLOOKUP(A1747,Imagen!A:B,2,0),"")</f>
        <v/>
      </c>
    </row>
    <row r="1748" spans="1:15" ht="18">
      <c r="A1748" s="75" t="s">
        <v>1748</v>
      </c>
      <c r="C1748" s="94">
        <f>+VLOOKUP(A1748,BD!$A$2:$E$3988,3,0)</f>
        <v>120</v>
      </c>
      <c r="D1748" s="95" t="str">
        <f>+VLOOKUP(A1748,BD!$A$2:$E$3988,4,0)</f>
        <v>Ø pico 10 mm - 19 mm 22 mm</v>
      </c>
      <c r="E1748" s="96">
        <f>+VLOOKUP(A1748,BD!$A$2:$E$3988,5,0)</f>
        <v>9941.1200000000008</v>
      </c>
      <c r="G1748" s="101">
        <f t="shared" si="51"/>
        <v>5368.2</v>
      </c>
      <c r="H1748" s="69"/>
      <c r="I1748" s="101">
        <f t="array" ref="I1748">+ROUND(G1748+(G1748*DES.2),2)</f>
        <v>9662.76</v>
      </c>
      <c r="J1748" s="57"/>
      <c r="K1748" s="57"/>
      <c r="L1748" s="57"/>
      <c r="M1748" s="57"/>
      <c r="N1748" s="57"/>
      <c r="O1748" s="65" t="str">
        <f>+IFERROR(VLOOKUP(A1748,Imagen!A:B,2,0),"")</f>
        <v/>
      </c>
    </row>
    <row r="1749" spans="1:15" ht="18">
      <c r="A1749" s="75" t="s">
        <v>1749</v>
      </c>
      <c r="C1749" s="94">
        <f>+VLOOKUP(A1749,BD!$A$2:$E$3988,3,0)</f>
        <v>121</v>
      </c>
      <c r="D1749" s="95" t="str">
        <f>+VLOOKUP(A1749,BD!$A$2:$E$3988,4,0)</f>
        <v>Ø pico 10 mm - 22 mm 25 mm - 44</v>
      </c>
      <c r="E1749" s="96">
        <f>+VLOOKUP(A1749,BD!$A$2:$E$3988,5,0)</f>
        <v>10088.959999999999</v>
      </c>
      <c r="G1749" s="101">
        <f t="shared" si="51"/>
        <v>5448.04</v>
      </c>
      <c r="H1749" s="69"/>
      <c r="I1749" s="101">
        <f t="array" ref="I1749">+ROUND(G1749+(G1749*DES.2),2)</f>
        <v>9806.4699999999993</v>
      </c>
      <c r="J1749" s="57"/>
      <c r="K1749" s="57"/>
      <c r="L1749" s="57"/>
      <c r="M1749" s="57"/>
      <c r="N1749" s="57"/>
      <c r="O1749" s="65" t="str">
        <f>+IFERROR(VLOOKUP(A1749,Imagen!A:B,2,0),"")</f>
        <v/>
      </c>
    </row>
    <row r="1750" spans="1:15" ht="18">
      <c r="A1750" s="75" t="s">
        <v>1750</v>
      </c>
      <c r="C1750" s="94">
        <f>+VLOOKUP(A1750,BD!$A$2:$E$3988,3,0)</f>
        <v>122</v>
      </c>
      <c r="D1750" s="95" t="str">
        <f>+VLOOKUP(A1750,BD!$A$2:$E$3988,4,0)</f>
        <v>Ø pico 10 mm - 25 mm 28 mm</v>
      </c>
      <c r="E1750" s="96">
        <f>+VLOOKUP(A1750,BD!$A$2:$E$3988,5,0)</f>
        <v>10366.719999999999</v>
      </c>
      <c r="G1750" s="101">
        <f t="shared" si="51"/>
        <v>5598.03</v>
      </c>
      <c r="H1750" s="69"/>
      <c r="I1750" s="101">
        <f t="array" ref="I1750">+ROUND(G1750+(G1750*DES.2),2)</f>
        <v>10076.450000000001</v>
      </c>
      <c r="J1750" s="57"/>
      <c r="K1750" s="57"/>
      <c r="L1750" s="57"/>
      <c r="M1750" s="57"/>
      <c r="N1750" s="57"/>
      <c r="O1750" s="65" t="str">
        <f>+IFERROR(VLOOKUP(A1750,Imagen!A:B,2,0),"")</f>
        <v/>
      </c>
    </row>
    <row r="1751" spans="1:15" ht="18">
      <c r="A1751" s="75" t="s">
        <v>1751</v>
      </c>
      <c r="C1751" s="94">
        <f>+VLOOKUP(A1751,BD!$A$2:$E$3988,3,0)</f>
        <v>123</v>
      </c>
      <c r="D1751" s="95" t="str">
        <f>+VLOOKUP(A1751,BD!$A$2:$E$3988,4,0)</f>
        <v>Ø pico 10 mm - 28 mm 32 mm  - 46</v>
      </c>
      <c r="E1751" s="96">
        <f>+VLOOKUP(A1751,BD!$A$2:$E$3988,5,0)</f>
        <v>10366.719999999999</v>
      </c>
      <c r="G1751" s="101">
        <f t="shared" si="51"/>
        <v>5598.03</v>
      </c>
      <c r="H1751" s="69"/>
      <c r="I1751" s="101">
        <f t="array" ref="I1751">+ROUND(G1751+(G1751*DES.2),2)</f>
        <v>10076.450000000001</v>
      </c>
      <c r="J1751" s="57"/>
      <c r="K1751" s="57"/>
      <c r="L1751" s="57"/>
      <c r="M1751" s="57"/>
      <c r="N1751" s="57"/>
      <c r="O1751" s="65" t="str">
        <f>+IFERROR(VLOOKUP(A1751,Imagen!A:B,2,0),"")</f>
        <v/>
      </c>
    </row>
    <row r="1752" spans="1:15" ht="18">
      <c r="A1752" s="75" t="s">
        <v>1752</v>
      </c>
      <c r="C1752" s="94">
        <f>+VLOOKUP(A1752,BD!$A$2:$E$3988,3,0)</f>
        <v>124</v>
      </c>
      <c r="D1752" s="95" t="str">
        <f>+VLOOKUP(A1752,BD!$A$2:$E$3988,4,0)</f>
        <v xml:space="preserve">Ø pico 10 mm - 32 mm  35 mm </v>
      </c>
      <c r="E1752" s="96">
        <f>+VLOOKUP(A1752,BD!$A$2:$E$3988,5,0)</f>
        <v>10572.8</v>
      </c>
      <c r="G1752" s="101">
        <f t="shared" si="51"/>
        <v>5709.31</v>
      </c>
      <c r="H1752" s="69"/>
      <c r="I1752" s="101">
        <f t="array" ref="I1752">+ROUND(G1752+(G1752*DES.2),2)</f>
        <v>10276.76</v>
      </c>
      <c r="J1752" s="57"/>
      <c r="K1752" s="57"/>
      <c r="L1752" s="57"/>
      <c r="M1752" s="57"/>
      <c r="N1752" s="57"/>
      <c r="O1752" s="65" t="str">
        <f>+IFERROR(VLOOKUP(A1752,Imagen!A:B,2,0),"")</f>
        <v/>
      </c>
    </row>
    <row r="1753" spans="1:15" ht="18">
      <c r="A1753" s="75" t="s">
        <v>1753</v>
      </c>
      <c r="C1753" s="94">
        <f>+VLOOKUP(A1753,BD!$A$2:$E$3988,3,0)</f>
        <v>125</v>
      </c>
      <c r="D1753" s="95" t="str">
        <f>+VLOOKUP(A1753,BD!$A$2:$E$3988,4,0)</f>
        <v>Ø pico 10 mm - 35 mm  38 mm - 50</v>
      </c>
      <c r="E1753" s="96">
        <f>+VLOOKUP(A1753,BD!$A$2:$E$3988,5,0)</f>
        <v>10572.8</v>
      </c>
      <c r="G1753" s="101">
        <f t="shared" si="51"/>
        <v>5709.31</v>
      </c>
      <c r="H1753" s="69"/>
      <c r="I1753" s="101">
        <f t="array" ref="I1753">+ROUND(G1753+(G1753*DES.2),2)</f>
        <v>10276.76</v>
      </c>
      <c r="J1753" s="57"/>
      <c r="K1753" s="57"/>
      <c r="L1753" s="57"/>
      <c r="M1753" s="57"/>
      <c r="N1753" s="57"/>
      <c r="O1753" s="65" t="str">
        <f>+IFERROR(VLOOKUP(A1753,Imagen!A:B,2,0),"")</f>
        <v/>
      </c>
    </row>
    <row r="1754" spans="1:15" ht="18">
      <c r="A1754" s="75" t="s">
        <v>1754</v>
      </c>
      <c r="C1754" s="94">
        <f>+VLOOKUP(A1754,BD!$A$2:$E$3988,3,0)</f>
        <v>130</v>
      </c>
      <c r="D1754" s="95" t="str">
        <f>+VLOOKUP(A1754,BD!$A$2:$E$3988,4,0)</f>
        <v>Ø pico 13 mm - 38 mm 13 mm</v>
      </c>
      <c r="E1754" s="96">
        <f>+VLOOKUP(A1754,BD!$A$2:$E$3988,5,0)</f>
        <v>9838.08</v>
      </c>
      <c r="G1754" s="101">
        <f t="shared" si="51"/>
        <v>5312.56</v>
      </c>
      <c r="H1754" s="69"/>
      <c r="I1754" s="101">
        <f t="array" ref="I1754">+ROUND(G1754+(G1754*DES.2),2)</f>
        <v>9562.61</v>
      </c>
      <c r="J1754" s="57"/>
      <c r="K1754" s="57"/>
      <c r="L1754" s="57"/>
      <c r="M1754" s="57"/>
      <c r="N1754" s="57"/>
      <c r="O1754" s="65" t="str">
        <f>+IFERROR(VLOOKUP(A1754,Imagen!A:B,2,0),"")</f>
        <v/>
      </c>
    </row>
    <row r="1755" spans="1:15" ht="18">
      <c r="A1755" s="75" t="s">
        <v>1755</v>
      </c>
      <c r="C1755" s="94">
        <f>+VLOOKUP(A1755,BD!$A$2:$E$3988,3,0)</f>
        <v>132</v>
      </c>
      <c r="D1755" s="95" t="str">
        <f>+VLOOKUP(A1755,BD!$A$2:$E$3988,4,0)</f>
        <v>Ø pico 13 mm - 13 mm 16 mm - 8</v>
      </c>
      <c r="E1755" s="96">
        <f>+VLOOKUP(A1755,BD!$A$2:$E$3988,5,0)</f>
        <v>9838.08</v>
      </c>
      <c r="G1755" s="101">
        <f t="shared" si="51"/>
        <v>5312.56</v>
      </c>
      <c r="H1755" s="69"/>
      <c r="I1755" s="101">
        <f t="array" ref="I1755">+ROUND(G1755+(G1755*DES.2),2)</f>
        <v>9562.61</v>
      </c>
      <c r="J1755" s="57"/>
      <c r="K1755" s="57"/>
      <c r="L1755" s="57"/>
      <c r="M1755" s="57"/>
      <c r="N1755" s="57"/>
      <c r="O1755" s="65" t="str">
        <f>+IFERROR(VLOOKUP(A1755,Imagen!A:B,2,0),"")</f>
        <v/>
      </c>
    </row>
    <row r="1756" spans="1:15" ht="18">
      <c r="A1756" s="75" t="s">
        <v>1756</v>
      </c>
      <c r="C1756" s="94">
        <f>+VLOOKUP(A1756,BD!$A$2:$E$3988,3,0)</f>
        <v>133</v>
      </c>
      <c r="D1756" s="95" t="str">
        <f>+VLOOKUP(A1756,BD!$A$2:$E$3988,4,0)</f>
        <v>Ø pico 13 mm - 16 mm 19 mm</v>
      </c>
      <c r="E1756" s="96">
        <f>+VLOOKUP(A1756,BD!$A$2:$E$3988,5,0)</f>
        <v>10111.36</v>
      </c>
      <c r="G1756" s="101">
        <f t="shared" si="51"/>
        <v>5460.13</v>
      </c>
      <c r="H1756" s="69"/>
      <c r="I1756" s="101">
        <f t="array" ref="I1756">+ROUND(G1756+(G1756*DES.2),2)</f>
        <v>9828.23</v>
      </c>
      <c r="J1756" s="57"/>
      <c r="K1756" s="57"/>
      <c r="L1756" s="57"/>
      <c r="M1756" s="57"/>
      <c r="N1756" s="57"/>
      <c r="O1756" s="65" t="str">
        <f>+IFERROR(VLOOKUP(A1756,Imagen!A:B,2,0),"")</f>
        <v/>
      </c>
    </row>
    <row r="1757" spans="1:15" ht="18">
      <c r="A1757" s="75" t="s">
        <v>1757</v>
      </c>
      <c r="C1757" s="94">
        <f>+VLOOKUP(A1757,BD!$A$2:$E$3988,3,0)</f>
        <v>134</v>
      </c>
      <c r="D1757" s="95" t="str">
        <f>+VLOOKUP(A1757,BD!$A$2:$E$3988,4,0)</f>
        <v>Ø pico 13 mm - 19 mm 22 mm</v>
      </c>
      <c r="E1757" s="96">
        <f>+VLOOKUP(A1757,BD!$A$2:$E$3988,5,0)</f>
        <v>10236.799999999999</v>
      </c>
      <c r="G1757" s="101">
        <f t="shared" si="51"/>
        <v>5527.87</v>
      </c>
      <c r="H1757" s="69"/>
      <c r="I1757" s="101">
        <f t="array" ref="I1757">+ROUND(G1757+(G1757*DES.2),2)</f>
        <v>9950.17</v>
      </c>
      <c r="J1757" s="57"/>
      <c r="K1757" s="57"/>
      <c r="L1757" s="57"/>
      <c r="M1757" s="57"/>
      <c r="N1757" s="57"/>
      <c r="O1757" s="65" t="str">
        <f>+IFERROR(VLOOKUP(A1757,Imagen!A:B,2,0),"")</f>
        <v/>
      </c>
    </row>
    <row r="1758" spans="1:15" ht="18">
      <c r="A1758" s="75" t="s">
        <v>1758</v>
      </c>
      <c r="C1758" s="94">
        <f>+VLOOKUP(A1758,BD!$A$2:$E$3988,3,0)</f>
        <v>135</v>
      </c>
      <c r="D1758" s="95" t="str">
        <f>+VLOOKUP(A1758,BD!$A$2:$E$3988,4,0)</f>
        <v>Ø pico 13 mm - 22 mm 25 mm</v>
      </c>
      <c r="E1758" s="96">
        <f>+VLOOKUP(A1758,BD!$A$2:$E$3988,5,0)</f>
        <v>10743.04</v>
      </c>
      <c r="G1758" s="101">
        <f t="shared" si="51"/>
        <v>5801.24</v>
      </c>
      <c r="H1758" s="69"/>
      <c r="I1758" s="101">
        <f t="array" ref="I1758">+ROUND(G1758+(G1758*DES.2),2)</f>
        <v>10442.23</v>
      </c>
      <c r="J1758" s="57"/>
      <c r="K1758" s="57"/>
      <c r="L1758" s="57"/>
      <c r="M1758" s="57"/>
      <c r="N1758" s="57"/>
      <c r="O1758" s="65" t="str">
        <f>+IFERROR(VLOOKUP(A1758,Imagen!A:B,2,0),"")</f>
        <v/>
      </c>
    </row>
    <row r="1759" spans="1:15" ht="18">
      <c r="A1759" s="75" t="s">
        <v>1759</v>
      </c>
      <c r="C1759" s="94">
        <f>+VLOOKUP(A1759,BD!$A$2:$E$3988,3,0)</f>
        <v>136</v>
      </c>
      <c r="D1759" s="95" t="str">
        <f>+VLOOKUP(A1759,BD!$A$2:$E$3988,4,0)</f>
        <v>Ø pico 13 mm - 25 mm 28 mm</v>
      </c>
      <c r="E1759" s="96">
        <f>+VLOOKUP(A1759,BD!$A$2:$E$3988,5,0)</f>
        <v>11217.92</v>
      </c>
      <c r="G1759" s="101">
        <f t="shared" ref="G1759:G1809" si="52">IF($G$7="SI",ROUND(E1759-(E1759*DES.1),2)*1.21,ROUND(E1759-(E1759*DES.1),2))</f>
        <v>6057.68</v>
      </c>
      <c r="H1759" s="69"/>
      <c r="I1759" s="101">
        <f t="array" ref="I1759">+ROUND(G1759+(G1759*DES.2),2)</f>
        <v>10903.82</v>
      </c>
      <c r="J1759" s="57"/>
      <c r="K1759" s="57"/>
      <c r="L1759" s="57"/>
      <c r="M1759" s="57"/>
      <c r="N1759" s="57"/>
      <c r="O1759" s="65" t="str">
        <f>+IFERROR(VLOOKUP(A1759,Imagen!A:B,2,0),"")</f>
        <v/>
      </c>
    </row>
    <row r="1760" spans="1:15" ht="18">
      <c r="A1760" s="75" t="s">
        <v>1760</v>
      </c>
      <c r="C1760" s="94">
        <f>+VLOOKUP(A1760,BD!$A$2:$E$3988,3,0)</f>
        <v>137</v>
      </c>
      <c r="D1760" s="95" t="str">
        <f>+VLOOKUP(A1760,BD!$A$2:$E$3988,4,0)</f>
        <v xml:space="preserve">Ø pico 13 mm - 28 mm 32 mm </v>
      </c>
      <c r="E1760" s="96">
        <f>+VLOOKUP(A1760,BD!$A$2:$E$3988,5,0)</f>
        <v>11217.92</v>
      </c>
      <c r="G1760" s="101">
        <f t="shared" si="52"/>
        <v>6057.68</v>
      </c>
      <c r="H1760" s="69"/>
      <c r="I1760" s="101">
        <f t="array" ref="I1760">+ROUND(G1760+(G1760*DES.2),2)</f>
        <v>10903.82</v>
      </c>
      <c r="J1760" s="57"/>
      <c r="K1760" s="57"/>
      <c r="L1760" s="57"/>
      <c r="M1760" s="57"/>
      <c r="N1760" s="57"/>
      <c r="O1760" s="65" t="str">
        <f>+IFERROR(VLOOKUP(A1760,Imagen!A:B,2,0),"")</f>
        <v/>
      </c>
    </row>
    <row r="1761" spans="1:15" ht="18">
      <c r="A1761" s="75" t="s">
        <v>1761</v>
      </c>
      <c r="C1761" s="94">
        <f>+VLOOKUP(A1761,BD!$A$2:$E$3988,3,0)</f>
        <v>138</v>
      </c>
      <c r="D1761" s="95" t="str">
        <f>+VLOOKUP(A1761,BD!$A$2:$E$3988,4,0)</f>
        <v xml:space="preserve">Ø pico 13 mm - 32 mm  35 mm </v>
      </c>
      <c r="E1761" s="96">
        <f>+VLOOKUP(A1761,BD!$A$2:$E$3988,5,0)</f>
        <v>11612.16</v>
      </c>
      <c r="G1761" s="101">
        <f t="shared" si="52"/>
        <v>6270.57</v>
      </c>
      <c r="H1761" s="69"/>
      <c r="I1761" s="101">
        <f t="array" ref="I1761">+ROUND(G1761+(G1761*DES.2),2)</f>
        <v>11287.03</v>
      </c>
      <c r="J1761" s="57"/>
      <c r="K1761" s="57"/>
      <c r="L1761" s="57"/>
      <c r="M1761" s="57"/>
      <c r="N1761" s="57"/>
      <c r="O1761" s="65" t="str">
        <f>+IFERROR(VLOOKUP(A1761,Imagen!A:B,2,0),"")</f>
        <v/>
      </c>
    </row>
    <row r="1762" spans="1:15" ht="18">
      <c r="A1762" s="75" t="s">
        <v>1762</v>
      </c>
      <c r="C1762" s="94">
        <f>+VLOOKUP(A1762,BD!$A$2:$E$3988,3,0)</f>
        <v>139</v>
      </c>
      <c r="D1762" s="95" t="str">
        <f>+VLOOKUP(A1762,BD!$A$2:$E$3988,4,0)</f>
        <v>Ø pico 13 mm - 35 mm  38 mm</v>
      </c>
      <c r="E1762" s="96">
        <f>+VLOOKUP(A1762,BD!$A$2:$E$3988,5,0)</f>
        <v>11612.16</v>
      </c>
      <c r="G1762" s="101">
        <f t="shared" si="52"/>
        <v>6270.57</v>
      </c>
      <c r="H1762" s="69"/>
      <c r="I1762" s="101">
        <f t="array" ref="I1762">+ROUND(G1762+(G1762*DES.2),2)</f>
        <v>11287.03</v>
      </c>
      <c r="J1762" s="57"/>
      <c r="K1762" s="57"/>
      <c r="L1762" s="57"/>
      <c r="M1762" s="57"/>
      <c r="N1762" s="57"/>
      <c r="O1762" s="65" t="str">
        <f>+IFERROR(VLOOKUP(A1762,Imagen!A:B,2,0),"")</f>
        <v/>
      </c>
    </row>
    <row r="1763" spans="1:15" ht="18">
      <c r="A1763" s="75" t="s">
        <v>1763</v>
      </c>
      <c r="C1763" s="94">
        <f>+VLOOKUP(A1763,BD!$A$2:$E$3988,3,0)</f>
        <v>142</v>
      </c>
      <c r="D1763" s="95" t="str">
        <f>+VLOOKUP(A1763,BD!$A$2:$E$3988,4,0)</f>
        <v>Ø pico 16 mm - 38 mm 16 mm - 1</v>
      </c>
      <c r="E1763" s="96">
        <f>+VLOOKUP(A1763,BD!$A$2:$E$3988,5,0)</f>
        <v>11400</v>
      </c>
      <c r="G1763" s="101">
        <f t="shared" si="52"/>
        <v>6156</v>
      </c>
      <c r="H1763" s="69"/>
      <c r="I1763" s="101">
        <f t="array" ref="I1763">+ROUND(G1763+(G1763*DES.2),2)</f>
        <v>11080.8</v>
      </c>
      <c r="J1763" s="57"/>
      <c r="K1763" s="57"/>
      <c r="L1763" s="57"/>
      <c r="M1763" s="57"/>
      <c r="N1763" s="57"/>
      <c r="O1763" s="65" t="str">
        <f>+IFERROR(VLOOKUP(A1763,Imagen!A:B,2,0),"")</f>
        <v/>
      </c>
    </row>
    <row r="1764" spans="1:15" ht="18">
      <c r="A1764" s="75" t="s">
        <v>1764</v>
      </c>
      <c r="C1764" s="94">
        <f>+VLOOKUP(A1764,BD!$A$2:$E$3988,3,0)</f>
        <v>143</v>
      </c>
      <c r="D1764" s="95" t="str">
        <f>+VLOOKUP(A1764,BD!$A$2:$E$3988,4,0)</f>
        <v>Ø pico 16 mm - 16 mm 19 mm - 7</v>
      </c>
      <c r="E1764" s="96">
        <f>+VLOOKUP(A1764,BD!$A$2:$E$3988,5,0)</f>
        <v>10245.76</v>
      </c>
      <c r="G1764" s="101">
        <f t="shared" si="52"/>
        <v>5532.71</v>
      </c>
      <c r="H1764" s="69"/>
      <c r="I1764" s="101">
        <f t="array" ref="I1764">+ROUND(G1764+(G1764*DES.2),2)</f>
        <v>9958.8799999999992</v>
      </c>
      <c r="J1764" s="57"/>
      <c r="K1764" s="57"/>
      <c r="L1764" s="57"/>
      <c r="M1764" s="57"/>
      <c r="N1764" s="57"/>
      <c r="O1764" s="65" t="str">
        <f>+IFERROR(VLOOKUP(A1764,Imagen!A:B,2,0),"")</f>
        <v/>
      </c>
    </row>
    <row r="1765" spans="1:15" ht="18">
      <c r="A1765" s="75" t="s">
        <v>1765</v>
      </c>
      <c r="C1765" s="94">
        <f>+VLOOKUP(A1765,BD!$A$2:$E$3988,3,0)</f>
        <v>144</v>
      </c>
      <c r="D1765" s="95" t="str">
        <f>+VLOOKUP(A1765,BD!$A$2:$E$3988,4,0)</f>
        <v>Ø pico 16 mm - 19 mm 22 mm</v>
      </c>
      <c r="E1765" s="96">
        <f>+VLOOKUP(A1765,BD!$A$2:$E$3988,5,0)</f>
        <v>10774.4</v>
      </c>
      <c r="G1765" s="101">
        <f t="shared" si="52"/>
        <v>5818.18</v>
      </c>
      <c r="H1765" s="69"/>
      <c r="I1765" s="101">
        <f t="array" ref="I1765">+ROUND(G1765+(G1765*DES.2),2)</f>
        <v>10472.719999999999</v>
      </c>
      <c r="J1765" s="57"/>
      <c r="K1765" s="57"/>
      <c r="L1765" s="57"/>
      <c r="M1765" s="57"/>
      <c r="N1765" s="57"/>
      <c r="O1765" s="65" t="str">
        <f>+IFERROR(VLOOKUP(A1765,Imagen!A:B,2,0),"")</f>
        <v/>
      </c>
    </row>
    <row r="1766" spans="1:15" ht="18">
      <c r="A1766" s="75" t="s">
        <v>1766</v>
      </c>
      <c r="C1766" s="94">
        <f>+VLOOKUP(A1766,BD!$A$2:$E$3988,3,0)</f>
        <v>145</v>
      </c>
      <c r="D1766" s="95" t="str">
        <f>+VLOOKUP(A1766,BD!$A$2:$E$3988,4,0)</f>
        <v>Ø pico 16 mm - 22 mm 25 mm</v>
      </c>
      <c r="E1766" s="96">
        <f>+VLOOKUP(A1766,BD!$A$2:$E$3988,5,0)</f>
        <v>11119.36</v>
      </c>
      <c r="G1766" s="101">
        <f t="shared" si="52"/>
        <v>6004.45</v>
      </c>
      <c r="H1766" s="69"/>
      <c r="I1766" s="101">
        <f t="array" ref="I1766">+ROUND(G1766+(G1766*DES.2),2)</f>
        <v>10808.01</v>
      </c>
      <c r="J1766" s="57"/>
      <c r="K1766" s="57"/>
      <c r="L1766" s="57"/>
      <c r="M1766" s="57"/>
      <c r="N1766" s="57"/>
      <c r="O1766" s="65" t="str">
        <f>+IFERROR(VLOOKUP(A1766,Imagen!A:B,2,0),"")</f>
        <v/>
      </c>
    </row>
    <row r="1767" spans="1:15" ht="18">
      <c r="A1767" s="75" t="s">
        <v>1767</v>
      </c>
      <c r="C1767" s="94">
        <f>+VLOOKUP(A1767,BD!$A$2:$E$3988,3,0)</f>
        <v>146</v>
      </c>
      <c r="D1767" s="95" t="str">
        <f>+VLOOKUP(A1767,BD!$A$2:$E$3988,4,0)</f>
        <v>Ø pico 16 mm - 25 mm 28 mm</v>
      </c>
      <c r="E1767" s="96">
        <f>+VLOOKUP(A1767,BD!$A$2:$E$3988,5,0)</f>
        <v>11737.6</v>
      </c>
      <c r="G1767" s="101">
        <f t="shared" si="52"/>
        <v>6338.3</v>
      </c>
      <c r="H1767" s="69"/>
      <c r="I1767" s="101">
        <f t="array" ref="I1767">+ROUND(G1767+(G1767*DES.2),2)</f>
        <v>11408.94</v>
      </c>
      <c r="J1767" s="57"/>
      <c r="K1767" s="57"/>
      <c r="L1767" s="57"/>
      <c r="M1767" s="57"/>
      <c r="N1767" s="57"/>
      <c r="O1767" s="65" t="str">
        <f>+IFERROR(VLOOKUP(A1767,Imagen!A:B,2,0),"")</f>
        <v/>
      </c>
    </row>
    <row r="1768" spans="1:15" ht="18">
      <c r="A1768" s="75" t="s">
        <v>1768</v>
      </c>
      <c r="C1768" s="94">
        <f>+VLOOKUP(A1768,BD!$A$2:$E$3988,3,0)</f>
        <v>147</v>
      </c>
      <c r="D1768" s="95" t="str">
        <f>+VLOOKUP(A1768,BD!$A$2:$E$3988,4,0)</f>
        <v>Ø pico 16 mm - 28 mm 32 mm  - 47</v>
      </c>
      <c r="E1768" s="96">
        <f>+VLOOKUP(A1768,BD!$A$2:$E$3988,5,0)</f>
        <v>11737.6</v>
      </c>
      <c r="G1768" s="101">
        <f t="shared" si="52"/>
        <v>6338.3</v>
      </c>
      <c r="H1768" s="69"/>
      <c r="I1768" s="101">
        <f t="array" ref="I1768">+ROUND(G1768+(G1768*DES.2),2)</f>
        <v>11408.94</v>
      </c>
      <c r="J1768" s="57"/>
      <c r="K1768" s="57"/>
      <c r="L1768" s="57"/>
      <c r="M1768" s="57"/>
      <c r="N1768" s="57"/>
      <c r="O1768" s="65" t="str">
        <f>+IFERROR(VLOOKUP(A1768,Imagen!A:B,2,0),"")</f>
        <v/>
      </c>
    </row>
    <row r="1769" spans="1:15" ht="18">
      <c r="A1769" s="75" t="s">
        <v>1769</v>
      </c>
      <c r="C1769" s="94">
        <f>+VLOOKUP(A1769,BD!$A$2:$E$3988,3,0)</f>
        <v>148</v>
      </c>
      <c r="D1769" s="95" t="str">
        <f>+VLOOKUP(A1769,BD!$A$2:$E$3988,4,0)</f>
        <v xml:space="preserve">Ø pico 16 mm - 32 mm  35 mm </v>
      </c>
      <c r="E1769" s="96">
        <f>+VLOOKUP(A1769,BD!$A$2:$E$3988,5,0)</f>
        <v>12118.4</v>
      </c>
      <c r="G1769" s="101">
        <f t="shared" si="52"/>
        <v>6543.94</v>
      </c>
      <c r="H1769" s="69"/>
      <c r="I1769" s="101">
        <f t="array" ref="I1769">+ROUND(G1769+(G1769*DES.2),2)</f>
        <v>11779.09</v>
      </c>
      <c r="J1769" s="57"/>
      <c r="K1769" s="57"/>
      <c r="L1769" s="57"/>
      <c r="M1769" s="57"/>
      <c r="N1769" s="57"/>
      <c r="O1769" s="65" t="str">
        <f>+IFERROR(VLOOKUP(A1769,Imagen!A:B,2,0),"")</f>
        <v/>
      </c>
    </row>
    <row r="1770" spans="1:15" ht="18">
      <c r="A1770" s="75" t="s">
        <v>1770</v>
      </c>
      <c r="C1770" s="94">
        <f>+VLOOKUP(A1770,BD!$A$2:$E$3988,3,0)</f>
        <v>149</v>
      </c>
      <c r="D1770" s="95" t="str">
        <f>+VLOOKUP(A1770,BD!$A$2:$E$3988,4,0)</f>
        <v>Ø pico 16 mm - 35 mm  38 mm - 51</v>
      </c>
      <c r="E1770" s="96">
        <f>+VLOOKUP(A1770,BD!$A$2:$E$3988,5,0)</f>
        <v>12118.4</v>
      </c>
      <c r="G1770" s="101">
        <f t="shared" si="52"/>
        <v>6543.94</v>
      </c>
      <c r="H1770" s="69"/>
      <c r="I1770" s="101">
        <f t="array" ref="I1770">+ROUND(G1770+(G1770*DES.2),2)</f>
        <v>11779.09</v>
      </c>
      <c r="J1770" s="57"/>
      <c r="K1770" s="57"/>
      <c r="L1770" s="57"/>
      <c r="M1770" s="57"/>
      <c r="N1770" s="57"/>
      <c r="O1770" s="65" t="str">
        <f>+IFERROR(VLOOKUP(A1770,Imagen!A:B,2,0),"")</f>
        <v/>
      </c>
    </row>
    <row r="1771" spans="1:15" ht="18">
      <c r="A1771" s="75" t="s">
        <v>1771</v>
      </c>
      <c r="C1771" s="94">
        <f>+VLOOKUP(A1771,BD!$A$2:$E$3988,3,0)</f>
        <v>150</v>
      </c>
      <c r="D1771" s="95" t="str">
        <f>+VLOOKUP(A1771,BD!$A$2:$E$3988,4,0)</f>
        <v>Ø pico 19 mm - 38 mm 19 mm - 9</v>
      </c>
      <c r="E1771" s="96">
        <f>+VLOOKUP(A1771,BD!$A$2:$E$3988,5,0)</f>
        <v>10572</v>
      </c>
      <c r="G1771" s="101">
        <f t="shared" si="52"/>
        <v>5708.88</v>
      </c>
      <c r="H1771" s="69"/>
      <c r="I1771" s="101">
        <f t="array" ref="I1771">+ROUND(G1771+(G1771*DES.2),2)</f>
        <v>10275.98</v>
      </c>
      <c r="J1771" s="57"/>
      <c r="K1771" s="57"/>
      <c r="L1771" s="57"/>
      <c r="M1771" s="57"/>
      <c r="N1771" s="57"/>
      <c r="O1771" s="65" t="str">
        <f>+IFERROR(VLOOKUP(A1771,Imagen!A:B,2,0),"")</f>
        <v/>
      </c>
    </row>
    <row r="1772" spans="1:15" ht="18">
      <c r="A1772" s="75" t="s">
        <v>1772</v>
      </c>
      <c r="C1772" s="94">
        <f>+VLOOKUP(A1772,BD!$A$2:$E$3988,3,0)</f>
        <v>151</v>
      </c>
      <c r="D1772" s="95" t="str">
        <f>+VLOOKUP(A1772,BD!$A$2:$E$3988,4,0)</f>
        <v>Ø pico 19 mm - 19 mm 22 mm</v>
      </c>
      <c r="E1772" s="96">
        <f>+VLOOKUP(A1772,BD!$A$2:$E$3988,5,0)</f>
        <v>10572.8</v>
      </c>
      <c r="G1772" s="101">
        <f t="shared" si="52"/>
        <v>5709.31</v>
      </c>
      <c r="H1772" s="69"/>
      <c r="I1772" s="101">
        <f t="array" ref="I1772">+ROUND(G1772+(G1772*DES.2),2)</f>
        <v>10276.76</v>
      </c>
      <c r="J1772" s="57"/>
      <c r="K1772" s="57"/>
      <c r="L1772" s="57"/>
      <c r="M1772" s="57"/>
      <c r="N1772" s="57"/>
      <c r="O1772" s="65" t="str">
        <f>+IFERROR(VLOOKUP(A1772,Imagen!A:B,2,0),"")</f>
        <v/>
      </c>
    </row>
    <row r="1773" spans="1:15" ht="18">
      <c r="A1773" s="75" t="s">
        <v>1773</v>
      </c>
      <c r="C1773" s="94">
        <f>+VLOOKUP(A1773,BD!$A$2:$E$3988,3,0)</f>
        <v>152</v>
      </c>
      <c r="D1773" s="95" t="str">
        <f>+VLOOKUP(A1773,BD!$A$2:$E$3988,4,0)</f>
        <v>Ø pico 19 mm - 22 mm 25 mm</v>
      </c>
      <c r="E1773" s="96">
        <f>+VLOOKUP(A1773,BD!$A$2:$E$3988,5,0)</f>
        <v>11374.72</v>
      </c>
      <c r="G1773" s="101">
        <f t="shared" si="52"/>
        <v>6142.35</v>
      </c>
      <c r="H1773" s="69"/>
      <c r="I1773" s="101">
        <f t="array" ref="I1773">+ROUND(G1773+(G1773*DES.2),2)</f>
        <v>11056.23</v>
      </c>
      <c r="J1773" s="57"/>
      <c r="K1773" s="57"/>
      <c r="L1773" s="57"/>
      <c r="M1773" s="57"/>
      <c r="N1773" s="57"/>
      <c r="O1773" s="65" t="str">
        <f>+IFERROR(VLOOKUP(A1773,Imagen!A:B,2,0),"")</f>
        <v/>
      </c>
    </row>
    <row r="1774" spans="1:15" ht="18">
      <c r="A1774" s="75" t="s">
        <v>1774</v>
      </c>
      <c r="C1774" s="94">
        <f>+VLOOKUP(A1774,BD!$A$2:$E$3988,3,0)</f>
        <v>153</v>
      </c>
      <c r="D1774" s="95" t="str">
        <f>+VLOOKUP(A1774,BD!$A$2:$E$3988,4,0)</f>
        <v>Ø pico 19 mm - 25 mm 28 mm</v>
      </c>
      <c r="E1774" s="96">
        <f>+VLOOKUP(A1774,BD!$A$2:$E$3988,5,0)</f>
        <v>12257.28</v>
      </c>
      <c r="G1774" s="101">
        <f t="shared" si="52"/>
        <v>6618.93</v>
      </c>
      <c r="H1774" s="69"/>
      <c r="I1774" s="101">
        <f t="array" ref="I1774">+ROUND(G1774+(G1774*DES.2),2)</f>
        <v>11914.07</v>
      </c>
      <c r="J1774" s="57"/>
      <c r="K1774" s="57"/>
      <c r="L1774" s="57"/>
      <c r="M1774" s="57"/>
      <c r="N1774" s="57"/>
      <c r="O1774" s="65" t="str">
        <f>+IFERROR(VLOOKUP(A1774,Imagen!A:B,2,0),"")</f>
        <v/>
      </c>
    </row>
    <row r="1775" spans="1:15" ht="18">
      <c r="A1775" s="75" t="s">
        <v>1775</v>
      </c>
      <c r="C1775" s="94">
        <f>+VLOOKUP(A1775,BD!$A$2:$E$3988,3,0)</f>
        <v>154</v>
      </c>
      <c r="D1775" s="95" t="str">
        <f>+VLOOKUP(A1775,BD!$A$2:$E$3988,4,0)</f>
        <v>Ø pico 19 mm - 28 mm 32 mm  - 48</v>
      </c>
      <c r="E1775" s="96">
        <f>+VLOOKUP(A1775,BD!$A$2:$E$3988,5,0)</f>
        <v>12257.28</v>
      </c>
      <c r="G1775" s="101">
        <f t="shared" si="52"/>
        <v>6618.93</v>
      </c>
      <c r="H1775" s="69"/>
      <c r="I1775" s="101">
        <f t="array" ref="I1775">+ROUND(G1775+(G1775*DES.2),2)</f>
        <v>11914.07</v>
      </c>
      <c r="J1775" s="57"/>
      <c r="K1775" s="57"/>
      <c r="L1775" s="57"/>
      <c r="M1775" s="57"/>
      <c r="N1775" s="57"/>
      <c r="O1775" s="65" t="str">
        <f>+IFERROR(VLOOKUP(A1775,Imagen!A:B,2,0),"")</f>
        <v/>
      </c>
    </row>
    <row r="1776" spans="1:15" ht="18">
      <c r="A1776" s="75" t="s">
        <v>1776</v>
      </c>
      <c r="C1776" s="94">
        <f>+VLOOKUP(A1776,BD!$A$2:$E$3988,3,0)</f>
        <v>155</v>
      </c>
      <c r="D1776" s="95" t="str">
        <f>+VLOOKUP(A1776,BD!$A$2:$E$3988,4,0)</f>
        <v>Ø pico 19 mm - 32 mm  35 mm - 5</v>
      </c>
      <c r="E1776" s="96">
        <f>+VLOOKUP(A1776,BD!$A$2:$E$3988,5,0)</f>
        <v>12600</v>
      </c>
      <c r="G1776" s="101">
        <f t="shared" si="52"/>
        <v>6804</v>
      </c>
      <c r="H1776" s="69"/>
      <c r="I1776" s="101">
        <f t="array" ref="I1776">+ROUND(G1776+(G1776*DES.2),2)</f>
        <v>12247.2</v>
      </c>
      <c r="J1776" s="57"/>
      <c r="K1776" s="57"/>
      <c r="L1776" s="57"/>
      <c r="M1776" s="57"/>
      <c r="N1776" s="57"/>
      <c r="O1776" s="65" t="str">
        <f>+IFERROR(VLOOKUP(A1776,Imagen!A:B,2,0),"")</f>
        <v/>
      </c>
    </row>
    <row r="1777" spans="1:15" ht="18">
      <c r="A1777" s="75" t="s">
        <v>1777</v>
      </c>
      <c r="C1777" s="94">
        <f>+VLOOKUP(A1777,BD!$A$2:$E$3988,3,0)</f>
        <v>156</v>
      </c>
      <c r="D1777" s="95" t="str">
        <f>+VLOOKUP(A1777,BD!$A$2:$E$3988,4,0)</f>
        <v>Ø pico 19 mm - 35 mm 38 mm - 52</v>
      </c>
      <c r="E1777" s="96">
        <f>+VLOOKUP(A1777,BD!$A$2:$E$3988,5,0)</f>
        <v>12803.84</v>
      </c>
      <c r="G1777" s="101">
        <f t="shared" si="52"/>
        <v>6914.07</v>
      </c>
      <c r="H1777" s="69"/>
      <c r="I1777" s="101">
        <f t="array" ref="I1777">+ROUND(G1777+(G1777*DES.2),2)</f>
        <v>12445.33</v>
      </c>
      <c r="J1777" s="57"/>
      <c r="K1777" s="57"/>
      <c r="L1777" s="57"/>
      <c r="M1777" s="57"/>
      <c r="N1777" s="57"/>
      <c r="O1777" s="65" t="str">
        <f>+IFERROR(VLOOKUP(A1777,Imagen!A:B,2,0),"")</f>
        <v/>
      </c>
    </row>
    <row r="1778" spans="1:15" ht="18">
      <c r="A1778" s="75" t="s">
        <v>1778</v>
      </c>
      <c r="C1778" s="94">
        <f>+VLOOKUP(A1778,BD!$A$2:$E$3988,3,0)</f>
        <v>157</v>
      </c>
      <c r="D1778" s="95" t="str">
        <f>+VLOOKUP(A1778,BD!$A$2:$E$3988,4,0)</f>
        <v>Ø pico 22 mm - 38 mm 22 mm</v>
      </c>
      <c r="E1778" s="96">
        <f>+VLOOKUP(A1778,BD!$A$2:$E$3988,5,0)</f>
        <v>11630</v>
      </c>
      <c r="G1778" s="101">
        <f t="shared" si="52"/>
        <v>6280.2</v>
      </c>
      <c r="H1778" s="69"/>
      <c r="I1778" s="101">
        <f t="array" ref="I1778">+ROUND(G1778+(G1778*DES.2),2)</f>
        <v>11304.36</v>
      </c>
      <c r="J1778" s="57"/>
      <c r="K1778" s="57"/>
      <c r="L1778" s="57"/>
      <c r="M1778" s="57"/>
      <c r="N1778" s="57"/>
      <c r="O1778" s="65" t="str">
        <f>+IFERROR(VLOOKUP(A1778,Imagen!A:B,2,0),"")</f>
        <v/>
      </c>
    </row>
    <row r="1779" spans="1:15" ht="18">
      <c r="A1779" s="75" t="s">
        <v>1779</v>
      </c>
      <c r="C1779" s="94">
        <f>+VLOOKUP(A1779,BD!$A$2:$E$3988,3,0)</f>
        <v>158</v>
      </c>
      <c r="D1779" s="95" t="str">
        <f>+VLOOKUP(A1779,BD!$A$2:$E$3988,4,0)</f>
        <v>Ø pico 22 mm - 22 mm 25 mm</v>
      </c>
      <c r="E1779" s="96">
        <f>+VLOOKUP(A1779,BD!$A$2:$E$3988,5,0)</f>
        <v>12540</v>
      </c>
      <c r="G1779" s="101">
        <f t="shared" si="52"/>
        <v>6771.6</v>
      </c>
      <c r="H1779" s="69"/>
      <c r="I1779" s="101">
        <f t="array" ref="I1779">+ROUND(G1779+(G1779*DES.2),2)</f>
        <v>12188.88</v>
      </c>
      <c r="J1779" s="57"/>
      <c r="K1779" s="57"/>
      <c r="L1779" s="57"/>
      <c r="M1779" s="57"/>
      <c r="N1779" s="57"/>
      <c r="O1779" s="65" t="str">
        <f>+IFERROR(VLOOKUP(A1779,Imagen!A:B,2,0),"")</f>
        <v/>
      </c>
    </row>
    <row r="1780" spans="1:15" ht="18">
      <c r="A1780" s="75" t="s">
        <v>1780</v>
      </c>
      <c r="C1780" s="94">
        <f>+VLOOKUP(A1780,BD!$A$2:$E$3988,3,0)</f>
        <v>159</v>
      </c>
      <c r="D1780" s="95" t="str">
        <f>+VLOOKUP(A1780,BD!$A$2:$E$3988,4,0)</f>
        <v>Ø pico 22 mm - 25 mm 28 mm</v>
      </c>
      <c r="E1780" s="96">
        <f>+VLOOKUP(A1780,BD!$A$2:$E$3988,5,0)</f>
        <v>12950</v>
      </c>
      <c r="G1780" s="101">
        <f t="shared" si="52"/>
        <v>6993</v>
      </c>
      <c r="H1780" s="69"/>
      <c r="I1780" s="101">
        <f t="array" ref="I1780">+ROUND(G1780+(G1780*DES.2),2)</f>
        <v>12587.4</v>
      </c>
      <c r="J1780" s="57"/>
      <c r="K1780" s="57"/>
      <c r="L1780" s="57"/>
      <c r="M1780" s="57"/>
      <c r="N1780" s="57"/>
      <c r="O1780" s="65" t="str">
        <f>+IFERROR(VLOOKUP(A1780,Imagen!A:B,2,0),"")</f>
        <v/>
      </c>
    </row>
    <row r="1781" spans="1:15" ht="18">
      <c r="A1781" s="75" t="s">
        <v>1781</v>
      </c>
      <c r="C1781" s="94">
        <f>+VLOOKUP(A1781,BD!$A$2:$E$3988,3,0)</f>
        <v>160</v>
      </c>
      <c r="D1781" s="95" t="str">
        <f>+VLOOKUP(A1781,BD!$A$2:$E$3988,4,0)</f>
        <v xml:space="preserve">Ø pico 22 mm - 28 mm 32 mm </v>
      </c>
      <c r="E1781" s="96">
        <f>+VLOOKUP(A1781,BD!$A$2:$E$3988,5,0)</f>
        <v>13900</v>
      </c>
      <c r="G1781" s="101">
        <f t="shared" si="52"/>
        <v>7506</v>
      </c>
      <c r="H1781" s="69"/>
      <c r="I1781" s="101">
        <f t="array" ref="I1781">+ROUND(G1781+(G1781*DES.2),2)</f>
        <v>13510.8</v>
      </c>
      <c r="J1781" s="57"/>
      <c r="K1781" s="57"/>
      <c r="L1781" s="57"/>
      <c r="M1781" s="57"/>
      <c r="N1781" s="57"/>
      <c r="O1781" s="65" t="str">
        <f>+IFERROR(VLOOKUP(A1781,Imagen!A:B,2,0),"")</f>
        <v/>
      </c>
    </row>
    <row r="1782" spans="1:15" ht="18">
      <c r="A1782" s="75" t="s">
        <v>1782</v>
      </c>
      <c r="C1782" s="94">
        <f>+VLOOKUP(A1782,BD!$A$2:$E$3988,3,0)</f>
        <v>161</v>
      </c>
      <c r="D1782" s="95" t="str">
        <f>+VLOOKUP(A1782,BD!$A$2:$E$3988,4,0)</f>
        <v>Ø pico 22 mm - 32 mm  35 mm</v>
      </c>
      <c r="E1782" s="96">
        <f>+VLOOKUP(A1782,BD!$A$2:$E$3988,5,0)</f>
        <v>14860</v>
      </c>
      <c r="G1782" s="101">
        <f t="shared" si="52"/>
        <v>8024.4</v>
      </c>
      <c r="H1782" s="69"/>
      <c r="I1782" s="101">
        <f t="array" ref="I1782">+ROUND(G1782+(G1782*DES.2),2)</f>
        <v>14443.92</v>
      </c>
      <c r="J1782" s="57"/>
      <c r="K1782" s="57"/>
      <c r="L1782" s="57"/>
      <c r="M1782" s="57"/>
      <c r="N1782" s="57"/>
      <c r="O1782" s="65" t="str">
        <f>+IFERROR(VLOOKUP(A1782,Imagen!A:B,2,0),"")</f>
        <v/>
      </c>
    </row>
    <row r="1783" spans="1:15" ht="18">
      <c r="A1783" s="75" t="s">
        <v>1783</v>
      </c>
      <c r="C1783" s="94">
        <f>+VLOOKUP(A1783,BD!$A$2:$E$3988,3,0)</f>
        <v>162</v>
      </c>
      <c r="D1783" s="95" t="str">
        <f>+VLOOKUP(A1783,BD!$A$2:$E$3988,4,0)</f>
        <v>Ø pico 22 mm - 35 mm 38 mm</v>
      </c>
      <c r="E1783" s="96">
        <f>+VLOOKUP(A1783,BD!$A$2:$E$3988,5,0)</f>
        <v>16525</v>
      </c>
      <c r="G1783" s="101">
        <f t="shared" si="52"/>
        <v>8923.5</v>
      </c>
      <c r="H1783" s="69"/>
      <c r="I1783" s="101">
        <f t="array" ref="I1783">+ROUND(G1783+(G1783*DES.2),2)</f>
        <v>16062.3</v>
      </c>
      <c r="J1783" s="57"/>
      <c r="K1783" s="57"/>
      <c r="L1783" s="57"/>
      <c r="M1783" s="57"/>
      <c r="N1783" s="57"/>
      <c r="O1783" s="65" t="str">
        <f>+IFERROR(VLOOKUP(A1783,Imagen!A:B,2,0),"")</f>
        <v/>
      </c>
    </row>
    <row r="1784" spans="1:15" ht="18">
      <c r="A1784" s="75" t="s">
        <v>1784</v>
      </c>
      <c r="C1784" s="94">
        <f>+VLOOKUP(A1784,BD!$A$2:$E$3988,3,0)</f>
        <v>163</v>
      </c>
      <c r="D1784" s="95" t="str">
        <f>+VLOOKUP(A1784,BD!$A$2:$E$3988,4,0)</f>
        <v>Ø pico 25 mm - 38 mm 25 mm</v>
      </c>
      <c r="E1784" s="96">
        <f>+VLOOKUP(A1784,BD!$A$2:$E$3988,5,0)</f>
        <v>13965</v>
      </c>
      <c r="G1784" s="101">
        <f t="shared" si="52"/>
        <v>7541.1</v>
      </c>
      <c r="H1784" s="69"/>
      <c r="I1784" s="101">
        <f t="array" ref="I1784">+ROUND(G1784+(G1784*DES.2),2)</f>
        <v>13573.98</v>
      </c>
      <c r="J1784" s="57"/>
      <c r="K1784" s="57"/>
      <c r="L1784" s="57"/>
      <c r="M1784" s="57"/>
      <c r="N1784" s="57"/>
      <c r="O1784" s="65" t="str">
        <f>+IFERROR(VLOOKUP(A1784,Imagen!A:B,2,0),"")</f>
        <v/>
      </c>
    </row>
    <row r="1785" spans="1:15" ht="18">
      <c r="A1785" s="75" t="s">
        <v>1785</v>
      </c>
      <c r="C1785" s="94">
        <f>+VLOOKUP(A1785,BD!$A$2:$E$3988,3,0)</f>
        <v>164</v>
      </c>
      <c r="D1785" s="95" t="str">
        <f>+VLOOKUP(A1785,BD!$A$2:$E$3988,4,0)</f>
        <v>Ø pico 25 mm - 25 mm 28 mm</v>
      </c>
      <c r="E1785" s="96">
        <f>+VLOOKUP(A1785,BD!$A$2:$E$3988,5,0)</f>
        <v>14700</v>
      </c>
      <c r="G1785" s="101">
        <f t="shared" si="52"/>
        <v>7938</v>
      </c>
      <c r="H1785" s="69"/>
      <c r="I1785" s="101">
        <f t="array" ref="I1785">+ROUND(G1785+(G1785*DES.2),2)</f>
        <v>14288.4</v>
      </c>
      <c r="J1785" s="57"/>
      <c r="K1785" s="57"/>
      <c r="L1785" s="57"/>
      <c r="M1785" s="57"/>
      <c r="N1785" s="57"/>
      <c r="O1785" s="65" t="str">
        <f>+IFERROR(VLOOKUP(A1785,Imagen!A:B,2,0),"")</f>
        <v/>
      </c>
    </row>
    <row r="1786" spans="1:15" ht="18">
      <c r="A1786" s="75" t="s">
        <v>1786</v>
      </c>
      <c r="C1786" s="94">
        <f>+VLOOKUP(A1786,BD!$A$2:$E$3988,3,0)</f>
        <v>165</v>
      </c>
      <c r="D1786" s="95" t="str">
        <f>+VLOOKUP(A1786,BD!$A$2:$E$3988,4,0)</f>
        <v xml:space="preserve">Ø pico 25 mm - 28 mm 32 mm </v>
      </c>
      <c r="E1786" s="96">
        <f>+VLOOKUP(A1786,BD!$A$2:$E$3988,5,0)</f>
        <v>15870</v>
      </c>
      <c r="G1786" s="101">
        <f t="shared" si="52"/>
        <v>8569.7999999999993</v>
      </c>
      <c r="H1786" s="69"/>
      <c r="I1786" s="101">
        <f t="array" ref="I1786">+ROUND(G1786+(G1786*DES.2),2)</f>
        <v>15425.64</v>
      </c>
      <c r="J1786" s="57"/>
      <c r="K1786" s="57"/>
      <c r="L1786" s="57"/>
      <c r="M1786" s="57"/>
      <c r="N1786" s="57"/>
      <c r="O1786" s="65" t="str">
        <f>+IFERROR(VLOOKUP(A1786,Imagen!A:B,2,0),"")</f>
        <v/>
      </c>
    </row>
    <row r="1787" spans="1:15" ht="18">
      <c r="A1787" s="75" t="s">
        <v>1787</v>
      </c>
      <c r="C1787" s="94">
        <f>+VLOOKUP(A1787,BD!$A$2:$E$3988,3,0)</f>
        <v>166</v>
      </c>
      <c r="D1787" s="95" t="str">
        <f>+VLOOKUP(A1787,BD!$A$2:$E$3988,4,0)</f>
        <v>Ø pico 25 mm - 32 mm  35 mm</v>
      </c>
      <c r="E1787" s="96">
        <f>+VLOOKUP(A1787,BD!$A$2:$E$3988,5,0)</f>
        <v>16978</v>
      </c>
      <c r="G1787" s="101">
        <f t="shared" si="52"/>
        <v>9168.1200000000008</v>
      </c>
      <c r="H1787" s="69"/>
      <c r="I1787" s="101">
        <f t="array" ref="I1787">+ROUND(G1787+(G1787*DES.2),2)</f>
        <v>16502.62</v>
      </c>
      <c r="J1787" s="57"/>
      <c r="K1787" s="57"/>
      <c r="L1787" s="57"/>
      <c r="M1787" s="57"/>
      <c r="N1787" s="57"/>
      <c r="O1787" s="65" t="str">
        <f>+IFERROR(VLOOKUP(A1787,Imagen!A:B,2,0),"")</f>
        <v/>
      </c>
    </row>
    <row r="1788" spans="1:15" ht="18">
      <c r="A1788" s="75" t="s">
        <v>1788</v>
      </c>
      <c r="C1788" s="94">
        <f>+VLOOKUP(A1788,BD!$A$2:$E$3988,3,0)</f>
        <v>167</v>
      </c>
      <c r="D1788" s="95" t="str">
        <f>+VLOOKUP(A1788,BD!$A$2:$E$3988,4,0)</f>
        <v>Ø pico 25 mm - 35 mm 38 mm</v>
      </c>
      <c r="E1788" s="96">
        <f>+VLOOKUP(A1788,BD!$A$2:$E$3988,5,0)</f>
        <v>18200</v>
      </c>
      <c r="G1788" s="101">
        <f t="shared" si="52"/>
        <v>9828</v>
      </c>
      <c r="H1788" s="69"/>
      <c r="I1788" s="101">
        <f t="array" ref="I1788">+ROUND(G1788+(G1788*DES.2),2)</f>
        <v>17690.400000000001</v>
      </c>
      <c r="J1788" s="57"/>
      <c r="K1788" s="57"/>
      <c r="L1788" s="57"/>
      <c r="M1788" s="57"/>
      <c r="N1788" s="57"/>
      <c r="O1788" s="65" t="str">
        <f>+IFERROR(VLOOKUP(A1788,Imagen!A:B,2,0),"")</f>
        <v/>
      </c>
    </row>
    <row r="1789" spans="1:15" ht="18">
      <c r="A1789" s="75" t="s">
        <v>10305</v>
      </c>
      <c r="C1789" s="94">
        <f>+VLOOKUP(A1789,BD!$A$2:$E$3988,3,0)</f>
        <v>168</v>
      </c>
      <c r="D1789" s="95" t="str">
        <f>+VLOOKUP(A1789,BD!$A$2:$E$3988,4,0)</f>
        <v>Ø pico 28 mm -  Ø CAÑO PRINCIPAL 32 mm</v>
      </c>
      <c r="E1789" s="96">
        <f>+VLOOKUP(A1789,BD!$A$2:$E$3988,5,0)</f>
        <v>18200</v>
      </c>
      <c r="G1789" s="101">
        <f t="shared" si="52"/>
        <v>9828</v>
      </c>
      <c r="H1789" s="69"/>
      <c r="I1789" s="101">
        <f t="array" ref="I1789">+ROUND(G1789+(G1789*DES.2),2)</f>
        <v>17690.400000000001</v>
      </c>
      <c r="J1789" s="57"/>
      <c r="K1789" s="57"/>
      <c r="L1789" s="57"/>
      <c r="M1789" s="57"/>
      <c r="N1789" s="57"/>
      <c r="O1789" s="65" t="str">
        <f>+IFERROR(VLOOKUP(A1789,Imagen!A:B,2,0),"")</f>
        <v/>
      </c>
    </row>
    <row r="1790" spans="1:15" ht="18">
      <c r="A1790" s="75" t="s">
        <v>10306</v>
      </c>
      <c r="C1790" s="94">
        <f>+VLOOKUP(A1790,BD!$A$2:$E$3988,3,0)</f>
        <v>169</v>
      </c>
      <c r="D1790" s="95" t="str">
        <f>+VLOOKUP(A1790,BD!$A$2:$E$3988,4,0)</f>
        <v>Ø pico 28 mm -  Ø CAÑO PRINCIPAL 35 mm</v>
      </c>
      <c r="E1790" s="96">
        <f>+VLOOKUP(A1790,BD!$A$2:$E$3988,5,0)</f>
        <v>18200</v>
      </c>
      <c r="G1790" s="101">
        <f t="shared" si="52"/>
        <v>9828</v>
      </c>
      <c r="H1790" s="69"/>
      <c r="I1790" s="101">
        <f t="array" ref="I1790">+ROUND(G1790+(G1790*DES.2),2)</f>
        <v>17690.400000000001</v>
      </c>
      <c r="J1790" s="57"/>
      <c r="K1790" s="57"/>
      <c r="L1790" s="57"/>
      <c r="M1790" s="57"/>
      <c r="N1790" s="57"/>
      <c r="O1790" s="65"/>
    </row>
    <row r="1791" spans="1:15" ht="18">
      <c r="A1791" s="75" t="s">
        <v>10307</v>
      </c>
      <c r="C1791" s="94">
        <f>+VLOOKUP(A1791,BD!$A$2:$E$3988,3,0)</f>
        <v>170</v>
      </c>
      <c r="D1791" s="95" t="str">
        <f>+VLOOKUP(A1791,BD!$A$2:$E$3988,4,0)</f>
        <v>Ø pico 32 mm -  Ø CAÑO PRINCIPAL 32 mm</v>
      </c>
      <c r="E1791" s="96">
        <f>+VLOOKUP(A1791,BD!$A$2:$E$3988,5,0)</f>
        <v>19750</v>
      </c>
      <c r="G1791" s="101">
        <f t="shared" si="52"/>
        <v>10665</v>
      </c>
      <c r="H1791" s="69"/>
      <c r="I1791" s="101">
        <f t="array" ref="I1791">+ROUND(G1791+(G1791*DES.2),2)</f>
        <v>19197</v>
      </c>
      <c r="J1791" s="57"/>
      <c r="K1791" s="57"/>
      <c r="L1791" s="57"/>
      <c r="M1791" s="57"/>
      <c r="N1791" s="57"/>
      <c r="O1791" s="65"/>
    </row>
    <row r="1792" spans="1:15" ht="18">
      <c r="A1792" s="75" t="s">
        <v>10308</v>
      </c>
      <c r="C1792" s="94">
        <f>+VLOOKUP(A1792,BD!$A$2:$E$3988,3,0)</f>
        <v>171</v>
      </c>
      <c r="D1792" s="95" t="str">
        <f>+VLOOKUP(A1792,BD!$A$2:$E$3988,4,0)</f>
        <v>Ø pico 32 mm -  Ø CAÑO PRINCIPAL 38 mm</v>
      </c>
      <c r="E1792" s="96">
        <f>+VLOOKUP(A1792,BD!$A$2:$E$3988,5,0)</f>
        <v>19750</v>
      </c>
      <c r="G1792" s="101">
        <f t="shared" si="52"/>
        <v>10665</v>
      </c>
      <c r="H1792" s="69"/>
      <c r="I1792" s="101">
        <f t="array" ref="I1792">+ROUND(G1792+(G1792*DES.2),2)</f>
        <v>19197</v>
      </c>
      <c r="J1792" s="57"/>
      <c r="K1792" s="57"/>
      <c r="L1792" s="57"/>
      <c r="M1792" s="57"/>
      <c r="N1792" s="57"/>
      <c r="O1792" s="65"/>
    </row>
    <row r="1793" spans="1:15" ht="18">
      <c r="A1793" s="75" t="s">
        <v>10309</v>
      </c>
      <c r="C1793" s="94">
        <f>+VLOOKUP(A1793,BD!$A$2:$E$3988,3,0)</f>
        <v>172</v>
      </c>
      <c r="D1793" s="95" t="str">
        <f>+VLOOKUP(A1793,BD!$A$2:$E$3988,4,0)</f>
        <v>Ø pico 35 mm -  Ø CAÑO PRINCIPAL 35 mm</v>
      </c>
      <c r="E1793" s="96">
        <f>+VLOOKUP(A1793,BD!$A$2:$E$3988,5,0)</f>
        <v>19750</v>
      </c>
      <c r="G1793" s="101">
        <f t="shared" si="52"/>
        <v>10665</v>
      </c>
      <c r="H1793" s="69"/>
      <c r="I1793" s="101">
        <f t="array" ref="I1793">+ROUND(G1793+(G1793*DES.2),2)</f>
        <v>19197</v>
      </c>
      <c r="J1793" s="57"/>
      <c r="K1793" s="57"/>
      <c r="L1793" s="57"/>
      <c r="M1793" s="57"/>
      <c r="N1793" s="57"/>
      <c r="O1793" s="65"/>
    </row>
    <row r="1794" spans="1:15" ht="18">
      <c r="A1794" s="75" t="s">
        <v>10310</v>
      </c>
      <c r="C1794" s="94">
        <f>+VLOOKUP(A1794,BD!$A$2:$E$3988,3,0)</f>
        <v>173</v>
      </c>
      <c r="D1794" s="95" t="str">
        <f>+VLOOKUP(A1794,BD!$A$2:$E$3988,4,0)</f>
        <v>Ø pico 38 mm -  Ø CAÑO PRINCIPAL 38 mm</v>
      </c>
      <c r="E1794" s="96">
        <f>+VLOOKUP(A1794,BD!$A$2:$E$3988,5,0)</f>
        <v>20890</v>
      </c>
      <c r="G1794" s="101">
        <f t="shared" si="52"/>
        <v>11280.6</v>
      </c>
      <c r="H1794" s="69"/>
      <c r="I1794" s="101">
        <f t="array" ref="I1794">+ROUND(G1794+(G1794*DES.2),2)</f>
        <v>20305.080000000002</v>
      </c>
      <c r="J1794" s="57"/>
      <c r="K1794" s="57"/>
      <c r="L1794" s="57"/>
      <c r="M1794" s="57"/>
      <c r="N1794" s="57"/>
      <c r="O1794" s="65"/>
    </row>
    <row r="1795" spans="1:15" ht="18">
      <c r="A1795" s="75" t="s">
        <v>1789</v>
      </c>
      <c r="C1795" s="94">
        <f>+VLOOKUP(A1795,BD!$A$2:$E$3988,3,0)</f>
        <v>175</v>
      </c>
      <c r="D1795" s="95" t="str">
        <f>+VLOOKUP(A1795,BD!$A$2:$E$3988,4,0)</f>
        <v>"T" DOBLES Y A 45° - 35 mm Peugeot</v>
      </c>
      <c r="E1795" s="96">
        <f>+VLOOKUP(A1795,BD!$A$2:$E$3988,5,0)</f>
        <v>16840</v>
      </c>
      <c r="G1795" s="101">
        <f t="shared" si="52"/>
        <v>9093.6</v>
      </c>
      <c r="H1795" s="69"/>
      <c r="I1795" s="101">
        <f t="array" ref="I1795">+ROUND(G1795+(G1795*DES.2),2)</f>
        <v>16368.48</v>
      </c>
      <c r="J1795" s="57"/>
      <c r="K1795" s="57"/>
      <c r="L1795" s="57"/>
      <c r="M1795" s="57"/>
      <c r="N1795" s="57"/>
      <c r="O1795" s="65"/>
    </row>
    <row r="1796" spans="1:15" ht="18">
      <c r="A1796" s="75" t="s">
        <v>1790</v>
      </c>
      <c r="C1796" s="94">
        <f>+VLOOKUP(A1796,BD!$A$2:$E$3988,3,0)</f>
        <v>176</v>
      </c>
      <c r="D1796" s="95" t="str">
        <f>+VLOOKUP(A1796,BD!$A$2:$E$3988,4,0)</f>
        <v>"T" DOBLES Y A 45° - 16 mm REGATTA</v>
      </c>
      <c r="E1796" s="96">
        <f>+VLOOKUP(A1796,BD!$A$2:$E$3988,5,0)</f>
        <v>13750</v>
      </c>
      <c r="G1796" s="101">
        <f t="shared" si="52"/>
        <v>7425</v>
      </c>
      <c r="H1796" s="69"/>
      <c r="I1796" s="101">
        <f t="array" ref="I1796">+ROUND(G1796+(G1796*DES.2),2)</f>
        <v>13365</v>
      </c>
      <c r="J1796" s="57"/>
      <c r="K1796" s="57"/>
      <c r="L1796" s="57"/>
      <c r="M1796" s="57"/>
      <c r="N1796" s="57"/>
      <c r="O1796" s="65"/>
    </row>
    <row r="1797" spans="1:15" ht="18">
      <c r="A1797" s="75" t="s">
        <v>1791</v>
      </c>
      <c r="C1797" s="94">
        <f>+VLOOKUP(A1797,BD!$A$2:$E$3988,3,0)</f>
        <v>177</v>
      </c>
      <c r="D1797" s="95" t="str">
        <f>+VLOOKUP(A1797,BD!$A$2:$E$3988,4,0)</f>
        <v>"T" DOBLES Y A 45° - 25 mm VW polo wolf</v>
      </c>
      <c r="E1797" s="96">
        <f>+VLOOKUP(A1797,BD!$A$2:$E$3988,5,0)</f>
        <v>16750</v>
      </c>
      <c r="G1797" s="101">
        <f t="shared" si="52"/>
        <v>9045</v>
      </c>
      <c r="H1797" s="69"/>
      <c r="I1797" s="101">
        <f t="array" ref="I1797">+ROUND(G1797+(G1797*DES.2),2)</f>
        <v>16281</v>
      </c>
      <c r="J1797" s="57"/>
      <c r="K1797" s="57"/>
      <c r="L1797" s="57"/>
      <c r="M1797" s="57"/>
      <c r="N1797" s="57"/>
      <c r="O1797" s="65"/>
    </row>
    <row r="1798" spans="1:15" ht="18">
      <c r="A1798" s="75" t="s">
        <v>1792</v>
      </c>
      <c r="C1798" s="94">
        <f>+VLOOKUP(A1798,BD!$A$2:$E$3988,3,0)</f>
        <v>178</v>
      </c>
      <c r="D1798" s="95" t="str">
        <f>+VLOOKUP(A1798,BD!$A$2:$E$3988,4,0)</f>
        <v>"T" DOBLES Y A 45° - 8x8x8 mm VW</v>
      </c>
      <c r="E1798" s="96">
        <f>+VLOOKUP(A1798,BD!$A$2:$E$3988,5,0)</f>
        <v>9560</v>
      </c>
      <c r="G1798" s="101">
        <f t="shared" si="52"/>
        <v>5162.3999999999996</v>
      </c>
      <c r="H1798" s="69"/>
      <c r="I1798" s="101">
        <f t="array" ref="I1798">+ROUND(G1798+(G1798*DES.2),2)</f>
        <v>9292.32</v>
      </c>
      <c r="J1798" s="57"/>
      <c r="K1798" s="57"/>
      <c r="L1798" s="57"/>
      <c r="M1798" s="57"/>
      <c r="N1798" s="57"/>
      <c r="O1798" s="65"/>
    </row>
    <row r="1799" spans="1:15" ht="18">
      <c r="A1799" s="75" t="s">
        <v>10311</v>
      </c>
      <c r="C1799" s="94">
        <f>+VLOOKUP(A1799,BD!$A$2:$E$3988,3,0)</f>
        <v>179</v>
      </c>
      <c r="D1799" s="95" t="str">
        <f>+VLOOKUP(A1799,BD!$A$2:$E$3988,4,0)</f>
        <v>CONEXIÓN INFERIOR RADIADOR OROSH, DASTER</v>
      </c>
      <c r="E1799" s="96">
        <f>+VLOOKUP(A1799,BD!$A$2:$E$3988,5,0)</f>
        <v>51220</v>
      </c>
      <c r="G1799" s="101">
        <f t="shared" si="52"/>
        <v>27658.799999999999</v>
      </c>
      <c r="H1799" s="69"/>
      <c r="I1799" s="101">
        <f t="array" ref="I1799">+ROUND(G1799+(G1799*DES.2),2)</f>
        <v>49785.84</v>
      </c>
      <c r="J1799" s="57"/>
      <c r="K1799" s="57"/>
      <c r="L1799" s="57"/>
      <c r="M1799" s="57"/>
      <c r="N1799" s="57"/>
      <c r="O1799" s="65"/>
    </row>
    <row r="1800" spans="1:15" ht="18">
      <c r="A1800" s="75" t="s">
        <v>1793</v>
      </c>
      <c r="C1800" s="94">
        <f>+VLOOKUP(A1800,BD!$A$2:$E$3988,3,0)</f>
        <v>180</v>
      </c>
      <c r="D1800" s="95" t="str">
        <f>+VLOOKUP(A1800,BD!$A$2:$E$3988,4,0)</f>
        <v>Ø pico 8 mm -  16 mm GNC con purg</v>
      </c>
      <c r="E1800" s="96">
        <f>+VLOOKUP(A1800,BD!$A$2:$E$3988,5,0)</f>
        <v>8560</v>
      </c>
      <c r="G1800" s="101">
        <f t="shared" si="52"/>
        <v>4622.3999999999996</v>
      </c>
      <c r="H1800" s="69"/>
      <c r="I1800" s="101">
        <f t="array" ref="I1800">+ROUND(G1800+(G1800*DES.2),2)</f>
        <v>8320.32</v>
      </c>
      <c r="J1800" s="57"/>
      <c r="K1800" s="57"/>
      <c r="L1800" s="57"/>
      <c r="M1800" s="57"/>
      <c r="N1800" s="57"/>
      <c r="O1800" s="65"/>
    </row>
    <row r="1801" spans="1:15" ht="25.5">
      <c r="A1801" s="75" t="s">
        <v>1794</v>
      </c>
      <c r="C1801" s="94">
        <f>+VLOOKUP(A1801,BD!$A$2:$E$3988,3,0)</f>
        <v>181</v>
      </c>
      <c r="D1801" s="95" t="str">
        <f>+VLOOKUP(A1801,BD!$A$2:$E$3988,4,0)</f>
        <v>Ø pico 8 mm - 16 mm GNC con purg 19 mm GNC con purg - 37</v>
      </c>
      <c r="E1801" s="96">
        <f>+VLOOKUP(A1801,BD!$A$2:$E$3988,5,0)</f>
        <v>8895</v>
      </c>
      <c r="G1801" s="101">
        <f t="shared" si="52"/>
        <v>4803.3</v>
      </c>
      <c r="H1801" s="69"/>
      <c r="I1801" s="101">
        <f t="array" ref="I1801">+ROUND(G1801+(G1801*DES.2),2)</f>
        <v>8645.94</v>
      </c>
      <c r="J1801" s="57"/>
      <c r="K1801" s="57"/>
      <c r="L1801" s="57"/>
      <c r="M1801" s="57"/>
      <c r="N1801" s="57"/>
      <c r="O1801" s="65"/>
    </row>
    <row r="1802" spans="1:15" ht="18">
      <c r="A1802" s="75" t="s">
        <v>1795</v>
      </c>
      <c r="C1802" s="94">
        <f>+VLOOKUP(A1802,BD!$A$2:$E$3988,3,0)</f>
        <v>190</v>
      </c>
      <c r="D1802" s="95" t="str">
        <f>+VLOOKUP(A1802,BD!$A$2:$E$3988,4,0)</f>
        <v>32 mm /portabulbo - 18</v>
      </c>
      <c r="E1802" s="96">
        <f>+VLOOKUP(A1802,BD!$A$2:$E$3988,5,0)</f>
        <v>17560</v>
      </c>
      <c r="G1802" s="101">
        <f t="shared" si="52"/>
        <v>9482.4</v>
      </c>
      <c r="H1802" s="69"/>
      <c r="I1802" s="101">
        <f t="array" ref="I1802">+ROUND(G1802+(G1802*DES.2),2)</f>
        <v>17068.32</v>
      </c>
      <c r="J1802" s="57"/>
      <c r="K1802" s="57"/>
      <c r="L1802" s="57"/>
      <c r="M1802" s="57"/>
      <c r="N1802" s="57"/>
      <c r="O1802" s="65"/>
    </row>
    <row r="1803" spans="1:15" ht="18">
      <c r="A1803" s="75" t="s">
        <v>1796</v>
      </c>
      <c r="C1803" s="94">
        <f>+VLOOKUP(A1803,BD!$A$2:$E$3988,3,0)</f>
        <v>196</v>
      </c>
      <c r="D1803" s="95" t="str">
        <f>+VLOOKUP(A1803,BD!$A$2:$E$3988,4,0)</f>
        <v>UNION 16 mm FIAT DUNA Y uso univer - 36</v>
      </c>
      <c r="E1803" s="96">
        <f>+VLOOKUP(A1803,BD!$A$2:$E$3988,5,0)</f>
        <v>7960</v>
      </c>
      <c r="G1803" s="101">
        <f t="shared" si="52"/>
        <v>4298.3999999999996</v>
      </c>
      <c r="H1803" s="69"/>
      <c r="I1803" s="101">
        <f t="array" ref="I1803">+ROUND(G1803+(G1803*DES.2),2)</f>
        <v>7737.12</v>
      </c>
      <c r="J1803" s="57"/>
      <c r="K1803" s="57"/>
      <c r="L1803" s="57"/>
      <c r="M1803" s="57"/>
      <c r="N1803" s="57"/>
      <c r="O1803" s="65"/>
    </row>
    <row r="1804" spans="1:15" ht="18">
      <c r="A1804" s="75" t="s">
        <v>1797</v>
      </c>
      <c r="C1804" s="94">
        <f>+VLOOKUP(A1804,BD!$A$2:$E$3988,3,0)</f>
        <v>198</v>
      </c>
      <c r="D1804" s="95" t="str">
        <f>+VLOOKUP(A1804,BD!$A$2:$E$3988,4,0)</f>
        <v>UNION 19 mm FIAT DUNA Y uso univer</v>
      </c>
      <c r="E1804" s="96">
        <f>+VLOOKUP(A1804,BD!$A$2:$E$3988,5,0)</f>
        <v>8123</v>
      </c>
      <c r="G1804" s="101">
        <f t="shared" si="52"/>
        <v>4386.42</v>
      </c>
      <c r="H1804" s="69"/>
      <c r="I1804" s="101">
        <f t="array" ref="I1804">+ROUND(G1804+(G1804*DES.2),2)</f>
        <v>7895.56</v>
      </c>
      <c r="J1804" s="57"/>
      <c r="K1804" s="57"/>
      <c r="L1804" s="57"/>
      <c r="M1804" s="57"/>
      <c r="N1804" s="57"/>
      <c r="O1804" s="65"/>
    </row>
    <row r="1805" spans="1:15" ht="18">
      <c r="A1805" s="75" t="s">
        <v>10312</v>
      </c>
      <c r="C1805" s="94">
        <f>+VLOOKUP(A1805,BD!$A$2:$E$3988,3,0)</f>
        <v>200</v>
      </c>
      <c r="D1805" s="95" t="str">
        <f>+VLOOKUP(A1805,BD!$A$2:$E$3988,4,0)</f>
        <v>"T" RELOJ TEMP. 5/8 - CUERPO DE 25 MM</v>
      </c>
      <c r="E1805" s="96">
        <f>+VLOOKUP(A1805,BD!$A$2:$E$3988,5,0)</f>
        <v>20580</v>
      </c>
      <c r="G1805" s="101">
        <f t="shared" si="52"/>
        <v>11113.2</v>
      </c>
      <c r="H1805" s="69"/>
      <c r="I1805" s="101">
        <f t="array" ref="I1805">+ROUND(G1805+(G1805*DES.2),2)</f>
        <v>20003.759999999998</v>
      </c>
      <c r="J1805" s="57"/>
      <c r="K1805" s="57"/>
      <c r="L1805" s="57"/>
      <c r="M1805" s="57"/>
      <c r="N1805" s="57"/>
      <c r="O1805" s="65"/>
    </row>
    <row r="1806" spans="1:15" ht="18">
      <c r="A1806" s="75" t="s">
        <v>10313</v>
      </c>
      <c r="C1806" s="94">
        <f>+VLOOKUP(A1806,BD!$A$2:$E$3988,3,0)</f>
        <v>201</v>
      </c>
      <c r="D1806" s="95" t="str">
        <f>+VLOOKUP(A1806,BD!$A$2:$E$3988,4,0)</f>
        <v>"T" RELOJ TEMP. 5/8 - CUERPO DE 28 MM</v>
      </c>
      <c r="E1806" s="96">
        <f>+VLOOKUP(A1806,BD!$A$2:$E$3988,5,0)</f>
        <v>13870</v>
      </c>
      <c r="G1806" s="101">
        <f t="shared" si="52"/>
        <v>7489.8</v>
      </c>
      <c r="H1806" s="69"/>
      <c r="I1806" s="101">
        <f t="array" ref="I1806">+ROUND(G1806+(G1806*DES.2),2)</f>
        <v>13481.64</v>
      </c>
      <c r="J1806" s="57"/>
      <c r="K1806" s="57"/>
      <c r="L1806" s="57"/>
      <c r="M1806" s="57"/>
      <c r="N1806" s="57"/>
      <c r="O1806" s="65"/>
    </row>
    <row r="1807" spans="1:15" ht="18">
      <c r="A1807" s="75" t="s">
        <v>10314</v>
      </c>
      <c r="C1807" s="94">
        <f>+VLOOKUP(A1807,BD!$A$2:$E$3988,3,0)</f>
        <v>202</v>
      </c>
      <c r="D1807" s="95" t="str">
        <f>+VLOOKUP(A1807,BD!$A$2:$E$3988,4,0)</f>
        <v>"T" RELOJ TEMP. 5/8 - CUERPO DE 32 MM</v>
      </c>
      <c r="E1807" s="96">
        <f>+VLOOKUP(A1807,BD!$A$2:$E$3988,5,0)</f>
        <v>13870</v>
      </c>
      <c r="G1807" s="101">
        <f t="shared" si="52"/>
        <v>7489.8</v>
      </c>
      <c r="H1807" s="69"/>
      <c r="I1807" s="101">
        <f t="array" ref="I1807">+ROUND(G1807+(G1807*DES.2),2)</f>
        <v>13481.64</v>
      </c>
      <c r="J1807" s="57"/>
      <c r="K1807" s="57"/>
      <c r="L1807" s="57"/>
      <c r="M1807" s="57"/>
      <c r="N1807" s="57"/>
      <c r="O1807" s="65"/>
    </row>
    <row r="1808" spans="1:15" ht="18">
      <c r="A1808" s="75" t="s">
        <v>10315</v>
      </c>
      <c r="C1808" s="94">
        <f>+VLOOKUP(A1808,BD!$A$2:$E$3988,3,0)</f>
        <v>203</v>
      </c>
      <c r="D1808" s="95" t="str">
        <f>+VLOOKUP(A1808,BD!$A$2:$E$3988,4,0)</f>
        <v>"T" RELOJ TEMP. 5/8 - CUERPO DE 35 MM</v>
      </c>
      <c r="E1808" s="96">
        <f>+VLOOKUP(A1808,BD!$A$2:$E$3988,5,0)</f>
        <v>13870</v>
      </c>
      <c r="G1808" s="101">
        <f t="shared" si="52"/>
        <v>7489.8</v>
      </c>
      <c r="H1808" s="69"/>
      <c r="I1808" s="101">
        <f t="array" ref="I1808">+ROUND(G1808+(G1808*DES.2),2)</f>
        <v>13481.64</v>
      </c>
      <c r="J1808" s="57"/>
      <c r="K1808" s="57"/>
      <c r="L1808" s="57"/>
      <c r="M1808" s="57"/>
      <c r="N1808" s="57"/>
      <c r="O1808" s="65"/>
    </row>
    <row r="1809" spans="1:15" ht="18.75" thickBot="1">
      <c r="A1809" s="75" t="s">
        <v>10316</v>
      </c>
      <c r="C1809" s="94">
        <f>+VLOOKUP(A1809,BD!$A$2:$E$3988,3,0)</f>
        <v>204</v>
      </c>
      <c r="D1809" s="95" t="str">
        <f>+VLOOKUP(A1809,BD!$A$2:$E$3988,4,0)</f>
        <v>"T" RELOJ TEMP. 5/8 - CUERPO DE 38 MM</v>
      </c>
      <c r="E1809" s="96">
        <f>+VLOOKUP(A1809,BD!$A$2:$E$3988,5,0)</f>
        <v>14870</v>
      </c>
      <c r="G1809" s="101">
        <f t="shared" si="52"/>
        <v>8029.8</v>
      </c>
      <c r="H1809" s="69"/>
      <c r="I1809" s="101">
        <f t="array" ref="I1809">+ROUND(G1809+(G1809*DES.2),2)</f>
        <v>14453.64</v>
      </c>
      <c r="J1809" s="57"/>
      <c r="K1809" s="57"/>
      <c r="L1809" s="57"/>
      <c r="M1809" s="57"/>
      <c r="N1809" s="57"/>
      <c r="O1809" s="65"/>
    </row>
    <row r="1810" spans="1:15" ht="27" thickBot="1">
      <c r="A1810" s="75">
        <f>A1726+2</f>
        <v>25</v>
      </c>
      <c r="B1810" s="174"/>
      <c r="C1810" s="173" t="str">
        <f>+VLOOKUP(A1810,BD!$G:$H,2,0)</f>
        <v>CONECTORES PLASTICOS MANGUERAS</v>
      </c>
      <c r="D1810" s="157"/>
      <c r="E1810" s="158"/>
      <c r="J1810" s="57"/>
      <c r="K1810" s="57"/>
      <c r="L1810" s="57"/>
      <c r="M1810" s="57"/>
      <c r="N1810" s="57"/>
      <c r="O1810" s="65" t="str">
        <f>+IFERROR(VLOOKUP(A1810,Imagen!A:B,2,0),"")</f>
        <v/>
      </c>
    </row>
    <row r="1811" spans="1:15" ht="18">
      <c r="A1811" s="75" t="s">
        <v>10358</v>
      </c>
      <c r="B1811" s="175"/>
      <c r="C1811" s="91">
        <f>+VLOOKUP(A1811,BD!$A$2:$E$3988,3,0)</f>
        <v>2</v>
      </c>
      <c r="D1811" s="92" t="str">
        <f>+VLOOKUP(A1811,BD!$A$2:$E$3988,4,0)</f>
        <v>Niple plástico para unir manguera de 5mm</v>
      </c>
      <c r="E1811" s="93">
        <f>+VLOOKUP(A1811,BD!$A$2:$E$3988,5,0)</f>
        <v>752.45</v>
      </c>
      <c r="G1811" s="100">
        <f t="shared" ref="G1811:G1874" si="53">IF($G$7="SI",ROUND(E1811-(E1811*DES.1),2)*1.21,ROUND(E1811-(E1811*DES.1),2))</f>
        <v>406.32</v>
      </c>
      <c r="H1811" s="69"/>
      <c r="I1811" s="100">
        <f t="array" ref="I1811">+ROUND(G1811+(G1811*DES.2),2)</f>
        <v>731.38</v>
      </c>
      <c r="J1811" s="57"/>
      <c r="K1811" s="57"/>
      <c r="L1811" s="57"/>
      <c r="M1811" s="57"/>
      <c r="N1811" s="57"/>
      <c r="O1811" s="65" t="str">
        <f>+IFERROR(VLOOKUP(A1811,Imagen!A:B,2,0),"")</f>
        <v/>
      </c>
    </row>
    <row r="1812" spans="1:15" ht="18">
      <c r="A1812" s="75" t="s">
        <v>10359</v>
      </c>
      <c r="B1812" s="175"/>
      <c r="C1812" s="94">
        <f>+VLOOKUP(A1812,BD!$A$2:$E$3988,3,0)</f>
        <v>3</v>
      </c>
      <c r="D1812" s="95" t="str">
        <f>+VLOOKUP(A1812,BD!$A$2:$E$3988,4,0)</f>
        <v>Niple plástico para unir manguera de 6mm</v>
      </c>
      <c r="E1812" s="96">
        <f>+VLOOKUP(A1812,BD!$A$2:$E$3988,5,0)</f>
        <v>950</v>
      </c>
      <c r="G1812" s="101">
        <f t="shared" si="53"/>
        <v>513</v>
      </c>
      <c r="H1812" s="69"/>
      <c r="I1812" s="101">
        <f t="array" ref="I1812">+ROUND(G1812+(G1812*DES.2),2)</f>
        <v>923.4</v>
      </c>
      <c r="J1812" s="57"/>
      <c r="K1812" s="57"/>
      <c r="L1812" s="57"/>
      <c r="M1812" s="57"/>
      <c r="N1812" s="57"/>
      <c r="O1812" s="65" t="str">
        <f>+IFERROR(VLOOKUP(A1812,Imagen!A:B,2,0),"")</f>
        <v/>
      </c>
    </row>
    <row r="1813" spans="1:15" ht="18">
      <c r="A1813" s="75" t="s">
        <v>10360</v>
      </c>
      <c r="B1813" s="175"/>
      <c r="C1813" s="94">
        <f>+VLOOKUP(A1813,BD!$A$2:$E$3988,3,0)</f>
        <v>4</v>
      </c>
      <c r="D1813" s="95" t="str">
        <f>+VLOOKUP(A1813,BD!$A$2:$E$3988,4,0)</f>
        <v>Niple plástico para unir manguera de 8 mm</v>
      </c>
      <c r="E1813" s="96">
        <f>+VLOOKUP(A1813,BD!$A$2:$E$3988,5,0)</f>
        <v>1320.1</v>
      </c>
      <c r="G1813" s="101">
        <f t="shared" si="53"/>
        <v>712.85</v>
      </c>
      <c r="H1813" s="69"/>
      <c r="I1813" s="101">
        <f t="array" ref="I1813">+ROUND(G1813+(G1813*DES.2),2)</f>
        <v>1283.1300000000001</v>
      </c>
      <c r="J1813" s="57"/>
      <c r="K1813" s="57"/>
      <c r="L1813" s="57"/>
      <c r="M1813" s="57"/>
      <c r="N1813" s="57"/>
      <c r="O1813" s="65" t="str">
        <f>+IFERROR(VLOOKUP(A1813,Imagen!A:B,2,0),"")</f>
        <v/>
      </c>
    </row>
    <row r="1814" spans="1:15" ht="18">
      <c r="A1814" s="75" t="s">
        <v>10361</v>
      </c>
      <c r="B1814" s="175"/>
      <c r="C1814" s="94">
        <f>+VLOOKUP(A1814,BD!$A$2:$E$3988,3,0)</f>
        <v>5</v>
      </c>
      <c r="D1814" s="95" t="str">
        <f>+VLOOKUP(A1814,BD!$A$2:$E$3988,4,0)</f>
        <v>Niple plástico para unir manguera de 10 mm</v>
      </c>
      <c r="E1814" s="96">
        <f>+VLOOKUP(A1814,BD!$A$2:$E$3988,5,0)</f>
        <v>1889.06</v>
      </c>
      <c r="G1814" s="101">
        <f t="shared" si="53"/>
        <v>1020.09</v>
      </c>
      <c r="H1814" s="69"/>
      <c r="I1814" s="101">
        <f t="array" ref="I1814">+ROUND(G1814+(G1814*DES.2),2)</f>
        <v>1836.16</v>
      </c>
      <c r="J1814" s="57"/>
      <c r="K1814" s="57"/>
      <c r="L1814" s="57"/>
      <c r="M1814" s="57"/>
      <c r="N1814" s="57"/>
      <c r="O1814" s="65" t="str">
        <f>+IFERROR(VLOOKUP(A1814,Imagen!A:B,2,0),"")</f>
        <v/>
      </c>
    </row>
    <row r="1815" spans="1:15" ht="18">
      <c r="A1815" s="75" t="s">
        <v>1867</v>
      </c>
      <c r="B1815" s="175"/>
      <c r="C1815" s="94">
        <f>+VLOOKUP(A1815,BD!$A$2:$E$3988,3,0)</f>
        <v>7</v>
      </c>
      <c r="D1815" s="95" t="str">
        <f>+VLOOKUP(A1815,BD!$A$2:$E$3988,4,0)</f>
        <v>Niple plástico para unir manguera de 13 mm</v>
      </c>
      <c r="E1815" s="96">
        <f>+VLOOKUP(A1815,BD!$A$2:$E$3988,5,0)</f>
        <v>1988.5</v>
      </c>
      <c r="G1815" s="101">
        <f t="shared" si="53"/>
        <v>1073.79</v>
      </c>
      <c r="H1815" s="69"/>
      <c r="I1815" s="101">
        <f t="array" ref="I1815">+ROUND(G1815+(G1815*DES.2),2)</f>
        <v>1932.82</v>
      </c>
      <c r="J1815" s="57"/>
      <c r="K1815" s="57"/>
      <c r="L1815" s="57"/>
      <c r="M1815" s="57"/>
      <c r="N1815" s="57"/>
      <c r="O1815" s="65" t="str">
        <f>+IFERROR(VLOOKUP(A1815,Imagen!A:B,2,0),"")</f>
        <v/>
      </c>
    </row>
    <row r="1816" spans="1:15" ht="18">
      <c r="A1816" s="75" t="s">
        <v>1868</v>
      </c>
      <c r="B1816" s="175"/>
      <c r="C1816" s="94">
        <f>+VLOOKUP(A1816,BD!$A$2:$E$3988,3,0)</f>
        <v>8</v>
      </c>
      <c r="D1816" s="95" t="str">
        <f>+VLOOKUP(A1816,BD!$A$2:$E$3988,4,0)</f>
        <v>Niple plástico para unir manguera de16 mm</v>
      </c>
      <c r="E1816" s="96">
        <f>+VLOOKUP(A1816,BD!$A$2:$E$3988,5,0)</f>
        <v>1390.2</v>
      </c>
      <c r="G1816" s="101">
        <f t="shared" si="53"/>
        <v>750.71</v>
      </c>
      <c r="H1816" s="69"/>
      <c r="I1816" s="101">
        <f t="array" ref="I1816">+ROUND(G1816+(G1816*DES.2),2)</f>
        <v>1351.28</v>
      </c>
      <c r="J1816" s="57"/>
      <c r="K1816" s="57"/>
      <c r="L1816" s="57"/>
      <c r="M1816" s="57"/>
      <c r="N1816" s="57"/>
      <c r="O1816" s="65" t="str">
        <f>+IFERROR(VLOOKUP(A1816,Imagen!A:B,2,0),"")</f>
        <v/>
      </c>
    </row>
    <row r="1817" spans="1:15" ht="18">
      <c r="A1817" s="75" t="s">
        <v>1869</v>
      </c>
      <c r="B1817" s="175"/>
      <c r="C1817" s="94">
        <f>+VLOOKUP(A1817,BD!$A$2:$E$3988,3,0)</f>
        <v>9</v>
      </c>
      <c r="D1817" s="95" t="str">
        <f>+VLOOKUP(A1817,BD!$A$2:$E$3988,4,0)</f>
        <v>Niple plástico para unir manguera de 19 mm</v>
      </c>
      <c r="E1817" s="96">
        <f>+VLOOKUP(A1817,BD!$A$2:$E$3988,5,0)</f>
        <v>1390.2</v>
      </c>
      <c r="G1817" s="101">
        <f t="shared" si="53"/>
        <v>750.71</v>
      </c>
      <c r="H1817" s="69"/>
      <c r="I1817" s="101">
        <f t="array" ref="I1817">+ROUND(G1817+(G1817*DES.2),2)</f>
        <v>1351.28</v>
      </c>
      <c r="J1817" s="57"/>
      <c r="K1817" s="57"/>
      <c r="L1817" s="57"/>
      <c r="M1817" s="57"/>
      <c r="N1817" s="57"/>
      <c r="O1817" s="65" t="str">
        <f>+IFERROR(VLOOKUP(A1817,Imagen!A:B,2,0),"")</f>
        <v/>
      </c>
    </row>
    <row r="1818" spans="1:15" ht="18">
      <c r="A1818" s="75" t="s">
        <v>1870</v>
      </c>
      <c r="B1818" s="175"/>
      <c r="C1818" s="94">
        <f>+VLOOKUP(A1818,BD!$A$2:$E$3988,3,0)</f>
        <v>10</v>
      </c>
      <c r="D1818" s="95" t="str">
        <f>+VLOOKUP(A1818,BD!$A$2:$E$3988,4,0)</f>
        <v>Niple plástico para unir manguera de 22 mm</v>
      </c>
      <c r="E1818" s="96">
        <f>+VLOOKUP(A1818,BD!$A$2:$E$3988,5,0)</f>
        <v>1549.45</v>
      </c>
      <c r="G1818" s="101">
        <f t="shared" si="53"/>
        <v>836.7</v>
      </c>
      <c r="H1818" s="69"/>
      <c r="I1818" s="101">
        <f t="array" ref="I1818">+ROUND(G1818+(G1818*DES.2),2)</f>
        <v>1506.06</v>
      </c>
      <c r="J1818" s="57"/>
      <c r="K1818" s="57"/>
      <c r="L1818" s="57"/>
      <c r="M1818" s="57"/>
      <c r="N1818" s="57"/>
      <c r="O1818" s="65" t="str">
        <f>+IFERROR(VLOOKUP(A1818,Imagen!A:B,2,0),"")</f>
        <v/>
      </c>
    </row>
    <row r="1819" spans="1:15" ht="18">
      <c r="A1819" s="75" t="s">
        <v>1871</v>
      </c>
      <c r="C1819" s="94">
        <f>+VLOOKUP(A1819,BD!$A$2:$E$3988,3,0)</f>
        <v>11</v>
      </c>
      <c r="D1819" s="95" t="str">
        <f>+VLOOKUP(A1819,BD!$A$2:$E$3988,4,0)</f>
        <v>Niple plástico para unir manguera de 25 mm</v>
      </c>
      <c r="E1819" s="96">
        <f>+VLOOKUP(A1819,BD!$A$2:$E$3988,5,0)</f>
        <v>1750.45</v>
      </c>
      <c r="G1819" s="101">
        <f t="shared" si="53"/>
        <v>945.24</v>
      </c>
      <c r="H1819" s="69"/>
      <c r="I1819" s="101">
        <f t="array" ref="I1819">+ROUND(G1819+(G1819*DES.2),2)</f>
        <v>1701.43</v>
      </c>
      <c r="J1819" s="57"/>
      <c r="K1819" s="57"/>
      <c r="L1819" s="57"/>
      <c r="M1819" s="57"/>
      <c r="N1819" s="57"/>
      <c r="O1819" s="65" t="str">
        <f>+IFERROR(VLOOKUP(A1819,Imagen!A:B,2,0),"")</f>
        <v/>
      </c>
    </row>
    <row r="1820" spans="1:15" ht="18">
      <c r="A1820" s="75" t="s">
        <v>10362</v>
      </c>
      <c r="C1820" s="94">
        <f>+VLOOKUP(A1820,BD!$A$2:$E$3988,3,0)</f>
        <v>12</v>
      </c>
      <c r="D1820" s="95" t="str">
        <f>+VLOOKUP(A1820,BD!$A$2:$E$3988,4,0)</f>
        <v>Conector 3 Vías limpiaparabrisas 5 mm</v>
      </c>
      <c r="E1820" s="96">
        <f>+VLOOKUP(A1820,BD!$A$2:$E$3988,5,0)</f>
        <v>942</v>
      </c>
      <c r="G1820" s="101">
        <f t="shared" si="53"/>
        <v>508.68</v>
      </c>
      <c r="H1820" s="69"/>
      <c r="I1820" s="101">
        <f t="array" ref="I1820">+ROUND(G1820+(G1820*DES.2),2)</f>
        <v>915.62</v>
      </c>
      <c r="J1820" s="57"/>
      <c r="K1820" s="57"/>
      <c r="L1820" s="57"/>
      <c r="M1820" s="57"/>
      <c r="N1820" s="57"/>
      <c r="O1820" s="65"/>
    </row>
    <row r="1821" spans="1:15" ht="18">
      <c r="A1821" s="75" t="s">
        <v>1872</v>
      </c>
      <c r="C1821" s="94">
        <f>+VLOOKUP(A1821,BD!$A$2:$E$3988,3,0)</f>
        <v>13</v>
      </c>
      <c r="D1821" s="95" t="str">
        <f>+VLOOKUP(A1821,BD!$A$2:$E$3988,4,0)</f>
        <v>Conector 3 Vías Renault 21</v>
      </c>
      <c r="E1821" s="96">
        <f>+VLOOKUP(A1821,BD!$A$2:$E$3988,5,0)</f>
        <v>1819.48</v>
      </c>
      <c r="G1821" s="101">
        <f t="shared" si="53"/>
        <v>982.52</v>
      </c>
      <c r="H1821" s="69"/>
      <c r="I1821" s="101">
        <f t="array" ref="I1821">+ROUND(G1821+(G1821*DES.2),2)</f>
        <v>1768.54</v>
      </c>
      <c r="J1821" s="57"/>
      <c r="K1821" s="57"/>
      <c r="L1821" s="57"/>
      <c r="M1821" s="57"/>
      <c r="N1821" s="57"/>
      <c r="O1821" s="65"/>
    </row>
    <row r="1822" spans="1:15" ht="18">
      <c r="A1822" s="75" t="s">
        <v>1873</v>
      </c>
      <c r="C1822" s="94">
        <f>+VLOOKUP(A1822,BD!$A$2:$E$3988,3,0)</f>
        <v>14</v>
      </c>
      <c r="D1822" s="95" t="str">
        <f>+VLOOKUP(A1822,BD!$A$2:$E$3988,4,0)</f>
        <v>Conector de agua equipos de Gas P fino</v>
      </c>
      <c r="E1822" s="96">
        <f>+VLOOKUP(A1822,BD!$A$2:$E$3988,5,0)</f>
        <v>1849.32</v>
      </c>
      <c r="G1822" s="101">
        <f t="shared" si="53"/>
        <v>998.63</v>
      </c>
      <c r="H1822" s="69"/>
      <c r="I1822" s="101">
        <f t="array" ref="I1822">+ROUND(G1822+(G1822*DES.2),2)</f>
        <v>1797.53</v>
      </c>
      <c r="J1822" s="57"/>
      <c r="K1822" s="57"/>
      <c r="L1822" s="57"/>
      <c r="M1822" s="57"/>
      <c r="N1822" s="57"/>
      <c r="O1822" s="65"/>
    </row>
    <row r="1823" spans="1:15" ht="18">
      <c r="A1823" s="75" t="s">
        <v>1874</v>
      </c>
      <c r="C1823" s="94">
        <f>+VLOOKUP(A1823,BD!$A$2:$E$3988,3,0)</f>
        <v>15</v>
      </c>
      <c r="D1823" s="95" t="str">
        <f>+VLOOKUP(A1823,BD!$A$2:$E$3988,4,0)</f>
        <v>Conector de Calefacción R 12</v>
      </c>
      <c r="E1823" s="96">
        <f>+VLOOKUP(A1823,BD!$A$2:$E$3988,5,0)</f>
        <v>1951.09</v>
      </c>
      <c r="G1823" s="101">
        <f t="shared" si="53"/>
        <v>1053.5899999999999</v>
      </c>
      <c r="H1823" s="69"/>
      <c r="I1823" s="101">
        <f t="array" ref="I1823">+ROUND(G1823+(G1823*DES.2),2)</f>
        <v>1896.46</v>
      </c>
      <c r="J1823" s="57"/>
      <c r="K1823" s="57"/>
      <c r="L1823" s="57"/>
      <c r="M1823" s="57"/>
      <c r="N1823" s="57"/>
      <c r="O1823" s="65"/>
    </row>
    <row r="1824" spans="1:15" ht="18">
      <c r="A1824" s="75" t="s">
        <v>1875</v>
      </c>
      <c r="C1824" s="94">
        <f>+VLOOKUP(A1824,BD!$A$2:$E$3988,3,0)</f>
        <v>17</v>
      </c>
      <c r="D1824" s="95" t="str">
        <f>+VLOOKUP(A1824,BD!$A$2:$E$3988,4,0)</f>
        <v>Conector de Agua para equipo de Gas Pico grueso</v>
      </c>
      <c r="E1824" s="96">
        <f>+VLOOKUP(A1824,BD!$A$2:$E$3988,5,0)</f>
        <v>1849.32</v>
      </c>
      <c r="G1824" s="101">
        <f t="shared" si="53"/>
        <v>998.63</v>
      </c>
      <c r="H1824" s="69"/>
      <c r="I1824" s="101">
        <f t="array" ref="I1824">+ROUND(G1824+(G1824*DES.2),2)</f>
        <v>1797.53</v>
      </c>
      <c r="J1824" s="57"/>
      <c r="K1824" s="57"/>
      <c r="L1824" s="57"/>
      <c r="M1824" s="57"/>
      <c r="N1824" s="57"/>
      <c r="O1824" s="65"/>
    </row>
    <row r="1825" spans="1:15" ht="18">
      <c r="A1825" s="75" t="s">
        <v>1876</v>
      </c>
      <c r="C1825" s="94">
        <f>+VLOOKUP(A1825,BD!$A$2:$E$3988,3,0)</f>
        <v>18</v>
      </c>
      <c r="D1825" s="95" t="str">
        <f>+VLOOKUP(A1825,BD!$A$2:$E$3988,4,0)</f>
        <v>PURGADOR  3 Vías R 12</v>
      </c>
      <c r="E1825" s="96">
        <f>+VLOOKUP(A1825,BD!$A$2:$E$3988,5,0)</f>
        <v>1995.87</v>
      </c>
      <c r="G1825" s="101">
        <f t="shared" si="53"/>
        <v>1077.77</v>
      </c>
      <c r="H1825" s="69"/>
      <c r="I1825" s="101">
        <f t="array" ref="I1825">+ROUND(G1825+(G1825*DES.2),2)</f>
        <v>1939.99</v>
      </c>
      <c r="J1825" s="57"/>
      <c r="K1825" s="57"/>
      <c r="L1825" s="57"/>
      <c r="M1825" s="57"/>
      <c r="N1825" s="57"/>
      <c r="O1825" s="65"/>
    </row>
    <row r="1826" spans="1:15" ht="18">
      <c r="A1826" s="75" t="s">
        <v>1877</v>
      </c>
      <c r="C1826" s="94">
        <f>+VLOOKUP(A1826,BD!$A$2:$E$3988,3,0)</f>
        <v>19</v>
      </c>
      <c r="D1826" s="95" t="str">
        <f>+VLOOKUP(A1826,BD!$A$2:$E$3988,4,0)</f>
        <v>Conector 3 Vías Renault 21</v>
      </c>
      <c r="E1826" s="96">
        <f>+VLOOKUP(A1826,BD!$A$2:$E$3988,5,0)</f>
        <v>1819.48</v>
      </c>
      <c r="G1826" s="101">
        <f t="shared" si="53"/>
        <v>982.52</v>
      </c>
      <c r="H1826" s="69"/>
      <c r="I1826" s="101">
        <f t="array" ref="I1826">+ROUND(G1826+(G1826*DES.2),2)</f>
        <v>1768.54</v>
      </c>
      <c r="J1826" s="57"/>
      <c r="K1826" s="57"/>
      <c r="L1826" s="57"/>
      <c r="M1826" s="57"/>
      <c r="N1826" s="57"/>
      <c r="O1826" s="65"/>
    </row>
    <row r="1827" spans="1:15" ht="18">
      <c r="A1827" s="75" t="s">
        <v>1878</v>
      </c>
      <c r="C1827" s="94">
        <f>+VLOOKUP(A1827,BD!$A$2:$E$3988,3,0)</f>
        <v>20</v>
      </c>
      <c r="D1827" s="95" t="str">
        <f>+VLOOKUP(A1827,BD!$A$2:$E$3988,4,0)</f>
        <v>Conector de calefacción purgador plástico de P 505</v>
      </c>
      <c r="E1827" s="96">
        <f>+VLOOKUP(A1827,BD!$A$2:$E$3988,5,0)</f>
        <v>2860.32</v>
      </c>
      <c r="G1827" s="101">
        <f t="shared" si="53"/>
        <v>1544.57</v>
      </c>
      <c r="H1827" s="69"/>
      <c r="I1827" s="101">
        <f t="array" ref="I1827">+ROUND(G1827+(G1827*DES.2),2)</f>
        <v>2780.23</v>
      </c>
      <c r="J1827" s="57"/>
      <c r="K1827" s="57"/>
      <c r="L1827" s="57"/>
      <c r="M1827" s="57"/>
      <c r="N1827" s="57"/>
      <c r="O1827" s="65"/>
    </row>
    <row r="1828" spans="1:15" ht="18">
      <c r="A1828" s="75" t="s">
        <v>1879</v>
      </c>
      <c r="C1828" s="94">
        <f>+VLOOKUP(A1828,BD!$A$2:$E$3988,3,0)</f>
        <v>21</v>
      </c>
      <c r="D1828" s="95" t="str">
        <f>+VLOOKUP(A1828,BD!$A$2:$E$3988,4,0)</f>
        <v>Conector de agua equipos de Gas 19 a 8 mm Pico fino</v>
      </c>
      <c r="E1828" s="96">
        <f>+VLOOKUP(A1828,BD!$A$2:$E$3988,5,0)</f>
        <v>2860.32</v>
      </c>
      <c r="G1828" s="101">
        <f t="shared" si="53"/>
        <v>1544.57</v>
      </c>
      <c r="H1828" s="69"/>
      <c r="I1828" s="101">
        <f t="array" ref="I1828">+ROUND(G1828+(G1828*DES.2),2)</f>
        <v>2780.23</v>
      </c>
      <c r="J1828" s="57"/>
      <c r="K1828" s="57"/>
      <c r="L1828" s="57"/>
      <c r="M1828" s="57"/>
      <c r="N1828" s="57"/>
      <c r="O1828" s="65"/>
    </row>
    <row r="1829" spans="1:15" ht="18">
      <c r="A1829" s="75" t="s">
        <v>1880</v>
      </c>
      <c r="C1829" s="94">
        <f>+VLOOKUP(A1829,BD!$A$2:$E$3988,3,0)</f>
        <v>30</v>
      </c>
      <c r="D1829" s="95" t="str">
        <f>+VLOOKUP(A1829,BD!$A$2:$E$3988,4,0)</f>
        <v>Conector Tapa de Válvula R 18</v>
      </c>
      <c r="E1829" s="96">
        <f>+VLOOKUP(A1829,BD!$A$2:$E$3988,5,0)</f>
        <v>1646.5</v>
      </c>
      <c r="G1829" s="101">
        <f t="shared" si="53"/>
        <v>889.11</v>
      </c>
      <c r="H1829" s="69"/>
      <c r="I1829" s="101">
        <f t="array" ref="I1829">+ROUND(G1829+(G1829*DES.2),2)</f>
        <v>1600.4</v>
      </c>
      <c r="J1829" s="57"/>
      <c r="K1829" s="57"/>
      <c r="L1829" s="57"/>
      <c r="M1829" s="57"/>
      <c r="N1829" s="57"/>
      <c r="O1829" s="65"/>
    </row>
    <row r="1830" spans="1:15" ht="18">
      <c r="A1830" s="75" t="s">
        <v>1881</v>
      </c>
      <c r="C1830" s="94">
        <f>+VLOOKUP(A1830,BD!$A$2:$E$3988,3,0)</f>
        <v>31</v>
      </c>
      <c r="D1830" s="95" t="str">
        <f>+VLOOKUP(A1830,BD!$A$2:$E$3988,4,0)</f>
        <v>Conector Filtro Aire. Renault 18 Trafic, Fuego</v>
      </c>
      <c r="E1830" s="96">
        <f>+VLOOKUP(A1830,BD!$A$2:$E$3988,5,0)</f>
        <v>1646.5</v>
      </c>
      <c r="G1830" s="101">
        <f t="shared" si="53"/>
        <v>889.11</v>
      </c>
      <c r="H1830" s="69"/>
      <c r="I1830" s="101">
        <f t="array" ref="I1830">+ROUND(G1830+(G1830*DES.2),2)</f>
        <v>1600.4</v>
      </c>
      <c r="J1830" s="57"/>
      <c r="K1830" s="57"/>
      <c r="L1830" s="57"/>
      <c r="M1830" s="57"/>
      <c r="N1830" s="57"/>
      <c r="O1830" s="65"/>
    </row>
    <row r="1831" spans="1:15" ht="18">
      <c r="A1831" s="75" t="s">
        <v>1882</v>
      </c>
      <c r="C1831" s="94">
        <f>+VLOOKUP(A1831,BD!$A$2:$E$3988,3,0)</f>
        <v>32</v>
      </c>
      <c r="D1831" s="95" t="str">
        <f>+VLOOKUP(A1831,BD!$A$2:$E$3988,4,0)</f>
        <v>Conector 3 Vías R 11</v>
      </c>
      <c r="E1831" s="96">
        <f>+VLOOKUP(A1831,BD!$A$2:$E$3988,5,0)</f>
        <v>1646.5</v>
      </c>
      <c r="G1831" s="101">
        <f t="shared" si="53"/>
        <v>889.11</v>
      </c>
      <c r="H1831" s="69"/>
      <c r="I1831" s="101">
        <f t="array" ref="I1831">+ROUND(G1831+(G1831*DES.2),2)</f>
        <v>1600.4</v>
      </c>
      <c r="J1831" s="57"/>
      <c r="K1831" s="57"/>
      <c r="L1831" s="57"/>
      <c r="M1831" s="57"/>
      <c r="N1831" s="57"/>
      <c r="O1831" s="65"/>
    </row>
    <row r="1832" spans="1:15" ht="18">
      <c r="A1832" s="75" t="s">
        <v>1883</v>
      </c>
      <c r="C1832" s="94">
        <f>+VLOOKUP(A1832,BD!$A$2:$E$3988,3,0)</f>
        <v>37</v>
      </c>
      <c r="D1832" s="95" t="str">
        <f>+VLOOKUP(A1832,BD!$A$2:$E$3988,4,0)</f>
        <v>Conector Plástico Manguera de aire Acondicionado R 18.</v>
      </c>
      <c r="E1832" s="96">
        <f>+VLOOKUP(A1832,BD!$A$2:$E$3988,5,0)</f>
        <v>1988.5</v>
      </c>
      <c r="G1832" s="101">
        <f t="shared" si="53"/>
        <v>1073.79</v>
      </c>
      <c r="H1832" s="69"/>
      <c r="I1832" s="101">
        <f t="array" ref="I1832">+ROUND(G1832+(G1832*DES.2),2)</f>
        <v>1932.82</v>
      </c>
      <c r="J1832" s="57"/>
      <c r="K1832" s="57"/>
      <c r="L1832" s="57"/>
      <c r="M1832" s="57"/>
      <c r="N1832" s="57"/>
      <c r="O1832" s="65" t="str">
        <f>+IFERROR(VLOOKUP(A1832,Imagen!A:B,2,0),"")</f>
        <v/>
      </c>
    </row>
    <row r="1833" spans="1:15" ht="18">
      <c r="A1833" s="75" t="s">
        <v>1886</v>
      </c>
      <c r="C1833" s="94">
        <f>+VLOOKUP(A1833,BD!$A$2:$E$3988,3,0)</f>
        <v>40</v>
      </c>
      <c r="D1833" s="95" t="str">
        <f>+VLOOKUP(A1833,BD!$A$2:$E$3988,4,0)</f>
        <v>Conector Recuperador de Gases R 11</v>
      </c>
      <c r="E1833" s="96">
        <f>+VLOOKUP(A1833,BD!$A$2:$E$3988,5,0)</f>
        <v>1646.5</v>
      </c>
      <c r="G1833" s="101">
        <f t="shared" si="53"/>
        <v>889.11</v>
      </c>
      <c r="H1833" s="69"/>
      <c r="I1833" s="101">
        <f t="array" ref="I1833">+ROUND(G1833+(G1833*DES.2),2)</f>
        <v>1600.4</v>
      </c>
      <c r="J1833" s="57"/>
      <c r="K1833" s="57"/>
      <c r="L1833" s="57"/>
      <c r="M1833" s="57"/>
      <c r="N1833" s="57"/>
      <c r="O1833" s="65" t="str">
        <f>+IFERROR(VLOOKUP(A1833,Imagen!A:B,2,0),"")</f>
        <v/>
      </c>
    </row>
    <row r="1834" spans="1:15" ht="18">
      <c r="A1834" s="75" t="s">
        <v>1887</v>
      </c>
      <c r="C1834" s="94">
        <f>+VLOOKUP(A1834,BD!$A$2:$E$3988,3,0)</f>
        <v>41</v>
      </c>
      <c r="D1834" s="95" t="str">
        <f>+VLOOKUP(A1834,BD!$A$2:$E$3988,4,0)</f>
        <v>Conector de Múltiple A tapa.Renault 18. M 2000</v>
      </c>
      <c r="E1834" s="96">
        <f>+VLOOKUP(A1834,BD!$A$2:$E$3988,5,0)</f>
        <v>1646.5</v>
      </c>
      <c r="G1834" s="101">
        <f t="shared" si="53"/>
        <v>889.11</v>
      </c>
      <c r="H1834" s="69"/>
      <c r="I1834" s="101">
        <f t="array" ref="I1834">+ROUND(G1834+(G1834*DES.2),2)</f>
        <v>1600.4</v>
      </c>
      <c r="J1834" s="57"/>
      <c r="K1834" s="57"/>
      <c r="L1834" s="57"/>
      <c r="M1834" s="57"/>
      <c r="N1834" s="57"/>
      <c r="O1834" s="65" t="str">
        <f>+IFERROR(VLOOKUP(A1834,Imagen!A:B,2,0),"")</f>
        <v/>
      </c>
    </row>
    <row r="1835" spans="1:15" ht="18">
      <c r="A1835" s="75" t="s">
        <v>1888</v>
      </c>
      <c r="C1835" s="94">
        <f>+VLOOKUP(A1835,BD!$A$2:$E$3988,3,0)</f>
        <v>43</v>
      </c>
      <c r="D1835" s="95" t="str">
        <f>+VLOOKUP(A1835,BD!$A$2:$E$3988,4,0)</f>
        <v>Conector Tapa de Válvula R 18. Motor:1400 – 1600</v>
      </c>
      <c r="E1835" s="96">
        <f>+VLOOKUP(A1835,BD!$A$2:$E$3988,5,0)</f>
        <v>1789.65</v>
      </c>
      <c r="G1835" s="101">
        <f t="shared" si="53"/>
        <v>966.41</v>
      </c>
      <c r="H1835" s="69"/>
      <c r="I1835" s="101">
        <f t="array" ref="I1835">+ROUND(G1835+(G1835*DES.2),2)</f>
        <v>1739.54</v>
      </c>
      <c r="J1835" s="57"/>
      <c r="K1835" s="57"/>
      <c r="L1835" s="57"/>
      <c r="M1835" s="57"/>
      <c r="N1835" s="57"/>
      <c r="O1835" s="65" t="str">
        <f>+IFERROR(VLOOKUP(A1835,Imagen!A:B,2,0),"")</f>
        <v/>
      </c>
    </row>
    <row r="1836" spans="1:15" ht="18">
      <c r="A1836" s="75" t="s">
        <v>1891</v>
      </c>
      <c r="C1836" s="94">
        <f>+VLOOKUP(A1836,BD!$A$2:$E$3988,3,0)</f>
        <v>47</v>
      </c>
      <c r="D1836" s="95" t="str">
        <f>+VLOOKUP(A1836,BD!$A$2:$E$3988,4,0)</f>
        <v>Niple plástico para unir manguera de 1/2</v>
      </c>
      <c r="E1836" s="96">
        <f>+VLOOKUP(A1836,BD!$A$2:$E$3988,5,0)</f>
        <v>1988.5</v>
      </c>
      <c r="G1836" s="101">
        <f t="shared" si="53"/>
        <v>1073.79</v>
      </c>
      <c r="H1836" s="69"/>
      <c r="I1836" s="101">
        <f t="array" ref="I1836">+ROUND(G1836+(G1836*DES.2),2)</f>
        <v>1932.82</v>
      </c>
      <c r="J1836" s="57"/>
      <c r="K1836" s="57"/>
      <c r="L1836" s="57"/>
      <c r="M1836" s="57"/>
      <c r="N1836" s="57"/>
      <c r="O1836" s="65" t="str">
        <f>+IFERROR(VLOOKUP(A1836,Imagen!A:B,2,0),"")</f>
        <v/>
      </c>
    </row>
    <row r="1837" spans="1:15" ht="18">
      <c r="A1837" s="75" t="s">
        <v>1893</v>
      </c>
      <c r="C1837" s="94">
        <f>+VLOOKUP(A1837,BD!$A$2:$E$3988,3,0)</f>
        <v>49</v>
      </c>
      <c r="D1837" s="95" t="str">
        <f>+VLOOKUP(A1837,BD!$A$2:$E$3988,4,0)</f>
        <v>Conector con purgador plástico Línea  FIAT 16 mm</v>
      </c>
      <c r="E1837" s="96">
        <f>+VLOOKUP(A1837,BD!$A$2:$E$3988,5,0)</f>
        <v>3877.64</v>
      </c>
      <c r="G1837" s="101">
        <f t="shared" si="53"/>
        <v>2093.9299999999998</v>
      </c>
      <c r="H1837" s="69"/>
      <c r="I1837" s="101">
        <f t="array" ref="I1837">+ROUND(G1837+(G1837*DES.2),2)</f>
        <v>3769.07</v>
      </c>
      <c r="J1837" s="57"/>
      <c r="K1837" s="57"/>
      <c r="L1837" s="57"/>
      <c r="M1837" s="57"/>
      <c r="N1837" s="57"/>
      <c r="O1837" s="65" t="str">
        <f>+IFERROR(VLOOKUP(A1837,Imagen!A:B,2,0),"")</f>
        <v/>
      </c>
    </row>
    <row r="1838" spans="1:15" ht="18">
      <c r="A1838" s="75" t="s">
        <v>1897</v>
      </c>
      <c r="C1838" s="94">
        <f>+VLOOKUP(A1838,BD!$A$2:$E$3988,3,0)</f>
        <v>53</v>
      </c>
      <c r="D1838" s="95" t="str">
        <f>+VLOOKUP(A1838,BD!$A$2:$E$3988,4,0)</f>
        <v>Tapon de goma para anular calefaccion de 8 mm</v>
      </c>
      <c r="E1838" s="96">
        <f>+VLOOKUP(A1838,BD!$A$2:$E$3988,5,0)</f>
        <v>2636.12</v>
      </c>
      <c r="G1838" s="101">
        <f t="shared" si="53"/>
        <v>1423.5</v>
      </c>
      <c r="H1838" s="69"/>
      <c r="I1838" s="101">
        <f t="array" ref="I1838">+ROUND(G1838+(G1838*DES.2),2)</f>
        <v>2562.3000000000002</v>
      </c>
      <c r="J1838" s="57"/>
      <c r="K1838" s="57"/>
      <c r="L1838" s="57"/>
      <c r="M1838" s="57"/>
      <c r="N1838" s="57"/>
      <c r="O1838" s="65" t="str">
        <f>+IFERROR(VLOOKUP(A1838,Imagen!A:B,2,0),"")</f>
        <v/>
      </c>
    </row>
    <row r="1839" spans="1:15" ht="18">
      <c r="A1839" s="75" t="s">
        <v>1898</v>
      </c>
      <c r="C1839" s="94">
        <f>+VLOOKUP(A1839,BD!$A$2:$E$3988,3,0)</f>
        <v>54</v>
      </c>
      <c r="D1839" s="95" t="str">
        <f>+VLOOKUP(A1839,BD!$A$2:$E$3988,4,0)</f>
        <v>Tapon de goma para anular calefaccion de 10 mm</v>
      </c>
      <c r="E1839" s="96">
        <f>+VLOOKUP(A1839,BD!$A$2:$E$3988,5,0)</f>
        <v>2636.12</v>
      </c>
      <c r="G1839" s="101">
        <f t="shared" si="53"/>
        <v>1423.5</v>
      </c>
      <c r="H1839" s="69"/>
      <c r="I1839" s="101">
        <f t="array" ref="I1839">+ROUND(G1839+(G1839*DES.2),2)</f>
        <v>2562.3000000000002</v>
      </c>
      <c r="J1839" s="57"/>
      <c r="K1839" s="57"/>
      <c r="L1839" s="57"/>
      <c r="M1839" s="57"/>
      <c r="N1839" s="57"/>
      <c r="O1839" s="65" t="str">
        <f>+IFERROR(VLOOKUP(A1839,Imagen!A:B,2,0),"")</f>
        <v/>
      </c>
    </row>
    <row r="1840" spans="1:15" ht="18">
      <c r="A1840" s="75" t="s">
        <v>1899</v>
      </c>
      <c r="C1840" s="94">
        <f>+VLOOKUP(A1840,BD!$A$2:$E$3988,3,0)</f>
        <v>55</v>
      </c>
      <c r="D1840" s="95" t="str">
        <f>+VLOOKUP(A1840,BD!$A$2:$E$3988,4,0)</f>
        <v>Tapon de goma para anular calefaccion de 13 mm</v>
      </c>
      <c r="E1840" s="96">
        <f>+VLOOKUP(A1840,BD!$A$2:$E$3988,5,0)</f>
        <v>2636.12</v>
      </c>
      <c r="G1840" s="101">
        <f t="shared" si="53"/>
        <v>1423.5</v>
      </c>
      <c r="H1840" s="69"/>
      <c r="I1840" s="101">
        <f t="array" ref="I1840">+ROUND(G1840+(G1840*DES.2),2)</f>
        <v>2562.3000000000002</v>
      </c>
      <c r="J1840" s="57"/>
      <c r="K1840" s="57"/>
      <c r="L1840" s="57"/>
      <c r="M1840" s="57"/>
      <c r="N1840" s="57"/>
      <c r="O1840" s="65" t="str">
        <f>+IFERROR(VLOOKUP(A1840,Imagen!A:B,2,0),"")</f>
        <v/>
      </c>
    </row>
    <row r="1841" spans="1:15" ht="18">
      <c r="A1841" s="75" t="s">
        <v>1900</v>
      </c>
      <c r="C1841" s="94">
        <f>+VLOOKUP(A1841,BD!$A$2:$E$3988,3,0)</f>
        <v>56</v>
      </c>
      <c r="D1841" s="95" t="str">
        <f>+VLOOKUP(A1841,BD!$A$2:$E$3988,4,0)</f>
        <v>Tapon de goma para anular calefaccion de 16 mm</v>
      </c>
      <c r="E1841" s="96">
        <f>+VLOOKUP(A1841,BD!$A$2:$E$3988,5,0)</f>
        <v>2636.12</v>
      </c>
      <c r="G1841" s="101">
        <f t="shared" si="53"/>
        <v>1423.5</v>
      </c>
      <c r="H1841" s="69"/>
      <c r="I1841" s="101">
        <f t="array" ref="I1841">+ROUND(G1841+(G1841*DES.2),2)</f>
        <v>2562.3000000000002</v>
      </c>
      <c r="J1841" s="57"/>
      <c r="K1841" s="57"/>
      <c r="L1841" s="57"/>
      <c r="M1841" s="57"/>
      <c r="N1841" s="57"/>
      <c r="O1841" s="65" t="str">
        <f>+IFERROR(VLOOKUP(A1841,Imagen!A:B,2,0),"")</f>
        <v/>
      </c>
    </row>
    <row r="1842" spans="1:15" ht="18">
      <c r="A1842" s="75" t="s">
        <v>1901</v>
      </c>
      <c r="C1842" s="94">
        <f>+VLOOKUP(A1842,BD!$A$2:$E$3988,3,0)</f>
        <v>57</v>
      </c>
      <c r="D1842" s="95" t="str">
        <f>+VLOOKUP(A1842,BD!$A$2:$E$3988,4,0)</f>
        <v>Tapon de goma para anular calefaccion de 19 mm</v>
      </c>
      <c r="E1842" s="96">
        <f>+VLOOKUP(A1842,BD!$A$2:$E$3988,5,0)</f>
        <v>2636.12</v>
      </c>
      <c r="G1842" s="101">
        <f t="shared" si="53"/>
        <v>1423.5</v>
      </c>
      <c r="H1842" s="69"/>
      <c r="I1842" s="101">
        <f t="array" ref="I1842">+ROUND(G1842+(G1842*DES.2),2)</f>
        <v>2562.3000000000002</v>
      </c>
      <c r="J1842" s="57"/>
      <c r="K1842" s="57"/>
      <c r="L1842" s="57"/>
      <c r="M1842" s="57"/>
      <c r="N1842" s="57"/>
      <c r="O1842" s="65" t="str">
        <f>+IFERROR(VLOOKUP(A1842,Imagen!A:B,2,0),"")</f>
        <v/>
      </c>
    </row>
    <row r="1843" spans="1:15" ht="18">
      <c r="A1843" s="75" t="s">
        <v>1902</v>
      </c>
      <c r="C1843" s="94">
        <f>+VLOOKUP(A1843,BD!$A$2:$E$3988,3,0)</f>
        <v>58</v>
      </c>
      <c r="D1843" s="95" t="str">
        <f>+VLOOKUP(A1843,BD!$A$2:$E$3988,4,0)</f>
        <v>Tapon de goma para anular calefaccion de 22 mm</v>
      </c>
      <c r="E1843" s="96">
        <f>+VLOOKUP(A1843,BD!$A$2:$E$3988,5,0)</f>
        <v>2636.12</v>
      </c>
      <c r="G1843" s="101">
        <f t="shared" si="53"/>
        <v>1423.5</v>
      </c>
      <c r="H1843" s="69"/>
      <c r="I1843" s="101">
        <f t="array" ref="I1843">+ROUND(G1843+(G1843*DES.2),2)</f>
        <v>2562.3000000000002</v>
      </c>
      <c r="J1843" s="57"/>
      <c r="K1843" s="57"/>
      <c r="L1843" s="57"/>
      <c r="M1843" s="57"/>
      <c r="N1843" s="57"/>
      <c r="O1843" s="65" t="str">
        <f>+IFERROR(VLOOKUP(A1843,Imagen!A:B,2,0),"")</f>
        <v/>
      </c>
    </row>
    <row r="1844" spans="1:15" ht="18">
      <c r="A1844" s="75" t="s">
        <v>1903</v>
      </c>
      <c r="C1844" s="94">
        <f>+VLOOKUP(A1844,BD!$A$2:$E$3988,3,0)</f>
        <v>59</v>
      </c>
      <c r="D1844" s="95" t="str">
        <f>+VLOOKUP(A1844,BD!$A$2:$E$3988,4,0)</f>
        <v>Tapon de goma para anular calefaccion de 25 mm</v>
      </c>
      <c r="E1844" s="96">
        <f>+VLOOKUP(A1844,BD!$A$2:$E$3988,5,0)</f>
        <v>2636.12</v>
      </c>
      <c r="G1844" s="101">
        <f t="shared" si="53"/>
        <v>1423.5</v>
      </c>
      <c r="H1844" s="69"/>
      <c r="I1844" s="101">
        <f t="array" ref="I1844">+ROUND(G1844+(G1844*DES.2),2)</f>
        <v>2562.3000000000002</v>
      </c>
      <c r="J1844" s="57"/>
      <c r="K1844" s="57"/>
      <c r="L1844" s="57"/>
      <c r="M1844" s="57"/>
      <c r="N1844" s="57"/>
      <c r="O1844" s="65" t="str">
        <f>+IFERROR(VLOOKUP(A1844,Imagen!A:B,2,0),"")</f>
        <v/>
      </c>
    </row>
    <row r="1845" spans="1:15" ht="18">
      <c r="A1845" s="75" t="s">
        <v>10363</v>
      </c>
      <c r="C1845" s="94">
        <f>+VLOOKUP(A1845,BD!$A$2:$E$3988,3,0)</f>
        <v>70</v>
      </c>
      <c r="D1845" s="95" t="str">
        <f>+VLOOKUP(A1845,BD!$A$2:$E$3988,4,0)</f>
        <v>REDUCTOR DE 8 a 13 mm</v>
      </c>
      <c r="E1845" s="96">
        <f>+VLOOKUP(A1845,BD!$A$2:$E$3988,5,0)</f>
        <v>1380</v>
      </c>
      <c r="G1845" s="101">
        <f t="shared" si="53"/>
        <v>745.2</v>
      </c>
      <c r="H1845" s="69"/>
      <c r="I1845" s="101">
        <f t="array" ref="I1845">+ROUND(G1845+(G1845*DES.2),2)</f>
        <v>1341.36</v>
      </c>
      <c r="J1845" s="57"/>
      <c r="K1845" s="57"/>
      <c r="L1845" s="57"/>
      <c r="M1845" s="57"/>
      <c r="N1845" s="57"/>
      <c r="O1845" s="65" t="str">
        <f>+IFERROR(VLOOKUP(A1845,Imagen!A:B,2,0),"")</f>
        <v/>
      </c>
    </row>
    <row r="1846" spans="1:15" ht="18">
      <c r="A1846" s="75" t="s">
        <v>10364</v>
      </c>
      <c r="C1846" s="94">
        <f>+VLOOKUP(A1846,BD!$A$2:$E$3988,3,0)</f>
        <v>71</v>
      </c>
      <c r="D1846" s="95" t="str">
        <f>+VLOOKUP(A1846,BD!$A$2:$E$3988,4,0)</f>
        <v>REDUCTOR DE 8 a 16 mm</v>
      </c>
      <c r="E1846" s="96">
        <f>+VLOOKUP(A1846,BD!$A$2:$E$3988,5,0)</f>
        <v>1420</v>
      </c>
      <c r="G1846" s="101">
        <f t="shared" si="53"/>
        <v>766.8</v>
      </c>
      <c r="H1846" s="69"/>
      <c r="I1846" s="101">
        <f t="array" ref="I1846">+ROUND(G1846+(G1846*DES.2),2)</f>
        <v>1380.24</v>
      </c>
      <c r="J1846" s="57"/>
      <c r="K1846" s="57"/>
      <c r="L1846" s="57"/>
      <c r="M1846" s="57"/>
      <c r="N1846" s="57"/>
      <c r="O1846" s="65" t="str">
        <f>+IFERROR(VLOOKUP(A1846,Imagen!A:B,2,0),"")</f>
        <v/>
      </c>
    </row>
    <row r="1847" spans="1:15" ht="18">
      <c r="A1847" s="75" t="s">
        <v>10365</v>
      </c>
      <c r="C1847" s="94">
        <f>+VLOOKUP(A1847,BD!$A$2:$E$3988,3,0)</f>
        <v>72</v>
      </c>
      <c r="D1847" s="95" t="str">
        <f>+VLOOKUP(A1847,BD!$A$2:$E$3988,4,0)</f>
        <v>REDUCTOR DE 8 a 19 mm</v>
      </c>
      <c r="E1847" s="96">
        <f>+VLOOKUP(A1847,BD!$A$2:$E$3988,5,0)</f>
        <v>1580</v>
      </c>
      <c r="G1847" s="101">
        <f t="shared" si="53"/>
        <v>853.2</v>
      </c>
      <c r="H1847" s="69"/>
      <c r="I1847" s="101">
        <f t="array" ref="I1847">+ROUND(G1847+(G1847*DES.2),2)</f>
        <v>1535.76</v>
      </c>
      <c r="J1847" s="57"/>
      <c r="K1847" s="57"/>
      <c r="L1847" s="57"/>
      <c r="M1847" s="57"/>
      <c r="N1847" s="57"/>
      <c r="O1847" s="65" t="str">
        <f>+IFERROR(VLOOKUP(A1847,Imagen!A:B,2,0),"")</f>
        <v/>
      </c>
    </row>
    <row r="1848" spans="1:15" ht="18">
      <c r="A1848" s="75" t="s">
        <v>10366</v>
      </c>
      <c r="C1848" s="94">
        <f>+VLOOKUP(A1848,BD!$A$2:$E$3988,3,0)</f>
        <v>78</v>
      </c>
      <c r="D1848" s="95" t="str">
        <f>+VLOOKUP(A1848,BD!$A$2:$E$3988,4,0)</f>
        <v>REDUCTOR DE 10 a 13 mm</v>
      </c>
      <c r="E1848" s="96">
        <f>+VLOOKUP(A1848,BD!$A$2:$E$3988,5,0)</f>
        <v>1420</v>
      </c>
      <c r="G1848" s="101">
        <f t="shared" si="53"/>
        <v>766.8</v>
      </c>
      <c r="H1848" s="69"/>
      <c r="I1848" s="101">
        <f t="array" ref="I1848">+ROUND(G1848+(G1848*DES.2),2)</f>
        <v>1380.24</v>
      </c>
      <c r="J1848" s="57"/>
      <c r="K1848" s="57"/>
      <c r="L1848" s="57"/>
      <c r="M1848" s="57"/>
      <c r="N1848" s="57"/>
      <c r="O1848" s="65" t="str">
        <f>+IFERROR(VLOOKUP(A1848,Imagen!A:B,2,0),"")</f>
        <v/>
      </c>
    </row>
    <row r="1849" spans="1:15" ht="18">
      <c r="A1849" s="75" t="s">
        <v>10367</v>
      </c>
      <c r="C1849" s="94">
        <f>+VLOOKUP(A1849,BD!$A$2:$E$3988,3,0)</f>
        <v>79</v>
      </c>
      <c r="D1849" s="95" t="str">
        <f>+VLOOKUP(A1849,BD!$A$2:$E$3988,4,0)</f>
        <v>REDUCTOR DE 10 a 16 mm</v>
      </c>
      <c r="E1849" s="96">
        <f>+VLOOKUP(A1849,BD!$A$2:$E$3988,5,0)</f>
        <v>1600</v>
      </c>
      <c r="G1849" s="101">
        <f t="shared" si="53"/>
        <v>864</v>
      </c>
      <c r="H1849" s="69"/>
      <c r="I1849" s="101">
        <f t="array" ref="I1849">+ROUND(G1849+(G1849*DES.2),2)</f>
        <v>1555.2</v>
      </c>
      <c r="J1849" s="57"/>
      <c r="K1849" s="57"/>
      <c r="L1849" s="57"/>
      <c r="M1849" s="57"/>
      <c r="N1849" s="57"/>
      <c r="O1849" s="65" t="str">
        <f>+IFERROR(VLOOKUP(A1849,Imagen!A:B,2,0),"")</f>
        <v/>
      </c>
    </row>
    <row r="1850" spans="1:15" ht="18">
      <c r="A1850" s="75" t="s">
        <v>10368</v>
      </c>
      <c r="C1850" s="94">
        <f>+VLOOKUP(A1850,BD!$A$2:$E$3988,3,0)</f>
        <v>80</v>
      </c>
      <c r="D1850" s="95" t="str">
        <f>+VLOOKUP(A1850,BD!$A$2:$E$3988,4,0)</f>
        <v>REDUCTOR DE 10 a 19 mm</v>
      </c>
      <c r="E1850" s="96">
        <f>+VLOOKUP(A1850,BD!$A$2:$E$3988,5,0)</f>
        <v>1650</v>
      </c>
      <c r="G1850" s="101">
        <f t="shared" si="53"/>
        <v>891</v>
      </c>
      <c r="H1850" s="69"/>
      <c r="I1850" s="101">
        <f t="array" ref="I1850">+ROUND(G1850+(G1850*DES.2),2)</f>
        <v>1603.8</v>
      </c>
      <c r="J1850" s="57"/>
      <c r="K1850" s="57"/>
      <c r="L1850" s="57"/>
      <c r="M1850" s="57"/>
      <c r="N1850" s="57"/>
      <c r="O1850" s="65" t="str">
        <f>+IFERROR(VLOOKUP(A1850,Imagen!A:B,2,0),"")</f>
        <v/>
      </c>
    </row>
    <row r="1851" spans="1:15" ht="18">
      <c r="A1851" s="75" t="s">
        <v>10369</v>
      </c>
      <c r="C1851" s="94">
        <f>+VLOOKUP(A1851,BD!$A$2:$E$3988,3,0)</f>
        <v>90</v>
      </c>
      <c r="D1851" s="95" t="str">
        <f>+VLOOKUP(A1851,BD!$A$2:$E$3988,4,0)</f>
        <v>R12 Mod. 1971 en adelante</v>
      </c>
      <c r="E1851" s="96">
        <f>+VLOOKUP(A1851,BD!$A$2:$E$3988,5,0)</f>
        <v>604.44000000000005</v>
      </c>
      <c r="G1851" s="101">
        <f t="shared" si="53"/>
        <v>326.39999999999998</v>
      </c>
      <c r="H1851" s="69"/>
      <c r="I1851" s="101">
        <f t="array" ref="I1851">+ROUND(G1851+(G1851*DES.2),2)</f>
        <v>587.52</v>
      </c>
      <c r="J1851" s="57"/>
      <c r="K1851" s="57"/>
      <c r="L1851" s="57"/>
      <c r="M1851" s="57"/>
      <c r="N1851" s="57"/>
      <c r="O1851" s="65" t="str">
        <f>+IFERROR(VLOOKUP(A1851,Imagen!A:B,2,0),"")</f>
        <v/>
      </c>
    </row>
    <row r="1852" spans="1:15" ht="18">
      <c r="A1852" s="75" t="s">
        <v>10370</v>
      </c>
      <c r="C1852" s="94">
        <f>+VLOOKUP(A1852,BD!$A$2:$E$3988,3,0)</f>
        <v>91</v>
      </c>
      <c r="D1852" s="95" t="str">
        <f>+VLOOKUP(A1852,BD!$A$2:$E$3988,4,0)</f>
        <v>R12 Pivote Acelerador R12</v>
      </c>
      <c r="E1852" s="96">
        <f>+VLOOKUP(A1852,BD!$A$2:$E$3988,5,0)</f>
        <v>533.33000000000004</v>
      </c>
      <c r="G1852" s="101">
        <f t="shared" si="53"/>
        <v>288</v>
      </c>
      <c r="H1852" s="69"/>
      <c r="I1852" s="101">
        <f t="array" ref="I1852">+ROUND(G1852+(G1852*DES.2),2)</f>
        <v>518.4</v>
      </c>
      <c r="J1852" s="57"/>
      <c r="K1852" s="57"/>
      <c r="L1852" s="57"/>
      <c r="M1852" s="57"/>
      <c r="N1852" s="57"/>
      <c r="O1852" s="65" t="str">
        <f>+IFERROR(VLOOKUP(A1852,Imagen!A:B,2,0),"")</f>
        <v/>
      </c>
    </row>
    <row r="1853" spans="1:15" ht="18">
      <c r="A1853" s="75" t="s">
        <v>10371</v>
      </c>
      <c r="C1853" s="94">
        <f>+VLOOKUP(A1853,BD!$A$2:$E$3988,3,0)</f>
        <v>92</v>
      </c>
      <c r="D1853" s="95" t="str">
        <f>+VLOOKUP(A1853,BD!$A$2:$E$3988,4,0)</f>
        <v>Trafic Diesel</v>
      </c>
      <c r="E1853" s="96">
        <f>+VLOOKUP(A1853,BD!$A$2:$E$3988,5,0)</f>
        <v>511.11</v>
      </c>
      <c r="G1853" s="101">
        <f t="shared" si="53"/>
        <v>276</v>
      </c>
      <c r="H1853" s="69"/>
      <c r="I1853" s="101">
        <f t="array" ref="I1853">+ROUND(G1853+(G1853*DES.2),2)</f>
        <v>496.8</v>
      </c>
      <c r="J1853" s="57"/>
      <c r="K1853" s="57"/>
      <c r="L1853" s="57"/>
      <c r="M1853" s="57"/>
      <c r="N1853" s="57"/>
      <c r="O1853" s="65" t="str">
        <f>+IFERROR(VLOOKUP(A1853,Imagen!A:B,2,0),"")</f>
        <v/>
      </c>
    </row>
    <row r="1854" spans="1:15" ht="18">
      <c r="A1854" s="75" t="s">
        <v>10372</v>
      </c>
      <c r="C1854" s="94">
        <f>+VLOOKUP(A1854,BD!$A$2:$E$3988,3,0)</f>
        <v>93</v>
      </c>
      <c r="D1854" s="95" t="str">
        <f>+VLOOKUP(A1854,BD!$A$2:$E$3988,4,0)</f>
        <v>Rotula Acelerador R9 - R11 - R12</v>
      </c>
      <c r="E1854" s="96">
        <f>+VLOOKUP(A1854,BD!$A$2:$E$3988,5,0)</f>
        <v>555.55999999999995</v>
      </c>
      <c r="G1854" s="101">
        <f t="shared" si="53"/>
        <v>300</v>
      </c>
      <c r="H1854" s="69"/>
      <c r="I1854" s="101">
        <f t="array" ref="I1854">+ROUND(G1854+(G1854*DES.2),2)</f>
        <v>540</v>
      </c>
      <c r="J1854" s="57"/>
      <c r="K1854" s="57"/>
      <c r="L1854" s="57"/>
      <c r="M1854" s="57"/>
      <c r="N1854" s="57"/>
      <c r="O1854" s="65" t="str">
        <f>+IFERROR(VLOOKUP(A1854,Imagen!A:B,2,0),"")</f>
        <v/>
      </c>
    </row>
    <row r="1855" spans="1:15" ht="18">
      <c r="A1855" s="75" t="s">
        <v>10373</v>
      </c>
      <c r="C1855" s="94">
        <f>+VLOOKUP(A1855,BD!$A$2:$E$3988,3,0)</f>
        <v>94</v>
      </c>
      <c r="D1855" s="95" t="str">
        <f>+VLOOKUP(A1855,BD!$A$2:$E$3988,4,0)</f>
        <v>Rotula Acelerador Pata Larga R12</v>
      </c>
      <c r="E1855" s="96">
        <f>+VLOOKUP(A1855,BD!$A$2:$E$3988,5,0)</f>
        <v>568.89</v>
      </c>
      <c r="G1855" s="101">
        <f t="shared" si="53"/>
        <v>307.2</v>
      </c>
      <c r="H1855" s="69"/>
      <c r="I1855" s="101">
        <f t="array" ref="I1855">+ROUND(G1855+(G1855*DES.2),2)</f>
        <v>552.96</v>
      </c>
      <c r="J1855" s="57"/>
      <c r="K1855" s="57"/>
      <c r="L1855" s="57"/>
      <c r="M1855" s="57"/>
      <c r="N1855" s="57"/>
      <c r="O1855" s="65" t="str">
        <f>+IFERROR(VLOOKUP(A1855,Imagen!A:B,2,0),"")</f>
        <v/>
      </c>
    </row>
    <row r="1856" spans="1:15" ht="18">
      <c r="A1856" s="75" t="s">
        <v>10374</v>
      </c>
      <c r="C1856" s="94">
        <f>+VLOOKUP(A1856,BD!$A$2:$E$3988,3,0)</f>
        <v>95</v>
      </c>
      <c r="D1856" s="95" t="str">
        <f>+VLOOKUP(A1856,BD!$A$2:$E$3988,4,0)</f>
        <v>Varilla Roscada 2 Punteras y Tuerca. R11 Kangoo</v>
      </c>
      <c r="E1856" s="96">
        <f>+VLOOKUP(A1856,BD!$A$2:$E$3988,5,0)</f>
        <v>2666.67</v>
      </c>
      <c r="G1856" s="101">
        <f t="shared" si="53"/>
        <v>1440</v>
      </c>
      <c r="H1856" s="69"/>
      <c r="I1856" s="101">
        <f t="array" ref="I1856">+ROUND(G1856+(G1856*DES.2),2)</f>
        <v>2592</v>
      </c>
      <c r="J1856" s="57"/>
      <c r="K1856" s="57"/>
      <c r="L1856" s="57"/>
      <c r="M1856" s="57"/>
      <c r="N1856" s="57"/>
      <c r="O1856" s="65" t="str">
        <f>+IFERROR(VLOOKUP(A1856,Imagen!A:B,2,0),"")</f>
        <v/>
      </c>
    </row>
    <row r="1857" spans="1:15" ht="18">
      <c r="A1857" s="75" t="s">
        <v>12261</v>
      </c>
      <c r="C1857" s="94">
        <f>+VLOOKUP(A1857,BD!$A$2:$E$3988,3,0)</f>
        <v>100</v>
      </c>
      <c r="D1857" s="95" t="str">
        <f>+VLOOKUP(A1857,BD!$A$2:$E$3988,4,0)</f>
        <v>Union 4 mm corta</v>
      </c>
      <c r="E1857" s="96">
        <f>+VLOOKUP(A1857,BD!$A$2:$E$3988,5,0)</f>
        <v>630</v>
      </c>
      <c r="G1857" s="101">
        <f t="shared" si="53"/>
        <v>340.2</v>
      </c>
      <c r="H1857" s="69"/>
      <c r="I1857" s="101">
        <f t="array" ref="I1857">+ROUND(G1857+(G1857*DES.2),2)</f>
        <v>612.36</v>
      </c>
      <c r="J1857" s="57"/>
      <c r="K1857" s="57"/>
      <c r="L1857" s="57"/>
      <c r="M1857" s="57"/>
      <c r="N1857" s="57"/>
      <c r="O1857" s="65"/>
    </row>
    <row r="1858" spans="1:15" ht="18">
      <c r="A1858" s="75" t="s">
        <v>12262</v>
      </c>
      <c r="C1858" s="94">
        <f>+VLOOKUP(A1858,BD!$A$2:$E$3988,3,0)</f>
        <v>101</v>
      </c>
      <c r="D1858" s="95" t="str">
        <f>+VLOOKUP(A1858,BD!$A$2:$E$3988,4,0)</f>
        <v>Union 4 mm larga</v>
      </c>
      <c r="E1858" s="96">
        <f>+VLOOKUP(A1858,BD!$A$2:$E$3988,5,0)</f>
        <v>710</v>
      </c>
      <c r="G1858" s="101">
        <f t="shared" si="53"/>
        <v>383.4</v>
      </c>
      <c r="H1858" s="69"/>
      <c r="I1858" s="101">
        <f t="array" ref="I1858">+ROUND(G1858+(G1858*DES.2),2)</f>
        <v>690.12</v>
      </c>
      <c r="J1858" s="57"/>
      <c r="K1858" s="57"/>
      <c r="L1858" s="57"/>
      <c r="M1858" s="57"/>
      <c r="N1858" s="57"/>
      <c r="O1858" s="65"/>
    </row>
    <row r="1859" spans="1:15" ht="18">
      <c r="A1859" s="75" t="s">
        <v>12263</v>
      </c>
      <c r="C1859" s="94">
        <f>+VLOOKUP(A1859,BD!$A$2:$E$3988,3,0)</f>
        <v>102</v>
      </c>
      <c r="D1859" s="95" t="str">
        <f>+VLOOKUP(A1859,BD!$A$2:$E$3988,4,0)</f>
        <v xml:space="preserve">Union 5 mm </v>
      </c>
      <c r="E1859" s="96">
        <f>+VLOOKUP(A1859,BD!$A$2:$E$3988,5,0)</f>
        <v>750</v>
      </c>
      <c r="G1859" s="101">
        <f t="shared" si="53"/>
        <v>405</v>
      </c>
      <c r="H1859" s="69"/>
      <c r="I1859" s="101">
        <f t="array" ref="I1859">+ROUND(G1859+(G1859*DES.2),2)</f>
        <v>729</v>
      </c>
      <c r="J1859" s="57"/>
      <c r="K1859" s="57"/>
      <c r="L1859" s="57"/>
      <c r="M1859" s="57"/>
      <c r="N1859" s="57"/>
      <c r="O1859" s="65"/>
    </row>
    <row r="1860" spans="1:15" ht="18">
      <c r="A1860" s="75" t="s">
        <v>12264</v>
      </c>
      <c r="C1860" s="94">
        <f>+VLOOKUP(A1860,BD!$A$2:$E$3988,3,0)</f>
        <v>103</v>
      </c>
      <c r="D1860" s="95" t="str">
        <f>+VLOOKUP(A1860,BD!$A$2:$E$3988,4,0)</f>
        <v>T de 3.5 mm</v>
      </c>
      <c r="E1860" s="96">
        <f>+VLOOKUP(A1860,BD!$A$2:$E$3988,5,0)</f>
        <v>845</v>
      </c>
      <c r="G1860" s="101">
        <f t="shared" si="53"/>
        <v>456.3</v>
      </c>
      <c r="H1860" s="69"/>
      <c r="I1860" s="101">
        <f t="array" ref="I1860">+ROUND(G1860+(G1860*DES.2),2)</f>
        <v>821.34</v>
      </c>
      <c r="J1860" s="57"/>
      <c r="K1860" s="57"/>
      <c r="L1860" s="57"/>
      <c r="M1860" s="57"/>
      <c r="N1860" s="57"/>
      <c r="O1860" s="65"/>
    </row>
    <row r="1861" spans="1:15" ht="18">
      <c r="A1861" s="75" t="s">
        <v>12265</v>
      </c>
      <c r="C1861" s="94">
        <f>+VLOOKUP(A1861,BD!$A$2:$E$3988,3,0)</f>
        <v>104</v>
      </c>
      <c r="D1861" s="95" t="str">
        <f>+VLOOKUP(A1861,BD!$A$2:$E$3988,4,0)</f>
        <v>T de 4 mm</v>
      </c>
      <c r="E1861" s="96">
        <f>+VLOOKUP(A1861,BD!$A$2:$E$3988,5,0)</f>
        <v>935</v>
      </c>
      <c r="G1861" s="101">
        <f t="shared" si="53"/>
        <v>504.9</v>
      </c>
      <c r="H1861" s="69"/>
      <c r="I1861" s="101">
        <f t="array" ref="I1861">+ROUND(G1861+(G1861*DES.2),2)</f>
        <v>908.82</v>
      </c>
      <c r="J1861" s="57"/>
      <c r="K1861" s="57"/>
      <c r="L1861" s="57"/>
      <c r="M1861" s="57"/>
      <c r="N1861" s="57"/>
      <c r="O1861" s="65"/>
    </row>
    <row r="1862" spans="1:15" ht="18">
      <c r="A1862" s="75" t="s">
        <v>12266</v>
      </c>
      <c r="C1862" s="94">
        <f>+VLOOKUP(A1862,BD!$A$2:$E$3988,3,0)</f>
        <v>105</v>
      </c>
      <c r="D1862" s="95" t="str">
        <f>+VLOOKUP(A1862,BD!$A$2:$E$3988,4,0)</f>
        <v>T de 5 mm limpiaparabrisas</v>
      </c>
      <c r="E1862" s="96">
        <f>+VLOOKUP(A1862,BD!$A$2:$E$3988,5,0)</f>
        <v>945</v>
      </c>
      <c r="G1862" s="101">
        <f t="shared" si="53"/>
        <v>510.3</v>
      </c>
      <c r="H1862" s="69"/>
      <c r="I1862" s="101">
        <f t="array" ref="I1862">+ROUND(G1862+(G1862*DES.2),2)</f>
        <v>918.54</v>
      </c>
      <c r="J1862" s="57"/>
      <c r="K1862" s="57"/>
      <c r="L1862" s="57"/>
      <c r="M1862" s="57"/>
      <c r="N1862" s="57"/>
      <c r="O1862" s="65"/>
    </row>
    <row r="1863" spans="1:15" ht="18">
      <c r="A1863" s="75" t="s">
        <v>12267</v>
      </c>
      <c r="C1863" s="94">
        <f>+VLOOKUP(A1863,BD!$A$2:$E$3988,3,0)</f>
        <v>106</v>
      </c>
      <c r="D1863" s="95" t="str">
        <f>+VLOOKUP(A1863,BD!$A$2:$E$3988,4,0)</f>
        <v>T de 5 mm limpiaparabrisas c/tope</v>
      </c>
      <c r="E1863" s="96">
        <f>+VLOOKUP(A1863,BD!$A$2:$E$3988,5,0)</f>
        <v>945</v>
      </c>
      <c r="G1863" s="101">
        <f t="shared" si="53"/>
        <v>510.3</v>
      </c>
      <c r="H1863" s="69"/>
      <c r="I1863" s="101">
        <f t="array" ref="I1863">+ROUND(G1863+(G1863*DES.2),2)</f>
        <v>918.54</v>
      </c>
      <c r="J1863" s="57"/>
      <c r="K1863" s="57"/>
      <c r="L1863" s="57"/>
      <c r="M1863" s="57"/>
      <c r="N1863" s="57"/>
      <c r="O1863" s="65"/>
    </row>
    <row r="1864" spans="1:15" ht="18">
      <c r="A1864" s="75" t="s">
        <v>12268</v>
      </c>
      <c r="C1864" s="94">
        <f>+VLOOKUP(A1864,BD!$A$2:$E$3988,3,0)</f>
        <v>107</v>
      </c>
      <c r="D1864" s="95" t="str">
        <f>+VLOOKUP(A1864,BD!$A$2:$E$3988,4,0)</f>
        <v>T de goma 7 mm para aire</v>
      </c>
      <c r="E1864" s="96">
        <f>+VLOOKUP(A1864,BD!$A$2:$E$3988,5,0)</f>
        <v>990</v>
      </c>
      <c r="G1864" s="101">
        <f t="shared" si="53"/>
        <v>534.6</v>
      </c>
      <c r="H1864" s="69"/>
      <c r="I1864" s="101">
        <f t="array" ref="I1864">+ROUND(G1864+(G1864*DES.2),2)</f>
        <v>962.28</v>
      </c>
      <c r="J1864" s="57"/>
      <c r="K1864" s="57"/>
      <c r="L1864" s="57"/>
      <c r="M1864" s="57"/>
      <c r="N1864" s="57"/>
      <c r="O1864" s="65"/>
    </row>
    <row r="1865" spans="1:15" ht="18">
      <c r="A1865" s="75" t="s">
        <v>12269</v>
      </c>
      <c r="C1865" s="94">
        <f>+VLOOKUP(A1865,BD!$A$2:$E$3988,3,0)</f>
        <v>108</v>
      </c>
      <c r="D1865" s="95" t="str">
        <f>+VLOOKUP(A1865,BD!$A$2:$E$3988,4,0)</f>
        <v>T de 8 mm</v>
      </c>
      <c r="E1865" s="96">
        <f>+VLOOKUP(A1865,BD!$A$2:$E$3988,5,0)</f>
        <v>1167</v>
      </c>
      <c r="G1865" s="101">
        <f t="shared" si="53"/>
        <v>630.17999999999995</v>
      </c>
      <c r="H1865" s="69"/>
      <c r="I1865" s="101">
        <f t="array" ref="I1865">+ROUND(G1865+(G1865*DES.2),2)</f>
        <v>1134.32</v>
      </c>
      <c r="J1865" s="57"/>
      <c r="K1865" s="57"/>
      <c r="L1865" s="57"/>
      <c r="M1865" s="57"/>
      <c r="N1865" s="57"/>
      <c r="O1865" s="65"/>
    </row>
    <row r="1866" spans="1:15" ht="18">
      <c r="A1866" s="75" t="s">
        <v>12270</v>
      </c>
      <c r="C1866" s="94">
        <f>+VLOOKUP(A1866,BD!$A$2:$E$3988,3,0)</f>
        <v>109</v>
      </c>
      <c r="D1866" s="95" t="str">
        <f>+VLOOKUP(A1866,BD!$A$2:$E$3988,4,0)</f>
        <v>T de 8 / 9 mm</v>
      </c>
      <c r="E1866" s="96">
        <f>+VLOOKUP(A1866,BD!$A$2:$E$3988,5,0)</f>
        <v>1260</v>
      </c>
      <c r="G1866" s="101">
        <f t="shared" si="53"/>
        <v>680.4</v>
      </c>
      <c r="H1866" s="69"/>
      <c r="I1866" s="101">
        <f t="array" ref="I1866">+ROUND(G1866+(G1866*DES.2),2)</f>
        <v>1224.72</v>
      </c>
      <c r="J1866" s="57"/>
      <c r="K1866" s="57"/>
      <c r="L1866" s="57"/>
      <c r="M1866" s="57"/>
      <c r="N1866" s="57"/>
      <c r="O1866" s="65"/>
    </row>
    <row r="1867" spans="1:15" ht="18">
      <c r="A1867" s="75" t="s">
        <v>12271</v>
      </c>
      <c r="C1867" s="94">
        <f>+VLOOKUP(A1867,BD!$A$2:$E$3988,3,0)</f>
        <v>110</v>
      </c>
      <c r="D1867" s="95" t="str">
        <f>+VLOOKUP(A1867,BD!$A$2:$E$3988,4,0)</f>
        <v>T de 9 mm</v>
      </c>
      <c r="E1867" s="96">
        <f>+VLOOKUP(A1867,BD!$A$2:$E$3988,5,0)</f>
        <v>1167</v>
      </c>
      <c r="G1867" s="101">
        <f t="shared" si="53"/>
        <v>630.17999999999995</v>
      </c>
      <c r="H1867" s="69"/>
      <c r="I1867" s="101">
        <f t="array" ref="I1867">+ROUND(G1867+(G1867*DES.2),2)</f>
        <v>1134.32</v>
      </c>
      <c r="J1867" s="57"/>
      <c r="K1867" s="57"/>
      <c r="L1867" s="57"/>
      <c r="M1867" s="57"/>
      <c r="N1867" s="57"/>
      <c r="O1867" s="65"/>
    </row>
    <row r="1868" spans="1:15" ht="18">
      <c r="A1868" s="75" t="s">
        <v>12272</v>
      </c>
      <c r="C1868" s="94">
        <f>+VLOOKUP(A1868,BD!$A$2:$E$3988,3,0)</f>
        <v>111</v>
      </c>
      <c r="D1868" s="95" t="str">
        <f>+VLOOKUP(A1868,BD!$A$2:$E$3988,4,0)</f>
        <v>T de 10 mm</v>
      </c>
      <c r="E1868" s="96">
        <f>+VLOOKUP(A1868,BD!$A$2:$E$3988,5,0)</f>
        <v>1260</v>
      </c>
      <c r="G1868" s="101">
        <f t="shared" si="53"/>
        <v>680.4</v>
      </c>
      <c r="H1868" s="69"/>
      <c r="I1868" s="101">
        <f t="array" ref="I1868">+ROUND(G1868+(G1868*DES.2),2)</f>
        <v>1224.72</v>
      </c>
      <c r="J1868" s="57"/>
      <c r="K1868" s="57"/>
      <c r="L1868" s="57"/>
      <c r="M1868" s="57"/>
      <c r="N1868" s="57"/>
      <c r="O1868" s="65"/>
    </row>
    <row r="1869" spans="1:15" ht="18">
      <c r="A1869" s="75" t="s">
        <v>12273</v>
      </c>
      <c r="C1869" s="94">
        <f>+VLOOKUP(A1869,BD!$A$2:$E$3988,3,0)</f>
        <v>112</v>
      </c>
      <c r="D1869" s="95" t="str">
        <f>+VLOOKUP(A1869,BD!$A$2:$E$3988,4,0)</f>
        <v>T de 10 mm larga</v>
      </c>
      <c r="E1869" s="96">
        <f>+VLOOKUP(A1869,BD!$A$2:$E$3988,5,0)</f>
        <v>1740</v>
      </c>
      <c r="G1869" s="101">
        <f t="shared" si="53"/>
        <v>939.6</v>
      </c>
      <c r="H1869" s="69"/>
      <c r="I1869" s="101">
        <f t="array" ref="I1869">+ROUND(G1869+(G1869*DES.2),2)</f>
        <v>1691.28</v>
      </c>
      <c r="J1869" s="57"/>
      <c r="K1869" s="57"/>
      <c r="L1869" s="57"/>
      <c r="M1869" s="57"/>
      <c r="N1869" s="57"/>
      <c r="O1869" s="65"/>
    </row>
    <row r="1870" spans="1:15" ht="18">
      <c r="A1870" s="75" t="s">
        <v>12274</v>
      </c>
      <c r="C1870" s="94">
        <f>+VLOOKUP(A1870,BD!$A$2:$E$3988,3,0)</f>
        <v>113</v>
      </c>
      <c r="D1870" s="95" t="str">
        <f>+VLOOKUP(A1870,BD!$A$2:$E$3988,4,0)</f>
        <v>T reforzada de 10 mm</v>
      </c>
      <c r="E1870" s="96">
        <f>+VLOOKUP(A1870,BD!$A$2:$E$3988,5,0)</f>
        <v>1950</v>
      </c>
      <c r="G1870" s="101">
        <f t="shared" si="53"/>
        <v>1053</v>
      </c>
      <c r="H1870" s="69"/>
      <c r="I1870" s="101">
        <f t="array" ref="I1870">+ROUND(G1870+(G1870*DES.2),2)</f>
        <v>1895.4</v>
      </c>
      <c r="J1870" s="57"/>
      <c r="K1870" s="57"/>
      <c r="L1870" s="57"/>
      <c r="M1870" s="57"/>
      <c r="N1870" s="57"/>
      <c r="O1870" s="65"/>
    </row>
    <row r="1871" spans="1:15" ht="18">
      <c r="A1871" s="75" t="s">
        <v>12275</v>
      </c>
      <c r="C1871" s="94">
        <f>+VLOOKUP(A1871,BD!$A$2:$E$3988,3,0)</f>
        <v>114</v>
      </c>
      <c r="D1871" s="95" t="str">
        <f>+VLOOKUP(A1871,BD!$A$2:$E$3988,4,0)</f>
        <v>T Nylon blanca de 4 mm</v>
      </c>
      <c r="E1871" s="96">
        <f>+VLOOKUP(A1871,BD!$A$2:$E$3988,5,0)</f>
        <v>1167</v>
      </c>
      <c r="G1871" s="101">
        <f t="shared" si="53"/>
        <v>630.17999999999995</v>
      </c>
      <c r="H1871" s="69"/>
      <c r="I1871" s="101">
        <f t="array" ref="I1871">+ROUND(G1871+(G1871*DES.2),2)</f>
        <v>1134.32</v>
      </c>
      <c r="J1871" s="57"/>
      <c r="K1871" s="57"/>
      <c r="L1871" s="57"/>
      <c r="M1871" s="57"/>
      <c r="N1871" s="57"/>
      <c r="O1871" s="65"/>
    </row>
    <row r="1872" spans="1:15" ht="18">
      <c r="A1872" s="75" t="s">
        <v>12276</v>
      </c>
      <c r="C1872" s="94">
        <f>+VLOOKUP(A1872,BD!$A$2:$E$3988,3,0)</f>
        <v>115</v>
      </c>
      <c r="D1872" s="95" t="str">
        <f>+VLOOKUP(A1872,BD!$A$2:$E$3988,4,0)</f>
        <v>T Nylon blanca de 5 mm</v>
      </c>
      <c r="E1872" s="96">
        <f>+VLOOKUP(A1872,BD!$A$2:$E$3988,5,0)</f>
        <v>1260</v>
      </c>
      <c r="G1872" s="101">
        <f t="shared" si="53"/>
        <v>680.4</v>
      </c>
      <c r="H1872" s="69"/>
      <c r="I1872" s="101">
        <f t="array" ref="I1872">+ROUND(G1872+(G1872*DES.2),2)</f>
        <v>1224.72</v>
      </c>
      <c r="J1872" s="57"/>
      <c r="K1872" s="57"/>
      <c r="L1872" s="57"/>
      <c r="M1872" s="57"/>
      <c r="N1872" s="57"/>
      <c r="O1872" s="65"/>
    </row>
    <row r="1873" spans="1:15" ht="18">
      <c r="A1873" s="75" t="s">
        <v>12277</v>
      </c>
      <c r="C1873" s="94">
        <f>+VLOOKUP(A1873,BD!$A$2:$E$3988,3,0)</f>
        <v>116</v>
      </c>
      <c r="D1873" s="95" t="str">
        <f>+VLOOKUP(A1873,BD!$A$2:$E$3988,4,0)</f>
        <v>T Nylon blanca red de 3,5 a 6  mm</v>
      </c>
      <c r="E1873" s="96">
        <f>+VLOOKUP(A1873,BD!$A$2:$E$3988,5,0)</f>
        <v>1260</v>
      </c>
      <c r="G1873" s="101">
        <f t="shared" si="53"/>
        <v>680.4</v>
      </c>
      <c r="H1873" s="69"/>
      <c r="I1873" s="101">
        <f t="array" ref="I1873">+ROUND(G1873+(G1873*DES.2),2)</f>
        <v>1224.72</v>
      </c>
      <c r="J1873" s="57"/>
      <c r="K1873" s="57"/>
      <c r="L1873" s="57"/>
      <c r="M1873" s="57"/>
      <c r="N1873" s="57"/>
      <c r="O1873" s="65"/>
    </row>
    <row r="1874" spans="1:15" ht="18">
      <c r="A1874" s="75" t="s">
        <v>12278</v>
      </c>
      <c r="C1874" s="94">
        <f>+VLOOKUP(A1874,BD!$A$2:$E$3988,3,0)</f>
        <v>117</v>
      </c>
      <c r="D1874" s="95" t="str">
        <f>+VLOOKUP(A1874,BD!$A$2:$E$3988,4,0)</f>
        <v>Control de crucero / Control de emisiones / Red de 4 a 5  mm</v>
      </c>
      <c r="E1874" s="96">
        <f>+VLOOKUP(A1874,BD!$A$2:$E$3988,5,0)</f>
        <v>1260</v>
      </c>
      <c r="G1874" s="101">
        <f t="shared" si="53"/>
        <v>680.4</v>
      </c>
      <c r="H1874" s="69"/>
      <c r="I1874" s="101">
        <f t="array" ref="I1874">+ROUND(G1874+(G1874*DES.2),2)</f>
        <v>1224.72</v>
      </c>
      <c r="J1874" s="57"/>
      <c r="K1874" s="57"/>
      <c r="L1874" s="57"/>
      <c r="M1874" s="57"/>
      <c r="N1874" s="57"/>
      <c r="O1874" s="65"/>
    </row>
    <row r="1875" spans="1:15" ht="18">
      <c r="A1875" s="75" t="s">
        <v>12279</v>
      </c>
      <c r="C1875" s="94">
        <f>+VLOOKUP(A1875,BD!$A$2:$E$3988,3,0)</f>
        <v>118</v>
      </c>
      <c r="D1875" s="95" t="str">
        <f>+VLOOKUP(A1875,BD!$A$2:$E$3988,4,0)</f>
        <v>Tubo de caja de cambios / Red de 5 a 6  mm</v>
      </c>
      <c r="E1875" s="96">
        <f>+VLOOKUP(A1875,BD!$A$2:$E$3988,5,0)</f>
        <v>1260</v>
      </c>
      <c r="G1875" s="101">
        <f t="shared" ref="G1875:G1886" si="54">IF($G$7="SI",ROUND(E1875-(E1875*DES.1),2)*1.21,ROUND(E1875-(E1875*DES.1),2))</f>
        <v>680.4</v>
      </c>
      <c r="H1875" s="69"/>
      <c r="I1875" s="101">
        <f t="array" ref="I1875">+ROUND(G1875+(G1875*DES.2),2)</f>
        <v>1224.72</v>
      </c>
      <c r="J1875" s="57"/>
      <c r="K1875" s="57"/>
      <c r="L1875" s="57"/>
      <c r="M1875" s="57"/>
      <c r="N1875" s="57"/>
      <c r="O1875" s="65"/>
    </row>
    <row r="1876" spans="1:15" ht="18">
      <c r="A1876" s="75" t="s">
        <v>12280</v>
      </c>
      <c r="C1876" s="94">
        <f>+VLOOKUP(A1876,BD!$A$2:$E$3988,3,0)</f>
        <v>119</v>
      </c>
      <c r="D1876" s="95" t="str">
        <f>+VLOOKUP(A1876,BD!$A$2:$E$3988,4,0)</f>
        <v>T Nylon blanca red de 5 a 7  mm</v>
      </c>
      <c r="E1876" s="96">
        <f>+VLOOKUP(A1876,BD!$A$2:$E$3988,5,0)</f>
        <v>1374</v>
      </c>
      <c r="G1876" s="101">
        <f t="shared" si="54"/>
        <v>741.96</v>
      </c>
      <c r="H1876" s="69"/>
      <c r="I1876" s="101">
        <f t="array" ref="I1876">+ROUND(G1876+(G1876*DES.2),2)</f>
        <v>1335.53</v>
      </c>
      <c r="J1876" s="57"/>
      <c r="K1876" s="57"/>
      <c r="L1876" s="57"/>
      <c r="M1876" s="57"/>
      <c r="N1876" s="57"/>
      <c r="O1876" s="65"/>
    </row>
    <row r="1877" spans="1:15" ht="18">
      <c r="A1877" s="75" t="s">
        <v>12281</v>
      </c>
      <c r="C1877" s="94">
        <f>+VLOOKUP(A1877,BD!$A$2:$E$3988,3,0)</f>
        <v>120</v>
      </c>
      <c r="D1877" s="95" t="str">
        <f>+VLOOKUP(A1877,BD!$A$2:$E$3988,4,0)</f>
        <v>Codo de 3,5 a 4,5 mm</v>
      </c>
      <c r="E1877" s="96">
        <f>+VLOOKUP(A1877,BD!$A$2:$E$3988,5,0)</f>
        <v>1167</v>
      </c>
      <c r="G1877" s="101">
        <f t="shared" si="54"/>
        <v>630.17999999999995</v>
      </c>
      <c r="H1877" s="69"/>
      <c r="I1877" s="101">
        <f t="array" ref="I1877">+ROUND(G1877+(G1877*DES.2),2)</f>
        <v>1134.32</v>
      </c>
      <c r="J1877" s="57"/>
      <c r="K1877" s="57"/>
      <c r="L1877" s="57"/>
      <c r="M1877" s="57"/>
      <c r="N1877" s="57"/>
      <c r="O1877" s="65"/>
    </row>
    <row r="1878" spans="1:15" ht="18">
      <c r="A1878" s="75" t="s">
        <v>12282</v>
      </c>
      <c r="C1878" s="94">
        <f>+VLOOKUP(A1878,BD!$A$2:$E$3988,3,0)</f>
        <v>121</v>
      </c>
      <c r="D1878" s="95" t="str">
        <f>+VLOOKUP(A1878,BD!$A$2:$E$3988,4,0)</f>
        <v>Codo de 6 mm</v>
      </c>
      <c r="E1878" s="96">
        <f>+VLOOKUP(A1878,BD!$A$2:$E$3988,5,0)</f>
        <v>1260</v>
      </c>
      <c r="G1878" s="101">
        <f t="shared" si="54"/>
        <v>680.4</v>
      </c>
      <c r="H1878" s="69"/>
      <c r="I1878" s="101">
        <f t="array" ref="I1878">+ROUND(G1878+(G1878*DES.2),2)</f>
        <v>1224.72</v>
      </c>
      <c r="J1878" s="57"/>
      <c r="K1878" s="57"/>
      <c r="L1878" s="57"/>
      <c r="M1878" s="57"/>
      <c r="N1878" s="57"/>
      <c r="O1878" s="65"/>
    </row>
    <row r="1879" spans="1:15" ht="18">
      <c r="A1879" s="75" t="s">
        <v>12283</v>
      </c>
      <c r="C1879" s="94">
        <f>+VLOOKUP(A1879,BD!$A$2:$E$3988,3,0)</f>
        <v>122</v>
      </c>
      <c r="D1879" s="95" t="str">
        <f>+VLOOKUP(A1879,BD!$A$2:$E$3988,4,0)</f>
        <v>Cruz de 5 mm</v>
      </c>
      <c r="E1879" s="96">
        <f>+VLOOKUP(A1879,BD!$A$2:$E$3988,5,0)</f>
        <v>1374</v>
      </c>
      <c r="G1879" s="101">
        <f t="shared" si="54"/>
        <v>741.96</v>
      </c>
      <c r="H1879" s="69"/>
      <c r="I1879" s="101">
        <f t="array" ref="I1879">+ROUND(G1879+(G1879*DES.2),2)</f>
        <v>1335.53</v>
      </c>
      <c r="J1879" s="57"/>
      <c r="K1879" s="57"/>
      <c r="L1879" s="57"/>
      <c r="M1879" s="57"/>
      <c r="N1879" s="57"/>
      <c r="O1879" s="65"/>
    </row>
    <row r="1880" spans="1:15" ht="18">
      <c r="A1880" s="75" t="s">
        <v>12284</v>
      </c>
      <c r="C1880" s="94">
        <f>+VLOOKUP(A1880,BD!$A$2:$E$3988,3,0)</f>
        <v>123</v>
      </c>
      <c r="D1880" s="95" t="str">
        <f>+VLOOKUP(A1880,BD!$A$2:$E$3988,4,0)</f>
        <v>Codo Nylon de 5 a 6 mm</v>
      </c>
      <c r="E1880" s="96">
        <f>+VLOOKUP(A1880,BD!$A$2:$E$3988,5,0)</f>
        <v>1374</v>
      </c>
      <c r="G1880" s="101">
        <f t="shared" si="54"/>
        <v>741.96</v>
      </c>
      <c r="H1880" s="69"/>
      <c r="I1880" s="101">
        <f t="array" ref="I1880">+ROUND(G1880+(G1880*DES.2),2)</f>
        <v>1335.53</v>
      </c>
      <c r="J1880" s="57"/>
      <c r="K1880" s="57"/>
      <c r="L1880" s="57"/>
      <c r="M1880" s="57"/>
      <c r="N1880" s="57"/>
      <c r="O1880" s="65"/>
    </row>
    <row r="1881" spans="1:15" ht="18">
      <c r="A1881" s="75" t="s">
        <v>12285</v>
      </c>
      <c r="C1881" s="94">
        <f>+VLOOKUP(A1881,BD!$A$2:$E$3988,3,0)</f>
        <v>124</v>
      </c>
      <c r="D1881" s="95" t="str">
        <f>+VLOOKUP(A1881,BD!$A$2:$E$3988,4,0)</f>
        <v>Codo Nylon de  6 mm</v>
      </c>
      <c r="E1881" s="96">
        <f>+VLOOKUP(A1881,BD!$A$2:$E$3988,5,0)</f>
        <v>1374</v>
      </c>
      <c r="G1881" s="101">
        <f t="shared" si="54"/>
        <v>741.96</v>
      </c>
      <c r="H1881" s="69"/>
      <c r="I1881" s="101">
        <f t="array" ref="I1881">+ROUND(G1881+(G1881*DES.2),2)</f>
        <v>1335.53</v>
      </c>
      <c r="J1881" s="57"/>
      <c r="K1881" s="57"/>
      <c r="L1881" s="57"/>
      <c r="M1881" s="57"/>
      <c r="N1881" s="57"/>
      <c r="O1881" s="65"/>
    </row>
    <row r="1882" spans="1:15" ht="18">
      <c r="A1882" s="75" t="s">
        <v>12286</v>
      </c>
      <c r="C1882" s="94">
        <f>+VLOOKUP(A1882,BD!$A$2:$E$3988,3,0)</f>
        <v>125</v>
      </c>
      <c r="D1882" s="95" t="str">
        <f>+VLOOKUP(A1882,BD!$A$2:$E$3988,4,0)</f>
        <v>bifurcacion 3 bocas 5 mm</v>
      </c>
      <c r="E1882" s="96">
        <f>+VLOOKUP(A1882,BD!$A$2:$E$3988,5,0)</f>
        <v>1680</v>
      </c>
      <c r="G1882" s="101">
        <f t="shared" si="54"/>
        <v>907.2</v>
      </c>
      <c r="H1882" s="69"/>
      <c r="I1882" s="101">
        <f t="array" ref="I1882">+ROUND(G1882+(G1882*DES.2),2)</f>
        <v>1632.96</v>
      </c>
      <c r="J1882" s="57"/>
      <c r="K1882" s="57"/>
      <c r="L1882" s="57"/>
      <c r="M1882" s="57"/>
      <c r="N1882" s="57"/>
      <c r="O1882" s="65"/>
    </row>
    <row r="1883" spans="1:15" ht="18">
      <c r="A1883" s="75" t="s">
        <v>12287</v>
      </c>
      <c r="C1883" s="94">
        <f>+VLOOKUP(A1883,BD!$A$2:$E$3988,3,0)</f>
        <v>126</v>
      </c>
      <c r="D1883" s="95" t="str">
        <f>+VLOOKUP(A1883,BD!$A$2:$E$3988,4,0)</f>
        <v>Sistema de control de emisiones / bifurcacion 4 bocas 6 mm</v>
      </c>
      <c r="E1883" s="96">
        <f>+VLOOKUP(A1883,BD!$A$2:$E$3988,5,0)</f>
        <v>1750</v>
      </c>
      <c r="G1883" s="101">
        <f t="shared" si="54"/>
        <v>945</v>
      </c>
      <c r="H1883" s="69"/>
      <c r="I1883" s="101">
        <f t="array" ref="I1883">+ROUND(G1883+(G1883*DES.2),2)</f>
        <v>1701</v>
      </c>
      <c r="J1883" s="57"/>
      <c r="K1883" s="57"/>
      <c r="L1883" s="57"/>
      <c r="M1883" s="57"/>
      <c r="N1883" s="57"/>
      <c r="O1883" s="65"/>
    </row>
    <row r="1884" spans="1:15" ht="18">
      <c r="A1884" s="75" t="s">
        <v>12288</v>
      </c>
      <c r="C1884" s="94">
        <f>+VLOOKUP(A1884,BD!$A$2:$E$3988,3,0)</f>
        <v>127</v>
      </c>
      <c r="D1884" s="95" t="str">
        <f>+VLOOKUP(A1884,BD!$A$2:$E$3988,4,0)</f>
        <v>bifurcacion 5 bocas 6 mm</v>
      </c>
      <c r="E1884" s="96">
        <f>+VLOOKUP(A1884,BD!$A$2:$E$3988,5,0)</f>
        <v>1950</v>
      </c>
      <c r="G1884" s="101">
        <f t="shared" si="54"/>
        <v>1053</v>
      </c>
      <c r="H1884" s="69"/>
      <c r="I1884" s="101">
        <f t="array" ref="I1884">+ROUND(G1884+(G1884*DES.2),2)</f>
        <v>1895.4</v>
      </c>
      <c r="J1884" s="57"/>
      <c r="K1884" s="57"/>
      <c r="L1884" s="57"/>
      <c r="M1884" s="57"/>
      <c r="N1884" s="57"/>
      <c r="O1884" s="65"/>
    </row>
    <row r="1885" spans="1:15" ht="25.5">
      <c r="A1885" s="75" t="s">
        <v>12289</v>
      </c>
      <c r="C1885" s="94">
        <f>+VLOOKUP(A1885,BD!$A$2:$E$3988,3,0)</f>
        <v>128</v>
      </c>
      <c r="D1885" s="95" t="str">
        <f>+VLOOKUP(A1885,BD!$A$2:$E$3988,4,0)</f>
        <v>Sistema de limpiaparabrisas y lavaparabrisas / bifurcacion 3 bocas en Y de 5 mm</v>
      </c>
      <c r="E1885" s="96">
        <f>+VLOOKUP(A1885,BD!$A$2:$E$3988,5,0)</f>
        <v>1750</v>
      </c>
      <c r="G1885" s="101">
        <f t="shared" si="54"/>
        <v>945</v>
      </c>
      <c r="H1885" s="69"/>
      <c r="I1885" s="101">
        <f t="array" ref="I1885">+ROUND(G1885+(G1885*DES.2),2)</f>
        <v>1701</v>
      </c>
      <c r="J1885" s="57"/>
      <c r="K1885" s="57"/>
      <c r="L1885" s="57"/>
      <c r="M1885" s="57"/>
      <c r="N1885" s="57"/>
      <c r="O1885" s="65"/>
    </row>
    <row r="1886" spans="1:15" ht="26.25" thickBot="1">
      <c r="A1886" s="75" t="s">
        <v>12290</v>
      </c>
      <c r="C1886" s="94">
        <f>+VLOOKUP(A1886,BD!$A$2:$E$3988,3,0)</f>
        <v>129</v>
      </c>
      <c r="D1886" s="95" t="str">
        <f>+VLOOKUP(A1886,BD!$A$2:$E$3988,4,0)</f>
        <v>Eje delantero y centro del eje / Bifurcacion 3 bocas en Y de 6 mm</v>
      </c>
      <c r="E1886" s="96">
        <f>+VLOOKUP(A1886,BD!$A$2:$E$3988,5,0)</f>
        <v>1950</v>
      </c>
      <c r="G1886" s="101">
        <f t="shared" si="54"/>
        <v>1053</v>
      </c>
      <c r="H1886" s="69"/>
      <c r="I1886" s="101">
        <f t="array" ref="I1886">+ROUND(G1886+(G1886*DES.2),2)</f>
        <v>1895.4</v>
      </c>
      <c r="J1886" s="57"/>
      <c r="K1886" s="57"/>
      <c r="L1886" s="57"/>
      <c r="M1886" s="57"/>
      <c r="N1886" s="57"/>
      <c r="O1886" s="65"/>
    </row>
    <row r="1887" spans="1:15" ht="27" thickBot="1">
      <c r="A1887" s="75">
        <f>+A1810+1</f>
        <v>26</v>
      </c>
      <c r="B1887" s="174"/>
      <c r="C1887" s="179" t="str">
        <f>+VLOOKUP(A1887,BD!$G:$H,2,0)</f>
        <v>TUERCAS RAPIDAS</v>
      </c>
      <c r="D1887" s="180"/>
      <c r="E1887" s="181"/>
      <c r="I1887" s="57"/>
      <c r="J1887" s="57"/>
      <c r="K1887" s="57"/>
      <c r="L1887" s="57"/>
      <c r="M1887" s="57"/>
      <c r="N1887" s="57"/>
      <c r="O1887" s="65" t="str">
        <f>+IFERROR(VLOOKUP(A1887,Imagen!A:B,2,0),"")</f>
        <v/>
      </c>
    </row>
    <row r="1888" spans="1:15" ht="18">
      <c r="A1888" s="75" t="s">
        <v>1904</v>
      </c>
      <c r="B1888" s="175"/>
      <c r="C1888" s="91">
        <f>+VLOOKUP(A1888,BD!$A$2:$E$3988,3,0)</f>
        <v>2</v>
      </c>
      <c r="D1888" s="92" t="str">
        <f>+VLOOKUP(A1888,BD!$A$2:$E$3988,4,0)</f>
        <v>Reten doble  - R 1/4 - 19 mm - 25 mm</v>
      </c>
      <c r="E1888" s="93">
        <f>+VLOOKUP(A1888,BD!$A$2:$E$3988,5,0)</f>
        <v>1255</v>
      </c>
      <c r="G1888" s="100">
        <f t="shared" ref="G1888:G1923" si="55">IF($G$7="SI",ROUND(E1888-(E1888*DES.1),2)*1.21,ROUND(E1888-(E1888*DES.1),2))</f>
        <v>677.7</v>
      </c>
      <c r="H1888" s="69"/>
      <c r="I1888" s="101">
        <f t="array" ref="I1888">+ROUND(G1888+(G1888*DES.2),2)</f>
        <v>1219.8599999999999</v>
      </c>
      <c r="J1888" s="57"/>
      <c r="K1888" s="57"/>
      <c r="L1888" s="57"/>
      <c r="M1888" s="57"/>
      <c r="N1888" s="57"/>
      <c r="O1888" s="64" t="str">
        <f>+IFERROR(VLOOKUP(A1888,Imagen!A:B,2,0),"")</f>
        <v>http://http2.mlstatic.com/D_948811-MLA72576889648_112023-F.jpg</v>
      </c>
    </row>
    <row r="1889" spans="1:15" ht="18">
      <c r="A1889" s="75" t="s">
        <v>1905</v>
      </c>
      <c r="B1889" s="175"/>
      <c r="C1889" s="94">
        <f>+VLOOKUP(A1889,BD!$A$2:$E$3988,3,0)</f>
        <v>3</v>
      </c>
      <c r="D1889" s="95" t="str">
        <f>+VLOOKUP(A1889,BD!$A$2:$E$3988,4,0)</f>
        <v>Reten doble  - R 5/6 - 19 mm - 25 mm</v>
      </c>
      <c r="E1889" s="96">
        <f>+VLOOKUP(A1889,BD!$A$2:$E$3988,5,0)</f>
        <v>1255</v>
      </c>
      <c r="G1889" s="101">
        <f t="shared" si="55"/>
        <v>677.7</v>
      </c>
      <c r="H1889" s="69"/>
      <c r="I1889" s="101">
        <f t="array" ref="I1889">+ROUND(G1889+(G1889*DES.2),2)</f>
        <v>1219.8599999999999</v>
      </c>
      <c r="J1889" s="57"/>
      <c r="K1889" s="57"/>
      <c r="L1889" s="57"/>
      <c r="M1889" s="57"/>
      <c r="N1889" s="57"/>
      <c r="O1889" s="64" t="str">
        <f>+IFERROR(VLOOKUP(A1889,Imagen!A:B,2,0),"")</f>
        <v>http://http2.mlstatic.com/D_798599-MLA72576889654_112023-F.jpg</v>
      </c>
    </row>
    <row r="1890" spans="1:15" ht="18">
      <c r="A1890" s="75" t="s">
        <v>1906</v>
      </c>
      <c r="B1890" s="175"/>
      <c r="C1890" s="94">
        <f>+VLOOKUP(A1890,BD!$A$2:$E$3988,3,0)</f>
        <v>5</v>
      </c>
      <c r="D1890" s="95" t="str">
        <f>+VLOOKUP(A1890,BD!$A$2:$E$3988,4,0)</f>
        <v>Reten doble  - 6 mm - 19 mm - 25 mm</v>
      </c>
      <c r="E1890" s="96">
        <f>+VLOOKUP(A1890,BD!$A$2:$E$3988,5,0)</f>
        <v>1255</v>
      </c>
      <c r="G1890" s="101">
        <f t="shared" si="55"/>
        <v>677.7</v>
      </c>
      <c r="H1890" s="69"/>
      <c r="I1890" s="101">
        <f t="array" ref="I1890">+ROUND(G1890+(G1890*DES.2),2)</f>
        <v>1219.8599999999999</v>
      </c>
      <c r="J1890" s="57"/>
      <c r="K1890" s="57"/>
      <c r="L1890" s="57"/>
      <c r="M1890" s="57"/>
      <c r="N1890" s="57"/>
      <c r="O1890" s="64" t="str">
        <f>+IFERROR(VLOOKUP(A1890,Imagen!A:B,2,0),"")</f>
        <v>http://http2.mlstatic.com/D_660245-MLA72576919264_112023-F.jpg</v>
      </c>
    </row>
    <row r="1891" spans="1:15" ht="18">
      <c r="A1891" s="75" t="s">
        <v>1907</v>
      </c>
      <c r="B1891" s="175"/>
      <c r="C1891" s="94">
        <f>+VLOOKUP(A1891,BD!$A$2:$E$3988,3,0)</f>
        <v>6</v>
      </c>
      <c r="D1891" s="95" t="str">
        <f>+VLOOKUP(A1891,BD!$A$2:$E$3988,4,0)</f>
        <v>Reten doble  - 8 mm - 19 mm - 25 mm</v>
      </c>
      <c r="E1891" s="96">
        <f>+VLOOKUP(A1891,BD!$A$2:$E$3988,5,0)</f>
        <v>1255</v>
      </c>
      <c r="G1891" s="101">
        <f t="shared" si="55"/>
        <v>677.7</v>
      </c>
      <c r="H1891" s="69"/>
      <c r="I1891" s="101">
        <f t="array" ref="I1891">+ROUND(G1891+(G1891*DES.2),2)</f>
        <v>1219.8599999999999</v>
      </c>
      <c r="J1891" s="57"/>
      <c r="K1891" s="57"/>
      <c r="L1891" s="57"/>
      <c r="M1891" s="57"/>
      <c r="N1891" s="57"/>
      <c r="O1891" s="64" t="str">
        <f>+IFERROR(VLOOKUP(A1891,Imagen!A:B,2,0),"")</f>
        <v>http://http2.mlstatic.com/D_660690-MLA72576889668_112023-F.jpg</v>
      </c>
    </row>
    <row r="1892" spans="1:15" ht="18">
      <c r="A1892" s="75" t="s">
        <v>1908</v>
      </c>
      <c r="B1892" s="175"/>
      <c r="C1892" s="94">
        <f>+VLOOKUP(A1892,BD!$A$2:$E$3988,3,0)</f>
        <v>7</v>
      </c>
      <c r="D1892" s="95" t="str">
        <f>+VLOOKUP(A1892,BD!$A$2:$E$3988,4,0)</f>
        <v>Embutida Larga - 6 mm - 15 mm - 32 mm</v>
      </c>
      <c r="E1892" s="96">
        <f>+VLOOKUP(A1892,BD!$A$2:$E$3988,5,0)</f>
        <v>1055</v>
      </c>
      <c r="G1892" s="101">
        <f t="shared" si="55"/>
        <v>569.70000000000005</v>
      </c>
      <c r="H1892" s="69"/>
      <c r="I1892" s="101">
        <f t="array" ref="I1892">+ROUND(G1892+(G1892*DES.2),2)</f>
        <v>1025.46</v>
      </c>
      <c r="J1892" s="57"/>
      <c r="K1892" s="57"/>
      <c r="L1892" s="57"/>
      <c r="M1892" s="57"/>
      <c r="N1892" s="57"/>
      <c r="O1892" s="64" t="str">
        <f>+IFERROR(VLOOKUP(A1892,Imagen!A:B,2,0),"")</f>
        <v>http://http2.mlstatic.com/D_961967-MLA72576889690_112023-F.jpg</v>
      </c>
    </row>
    <row r="1893" spans="1:15" ht="18">
      <c r="A1893" s="75" t="s">
        <v>1909</v>
      </c>
      <c r="B1893" s="175"/>
      <c r="C1893" s="94">
        <f>+VLOOKUP(A1893,BD!$A$2:$E$3988,3,0)</f>
        <v>8</v>
      </c>
      <c r="D1893" s="95" t="str">
        <f>+VLOOKUP(A1893,BD!$A$2:$E$3988,4,0)</f>
        <v>Embutida Larga - R 1/4 - 15 mm - 32 mm</v>
      </c>
      <c r="E1893" s="96">
        <f>+VLOOKUP(A1893,BD!$A$2:$E$3988,5,0)</f>
        <v>1055</v>
      </c>
      <c r="G1893" s="101">
        <f t="shared" si="55"/>
        <v>569.70000000000005</v>
      </c>
      <c r="H1893" s="69"/>
      <c r="I1893" s="101">
        <f t="array" ref="I1893">+ROUND(G1893+(G1893*DES.2),2)</f>
        <v>1025.46</v>
      </c>
      <c r="J1893" s="57"/>
      <c r="K1893" s="57"/>
      <c r="L1893" s="57"/>
      <c r="M1893" s="57"/>
      <c r="N1893" s="57"/>
      <c r="O1893" s="64" t="str">
        <f>+IFERROR(VLOOKUP(A1893,Imagen!A:B,2,0),"")</f>
        <v>http://http2.mlstatic.com/D_961967-MLA72576889690_112023-F.jpg</v>
      </c>
    </row>
    <row r="1894" spans="1:15" ht="18">
      <c r="A1894" s="75" t="s">
        <v>1910</v>
      </c>
      <c r="B1894" s="175"/>
      <c r="C1894" s="94" t="str">
        <f>+VLOOKUP(A1894,BD!$A$2:$E$3988,3,0)</f>
        <v>9 CH</v>
      </c>
      <c r="D1894" s="95" t="str">
        <f>+VLOOKUP(A1894,BD!$A$2:$E$3988,4,0)</f>
        <v>Reten embutida chica - 5 mm - 11 mm - 18 mm</v>
      </c>
      <c r="E1894" s="96">
        <f>+VLOOKUP(A1894,BD!$A$2:$E$3988,5,0)</f>
        <v>660</v>
      </c>
      <c r="G1894" s="101">
        <f t="shared" si="55"/>
        <v>356.4</v>
      </c>
      <c r="H1894" s="69"/>
      <c r="I1894" s="101">
        <f t="array" ref="I1894">+ROUND(G1894+(G1894*DES.2),2)</f>
        <v>641.52</v>
      </c>
      <c r="J1894" s="57"/>
      <c r="K1894" s="57"/>
      <c r="L1894" s="57"/>
      <c r="M1894" s="57"/>
      <c r="N1894" s="57"/>
      <c r="O1894" s="64" t="str">
        <f>+IFERROR(VLOOKUP(A1894,Imagen!A:B,2,0),"")</f>
        <v>http://http2.mlstatic.com/D_650757-MLA72576919232_112023-F.jpg</v>
      </c>
    </row>
    <row r="1895" spans="1:15" ht="18">
      <c r="A1895" s="75" t="s">
        <v>1911</v>
      </c>
      <c r="C1895" s="94" t="str">
        <f>+VLOOKUP(A1895,BD!$A$2:$E$3988,3,0)</f>
        <v>10 CH</v>
      </c>
      <c r="D1895" s="95" t="str">
        <f>+VLOOKUP(A1895,BD!$A$2:$E$3988,4,0)</f>
        <v>Reten embutida chica - 6 mm - 11 mm - 18 mm</v>
      </c>
      <c r="E1895" s="96">
        <f>+VLOOKUP(A1895,BD!$A$2:$E$3988,5,0)</f>
        <v>660</v>
      </c>
      <c r="G1895" s="101">
        <f t="shared" si="55"/>
        <v>356.4</v>
      </c>
      <c r="H1895" s="69"/>
      <c r="I1895" s="101">
        <f t="array" ref="I1895">+ROUND(G1895+(G1895*DES.2),2)</f>
        <v>641.52</v>
      </c>
      <c r="J1895" s="57"/>
      <c r="K1895" s="57"/>
      <c r="L1895" s="57"/>
      <c r="M1895" s="57"/>
      <c r="N1895" s="57"/>
      <c r="O1895" s="64" t="str">
        <f>+IFERROR(VLOOKUP(A1895,Imagen!A:B,2,0),"")</f>
        <v>http://http2.mlstatic.com/D_883467-MLA72648311791_112023-F.jpg</v>
      </c>
    </row>
    <row r="1896" spans="1:15" ht="18">
      <c r="A1896" s="75" t="s">
        <v>1912</v>
      </c>
      <c r="C1896" s="94">
        <f>+VLOOKUP(A1896,BD!$A$2:$E$3988,3,0)</f>
        <v>9</v>
      </c>
      <c r="D1896" s="95" t="str">
        <f>+VLOOKUP(A1896,BD!$A$2:$E$3988,4,0)</f>
        <v>Reten embutida - 5 mm - 15 mm - 22 mm</v>
      </c>
      <c r="E1896" s="96">
        <f>+VLOOKUP(A1896,BD!$A$2:$E$3988,5,0)</f>
        <v>860</v>
      </c>
      <c r="G1896" s="101">
        <f t="shared" si="55"/>
        <v>464.4</v>
      </c>
      <c r="H1896" s="69"/>
      <c r="I1896" s="101">
        <f t="array" ref="I1896">+ROUND(G1896+(G1896*DES.2),2)</f>
        <v>835.92</v>
      </c>
      <c r="J1896" s="57"/>
      <c r="K1896" s="57"/>
      <c r="L1896" s="57"/>
      <c r="M1896" s="57"/>
      <c r="N1896" s="57"/>
      <c r="O1896" s="64" t="str">
        <f>+IFERROR(VLOOKUP(A1896,Imagen!A:B,2,0),"")</f>
        <v>http://http2.mlstatic.com/D_727709-MLA72576889650_112023-F.jpg</v>
      </c>
    </row>
    <row r="1897" spans="1:15" ht="18">
      <c r="A1897" s="75" t="s">
        <v>1913</v>
      </c>
      <c r="C1897" s="94">
        <f>+VLOOKUP(A1897,BD!$A$2:$E$3988,3,0)</f>
        <v>10</v>
      </c>
      <c r="D1897" s="95" t="str">
        <f>+VLOOKUP(A1897,BD!$A$2:$E$3988,4,0)</f>
        <v>Reten embutida - 6 mm - 15 mm - 22 mm</v>
      </c>
      <c r="E1897" s="96">
        <f>+VLOOKUP(A1897,BD!$A$2:$E$3988,5,0)</f>
        <v>860</v>
      </c>
      <c r="G1897" s="101">
        <f t="shared" si="55"/>
        <v>464.4</v>
      </c>
      <c r="H1897" s="69"/>
      <c r="I1897" s="101">
        <f t="array" ref="I1897">+ROUND(G1897+(G1897*DES.2),2)</f>
        <v>835.92</v>
      </c>
      <c r="J1897" s="57"/>
      <c r="K1897" s="57"/>
      <c r="L1897" s="57"/>
      <c r="M1897" s="57"/>
      <c r="N1897" s="57"/>
      <c r="O1897" s="64" t="str">
        <f>+IFERROR(VLOOKUP(A1897,Imagen!A:B,2,0),"")</f>
        <v>http://http2.mlstatic.com/D_674300-MLA72648311761_112023-F.jpg</v>
      </c>
    </row>
    <row r="1898" spans="1:15" ht="18">
      <c r="A1898" s="75" t="s">
        <v>1914</v>
      </c>
      <c r="C1898" s="94">
        <f>+VLOOKUP(A1898,BD!$A$2:$E$3988,3,0)</f>
        <v>12</v>
      </c>
      <c r="D1898" s="95" t="str">
        <f>+VLOOKUP(A1898,BD!$A$2:$E$3988,4,0)</f>
        <v>Tuerca cajon - 5 mm - 12 mm - 12 mm</v>
      </c>
      <c r="E1898" s="96">
        <f>+VLOOKUP(A1898,BD!$A$2:$E$3988,5,0)</f>
        <v>925</v>
      </c>
      <c r="G1898" s="101">
        <f t="shared" si="55"/>
        <v>499.5</v>
      </c>
      <c r="H1898" s="69"/>
      <c r="I1898" s="101">
        <f t="array" ref="I1898">+ROUND(G1898+(G1898*DES.2),2)</f>
        <v>899.1</v>
      </c>
      <c r="J1898" s="57"/>
      <c r="K1898" s="57"/>
      <c r="L1898" s="57"/>
      <c r="M1898" s="57"/>
      <c r="N1898" s="57"/>
      <c r="O1898" s="64" t="str">
        <f>+IFERROR(VLOOKUP(A1898,Imagen!A:B,2,0),"")</f>
        <v>http://http2.mlstatic.com/D_803989-MLA72576919312_112023-F.jpg</v>
      </c>
    </row>
    <row r="1899" spans="1:15" ht="18">
      <c r="A1899" s="75" t="s">
        <v>1915</v>
      </c>
      <c r="C1899" s="94">
        <f>+VLOOKUP(A1899,BD!$A$2:$E$3988,3,0)</f>
        <v>13</v>
      </c>
      <c r="D1899" s="95" t="str">
        <f>+VLOOKUP(A1899,BD!$A$2:$E$3988,4,0)</f>
        <v>Tuerca cajon - 6 mm - 12 mm - 12 mm</v>
      </c>
      <c r="E1899" s="96">
        <f>+VLOOKUP(A1899,BD!$A$2:$E$3988,5,0)</f>
        <v>925</v>
      </c>
      <c r="G1899" s="101">
        <f t="shared" si="55"/>
        <v>499.5</v>
      </c>
      <c r="H1899" s="69"/>
      <c r="I1899" s="101">
        <f t="array" ref="I1899">+ROUND(G1899+(G1899*DES.2),2)</f>
        <v>899.1</v>
      </c>
      <c r="J1899" s="57"/>
      <c r="K1899" s="57"/>
      <c r="L1899" s="57"/>
      <c r="M1899" s="57"/>
      <c r="N1899" s="57"/>
      <c r="O1899" s="64" t="str">
        <f>+IFERROR(VLOOKUP(A1899,Imagen!A:B,2,0),"")</f>
        <v>http://http2.mlstatic.com/D_796896-MLA72576889708_112023-F.jpg</v>
      </c>
    </row>
    <row r="1900" spans="1:15" ht="18">
      <c r="A1900" s="75" t="s">
        <v>1916</v>
      </c>
      <c r="C1900" s="94">
        <f>+VLOOKUP(A1900,BD!$A$2:$E$3988,3,0)</f>
        <v>14</v>
      </c>
      <c r="D1900" s="95" t="str">
        <f>+VLOOKUP(A1900,BD!$A$2:$E$3988,4,0)</f>
        <v>Reten parker - Park 4 - 8 mm - 12 mm</v>
      </c>
      <c r="E1900" s="96">
        <f>+VLOOKUP(A1900,BD!$A$2:$E$3988,5,0)</f>
        <v>530</v>
      </c>
      <c r="G1900" s="101">
        <f t="shared" si="55"/>
        <v>286.2</v>
      </c>
      <c r="H1900" s="69"/>
      <c r="I1900" s="101">
        <f t="array" ref="I1900">+ROUND(G1900+(G1900*DES.2),2)</f>
        <v>515.16</v>
      </c>
      <c r="J1900" s="57"/>
      <c r="K1900" s="57"/>
      <c r="L1900" s="57"/>
      <c r="M1900" s="57"/>
      <c r="N1900" s="57"/>
      <c r="O1900" s="64" t="str">
        <f>+IFERROR(VLOOKUP(A1900,Imagen!A:B,2,0),"")</f>
        <v>http://http2.mlstatic.com/D_604237-MLA72648311807_112023-F.jpg</v>
      </c>
    </row>
    <row r="1901" spans="1:15" ht="18">
      <c r="A1901" s="75" t="s">
        <v>1917</v>
      </c>
      <c r="C1901" s="94">
        <f>+VLOOKUP(A1901,BD!$A$2:$E$3988,3,0)</f>
        <v>15</v>
      </c>
      <c r="D1901" s="95" t="str">
        <f>+VLOOKUP(A1901,BD!$A$2:$E$3988,4,0)</f>
        <v>Reten parker - Park 6 - 12 mm - 19 mm</v>
      </c>
      <c r="E1901" s="96">
        <f>+VLOOKUP(A1901,BD!$A$2:$E$3988,5,0)</f>
        <v>595</v>
      </c>
      <c r="G1901" s="101">
        <f t="shared" si="55"/>
        <v>321.3</v>
      </c>
      <c r="H1901" s="69"/>
      <c r="I1901" s="101">
        <f t="array" ref="I1901">+ROUND(G1901+(G1901*DES.2),2)</f>
        <v>578.34</v>
      </c>
      <c r="J1901" s="57"/>
      <c r="K1901" s="57"/>
      <c r="L1901" s="57"/>
      <c r="M1901" s="57"/>
      <c r="N1901" s="57"/>
      <c r="O1901" s="64" t="str">
        <f>+IFERROR(VLOOKUP(A1901,Imagen!A:B,2,0),"")</f>
        <v>http://http2.mlstatic.com/D_686023-MLA72576919280_112023-F.jpg</v>
      </c>
    </row>
    <row r="1902" spans="1:15" ht="18">
      <c r="A1902" s="75" t="s">
        <v>1918</v>
      </c>
      <c r="C1902" s="94">
        <f>+VLOOKUP(A1902,BD!$A$2:$E$3988,3,0)</f>
        <v>16</v>
      </c>
      <c r="D1902" s="95" t="str">
        <f>+VLOOKUP(A1902,BD!$A$2:$E$3988,4,0)</f>
        <v>Reten parker - Park 6 - 12 mm - 16 mm</v>
      </c>
      <c r="E1902" s="96">
        <f>+VLOOKUP(A1902,BD!$A$2:$E$3988,5,0)</f>
        <v>530</v>
      </c>
      <c r="G1902" s="101">
        <f t="shared" si="55"/>
        <v>286.2</v>
      </c>
      <c r="H1902" s="69"/>
      <c r="I1902" s="101">
        <f t="array" ref="I1902">+ROUND(G1902+(G1902*DES.2),2)</f>
        <v>515.16</v>
      </c>
      <c r="J1902" s="57"/>
      <c r="K1902" s="57"/>
      <c r="L1902" s="57"/>
      <c r="M1902" s="57"/>
      <c r="N1902" s="57"/>
      <c r="O1902" s="64" t="str">
        <f>+IFERROR(VLOOKUP(A1902,Imagen!A:B,2,0),"")</f>
        <v>http://http2.mlstatic.com/D_615802-MLA72576889682_112023-F.jpg</v>
      </c>
    </row>
    <row r="1903" spans="1:15" ht="18">
      <c r="A1903" s="75" t="s">
        <v>1919</v>
      </c>
      <c r="C1903" s="94">
        <f>+VLOOKUP(A1903,BD!$A$2:$E$3988,3,0)</f>
        <v>17</v>
      </c>
      <c r="D1903" s="95" t="str">
        <f>+VLOOKUP(A1903,BD!$A$2:$E$3988,4,0)</f>
        <v>Reten parker - Park 8 - 12 mm - 19 mm</v>
      </c>
      <c r="E1903" s="96">
        <f>+VLOOKUP(A1903,BD!$A$2:$E$3988,5,0)</f>
        <v>595</v>
      </c>
      <c r="G1903" s="101">
        <f t="shared" si="55"/>
        <v>321.3</v>
      </c>
      <c r="H1903" s="69"/>
      <c r="I1903" s="101">
        <f t="array" ref="I1903">+ROUND(G1903+(G1903*DES.2),2)</f>
        <v>578.34</v>
      </c>
      <c r="J1903" s="57"/>
      <c r="K1903" s="57"/>
      <c r="L1903" s="57"/>
      <c r="M1903" s="57"/>
      <c r="N1903" s="57"/>
      <c r="O1903" s="64" t="str">
        <f>+IFERROR(VLOOKUP(A1903,Imagen!A:B,2,0),"")</f>
        <v>http://http2.mlstatic.com/D_856648-MLA72648311795_112023-F.jpg</v>
      </c>
    </row>
    <row r="1904" spans="1:15" ht="18">
      <c r="A1904" s="75" t="s">
        <v>1920</v>
      </c>
      <c r="C1904" s="94">
        <f>+VLOOKUP(A1904,BD!$A$2:$E$3988,3,0)</f>
        <v>18</v>
      </c>
      <c r="D1904" s="95" t="str">
        <f>+VLOOKUP(A1904,BD!$A$2:$E$3988,4,0)</f>
        <v>Reten parker - Park 7 - 11 mm - 17 mm</v>
      </c>
      <c r="E1904" s="96">
        <f>+VLOOKUP(A1904,BD!$A$2:$E$3988,5,0)</f>
        <v>530</v>
      </c>
      <c r="G1904" s="101">
        <f t="shared" si="55"/>
        <v>286.2</v>
      </c>
      <c r="H1904" s="69"/>
      <c r="I1904" s="101">
        <f t="array" ref="I1904">+ROUND(G1904+(G1904*DES.2),2)</f>
        <v>515.16</v>
      </c>
      <c r="J1904" s="57"/>
      <c r="K1904" s="57"/>
      <c r="L1904" s="57"/>
      <c r="M1904" s="57"/>
      <c r="N1904" s="57"/>
      <c r="O1904" s="64" t="str">
        <f>+IFERROR(VLOOKUP(A1904,Imagen!A:B,2,0),"")</f>
        <v>http://http2.mlstatic.com/D_614172-MLA72576919266_112023-F.jpg</v>
      </c>
    </row>
    <row r="1905" spans="1:15" ht="18">
      <c r="A1905" s="75" t="s">
        <v>1921</v>
      </c>
      <c r="C1905" s="94">
        <f>+VLOOKUP(A1905,BD!$A$2:$E$3988,3,0)</f>
        <v>19</v>
      </c>
      <c r="D1905" s="95" t="str">
        <f>+VLOOKUP(A1905,BD!$A$2:$E$3988,4,0)</f>
        <v>Reten parker - Park 8 - 11 mm - 24 mm</v>
      </c>
      <c r="E1905" s="96">
        <f>+VLOOKUP(A1905,BD!$A$2:$E$3988,5,0)</f>
        <v>170</v>
      </c>
      <c r="G1905" s="101">
        <f t="shared" si="55"/>
        <v>91.8</v>
      </c>
      <c r="H1905" s="69"/>
      <c r="I1905" s="101">
        <f t="array" ref="I1905">+ROUND(G1905+(G1905*DES.2),2)</f>
        <v>165.24</v>
      </c>
      <c r="J1905" s="57"/>
      <c r="K1905" s="57"/>
      <c r="L1905" s="57"/>
      <c r="M1905" s="57"/>
      <c r="N1905" s="57"/>
      <c r="O1905" s="64" t="str">
        <f>+IFERROR(VLOOKUP(A1905,Imagen!A:B,2,0),"")</f>
        <v>http://http2.mlstatic.com/D_764406-MLA72576889704_112023-F.jpg</v>
      </c>
    </row>
    <row r="1906" spans="1:15" ht="18">
      <c r="A1906" s="75" t="s">
        <v>1922</v>
      </c>
      <c r="C1906" s="94">
        <f>+VLOOKUP(A1906,BD!$A$2:$E$3988,3,0)</f>
        <v>20</v>
      </c>
      <c r="D1906" s="95" t="str">
        <f>+VLOOKUP(A1906,BD!$A$2:$E$3988,4,0)</f>
        <v>Reten parker cortada - Park 8 - 11 mm - 16 mm</v>
      </c>
      <c r="E1906" s="96">
        <f>+VLOOKUP(A1906,BD!$A$2:$E$3988,5,0)</f>
        <v>160</v>
      </c>
      <c r="G1906" s="101">
        <f t="shared" si="55"/>
        <v>86.4</v>
      </c>
      <c r="H1906" s="69"/>
      <c r="I1906" s="101">
        <f t="array" ref="I1906">+ROUND(G1906+(G1906*DES.2),2)</f>
        <v>155.52000000000001</v>
      </c>
      <c r="J1906" s="57"/>
      <c r="K1906" s="57"/>
      <c r="L1906" s="57"/>
      <c r="M1906" s="57"/>
      <c r="N1906" s="57"/>
      <c r="O1906" s="65" t="str">
        <f>+IFERROR(VLOOKUP(A1906,Imagen!A:B,2,0),"")</f>
        <v/>
      </c>
    </row>
    <row r="1907" spans="1:15" ht="18">
      <c r="A1907" s="75" t="s">
        <v>1923</v>
      </c>
      <c r="C1907" s="94">
        <f>+VLOOKUP(A1907,BD!$A$2:$E$3988,3,0)</f>
        <v>21</v>
      </c>
      <c r="D1907" s="95" t="str">
        <f>+VLOOKUP(A1907,BD!$A$2:$E$3988,4,0)</f>
        <v>Reten parker - Park 10 - 12 mm - 19 mm</v>
      </c>
      <c r="E1907" s="96">
        <f>+VLOOKUP(A1907,BD!$A$2:$E$3988,5,0)</f>
        <v>595</v>
      </c>
      <c r="G1907" s="101">
        <f t="shared" si="55"/>
        <v>321.3</v>
      </c>
      <c r="H1907" s="69"/>
      <c r="I1907" s="101">
        <f t="array" ref="I1907">+ROUND(G1907+(G1907*DES.2),2)</f>
        <v>578.34</v>
      </c>
      <c r="J1907" s="57"/>
      <c r="K1907" s="57"/>
      <c r="L1907" s="57"/>
      <c r="M1907" s="57"/>
      <c r="N1907" s="57"/>
      <c r="O1907" s="64" t="str">
        <f>+IFERROR(VLOOKUP(A1907,Imagen!A:B,2,0),"")</f>
        <v>http://http2.mlstatic.com/D_957068-MLA72648311817_112023-F.jpg</v>
      </c>
    </row>
    <row r="1908" spans="1:15" ht="18">
      <c r="A1908" s="75" t="s">
        <v>1924</v>
      </c>
      <c r="C1908" s="94">
        <f>+VLOOKUP(A1908,BD!$A$2:$E$3988,3,0)</f>
        <v>22</v>
      </c>
      <c r="D1908" s="95" t="str">
        <f>+VLOOKUP(A1908,BD!$A$2:$E$3988,4,0)</f>
        <v>Reten parker - Park 8 - 11 mm - 17 mm</v>
      </c>
      <c r="E1908" s="96">
        <f>+VLOOKUP(A1908,BD!$A$2:$E$3988,5,0)</f>
        <v>530</v>
      </c>
      <c r="G1908" s="101">
        <f t="shared" si="55"/>
        <v>286.2</v>
      </c>
      <c r="H1908" s="69"/>
      <c r="I1908" s="101">
        <f t="array" ref="I1908">+ROUND(G1908+(G1908*DES.2),2)</f>
        <v>515.16</v>
      </c>
      <c r="J1908" s="57"/>
      <c r="K1908" s="57"/>
      <c r="L1908" s="57"/>
      <c r="M1908" s="57"/>
      <c r="N1908" s="57"/>
      <c r="O1908" s="64" t="str">
        <f>+IFERROR(VLOOKUP(A1908,Imagen!A:B,2,0),"")</f>
        <v>http://http2.mlstatic.com/D_965214-MLA72576889700_112023-F.jpg</v>
      </c>
    </row>
    <row r="1909" spans="1:15" ht="18">
      <c r="A1909" s="75" t="s">
        <v>1925</v>
      </c>
      <c r="C1909" s="94">
        <f>+VLOOKUP(A1909,BD!$A$2:$E$3988,3,0)</f>
        <v>24</v>
      </c>
      <c r="D1909" s="95" t="str">
        <f>+VLOOKUP(A1909,BD!$A$2:$E$3988,4,0)</f>
        <v>Reten parker - Park 10 - 12 mm - 15 mm</v>
      </c>
      <c r="E1909" s="96">
        <f>+VLOOKUP(A1909,BD!$A$2:$E$3988,5,0)</f>
        <v>530</v>
      </c>
      <c r="G1909" s="101">
        <f t="shared" si="55"/>
        <v>286.2</v>
      </c>
      <c r="H1909" s="69"/>
      <c r="I1909" s="101">
        <f t="array" ref="I1909">+ROUND(G1909+(G1909*DES.2),2)</f>
        <v>515.16</v>
      </c>
      <c r="J1909" s="57"/>
      <c r="K1909" s="57"/>
      <c r="L1909" s="57"/>
      <c r="M1909" s="57"/>
      <c r="N1909" s="57"/>
      <c r="O1909" s="64" t="str">
        <f>+IFERROR(VLOOKUP(A1909,Imagen!A:B,2,0),"")</f>
        <v>http://http2.mlstatic.com/D_993229-MLA72576889688_112023-F.jpg</v>
      </c>
    </row>
    <row r="1910" spans="1:15" ht="18">
      <c r="A1910" s="75" t="s">
        <v>1926</v>
      </c>
      <c r="C1910" s="94">
        <f>+VLOOKUP(A1910,BD!$A$2:$E$3988,3,0)</f>
        <v>25</v>
      </c>
      <c r="D1910" s="95" t="str">
        <f>+VLOOKUP(A1910,BD!$A$2:$E$3988,4,0)</f>
        <v>Reten parker - Park 12 - 12 mm - 23 mm</v>
      </c>
      <c r="E1910" s="96">
        <f>+VLOOKUP(A1910,BD!$A$2:$E$3988,5,0)</f>
        <v>595</v>
      </c>
      <c r="G1910" s="101">
        <f t="shared" si="55"/>
        <v>321.3</v>
      </c>
      <c r="H1910" s="69"/>
      <c r="I1910" s="101">
        <f t="array" ref="I1910">+ROUND(G1910+(G1910*DES.2),2)</f>
        <v>578.34</v>
      </c>
      <c r="J1910" s="57"/>
      <c r="K1910" s="57"/>
      <c r="L1910" s="57"/>
      <c r="M1910" s="57"/>
      <c r="N1910" s="57"/>
      <c r="O1910" s="64" t="str">
        <f>+IFERROR(VLOOKUP(A1910,Imagen!A:B,2,0),"")</f>
        <v>http://http2.mlstatic.com/D_710608-MLA72648311805_112023-F.jpg</v>
      </c>
    </row>
    <row r="1911" spans="1:15" ht="18">
      <c r="A1911" s="75" t="s">
        <v>1927</v>
      </c>
      <c r="C1911" s="94">
        <f>+VLOOKUP(A1911,BD!$A$2:$E$3988,3,0)</f>
        <v>26</v>
      </c>
      <c r="D1911" s="95" t="str">
        <f>+VLOOKUP(A1911,BD!$A$2:$E$3988,4,0)</f>
        <v>Reten parker - Park 12 - 14 mm - 20 mm</v>
      </c>
      <c r="E1911" s="96">
        <f>+VLOOKUP(A1911,BD!$A$2:$E$3988,5,0)</f>
        <v>595</v>
      </c>
      <c r="G1911" s="101">
        <f t="shared" si="55"/>
        <v>321.3</v>
      </c>
      <c r="H1911" s="69"/>
      <c r="I1911" s="101">
        <f t="array" ref="I1911">+ROUND(G1911+(G1911*DES.2),2)</f>
        <v>578.34</v>
      </c>
      <c r="J1911" s="57"/>
      <c r="K1911" s="57"/>
      <c r="L1911" s="57"/>
      <c r="M1911" s="57"/>
      <c r="N1911" s="57"/>
      <c r="O1911" s="64" t="str">
        <f>+IFERROR(VLOOKUP(A1911,Imagen!A:B,2,0),"")</f>
        <v>http://http2.mlstatic.com/D_665029-MLA72576919302_112023-F.jpg</v>
      </c>
    </row>
    <row r="1912" spans="1:15" ht="18">
      <c r="A1912" s="75" t="s">
        <v>1928</v>
      </c>
      <c r="C1912" s="94">
        <f>+VLOOKUP(A1912,BD!$A$2:$E$3988,3,0)</f>
        <v>28</v>
      </c>
      <c r="D1912" s="95" t="str">
        <f>+VLOOKUP(A1912,BD!$A$2:$E$3988,4,0)</f>
        <v>Reten parker - Park 12 - 14 mm - 21 mm</v>
      </c>
      <c r="E1912" s="96">
        <f>+VLOOKUP(A1912,BD!$A$2:$E$3988,5,0)</f>
        <v>595</v>
      </c>
      <c r="G1912" s="101">
        <f t="shared" si="55"/>
        <v>321.3</v>
      </c>
      <c r="H1912" s="69"/>
      <c r="I1912" s="101">
        <f t="array" ref="I1912">+ROUND(G1912+(G1912*DES.2),2)</f>
        <v>578.34</v>
      </c>
      <c r="J1912" s="57"/>
      <c r="K1912" s="57"/>
      <c r="L1912" s="57"/>
      <c r="M1912" s="57"/>
      <c r="N1912" s="57"/>
      <c r="O1912" s="64" t="str">
        <f>+IFERROR(VLOOKUP(A1912,Imagen!A:B,2,0),"")</f>
        <v>http://http2.mlstatic.com/D_617309-MLA72576889684_112023-F.jpg</v>
      </c>
    </row>
    <row r="1913" spans="1:15" ht="18">
      <c r="A1913" s="75" t="s">
        <v>1929</v>
      </c>
      <c r="C1913" s="94">
        <f>+VLOOKUP(A1913,BD!$A$2:$E$3988,3,0)</f>
        <v>32</v>
      </c>
      <c r="D1913" s="95" t="str">
        <f>+VLOOKUP(A1913,BD!$A$2:$E$3988,4,0)</f>
        <v>Aranlock 6x15</v>
      </c>
      <c r="E1913" s="96">
        <f>+VLOOKUP(A1913,BD!$A$2:$E$3988,5,0)</f>
        <v>295.95999999999998</v>
      </c>
      <c r="G1913" s="101">
        <f t="shared" si="55"/>
        <v>159.82</v>
      </c>
      <c r="H1913" s="69"/>
      <c r="I1913" s="101">
        <f t="array" ref="I1913">+ROUND(G1913+(G1913*DES.2),2)</f>
        <v>287.68</v>
      </c>
      <c r="J1913" s="57"/>
      <c r="K1913" s="57"/>
      <c r="L1913" s="57"/>
      <c r="M1913" s="57"/>
      <c r="N1913" s="57"/>
      <c r="O1913" s="64" t="str">
        <f>+IFERROR(VLOOKUP(A1913,Imagen!A:B,2,0),"")</f>
        <v>http://http2.mlstatic.com/D_712549-MLA71562020100_092023-F.jpg</v>
      </c>
    </row>
    <row r="1914" spans="1:15" ht="18">
      <c r="A1914" s="75" t="s">
        <v>1930</v>
      </c>
      <c r="C1914" s="94">
        <f>+VLOOKUP(A1914,BD!$A$2:$E$3988,3,0)</f>
        <v>33</v>
      </c>
      <c r="D1914" s="95" t="str">
        <f>+VLOOKUP(A1914,BD!$A$2:$E$3988,4,0)</f>
        <v>Aranlock 7x15</v>
      </c>
      <c r="E1914" s="96">
        <f>+VLOOKUP(A1914,BD!$A$2:$E$3988,5,0)</f>
        <v>295.95999999999998</v>
      </c>
      <c r="G1914" s="101">
        <f t="shared" si="55"/>
        <v>159.82</v>
      </c>
      <c r="H1914" s="69"/>
      <c r="I1914" s="101">
        <f t="array" ref="I1914">+ROUND(G1914+(G1914*DES.2),2)</f>
        <v>287.68</v>
      </c>
      <c r="J1914" s="57"/>
      <c r="K1914" s="57"/>
      <c r="L1914" s="57"/>
      <c r="M1914" s="57"/>
      <c r="N1914" s="57"/>
      <c r="O1914" s="64" t="str">
        <f>+IFERROR(VLOOKUP(A1914,Imagen!A:B,2,0),"")</f>
        <v>http://http2.mlstatic.com/D_651213-MLA72648311757_112023-F.jpg</v>
      </c>
    </row>
    <row r="1915" spans="1:15" ht="18">
      <c r="A1915" s="75" t="s">
        <v>1931</v>
      </c>
      <c r="C1915" s="94">
        <f>+VLOOKUP(A1915,BD!$A$2:$E$3988,3,0)</f>
        <v>34</v>
      </c>
      <c r="D1915" s="95" t="str">
        <f>+VLOOKUP(A1915,BD!$A$2:$E$3988,4,0)</f>
        <v>Aranlock 8x16</v>
      </c>
      <c r="E1915" s="96">
        <f>+VLOOKUP(A1915,BD!$A$2:$E$3988,5,0)</f>
        <v>280.61</v>
      </c>
      <c r="G1915" s="101">
        <f t="shared" si="55"/>
        <v>151.53</v>
      </c>
      <c r="H1915" s="69"/>
      <c r="I1915" s="101">
        <f t="array" ref="I1915">+ROUND(G1915+(G1915*DES.2),2)</f>
        <v>272.75</v>
      </c>
      <c r="J1915" s="57"/>
      <c r="K1915" s="57"/>
      <c r="L1915" s="57"/>
      <c r="M1915" s="57"/>
      <c r="N1915" s="57"/>
      <c r="O1915" s="64" t="str">
        <f>+IFERROR(VLOOKUP(A1915,Imagen!A:B,2,0),"")</f>
        <v>http://http2.mlstatic.com/D_949457-MLA72576919230_112023-F.jpg</v>
      </c>
    </row>
    <row r="1916" spans="1:15" ht="18">
      <c r="A1916" s="75" t="s">
        <v>1932</v>
      </c>
      <c r="C1916" s="94">
        <f>+VLOOKUP(A1916,BD!$A$2:$E$3988,3,0)</f>
        <v>35</v>
      </c>
      <c r="D1916" s="95" t="str">
        <f>+VLOOKUP(A1916,BD!$A$2:$E$3988,4,0)</f>
        <v>Aranlock 9x18</v>
      </c>
      <c r="E1916" s="96">
        <f>+VLOOKUP(A1916,BD!$A$2:$E$3988,5,0)</f>
        <v>155.9</v>
      </c>
      <c r="G1916" s="101">
        <f t="shared" si="55"/>
        <v>84.19</v>
      </c>
      <c r="H1916" s="69"/>
      <c r="I1916" s="101">
        <f t="array" ref="I1916">+ROUND(G1916+(G1916*DES.2),2)</f>
        <v>151.54</v>
      </c>
      <c r="J1916" s="57"/>
      <c r="K1916" s="57"/>
      <c r="L1916" s="57"/>
      <c r="M1916" s="57"/>
      <c r="N1916" s="57"/>
      <c r="O1916" s="64" t="str">
        <f>+IFERROR(VLOOKUP(A1916,Imagen!A:B,2,0),"")</f>
        <v>http://http2.mlstatic.com/D_952871-MLA72576919258_112023-F.jpg</v>
      </c>
    </row>
    <row r="1917" spans="1:15" ht="18">
      <c r="A1917" s="75" t="s">
        <v>1933</v>
      </c>
      <c r="C1917" s="94">
        <f>+VLOOKUP(A1917,BD!$A$2:$E$3988,3,0)</f>
        <v>36</v>
      </c>
      <c r="D1917" s="95" t="str">
        <f>+VLOOKUP(A1917,BD!$A$2:$E$3988,4,0)</f>
        <v>Aranlock 10x18</v>
      </c>
      <c r="E1917" s="96">
        <f>+VLOOKUP(A1917,BD!$A$2:$E$3988,5,0)</f>
        <v>276.37</v>
      </c>
      <c r="G1917" s="101">
        <f t="shared" si="55"/>
        <v>149.24</v>
      </c>
      <c r="H1917" s="69"/>
      <c r="I1917" s="101">
        <f t="array" ref="I1917">+ROUND(G1917+(G1917*DES.2),2)</f>
        <v>268.63</v>
      </c>
      <c r="J1917" s="57"/>
      <c r="K1917" s="57"/>
      <c r="L1917" s="57"/>
      <c r="M1917" s="57"/>
      <c r="N1917" s="57"/>
      <c r="O1917" s="64" t="str">
        <f>+IFERROR(VLOOKUP(A1917,Imagen!A:B,2,0),"")</f>
        <v>http://http2.mlstatic.com/D_961734-MLA72648311759_112023-F.jpg</v>
      </c>
    </row>
    <row r="1918" spans="1:15" ht="18">
      <c r="A1918" s="75" t="s">
        <v>1934</v>
      </c>
      <c r="C1918" s="94">
        <f>+VLOOKUP(A1918,BD!$A$2:$E$3988,3,0)</f>
        <v>42</v>
      </c>
      <c r="D1918" s="95" t="str">
        <f>+VLOOKUP(A1918,BD!$A$2:$E$3988,4,0)</f>
        <v>Tuerca inserto/madera - rosca de 3/16</v>
      </c>
      <c r="E1918" s="96">
        <f>+VLOOKUP(A1918,BD!$A$2:$E$3988,5,0)</f>
        <v>660</v>
      </c>
      <c r="G1918" s="101">
        <f t="shared" si="55"/>
        <v>356.4</v>
      </c>
      <c r="H1918" s="69"/>
      <c r="I1918" s="101">
        <f t="array" ref="I1918">+ROUND(G1918+(G1918*DES.2),2)</f>
        <v>641.52</v>
      </c>
      <c r="J1918" s="57"/>
      <c r="K1918" s="57"/>
      <c r="L1918" s="57"/>
      <c r="M1918" s="57"/>
      <c r="N1918" s="57"/>
      <c r="O1918" s="64" t="str">
        <f>+IFERROR(VLOOKUP(A1918,Imagen!A:B,2,0),"")</f>
        <v>http://http2.mlstatic.com/D_988247-MLA72576889642_112023-F.jpg</v>
      </c>
    </row>
    <row r="1919" spans="1:15" ht="18">
      <c r="A1919" s="75" t="s">
        <v>1935</v>
      </c>
      <c r="C1919" s="94">
        <f>+VLOOKUP(A1919,BD!$A$2:$E$3988,3,0)</f>
        <v>43</v>
      </c>
      <c r="D1919" s="95" t="str">
        <f>+VLOOKUP(A1919,BD!$A$2:$E$3988,4,0)</f>
        <v>Tuerca inserto/madera - rosca de 5 mm</v>
      </c>
      <c r="E1919" s="96">
        <f>+VLOOKUP(A1919,BD!$A$2:$E$3988,5,0)</f>
        <v>660</v>
      </c>
      <c r="G1919" s="101">
        <f t="shared" si="55"/>
        <v>356.4</v>
      </c>
      <c r="H1919" s="69"/>
      <c r="I1919" s="101">
        <f t="array" ref="I1919">+ROUND(G1919+(G1919*DES.2),2)</f>
        <v>641.52</v>
      </c>
      <c r="J1919" s="57"/>
      <c r="K1919" s="57"/>
      <c r="L1919" s="57"/>
      <c r="M1919" s="57"/>
      <c r="N1919" s="57"/>
      <c r="O1919" s="64" t="str">
        <f>+IFERROR(VLOOKUP(A1919,Imagen!A:B,2,0),"")</f>
        <v>http://http2.mlstatic.com/D_662317-MLA72648311793_112023-F.jpg</v>
      </c>
    </row>
    <row r="1920" spans="1:15" ht="18">
      <c r="A1920" s="75" t="s">
        <v>1936</v>
      </c>
      <c r="C1920" s="94">
        <f>+VLOOKUP(A1920,BD!$A$2:$E$3988,3,0)</f>
        <v>44</v>
      </c>
      <c r="D1920" s="95" t="str">
        <f>+VLOOKUP(A1920,BD!$A$2:$E$3988,4,0)</f>
        <v>Tuerca inserto/madera - rosca de 1/4</v>
      </c>
      <c r="E1920" s="96">
        <f>+VLOOKUP(A1920,BD!$A$2:$E$3988,5,0)</f>
        <v>725</v>
      </c>
      <c r="G1920" s="101">
        <f t="shared" si="55"/>
        <v>391.5</v>
      </c>
      <c r="H1920" s="69"/>
      <c r="I1920" s="101">
        <f t="array" ref="I1920">+ROUND(G1920+(G1920*DES.2),2)</f>
        <v>704.7</v>
      </c>
      <c r="J1920" s="57"/>
      <c r="K1920" s="57"/>
      <c r="L1920" s="57"/>
      <c r="M1920" s="57"/>
      <c r="N1920" s="57"/>
      <c r="O1920" s="64" t="str">
        <f>+IFERROR(VLOOKUP(A1920,Imagen!A:B,2,0),"")</f>
        <v>http://http2.mlstatic.com/D_600692-MLA72576889646_112023-F.jpg</v>
      </c>
    </row>
    <row r="1921" spans="1:15" ht="18">
      <c r="A1921" s="75" t="s">
        <v>1937</v>
      </c>
      <c r="C1921" s="94">
        <f>+VLOOKUP(A1921,BD!$A$2:$E$3988,3,0)</f>
        <v>45</v>
      </c>
      <c r="D1921" s="95" t="str">
        <f>+VLOOKUP(A1921,BD!$A$2:$E$3988,4,0)</f>
        <v>Tuerca inserto/madera - rosca de 6 mm</v>
      </c>
      <c r="E1921" s="96">
        <f>+VLOOKUP(A1921,BD!$A$2:$E$3988,5,0)</f>
        <v>725</v>
      </c>
      <c r="G1921" s="101">
        <f t="shared" si="55"/>
        <v>391.5</v>
      </c>
      <c r="H1921" s="69"/>
      <c r="I1921" s="101">
        <f t="array" ref="I1921">+ROUND(G1921+(G1921*DES.2),2)</f>
        <v>704.7</v>
      </c>
      <c r="J1921" s="57"/>
      <c r="K1921" s="57"/>
      <c r="L1921" s="57"/>
      <c r="M1921" s="57"/>
      <c r="N1921" s="57"/>
      <c r="O1921" s="64" t="str">
        <f>+IFERROR(VLOOKUP(A1921,Imagen!A:B,2,0),"")</f>
        <v>http://http2.mlstatic.com/D_747491-MLA72576889630_112023-F.jpg</v>
      </c>
    </row>
    <row r="1922" spans="1:15" ht="18">
      <c r="A1922" s="75" t="s">
        <v>1938</v>
      </c>
      <c r="C1922" s="94">
        <f>+VLOOKUP(A1922,BD!$A$2:$E$3988,3,0)</f>
        <v>46</v>
      </c>
      <c r="D1922" s="95" t="str">
        <f>+VLOOKUP(A1922,BD!$A$2:$E$3988,4,0)</f>
        <v>Tuerca inserto/madera - rosca de 5/16 mm</v>
      </c>
      <c r="E1922" s="96">
        <f>+VLOOKUP(A1922,BD!$A$2:$E$3988,5,0)</f>
        <v>790</v>
      </c>
      <c r="G1922" s="101">
        <f t="shared" si="55"/>
        <v>426.6</v>
      </c>
      <c r="H1922" s="69"/>
      <c r="I1922" s="101">
        <f t="array" ref="I1922">+ROUND(G1922+(G1922*DES.2),2)</f>
        <v>767.88</v>
      </c>
      <c r="J1922" s="57"/>
      <c r="K1922" s="57"/>
      <c r="L1922" s="57"/>
      <c r="M1922" s="57"/>
      <c r="N1922" s="57"/>
      <c r="O1922" s="64" t="str">
        <f>+IFERROR(VLOOKUP(A1922,Imagen!A:B,2,0),"")</f>
        <v>http://http2.mlstatic.com/D_805521-MLA72576889672_112023-F.jpg</v>
      </c>
    </row>
    <row r="1923" spans="1:15" ht="18.75" thickBot="1">
      <c r="A1923" s="75" t="s">
        <v>1939</v>
      </c>
      <c r="C1923" s="94">
        <f>+VLOOKUP(A1923,BD!$A$2:$E$3988,3,0)</f>
        <v>47</v>
      </c>
      <c r="D1923" s="95" t="str">
        <f>+VLOOKUP(A1923,BD!$A$2:$E$3988,4,0)</f>
        <v>Tuerca inserto/madera - rosca de 8 mm</v>
      </c>
      <c r="E1923" s="96">
        <f>+VLOOKUP(A1923,BD!$A$2:$E$3988,5,0)</f>
        <v>790</v>
      </c>
      <c r="G1923" s="101">
        <f t="shared" si="55"/>
        <v>426.6</v>
      </c>
      <c r="H1923" s="69"/>
      <c r="I1923" s="101">
        <f t="array" ref="I1923">+ROUND(G1923+(G1923*DES.2),2)</f>
        <v>767.88</v>
      </c>
      <c r="J1923" s="57"/>
      <c r="K1923" s="57"/>
      <c r="L1923" s="57"/>
      <c r="M1923" s="57"/>
      <c r="N1923" s="57"/>
      <c r="O1923" s="64" t="str">
        <f>+IFERROR(VLOOKUP(A1923,Imagen!A:B,2,0),"")</f>
        <v>http://http2.mlstatic.com/D_911998-MLA72576889644_112023-F.jpg</v>
      </c>
    </row>
    <row r="1924" spans="1:15" ht="27" thickBot="1">
      <c r="A1924" s="75">
        <f>+A1887+1</f>
        <v>27</v>
      </c>
      <c r="B1924" s="174"/>
      <c r="C1924" s="173" t="str">
        <f>+VLOOKUP(A1924,BD!$G:$H,2,0)</f>
        <v>TUERCAS REMACHES</v>
      </c>
      <c r="D1924" s="157"/>
      <c r="E1924" s="158"/>
      <c r="J1924" s="57"/>
      <c r="K1924" s="57"/>
      <c r="L1924" s="57"/>
      <c r="M1924" s="57"/>
      <c r="N1924" s="57"/>
      <c r="O1924" s="65" t="str">
        <f>+IFERROR(VLOOKUP(A1924,Imagen!A:B,2,0),"")</f>
        <v/>
      </c>
    </row>
    <row r="1925" spans="1:15" ht="18">
      <c r="A1925" s="75" t="s">
        <v>1940</v>
      </c>
      <c r="B1925" s="175"/>
      <c r="C1925" s="91">
        <f>+VLOOKUP(A1925,BD!$A$2:$E$3988,3,0)</f>
        <v>50</v>
      </c>
      <c r="D1925" s="92" t="str">
        <f>+VLOOKUP(A1925,BD!$A$2:$E$3988,4,0)</f>
        <v>ACERO CABEZA ANCHA - M 5 x 0.8 - L: 13.00 mm</v>
      </c>
      <c r="E1925" s="93">
        <f>+VLOOKUP(A1925,BD!$A$2:$E$3988,5,0)</f>
        <v>239.54</v>
      </c>
      <c r="G1925" s="100">
        <f t="shared" ref="G1925:G1944" si="56">IF($G$7="SI",ROUND(E1925-(E1925*DES.1),2)*1.21,ROUND(E1925-(E1925*DES.1),2))</f>
        <v>129.35</v>
      </c>
      <c r="H1925" s="69"/>
      <c r="I1925" s="100">
        <f t="array" ref="I1925">+ROUND(G1925+(G1925*DES.2),2)</f>
        <v>232.83</v>
      </c>
      <c r="J1925" s="57"/>
      <c r="K1925" s="57"/>
      <c r="L1925" s="57"/>
      <c r="M1925" s="57"/>
      <c r="N1925" s="57"/>
      <c r="O1925" s="64" t="str">
        <f>+IFERROR(VLOOKUP(A1925,Imagen!A:B,2,0),"")</f>
        <v>http://http2.mlstatic.com/D_719207-MLA72647644905_112023-F.jpg</v>
      </c>
    </row>
    <row r="1926" spans="1:15" ht="18">
      <c r="A1926" s="75" t="s">
        <v>1941</v>
      </c>
      <c r="B1926" s="175"/>
      <c r="C1926" s="94">
        <f>+VLOOKUP(A1926,BD!$A$2:$E$3988,3,0)</f>
        <v>51</v>
      </c>
      <c r="D1926" s="95" t="str">
        <f>+VLOOKUP(A1926,BD!$A$2:$E$3988,4,0)</f>
        <v>ACERO CABEZA ANCHA - M 6 x 1.0 - L: 18,5 mm</v>
      </c>
      <c r="E1926" s="96">
        <f>+VLOOKUP(A1926,BD!$A$2:$E$3988,5,0)</f>
        <v>368.25</v>
      </c>
      <c r="G1926" s="101">
        <f t="shared" si="56"/>
        <v>198.86</v>
      </c>
      <c r="H1926" s="69"/>
      <c r="I1926" s="101">
        <f t="array" ref="I1926">+ROUND(G1926+(G1926*DES.2),2)</f>
        <v>357.95</v>
      </c>
      <c r="J1926" s="57"/>
      <c r="K1926" s="57"/>
      <c r="L1926" s="57"/>
      <c r="M1926" s="57"/>
      <c r="N1926" s="57"/>
      <c r="O1926" s="64" t="str">
        <f>+IFERROR(VLOOKUP(A1926,Imagen!A:B,2,0),"")</f>
        <v>http://http2.mlstatic.com/D_734171-MLA72647440029_112023-F.jpg</v>
      </c>
    </row>
    <row r="1927" spans="1:15" ht="18">
      <c r="A1927" s="75" t="s">
        <v>1942</v>
      </c>
      <c r="B1927" s="175"/>
      <c r="C1927" s="94">
        <f>+VLOOKUP(A1927,BD!$A$2:$E$3988,3,0)</f>
        <v>52</v>
      </c>
      <c r="D1927" s="95" t="str">
        <f>+VLOOKUP(A1927,BD!$A$2:$E$3988,4,0)</f>
        <v>ACERO CABEZA ANCHA - M 8 x 1.25 - L: 19,5 mm</v>
      </c>
      <c r="E1927" s="96">
        <f>+VLOOKUP(A1927,BD!$A$2:$E$3988,5,0)</f>
        <v>561.73</v>
      </c>
      <c r="G1927" s="101">
        <f t="shared" si="56"/>
        <v>303.33</v>
      </c>
      <c r="H1927" s="69"/>
      <c r="I1927" s="101">
        <f t="array" ref="I1927">+ROUND(G1927+(G1927*DES.2),2)</f>
        <v>545.99</v>
      </c>
      <c r="J1927" s="57"/>
      <c r="K1927" s="57"/>
      <c r="L1927" s="57"/>
      <c r="M1927" s="57"/>
      <c r="N1927" s="57"/>
      <c r="O1927" s="64" t="str">
        <f>+IFERROR(VLOOKUP(A1927,Imagen!A:B,2,0),"")</f>
        <v>http://http2.mlstatic.com/D_968067-MLA72647440035_112023-F.jpg</v>
      </c>
    </row>
    <row r="1928" spans="1:15" ht="18">
      <c r="A1928" s="75" t="s">
        <v>1943</v>
      </c>
      <c r="B1928" s="175"/>
      <c r="C1928" s="94">
        <f>+VLOOKUP(A1928,BD!$A$2:$E$3988,3,0)</f>
        <v>53</v>
      </c>
      <c r="D1928" s="95" t="str">
        <f>+VLOOKUP(A1928,BD!$A$2:$E$3988,4,0)</f>
        <v>ACERO CABEZA ANCHA - M 10 x 1.50 - L: 22,3 mm</v>
      </c>
      <c r="E1928" s="96">
        <f>+VLOOKUP(A1928,BD!$A$2:$E$3988,5,0)</f>
        <v>1114.1600000000001</v>
      </c>
      <c r="G1928" s="101">
        <f t="shared" si="56"/>
        <v>601.65</v>
      </c>
      <c r="H1928" s="69"/>
      <c r="I1928" s="101">
        <f t="array" ref="I1928">+ROUND(G1928+(G1928*DES.2),2)</f>
        <v>1082.97</v>
      </c>
      <c r="J1928" s="57"/>
      <c r="K1928" s="57"/>
      <c r="L1928" s="57"/>
      <c r="M1928" s="57"/>
      <c r="N1928" s="57"/>
      <c r="O1928" s="64" t="str">
        <f>+IFERROR(VLOOKUP(A1928,Imagen!A:B,2,0),"")</f>
        <v>http://http2.mlstatic.com/D_715064-MLA72576069162_112023-F.jpg</v>
      </c>
    </row>
    <row r="1929" spans="1:15" ht="18">
      <c r="A1929" s="75" t="s">
        <v>1944</v>
      </c>
      <c r="B1929" s="175"/>
      <c r="C1929" s="94">
        <f>+VLOOKUP(A1929,BD!$A$2:$E$3988,3,0)</f>
        <v>54</v>
      </c>
      <c r="D1929" s="95" t="str">
        <f>+VLOOKUP(A1929,BD!$A$2:$E$3988,4,0)</f>
        <v>ACERO CABEZA ANCHA - M 12 x 1.75 - L: 20,3 mm</v>
      </c>
      <c r="E1929" s="96">
        <f>+VLOOKUP(A1929,BD!$A$2:$E$3988,5,0)</f>
        <v>1019.33</v>
      </c>
      <c r="G1929" s="101">
        <f t="shared" si="56"/>
        <v>550.44000000000005</v>
      </c>
      <c r="H1929" s="69"/>
      <c r="I1929" s="101">
        <f t="array" ref="I1929">+ROUND(G1929+(G1929*DES.2),2)</f>
        <v>990.79</v>
      </c>
      <c r="J1929" s="57"/>
      <c r="K1929" s="57"/>
      <c r="L1929" s="57"/>
      <c r="M1929" s="57"/>
      <c r="N1929" s="57"/>
      <c r="O1929" s="64" t="str">
        <f>+IFERROR(VLOOKUP(A1929,Imagen!A:B,2,0),"")</f>
        <v>http://http2.mlstatic.com/D_906198-MLA72576078854_112023-F.jpg</v>
      </c>
    </row>
    <row r="1930" spans="1:15" ht="18">
      <c r="A1930" s="75" t="s">
        <v>1945</v>
      </c>
      <c r="B1930" s="175"/>
      <c r="C1930" s="94">
        <f>+VLOOKUP(A1930,BD!$A$2:$E$3988,3,0)</f>
        <v>55</v>
      </c>
      <c r="D1930" s="95" t="str">
        <f>+VLOOKUP(A1930,BD!$A$2:$E$3988,4,0)</f>
        <v>ACERO CABEZA BAJA - M 5 x 0.8 - L: 10.90 mm</v>
      </c>
      <c r="E1930" s="96">
        <f>+VLOOKUP(A1930,BD!$A$2:$E$3988,5,0)</f>
        <v>239.54</v>
      </c>
      <c r="G1930" s="101">
        <f t="shared" si="56"/>
        <v>129.35</v>
      </c>
      <c r="H1930" s="69"/>
      <c r="I1930" s="101">
        <f t="array" ref="I1930">+ROUND(G1930+(G1930*DES.2),2)</f>
        <v>232.83</v>
      </c>
      <c r="J1930" s="57"/>
      <c r="K1930" s="57"/>
      <c r="L1930" s="57"/>
      <c r="M1930" s="57"/>
      <c r="N1930" s="57"/>
      <c r="O1930" s="64" t="str">
        <f>+IFERROR(VLOOKUP(A1930,Imagen!A:B,2,0),"")</f>
        <v>http://http2.mlstatic.com/D_916663-MLA72576078844_112023-F.jpg</v>
      </c>
    </row>
    <row r="1931" spans="1:15" ht="18">
      <c r="A1931" s="75" t="s">
        <v>1946</v>
      </c>
      <c r="B1931" s="175"/>
      <c r="C1931" s="94">
        <f>+VLOOKUP(A1931,BD!$A$2:$E$3988,3,0)</f>
        <v>56</v>
      </c>
      <c r="D1931" s="95" t="str">
        <f>+VLOOKUP(A1931,BD!$A$2:$E$3988,4,0)</f>
        <v>ACERO CABEZA BAJA - M 6 x 1.0 - L: 13.90 mm</v>
      </c>
      <c r="E1931" s="96">
        <f>+VLOOKUP(A1931,BD!$A$2:$E$3988,5,0)</f>
        <v>306.89</v>
      </c>
      <c r="G1931" s="101">
        <f t="shared" si="56"/>
        <v>165.72</v>
      </c>
      <c r="H1931" s="69"/>
      <c r="I1931" s="101">
        <f t="array" ref="I1931">+ROUND(G1931+(G1931*DES.2),2)</f>
        <v>298.3</v>
      </c>
      <c r="J1931" s="57"/>
      <c r="K1931" s="57"/>
      <c r="L1931" s="57"/>
      <c r="M1931" s="57"/>
      <c r="N1931" s="57"/>
      <c r="O1931" s="64" t="str">
        <f>+IFERROR(VLOOKUP(A1931,Imagen!A:B,2,0),"")</f>
        <v>http://http2.mlstatic.com/D_602041-MLA72647644887_112023-F.jpg</v>
      </c>
    </row>
    <row r="1932" spans="1:15" ht="18">
      <c r="A1932" s="75" t="s">
        <v>1947</v>
      </c>
      <c r="C1932" s="94">
        <f>+VLOOKUP(A1932,BD!$A$2:$E$3988,3,0)</f>
        <v>57</v>
      </c>
      <c r="D1932" s="95" t="str">
        <f>+VLOOKUP(A1932,BD!$A$2:$E$3988,4,0)</f>
        <v>ACERO CABEZA BAJA - M 8 x 1.25 - L: 16 mm</v>
      </c>
      <c r="E1932" s="96">
        <f>+VLOOKUP(A1932,BD!$A$2:$E$3988,5,0)</f>
        <v>515.57000000000005</v>
      </c>
      <c r="G1932" s="101">
        <f t="shared" si="56"/>
        <v>278.41000000000003</v>
      </c>
      <c r="H1932" s="69"/>
      <c r="I1932" s="101">
        <f t="array" ref="I1932">+ROUND(G1932+(G1932*DES.2),2)</f>
        <v>501.14</v>
      </c>
      <c r="J1932" s="57"/>
      <c r="K1932" s="57"/>
      <c r="L1932" s="57"/>
      <c r="M1932" s="57"/>
      <c r="N1932" s="57"/>
      <c r="O1932" s="64" t="str">
        <f>+IFERROR(VLOOKUP(A1932,Imagen!A:B,2,0),"")</f>
        <v>http://http2.mlstatic.com/D_792491-MLA72647644875_112023-F.jpg</v>
      </c>
    </row>
    <row r="1933" spans="1:15" ht="18">
      <c r="A1933" s="75" t="s">
        <v>1948</v>
      </c>
      <c r="C1933" s="94">
        <f>+VLOOKUP(A1933,BD!$A$2:$E$3988,3,0)</f>
        <v>58</v>
      </c>
      <c r="D1933" s="95" t="str">
        <f>+VLOOKUP(A1933,BD!$A$2:$E$3988,4,0)</f>
        <v>ACERO CABEZA BAJA - M 10 x 1.50 - L: 19,8 mm</v>
      </c>
      <c r="E1933" s="96">
        <f>+VLOOKUP(A1933,BD!$A$2:$E$3988,5,0)</f>
        <v>814.53</v>
      </c>
      <c r="G1933" s="101">
        <f t="shared" si="56"/>
        <v>439.85</v>
      </c>
      <c r="H1933" s="69"/>
      <c r="I1933" s="101">
        <f t="array" ref="I1933">+ROUND(G1933+(G1933*DES.2),2)</f>
        <v>791.73</v>
      </c>
      <c r="J1933" s="57"/>
      <c r="K1933" s="57"/>
      <c r="L1933" s="57"/>
      <c r="M1933" s="57"/>
      <c r="N1933" s="57"/>
      <c r="O1933" s="64" t="str">
        <f>+IFERROR(VLOOKUP(A1933,Imagen!A:B,2,0),"")</f>
        <v>http://http2.mlstatic.com/D_656141-MLA72647644901_112023-F.jpg</v>
      </c>
    </row>
    <row r="1934" spans="1:15" ht="18">
      <c r="A1934" s="75" t="s">
        <v>1949</v>
      </c>
      <c r="C1934" s="94">
        <f>+VLOOKUP(A1934,BD!$A$2:$E$3988,3,0)</f>
        <v>59</v>
      </c>
      <c r="D1934" s="95" t="str">
        <f>+VLOOKUP(A1934,BD!$A$2:$E$3988,4,0)</f>
        <v>ACERO CABEZA ANCHA PULGADA - 3/16" - L: 12.00 mm</v>
      </c>
      <c r="E1934" s="96">
        <f>+VLOOKUP(A1934,BD!$A$2:$E$3988,5,0)</f>
        <v>445.43</v>
      </c>
      <c r="G1934" s="101">
        <f t="shared" si="56"/>
        <v>240.53</v>
      </c>
      <c r="H1934" s="69"/>
      <c r="I1934" s="101">
        <f t="array" ref="I1934">+ROUND(G1934+(G1934*DES.2),2)</f>
        <v>432.95</v>
      </c>
      <c r="J1934" s="57"/>
      <c r="K1934" s="57"/>
      <c r="L1934" s="57"/>
      <c r="M1934" s="57"/>
      <c r="N1934" s="57"/>
      <c r="O1934" s="64" t="str">
        <f>+IFERROR(VLOOKUP(A1934,Imagen!A:B,2,0),"")</f>
        <v>http://http2.mlstatic.com/D_859461-MLA72576069186_112023-F.jpg</v>
      </c>
    </row>
    <row r="1935" spans="1:15" ht="18">
      <c r="A1935" s="75" t="s">
        <v>1950</v>
      </c>
      <c r="C1935" s="94">
        <f>+VLOOKUP(A1935,BD!$A$2:$E$3988,3,0)</f>
        <v>60</v>
      </c>
      <c r="D1935" s="95" t="str">
        <f>+VLOOKUP(A1935,BD!$A$2:$E$3988,4,0)</f>
        <v>ACERO CABEZA ANCHA PULGADA - 1/4" - L: 15.00 mm</v>
      </c>
      <c r="E1935" s="96">
        <f>+VLOOKUP(A1935,BD!$A$2:$E$3988,5,0)</f>
        <v>533.45000000000005</v>
      </c>
      <c r="G1935" s="101">
        <f t="shared" si="56"/>
        <v>288.06</v>
      </c>
      <c r="H1935" s="69"/>
      <c r="I1935" s="101">
        <f t="array" ref="I1935">+ROUND(G1935+(G1935*DES.2),2)</f>
        <v>518.51</v>
      </c>
      <c r="J1935" s="57"/>
      <c r="K1935" s="57"/>
      <c r="L1935" s="57"/>
      <c r="M1935" s="57"/>
      <c r="N1935" s="57"/>
      <c r="O1935" s="64" t="str">
        <f>+IFERROR(VLOOKUP(A1935,Imagen!A:B,2,0),"")</f>
        <v>http://http2.mlstatic.com/D_839947-MLA72647440031_112023-F.jpg</v>
      </c>
    </row>
    <row r="1936" spans="1:15" ht="18">
      <c r="A1936" s="75" t="s">
        <v>1951</v>
      </c>
      <c r="C1936" s="94">
        <f>+VLOOKUP(A1936,BD!$A$2:$E$3988,3,0)</f>
        <v>61</v>
      </c>
      <c r="D1936" s="95" t="str">
        <f>+VLOOKUP(A1936,BD!$A$2:$E$3988,4,0)</f>
        <v>ACERO CABEZA ANCHA PULGADA - 5/16" - L: 17.50 mm</v>
      </c>
      <c r="E1936" s="96">
        <f>+VLOOKUP(A1936,BD!$A$2:$E$3988,5,0)</f>
        <v>1136.01</v>
      </c>
      <c r="G1936" s="101">
        <f t="shared" si="56"/>
        <v>613.45000000000005</v>
      </c>
      <c r="H1936" s="69"/>
      <c r="I1936" s="101">
        <f t="array" ref="I1936">+ROUND(G1936+(G1936*DES.2),2)</f>
        <v>1104.21</v>
      </c>
      <c r="J1936" s="57"/>
      <c r="K1936" s="57"/>
      <c r="L1936" s="57"/>
      <c r="M1936" s="57"/>
      <c r="N1936" s="57"/>
      <c r="O1936" s="64" t="str">
        <f>+IFERROR(VLOOKUP(A1936,Imagen!A:B,2,0),"")</f>
        <v>http://http2.mlstatic.com/D_735341-MLA72647391411_112023-F.jpg</v>
      </c>
    </row>
    <row r="1937" spans="1:15" ht="18">
      <c r="A1937" s="75" t="s">
        <v>1952</v>
      </c>
      <c r="C1937" s="94">
        <f>+VLOOKUP(A1937,BD!$A$2:$E$3988,3,0)</f>
        <v>62</v>
      </c>
      <c r="D1937" s="95" t="str">
        <f>+VLOOKUP(A1937,BD!$A$2:$E$3988,4,0)</f>
        <v>ACERO CABEZA ANCHA PULGADA - 5/16" - L: 17 mm</v>
      </c>
      <c r="E1937" s="96">
        <f>+VLOOKUP(A1937,BD!$A$2:$E$3988,5,0)</f>
        <v>800.89</v>
      </c>
      <c r="G1937" s="101">
        <f t="shared" si="56"/>
        <v>432.48</v>
      </c>
      <c r="H1937" s="69"/>
      <c r="I1937" s="101">
        <f t="array" ref="I1937">+ROUND(G1937+(G1937*DES.2),2)</f>
        <v>778.46</v>
      </c>
      <c r="J1937" s="57"/>
      <c r="K1937" s="57"/>
      <c r="L1937" s="57"/>
      <c r="M1937" s="57"/>
      <c r="N1937" s="57"/>
      <c r="O1937" s="64" t="str">
        <f>+IFERROR(VLOOKUP(A1937,Imagen!A:B,2,0),"")</f>
        <v>http://http2.mlstatic.com/D_962770-MLA72647391427_112023-F.jpg</v>
      </c>
    </row>
    <row r="1938" spans="1:15" ht="18">
      <c r="A1938" s="75" t="s">
        <v>1953</v>
      </c>
      <c r="C1938" s="94">
        <f>+VLOOKUP(A1938,BD!$A$2:$E$3988,3,0)</f>
        <v>63</v>
      </c>
      <c r="D1938" s="95" t="str">
        <f>+VLOOKUP(A1938,BD!$A$2:$E$3988,4,0)</f>
        <v>ACERO CABEZA ANCHA PULGADA - 3/8" - L: 19,8 mm</v>
      </c>
      <c r="E1938" s="96">
        <f>+VLOOKUP(A1938,BD!$A$2:$E$3988,5,0)</f>
        <v>862.77</v>
      </c>
      <c r="G1938" s="101">
        <f t="shared" si="56"/>
        <v>465.9</v>
      </c>
      <c r="H1938" s="69"/>
      <c r="I1938" s="101">
        <f t="array" ref="I1938">+ROUND(G1938+(G1938*DES.2),2)</f>
        <v>838.62</v>
      </c>
      <c r="J1938" s="57"/>
      <c r="K1938" s="57"/>
      <c r="L1938" s="57"/>
      <c r="M1938" s="57"/>
      <c r="N1938" s="57"/>
      <c r="O1938" s="64" t="str">
        <f>+IFERROR(VLOOKUP(A1938,Imagen!A:B,2,0),"")</f>
        <v>http://http2.mlstatic.com/D_750817-MLA72576078846_112023-F.jpg</v>
      </c>
    </row>
    <row r="1939" spans="1:15" ht="18">
      <c r="A1939" s="75" t="s">
        <v>1954</v>
      </c>
      <c r="C1939" s="94">
        <f>+VLOOKUP(A1939,BD!$A$2:$E$3988,3,0)</f>
        <v>64</v>
      </c>
      <c r="D1939" s="95" t="str">
        <f>+VLOOKUP(A1939,BD!$A$2:$E$3988,4,0)</f>
        <v>ALUMINIO CABEZA ANCHA - M 5 x 0.8 - L: 13.00 mm</v>
      </c>
      <c r="E1939" s="96">
        <f>+VLOOKUP(A1939,BD!$A$2:$E$3988,5,0)</f>
        <v>528.91999999999996</v>
      </c>
      <c r="G1939" s="101">
        <f t="shared" si="56"/>
        <v>285.62</v>
      </c>
      <c r="H1939" s="69"/>
      <c r="I1939" s="101">
        <f t="array" ref="I1939">+ROUND(G1939+(G1939*DES.2),2)</f>
        <v>514.12</v>
      </c>
      <c r="J1939" s="57"/>
      <c r="K1939" s="57"/>
      <c r="L1939" s="57"/>
      <c r="M1939" s="57"/>
      <c r="N1939" s="57"/>
      <c r="O1939" s="64" t="str">
        <f>+IFERROR(VLOOKUP(A1939,Imagen!A:B,2,0),"")</f>
        <v>http://http2.mlstatic.com/D_617543-MLA72647644909_112023-F.jpg</v>
      </c>
    </row>
    <row r="1940" spans="1:15" ht="18">
      <c r="A1940" s="75" t="s">
        <v>1955</v>
      </c>
      <c r="C1940" s="94">
        <f>+VLOOKUP(A1940,BD!$A$2:$E$3988,3,0)</f>
        <v>65</v>
      </c>
      <c r="D1940" s="95" t="str">
        <f>+VLOOKUP(A1940,BD!$A$2:$E$3988,4,0)</f>
        <v>ALUMINIO CABEZA ANCHA - M 6 x 1.0 - L: 14.50 mm</v>
      </c>
      <c r="E1940" s="96">
        <f>+VLOOKUP(A1940,BD!$A$2:$E$3988,5,0)</f>
        <v>555.30999999999995</v>
      </c>
      <c r="G1940" s="101">
        <f t="shared" si="56"/>
        <v>299.87</v>
      </c>
      <c r="H1940" s="69"/>
      <c r="I1940" s="101">
        <f t="array" ref="I1940">+ROUND(G1940+(G1940*DES.2),2)</f>
        <v>539.77</v>
      </c>
      <c r="J1940" s="57"/>
      <c r="K1940" s="57"/>
      <c r="L1940" s="57"/>
      <c r="M1940" s="57"/>
      <c r="N1940" s="57"/>
      <c r="O1940" s="64" t="str">
        <f>+IFERROR(VLOOKUP(A1940,Imagen!A:B,2,0),"")</f>
        <v>http://http2.mlstatic.com/D_761146-MLA72647391445_112023-F.jpg</v>
      </c>
    </row>
    <row r="1941" spans="1:15" ht="18">
      <c r="A1941" s="75" t="s">
        <v>1956</v>
      </c>
      <c r="C1941" s="94">
        <f>+VLOOKUP(A1941,BD!$A$2:$E$3988,3,0)</f>
        <v>66</v>
      </c>
      <c r="D1941" s="95" t="str">
        <f>+VLOOKUP(A1941,BD!$A$2:$E$3988,4,0)</f>
        <v>ALUMINIO CABEZA ANCHA - M 8 x 1.25 - L: 17.00 mm</v>
      </c>
      <c r="E1941" s="96">
        <f>+VLOOKUP(A1941,BD!$A$2:$E$3988,5,0)</f>
        <v>560.16999999999996</v>
      </c>
      <c r="G1941" s="101">
        <f t="shared" si="56"/>
        <v>302.49</v>
      </c>
      <c r="H1941" s="69"/>
      <c r="I1941" s="101">
        <f t="array" ref="I1941">+ROUND(G1941+(G1941*DES.2),2)</f>
        <v>544.48</v>
      </c>
      <c r="J1941" s="57"/>
      <c r="K1941" s="57"/>
      <c r="L1941" s="57"/>
      <c r="M1941" s="57"/>
      <c r="N1941" s="57"/>
      <c r="O1941" s="64" t="str">
        <f>+IFERROR(VLOOKUP(A1941,Imagen!A:B,2,0),"")</f>
        <v>http://http2.mlstatic.com/D_996265-MLA72576078840_112023-F.jpg</v>
      </c>
    </row>
    <row r="1942" spans="1:15" ht="18">
      <c r="A1942" s="75" t="s">
        <v>1957</v>
      </c>
      <c r="C1942" s="94">
        <f>+VLOOKUP(A1942,BD!$A$2:$E$3988,3,0)</f>
        <v>67</v>
      </c>
      <c r="D1942" s="95" t="str">
        <f>+VLOOKUP(A1942,BD!$A$2:$E$3988,4,0)</f>
        <v>ALUMINIO CABEZA ANCHA - M 10 x 1.50 - L: 19,8 mm</v>
      </c>
      <c r="E1942" s="96">
        <f>+VLOOKUP(A1942,BD!$A$2:$E$3988,5,0)</f>
        <v>814.72</v>
      </c>
      <c r="G1942" s="101">
        <f t="shared" si="56"/>
        <v>439.95</v>
      </c>
      <c r="H1942" s="69"/>
      <c r="I1942" s="101">
        <f t="array" ref="I1942">+ROUND(G1942+(G1942*DES.2),2)</f>
        <v>791.91</v>
      </c>
      <c r="J1942" s="57"/>
      <c r="K1942" s="57"/>
      <c r="L1942" s="57"/>
      <c r="M1942" s="57"/>
      <c r="N1942" s="57"/>
      <c r="O1942" s="64" t="str">
        <f>+IFERROR(VLOOKUP(A1942,Imagen!A:B,2,0),"")</f>
        <v>http://http2.mlstatic.com/D_682735-MLA72624404839_112023-F.jpg</v>
      </c>
    </row>
    <row r="1943" spans="1:15" ht="18">
      <c r="A1943" s="75" t="s">
        <v>1958</v>
      </c>
      <c r="C1943" s="94">
        <f>+VLOOKUP(A1943,BD!$A$2:$E$3988,3,0)</f>
        <v>68</v>
      </c>
      <c r="D1943" s="95" t="str">
        <f>+VLOOKUP(A1943,BD!$A$2:$E$3988,4,0)</f>
        <v>ACERO CABEZA ANCHA TREBOL- M 6 x 1.0 - L: 27.00 mm</v>
      </c>
      <c r="E1943" s="96">
        <f>+VLOOKUP(A1943,BD!$A$2:$E$3988,5,0)</f>
        <v>1697.78</v>
      </c>
      <c r="G1943" s="101">
        <f t="shared" si="56"/>
        <v>916.8</v>
      </c>
      <c r="H1943" s="69"/>
      <c r="I1943" s="101">
        <f t="array" ref="I1943">+ROUND(G1943+(G1943*DES.2),2)</f>
        <v>1650.24</v>
      </c>
      <c r="J1943" s="57"/>
      <c r="K1943" s="57"/>
      <c r="L1943" s="57"/>
      <c r="M1943" s="57"/>
      <c r="N1943" s="57"/>
      <c r="O1943" s="64" t="str">
        <f>+IFERROR(VLOOKUP(A1943,Imagen!A:B,2,0),"")</f>
        <v>http://http2.mlstatic.com/D_642691-MLA72576078834_112023-F.jpg</v>
      </c>
    </row>
    <row r="1944" spans="1:15" ht="18.75" thickBot="1">
      <c r="A1944" s="75" t="s">
        <v>1959</v>
      </c>
      <c r="C1944" s="94">
        <f>+VLOOKUP(A1944,BD!$A$2:$E$3988,3,0)</f>
        <v>69</v>
      </c>
      <c r="D1944" s="95" t="str">
        <f>+VLOOKUP(A1944,BD!$A$2:$E$3988,4,0)</f>
        <v>ACERO CABEZA ANCHA TREBOL- M 8 x 1.25 - L: 17.00 mm</v>
      </c>
      <c r="E1944" s="96">
        <f>+VLOOKUP(A1944,BD!$A$2:$E$3988,5,0)</f>
        <v>1858.83</v>
      </c>
      <c r="G1944" s="101">
        <f t="shared" si="56"/>
        <v>1003.77</v>
      </c>
      <c r="H1944" s="69"/>
      <c r="I1944" s="101">
        <f t="array" ref="I1944">+ROUND(G1944+(G1944*DES.2),2)</f>
        <v>1806.79</v>
      </c>
      <c r="J1944" s="57"/>
      <c r="K1944" s="57"/>
      <c r="L1944" s="57"/>
      <c r="M1944" s="57"/>
      <c r="N1944" s="57"/>
      <c r="O1944" s="64" t="str">
        <f>+IFERROR(VLOOKUP(A1944,Imagen!A:B,2,0),"")</f>
        <v>http://http2.mlstatic.com/D_903248-MLA72576069198_112023-F.jpg</v>
      </c>
    </row>
    <row r="1945" spans="1:15" ht="27" thickBot="1">
      <c r="A1945" s="75">
        <f>+A1924+1</f>
        <v>28</v>
      </c>
      <c r="B1945" s="174"/>
      <c r="C1945" s="173" t="str">
        <f>+VLOOKUP(A1945,BD!$G:$H,2,0)</f>
        <v>TARUGOS ESTRIADOS</v>
      </c>
      <c r="D1945" s="157"/>
      <c r="E1945" s="158"/>
      <c r="J1945" s="57"/>
      <c r="K1945" s="57"/>
      <c r="L1945" s="57"/>
      <c r="M1945" s="57"/>
      <c r="N1945" s="57"/>
      <c r="O1945" s="65" t="str">
        <f>+IFERROR(VLOOKUP(A1945,Imagen!A:B,2,0),"")</f>
        <v/>
      </c>
    </row>
    <row r="1946" spans="1:15" ht="18">
      <c r="A1946" s="75" t="s">
        <v>1960</v>
      </c>
      <c r="B1946" s="175"/>
      <c r="C1946" s="91" t="str">
        <f>+VLOOKUP(A1946,BD!$A$2:$E$3988,3,0)</f>
        <v>5 x 25</v>
      </c>
      <c r="D1946" s="92" t="str">
        <f>+VLOOKUP(A1946,BD!$A$2:$E$3988,4,0)</f>
        <v>5 x 25</v>
      </c>
      <c r="E1946" s="93">
        <f>+VLOOKUP(A1946,BD!$A$2:$E$3988,5,0)</f>
        <v>71.48</v>
      </c>
      <c r="G1946" s="100">
        <f t="shared" ref="G1946:G1978" si="57">IF($G$7="SI",ROUND(E1946-(E1946*DES.1),2)*1.21,ROUND(E1946-(E1946*DES.1),2))</f>
        <v>38.6</v>
      </c>
      <c r="H1946" s="69"/>
      <c r="I1946" s="100">
        <f t="array" ref="I1946">+ROUND(G1946+(G1946*DES.2),2)</f>
        <v>69.48</v>
      </c>
      <c r="J1946" s="57"/>
      <c r="K1946" s="57"/>
      <c r="L1946" s="57"/>
      <c r="M1946" s="57"/>
      <c r="N1946" s="57"/>
      <c r="O1946" s="65" t="str">
        <f>+IFERROR(VLOOKUP(A1946,Imagen!A:B,2,0),"")</f>
        <v/>
      </c>
    </row>
    <row r="1947" spans="1:15" ht="18">
      <c r="A1947" s="75" t="s">
        <v>1961</v>
      </c>
      <c r="B1947" s="175"/>
      <c r="C1947" s="94" t="str">
        <f>+VLOOKUP(A1947,BD!$A$2:$E$3988,3,0)</f>
        <v>5 x 30</v>
      </c>
      <c r="D1947" s="95" t="str">
        <f>+VLOOKUP(A1947,BD!$A$2:$E$3988,4,0)</f>
        <v>5 x 30</v>
      </c>
      <c r="E1947" s="96">
        <f>+VLOOKUP(A1947,BD!$A$2:$E$3988,5,0)</f>
        <v>71.48</v>
      </c>
      <c r="G1947" s="101">
        <f t="shared" si="57"/>
        <v>38.6</v>
      </c>
      <c r="H1947" s="69"/>
      <c r="I1947" s="101">
        <f t="array" ref="I1947">+ROUND(G1947+(G1947*DES.2),2)</f>
        <v>69.48</v>
      </c>
      <c r="J1947" s="57"/>
      <c r="K1947" s="57"/>
      <c r="L1947" s="57"/>
      <c r="M1947" s="57"/>
      <c r="N1947" s="57"/>
      <c r="O1947" s="64" t="str">
        <f>+IFERROR(VLOOKUP(A1947,Imagen!A:B,2,0),"")</f>
        <v>http://http2.mlstatic.com/D_650621-MLA72044865091_102023-F.jpg</v>
      </c>
    </row>
    <row r="1948" spans="1:15" ht="18">
      <c r="A1948" s="75" t="s">
        <v>1962</v>
      </c>
      <c r="B1948" s="175"/>
      <c r="C1948" s="94" t="str">
        <f>+VLOOKUP(A1948,BD!$A$2:$E$3988,3,0)</f>
        <v>5 x 35</v>
      </c>
      <c r="D1948" s="95" t="str">
        <f>+VLOOKUP(A1948,BD!$A$2:$E$3988,4,0)</f>
        <v>5 x 35</v>
      </c>
      <c r="E1948" s="96">
        <f>+VLOOKUP(A1948,BD!$A$2:$E$3988,5,0)</f>
        <v>88.8</v>
      </c>
      <c r="G1948" s="101">
        <f t="shared" si="57"/>
        <v>47.95</v>
      </c>
      <c r="H1948" s="69"/>
      <c r="I1948" s="101">
        <f t="array" ref="I1948">+ROUND(G1948+(G1948*DES.2),2)</f>
        <v>86.31</v>
      </c>
      <c r="J1948" s="57"/>
      <c r="K1948" s="57"/>
      <c r="L1948" s="57"/>
      <c r="M1948" s="57"/>
      <c r="N1948" s="57"/>
      <c r="O1948" s="65" t="str">
        <f>+IFERROR(VLOOKUP(A1948,Imagen!A:B,2,0),"")</f>
        <v/>
      </c>
    </row>
    <row r="1949" spans="1:15" ht="18">
      <c r="A1949" s="75" t="s">
        <v>1963</v>
      </c>
      <c r="B1949" s="175"/>
      <c r="C1949" s="94" t="str">
        <f>+VLOOKUP(A1949,BD!$A$2:$E$3988,3,0)</f>
        <v>5 x 40</v>
      </c>
      <c r="D1949" s="95" t="str">
        <f>+VLOOKUP(A1949,BD!$A$2:$E$3988,4,0)</f>
        <v>5 x 40</v>
      </c>
      <c r="E1949" s="96">
        <f>+VLOOKUP(A1949,BD!$A$2:$E$3988,5,0)</f>
        <v>95.6</v>
      </c>
      <c r="G1949" s="101">
        <f t="shared" si="57"/>
        <v>51.62</v>
      </c>
      <c r="H1949" s="69"/>
      <c r="I1949" s="101">
        <f t="array" ref="I1949">+ROUND(G1949+(G1949*DES.2),2)</f>
        <v>92.92</v>
      </c>
      <c r="J1949" s="57"/>
      <c r="K1949" s="57"/>
      <c r="L1949" s="57"/>
      <c r="M1949" s="57"/>
      <c r="N1949" s="57"/>
      <c r="O1949" s="65" t="str">
        <f>+IFERROR(VLOOKUP(A1949,Imagen!A:B,2,0),"")</f>
        <v/>
      </c>
    </row>
    <row r="1950" spans="1:15" ht="18">
      <c r="A1950" s="75" t="s">
        <v>1964</v>
      </c>
      <c r="B1950" s="175"/>
      <c r="C1950" s="94" t="str">
        <f>+VLOOKUP(A1950,BD!$A$2:$E$3988,3,0)</f>
        <v xml:space="preserve">5 x 45 </v>
      </c>
      <c r="D1950" s="95" t="str">
        <f>+VLOOKUP(A1950,BD!$A$2:$E$3988,4,0)</f>
        <v xml:space="preserve">5 x 45 </v>
      </c>
      <c r="E1950" s="96">
        <f>+VLOOKUP(A1950,BD!$A$2:$E$3988,5,0)</f>
        <v>103.72</v>
      </c>
      <c r="G1950" s="101">
        <f t="shared" si="57"/>
        <v>56.01</v>
      </c>
      <c r="H1950" s="69"/>
      <c r="I1950" s="101">
        <f t="array" ref="I1950">+ROUND(G1950+(G1950*DES.2),2)</f>
        <v>100.82</v>
      </c>
      <c r="J1950" s="57"/>
      <c r="K1950" s="57"/>
      <c r="L1950" s="57"/>
      <c r="M1950" s="57"/>
      <c r="N1950" s="57"/>
      <c r="O1950" s="65" t="str">
        <f>+IFERROR(VLOOKUP(A1950,Imagen!A:B,2,0),"")</f>
        <v/>
      </c>
    </row>
    <row r="1951" spans="1:15" ht="18">
      <c r="A1951" s="75" t="s">
        <v>1965</v>
      </c>
      <c r="B1951" s="175"/>
      <c r="C1951" s="94" t="str">
        <f>+VLOOKUP(A1951,BD!$A$2:$E$3988,3,0)</f>
        <v>5 x 50</v>
      </c>
      <c r="D1951" s="95" t="str">
        <f>+VLOOKUP(A1951,BD!$A$2:$E$3988,4,0)</f>
        <v>5 x 50</v>
      </c>
      <c r="E1951" s="96">
        <f>+VLOOKUP(A1951,BD!$A$2:$E$3988,5,0)</f>
        <v>113.32</v>
      </c>
      <c r="G1951" s="101">
        <f t="shared" si="57"/>
        <v>61.19</v>
      </c>
      <c r="H1951" s="69"/>
      <c r="I1951" s="101">
        <f t="array" ref="I1951">+ROUND(G1951+(G1951*DES.2),2)</f>
        <v>110.14</v>
      </c>
      <c r="J1951" s="57"/>
      <c r="K1951" s="57"/>
      <c r="L1951" s="57"/>
      <c r="M1951" s="57"/>
      <c r="N1951" s="57"/>
      <c r="O1951" s="65" t="str">
        <f>+IFERROR(VLOOKUP(A1951,Imagen!A:B,2,0),"")</f>
        <v/>
      </c>
    </row>
    <row r="1952" spans="1:15" ht="18">
      <c r="A1952" s="75" t="s">
        <v>1966</v>
      </c>
      <c r="B1952" s="175"/>
      <c r="C1952" s="94" t="str">
        <f>+VLOOKUP(A1952,BD!$A$2:$E$3988,3,0)</f>
        <v>6 x 25</v>
      </c>
      <c r="D1952" s="95" t="str">
        <f>+VLOOKUP(A1952,BD!$A$2:$E$3988,4,0)</f>
        <v>6 x 25</v>
      </c>
      <c r="E1952" s="96">
        <f>+VLOOKUP(A1952,BD!$A$2:$E$3988,5,0)</f>
        <v>71.48</v>
      </c>
      <c r="G1952" s="101">
        <f t="shared" si="57"/>
        <v>38.6</v>
      </c>
      <c r="H1952" s="69"/>
      <c r="I1952" s="101">
        <f t="array" ref="I1952">+ROUND(G1952+(G1952*DES.2),2)</f>
        <v>69.48</v>
      </c>
      <c r="J1952" s="57"/>
      <c r="K1952" s="57"/>
      <c r="L1952" s="57"/>
      <c r="M1952" s="57"/>
      <c r="N1952" s="57"/>
      <c r="O1952" s="64" t="str">
        <f>+IFERROR(VLOOKUP(A1952,Imagen!A:B,2,0),"")</f>
        <v>http://http2.mlstatic.com/D_650621-MLA72044865091_102023-F.jpg</v>
      </c>
    </row>
    <row r="1953" spans="1:15" ht="18">
      <c r="A1953" s="75" t="s">
        <v>1967</v>
      </c>
      <c r="C1953" s="94" t="str">
        <f>+VLOOKUP(A1953,BD!$A$2:$E$3988,3,0)</f>
        <v>6 x 30</v>
      </c>
      <c r="D1953" s="95" t="str">
        <f>+VLOOKUP(A1953,BD!$A$2:$E$3988,4,0)</f>
        <v>6 x 30</v>
      </c>
      <c r="E1953" s="96">
        <f>+VLOOKUP(A1953,BD!$A$2:$E$3988,5,0)</f>
        <v>71.48</v>
      </c>
      <c r="G1953" s="101">
        <f t="shared" si="57"/>
        <v>38.6</v>
      </c>
      <c r="H1953" s="69"/>
      <c r="I1953" s="101">
        <f t="array" ref="I1953">+ROUND(G1953+(G1953*DES.2),2)</f>
        <v>69.48</v>
      </c>
      <c r="J1953" s="57"/>
      <c r="K1953" s="57"/>
      <c r="L1953" s="57"/>
      <c r="M1953" s="57"/>
      <c r="N1953" s="57"/>
      <c r="O1953" s="64" t="str">
        <f>+IFERROR(VLOOKUP(A1953,Imagen!A:B,2,0),"")</f>
        <v>http://http2.mlstatic.com/D_650621-MLA72044865091_102023-F.jpg</v>
      </c>
    </row>
    <row r="1954" spans="1:15" ht="18">
      <c r="A1954" s="75" t="s">
        <v>1968</v>
      </c>
      <c r="C1954" s="94" t="str">
        <f>+VLOOKUP(A1954,BD!$A$2:$E$3988,3,0)</f>
        <v>6 x 35</v>
      </c>
      <c r="D1954" s="95" t="str">
        <f>+VLOOKUP(A1954,BD!$A$2:$E$3988,4,0)</f>
        <v>6 x 35</v>
      </c>
      <c r="E1954" s="96">
        <f>+VLOOKUP(A1954,BD!$A$2:$E$3988,5,0)</f>
        <v>88.8</v>
      </c>
      <c r="G1954" s="101">
        <f t="shared" si="57"/>
        <v>47.95</v>
      </c>
      <c r="H1954" s="69"/>
      <c r="I1954" s="101">
        <f t="array" ref="I1954">+ROUND(G1954+(G1954*DES.2),2)</f>
        <v>86.31</v>
      </c>
      <c r="J1954" s="57"/>
      <c r="K1954" s="57"/>
      <c r="L1954" s="57"/>
      <c r="M1954" s="57"/>
      <c r="N1954" s="57"/>
      <c r="O1954" s="64" t="str">
        <f>+IFERROR(VLOOKUP(A1954,Imagen!A:B,2,0),"")</f>
        <v>http://http2.mlstatic.com/D_650621-MLA72044865091_102023-F.jpg</v>
      </c>
    </row>
    <row r="1955" spans="1:15" ht="18">
      <c r="A1955" s="75" t="s">
        <v>1969</v>
      </c>
      <c r="C1955" s="94" t="str">
        <f>+VLOOKUP(A1955,BD!$A$2:$E$3988,3,0)</f>
        <v>6 x 40</v>
      </c>
      <c r="D1955" s="95" t="str">
        <f>+VLOOKUP(A1955,BD!$A$2:$E$3988,4,0)</f>
        <v>6 x 40</v>
      </c>
      <c r="E1955" s="96">
        <f>+VLOOKUP(A1955,BD!$A$2:$E$3988,5,0)</f>
        <v>95.6</v>
      </c>
      <c r="G1955" s="101">
        <f t="shared" si="57"/>
        <v>51.62</v>
      </c>
      <c r="H1955" s="69"/>
      <c r="I1955" s="101">
        <f t="array" ref="I1955">+ROUND(G1955+(G1955*DES.2),2)</f>
        <v>92.92</v>
      </c>
      <c r="J1955" s="57"/>
      <c r="K1955" s="57"/>
      <c r="L1955" s="57"/>
      <c r="M1955" s="57"/>
      <c r="N1955" s="57"/>
      <c r="O1955" s="64" t="str">
        <f>+IFERROR(VLOOKUP(A1955,Imagen!A:B,2,0),"")</f>
        <v>http://http2.mlstatic.com/D_650621-MLA72044865091_102023-F.jpg</v>
      </c>
    </row>
    <row r="1956" spans="1:15" ht="18">
      <c r="A1956" s="75" t="s">
        <v>1970</v>
      </c>
      <c r="C1956" s="94" t="str">
        <f>+VLOOKUP(A1956,BD!$A$2:$E$3988,3,0)</f>
        <v>6 x 45</v>
      </c>
      <c r="D1956" s="95" t="str">
        <f>+VLOOKUP(A1956,BD!$A$2:$E$3988,4,0)</f>
        <v>6 x 45</v>
      </c>
      <c r="E1956" s="96">
        <f>+VLOOKUP(A1956,BD!$A$2:$E$3988,5,0)</f>
        <v>103.72</v>
      </c>
      <c r="G1956" s="101">
        <f t="shared" si="57"/>
        <v>56.01</v>
      </c>
      <c r="H1956" s="69"/>
      <c r="I1956" s="101">
        <f t="array" ref="I1956">+ROUND(G1956+(G1956*DES.2),2)</f>
        <v>100.82</v>
      </c>
      <c r="J1956" s="57"/>
      <c r="K1956" s="57"/>
      <c r="L1956" s="57"/>
      <c r="M1956" s="57"/>
      <c r="N1956" s="57"/>
      <c r="O1956" s="65" t="str">
        <f>+IFERROR(VLOOKUP(A1956,Imagen!A:B,2,0),"")</f>
        <v/>
      </c>
    </row>
    <row r="1957" spans="1:15" ht="18">
      <c r="A1957" s="75" t="s">
        <v>1971</v>
      </c>
      <c r="C1957" s="94" t="str">
        <f>+VLOOKUP(A1957,BD!$A$2:$E$3988,3,0)</f>
        <v>6 x 50</v>
      </c>
      <c r="D1957" s="95" t="str">
        <f>+VLOOKUP(A1957,BD!$A$2:$E$3988,4,0)</f>
        <v>6 x 50</v>
      </c>
      <c r="E1957" s="96">
        <f>+VLOOKUP(A1957,BD!$A$2:$E$3988,5,0)</f>
        <v>113.32</v>
      </c>
      <c r="G1957" s="101">
        <f t="shared" si="57"/>
        <v>61.19</v>
      </c>
      <c r="H1957" s="69"/>
      <c r="I1957" s="101">
        <f t="array" ref="I1957">+ROUND(G1957+(G1957*DES.2),2)</f>
        <v>110.14</v>
      </c>
      <c r="J1957" s="57"/>
      <c r="K1957" s="57"/>
      <c r="L1957" s="57"/>
      <c r="M1957" s="57"/>
      <c r="N1957" s="57"/>
      <c r="O1957" s="64" t="str">
        <f>+IFERROR(VLOOKUP(A1957,Imagen!A:B,2,0),"")</f>
        <v>http://http2.mlstatic.com/D_650621-MLA72044865091_102023-F.jpg</v>
      </c>
    </row>
    <row r="1958" spans="1:15" ht="18">
      <c r="A1958" s="75" t="s">
        <v>1972</v>
      </c>
      <c r="C1958" s="94" t="str">
        <f>+VLOOKUP(A1958,BD!$A$2:$E$3988,3,0)</f>
        <v>8 x 25</v>
      </c>
      <c r="D1958" s="95" t="str">
        <f>+VLOOKUP(A1958,BD!$A$2:$E$3988,4,0)</f>
        <v>8 x 25</v>
      </c>
      <c r="E1958" s="96">
        <f>+VLOOKUP(A1958,BD!$A$2:$E$3988,5,0)</f>
        <v>71.48</v>
      </c>
      <c r="G1958" s="101">
        <f t="shared" si="57"/>
        <v>38.6</v>
      </c>
      <c r="H1958" s="69"/>
      <c r="I1958" s="101">
        <f t="array" ref="I1958">+ROUND(G1958+(G1958*DES.2),2)</f>
        <v>69.48</v>
      </c>
      <c r="J1958" s="57"/>
      <c r="K1958" s="57"/>
      <c r="L1958" s="57"/>
      <c r="M1958" s="57"/>
      <c r="N1958" s="57"/>
      <c r="O1958" s="64" t="str">
        <f>+IFERROR(VLOOKUP(A1958,Imagen!A:B,2,0),"")</f>
        <v>http://http2.mlstatic.com/D_650621-MLA72044865091_102023-F.jpg</v>
      </c>
    </row>
    <row r="1959" spans="1:15" ht="18">
      <c r="A1959" s="75" t="s">
        <v>1973</v>
      </c>
      <c r="C1959" s="94" t="str">
        <f>+VLOOKUP(A1959,BD!$A$2:$E$3988,3,0)</f>
        <v>8 x 30</v>
      </c>
      <c r="D1959" s="95" t="str">
        <f>+VLOOKUP(A1959,BD!$A$2:$E$3988,4,0)</f>
        <v>8 x 30</v>
      </c>
      <c r="E1959" s="96">
        <f>+VLOOKUP(A1959,BD!$A$2:$E$3988,5,0)</f>
        <v>71.48</v>
      </c>
      <c r="G1959" s="101">
        <f t="shared" si="57"/>
        <v>38.6</v>
      </c>
      <c r="H1959" s="69"/>
      <c r="I1959" s="101">
        <f t="array" ref="I1959">+ROUND(G1959+(G1959*DES.2),2)</f>
        <v>69.48</v>
      </c>
      <c r="J1959" s="57"/>
      <c r="K1959" s="57"/>
      <c r="L1959" s="57"/>
      <c r="M1959" s="57"/>
      <c r="N1959" s="57"/>
      <c r="O1959" s="64" t="str">
        <f>+IFERROR(VLOOKUP(A1959,Imagen!A:B,2,0),"")</f>
        <v>http://http2.mlstatic.com/D_650621-MLA72044865091_102023-F.jpg</v>
      </c>
    </row>
    <row r="1960" spans="1:15" ht="18">
      <c r="A1960" s="75" t="s">
        <v>1974</v>
      </c>
      <c r="C1960" s="94" t="str">
        <f>+VLOOKUP(A1960,BD!$A$2:$E$3988,3,0)</f>
        <v>8 x 35</v>
      </c>
      <c r="D1960" s="95" t="str">
        <f>+VLOOKUP(A1960,BD!$A$2:$E$3988,4,0)</f>
        <v>8 x 35</v>
      </c>
      <c r="E1960" s="96">
        <f>+VLOOKUP(A1960,BD!$A$2:$E$3988,5,0)</f>
        <v>88.8</v>
      </c>
      <c r="G1960" s="101">
        <f t="shared" si="57"/>
        <v>47.95</v>
      </c>
      <c r="H1960" s="69"/>
      <c r="I1960" s="101">
        <f t="array" ref="I1960">+ROUND(G1960+(G1960*DES.2),2)</f>
        <v>86.31</v>
      </c>
      <c r="J1960" s="57"/>
      <c r="K1960" s="57"/>
      <c r="L1960" s="57"/>
      <c r="M1960" s="57"/>
      <c r="N1960" s="57"/>
      <c r="O1960" s="64" t="str">
        <f>+IFERROR(VLOOKUP(A1960,Imagen!A:B,2,0),"")</f>
        <v>http://http2.mlstatic.com/D_650621-MLA72044865091_102023-F.jpg</v>
      </c>
    </row>
    <row r="1961" spans="1:15" ht="18">
      <c r="A1961" s="75" t="s">
        <v>1975</v>
      </c>
      <c r="C1961" s="94" t="str">
        <f>+VLOOKUP(A1961,BD!$A$2:$E$3988,3,0)</f>
        <v>8 x 40</v>
      </c>
      <c r="D1961" s="95" t="str">
        <f>+VLOOKUP(A1961,BD!$A$2:$E$3988,4,0)</f>
        <v>8 x 40</v>
      </c>
      <c r="E1961" s="96">
        <f>+VLOOKUP(A1961,BD!$A$2:$E$3988,5,0)</f>
        <v>95.6</v>
      </c>
      <c r="G1961" s="101">
        <f t="shared" si="57"/>
        <v>51.62</v>
      </c>
      <c r="H1961" s="69"/>
      <c r="I1961" s="101">
        <f t="array" ref="I1961">+ROUND(G1961+(G1961*DES.2),2)</f>
        <v>92.92</v>
      </c>
      <c r="J1961" s="57"/>
      <c r="K1961" s="57"/>
      <c r="L1961" s="57"/>
      <c r="M1961" s="57"/>
      <c r="N1961" s="57"/>
      <c r="O1961" s="64" t="str">
        <f>+IFERROR(VLOOKUP(A1961,Imagen!A:B,2,0),"")</f>
        <v>http://http2.mlstatic.com/D_650621-MLA72044865091_102023-F.jpg</v>
      </c>
    </row>
    <row r="1962" spans="1:15" ht="18">
      <c r="A1962" s="75" t="s">
        <v>1976</v>
      </c>
      <c r="C1962" s="94" t="str">
        <f>+VLOOKUP(A1962,BD!$A$2:$E$3988,3,0)</f>
        <v>8 x 45</v>
      </c>
      <c r="D1962" s="95" t="str">
        <f>+VLOOKUP(A1962,BD!$A$2:$E$3988,4,0)</f>
        <v>8 x 45</v>
      </c>
      <c r="E1962" s="96">
        <f>+VLOOKUP(A1962,BD!$A$2:$E$3988,5,0)</f>
        <v>103.72</v>
      </c>
      <c r="G1962" s="101">
        <f t="shared" si="57"/>
        <v>56.01</v>
      </c>
      <c r="H1962" s="69"/>
      <c r="I1962" s="101">
        <f t="array" ref="I1962">+ROUND(G1962+(G1962*DES.2),2)</f>
        <v>100.82</v>
      </c>
      <c r="J1962" s="57"/>
      <c r="K1962" s="57"/>
      <c r="L1962" s="57"/>
      <c r="M1962" s="57"/>
      <c r="N1962" s="57"/>
      <c r="O1962" s="65" t="str">
        <f>+IFERROR(VLOOKUP(A1962,Imagen!A:B,2,0),"")</f>
        <v/>
      </c>
    </row>
    <row r="1963" spans="1:15" ht="18">
      <c r="A1963" s="75" t="s">
        <v>1977</v>
      </c>
      <c r="C1963" s="94" t="str">
        <f>+VLOOKUP(A1963,BD!$A$2:$E$3988,3,0)</f>
        <v>8 x 50</v>
      </c>
      <c r="D1963" s="95" t="str">
        <f>+VLOOKUP(A1963,BD!$A$2:$E$3988,4,0)</f>
        <v>8 x 50</v>
      </c>
      <c r="E1963" s="96">
        <f>+VLOOKUP(A1963,BD!$A$2:$E$3988,5,0)</f>
        <v>113.32</v>
      </c>
      <c r="G1963" s="101">
        <f t="shared" si="57"/>
        <v>61.19</v>
      </c>
      <c r="H1963" s="69"/>
      <c r="I1963" s="101">
        <f t="array" ref="I1963">+ROUND(G1963+(G1963*DES.2),2)</f>
        <v>110.14</v>
      </c>
      <c r="J1963" s="57"/>
      <c r="K1963" s="57"/>
      <c r="L1963" s="57"/>
      <c r="M1963" s="57"/>
      <c r="N1963" s="57"/>
      <c r="O1963" s="64" t="str">
        <f>+IFERROR(VLOOKUP(A1963,Imagen!A:B,2,0),"")</f>
        <v>http://http2.mlstatic.com/D_650621-MLA72044865091_102023-F.jpg</v>
      </c>
    </row>
    <row r="1964" spans="1:15" ht="18">
      <c r="A1964" s="75" t="s">
        <v>1978</v>
      </c>
      <c r="C1964" s="94" t="str">
        <f>+VLOOKUP(A1964,BD!$A$2:$E$3988,3,0)</f>
        <v>10 x 25</v>
      </c>
      <c r="D1964" s="95" t="str">
        <f>+VLOOKUP(A1964,BD!$A$2:$E$3988,4,0)</f>
        <v>10 x 25</v>
      </c>
      <c r="E1964" s="96">
        <f>+VLOOKUP(A1964,BD!$A$2:$E$3988,5,0)</f>
        <v>101.84</v>
      </c>
      <c r="G1964" s="101">
        <f t="shared" si="57"/>
        <v>54.99</v>
      </c>
      <c r="H1964" s="69"/>
      <c r="I1964" s="101">
        <f t="array" ref="I1964">+ROUND(G1964+(G1964*DES.2),2)</f>
        <v>98.98</v>
      </c>
      <c r="J1964" s="57"/>
      <c r="K1964" s="57"/>
      <c r="L1964" s="57"/>
      <c r="M1964" s="57"/>
      <c r="N1964" s="57"/>
      <c r="O1964" s="65" t="str">
        <f>+IFERROR(VLOOKUP(A1964,Imagen!A:B,2,0),"")</f>
        <v/>
      </c>
    </row>
    <row r="1965" spans="1:15" ht="18">
      <c r="A1965" s="75" t="s">
        <v>1979</v>
      </c>
      <c r="C1965" s="94" t="str">
        <f>+VLOOKUP(A1965,BD!$A$2:$E$3988,3,0)</f>
        <v>10 x 30</v>
      </c>
      <c r="D1965" s="95" t="str">
        <f>+VLOOKUP(A1965,BD!$A$2:$E$3988,4,0)</f>
        <v>10 x 30</v>
      </c>
      <c r="E1965" s="96">
        <f>+VLOOKUP(A1965,BD!$A$2:$E$3988,5,0)</f>
        <v>101.84</v>
      </c>
      <c r="G1965" s="101">
        <f t="shared" si="57"/>
        <v>54.99</v>
      </c>
      <c r="H1965" s="69"/>
      <c r="I1965" s="101">
        <f t="array" ref="I1965">+ROUND(G1965+(G1965*DES.2),2)</f>
        <v>98.98</v>
      </c>
      <c r="J1965" s="57"/>
      <c r="K1965" s="57"/>
      <c r="L1965" s="57"/>
      <c r="M1965" s="57"/>
      <c r="N1965" s="57"/>
      <c r="O1965" s="64" t="str">
        <f>+IFERROR(VLOOKUP(A1965,Imagen!A:B,2,0),"")</f>
        <v>http://http2.mlstatic.com/D_650621-MLA72044865091_102023-F.jpg</v>
      </c>
    </row>
    <row r="1966" spans="1:15" ht="18">
      <c r="A1966" s="75" t="s">
        <v>1980</v>
      </c>
      <c r="C1966" s="94" t="str">
        <f>+VLOOKUP(A1966,BD!$A$2:$E$3988,3,0)</f>
        <v>10 x 35</v>
      </c>
      <c r="D1966" s="95" t="str">
        <f>+VLOOKUP(A1966,BD!$A$2:$E$3988,4,0)</f>
        <v>10 x 35</v>
      </c>
      <c r="E1966" s="96">
        <f>+VLOOKUP(A1966,BD!$A$2:$E$3988,5,0)</f>
        <v>114.08</v>
      </c>
      <c r="G1966" s="101">
        <f t="shared" si="57"/>
        <v>61.6</v>
      </c>
      <c r="H1966" s="69"/>
      <c r="I1966" s="101">
        <f t="array" ref="I1966">+ROUND(G1966+(G1966*DES.2),2)</f>
        <v>110.88</v>
      </c>
      <c r="J1966" s="57"/>
      <c r="K1966" s="57"/>
      <c r="L1966" s="57"/>
      <c r="M1966" s="57"/>
      <c r="N1966" s="57"/>
      <c r="O1966" s="65" t="str">
        <f>+IFERROR(VLOOKUP(A1966,Imagen!A:B,2,0),"")</f>
        <v/>
      </c>
    </row>
    <row r="1967" spans="1:15" ht="18">
      <c r="A1967" s="75" t="s">
        <v>1981</v>
      </c>
      <c r="C1967" s="94" t="str">
        <f>+VLOOKUP(A1967,BD!$A$2:$E$3988,3,0)</f>
        <v>10 x 40</v>
      </c>
      <c r="D1967" s="95" t="str">
        <f>+VLOOKUP(A1967,BD!$A$2:$E$3988,4,0)</f>
        <v>10 x 40</v>
      </c>
      <c r="E1967" s="96">
        <f>+VLOOKUP(A1967,BD!$A$2:$E$3988,5,0)</f>
        <v>130.84</v>
      </c>
      <c r="G1967" s="101">
        <f t="shared" si="57"/>
        <v>70.650000000000006</v>
      </c>
      <c r="H1967" s="69"/>
      <c r="I1967" s="101">
        <f t="array" ref="I1967">+ROUND(G1967+(G1967*DES.2),2)</f>
        <v>127.17</v>
      </c>
      <c r="J1967" s="57"/>
      <c r="K1967" s="57"/>
      <c r="L1967" s="57"/>
      <c r="M1967" s="57"/>
      <c r="N1967" s="57"/>
      <c r="O1967" s="64" t="str">
        <f>+IFERROR(VLOOKUP(A1967,Imagen!A:B,2,0),"")</f>
        <v>http://http2.mlstatic.com/D_650621-MLA72044865091_102023-F.jpg</v>
      </c>
    </row>
    <row r="1968" spans="1:15" ht="18">
      <c r="A1968" s="75" t="s">
        <v>1982</v>
      </c>
      <c r="C1968" s="94" t="str">
        <f>+VLOOKUP(A1968,BD!$A$2:$E$3988,3,0)</f>
        <v>10 x 45</v>
      </c>
      <c r="D1968" s="95" t="str">
        <f>+VLOOKUP(A1968,BD!$A$2:$E$3988,4,0)</f>
        <v>10 x 45</v>
      </c>
      <c r="E1968" s="96">
        <f>+VLOOKUP(A1968,BD!$A$2:$E$3988,5,0)</f>
        <v>136.12</v>
      </c>
      <c r="G1968" s="101">
        <f t="shared" si="57"/>
        <v>73.5</v>
      </c>
      <c r="H1968" s="69"/>
      <c r="I1968" s="101">
        <f t="array" ref="I1968">+ROUND(G1968+(G1968*DES.2),2)</f>
        <v>132.30000000000001</v>
      </c>
      <c r="J1968" s="57"/>
      <c r="K1968" s="57"/>
      <c r="L1968" s="57"/>
      <c r="M1968" s="57"/>
      <c r="N1968" s="57"/>
      <c r="O1968" s="65" t="str">
        <f>+IFERROR(VLOOKUP(A1968,Imagen!A:B,2,0),"")</f>
        <v/>
      </c>
    </row>
    <row r="1969" spans="1:15" ht="18">
      <c r="A1969" s="75" t="s">
        <v>1983</v>
      </c>
      <c r="C1969" s="94" t="str">
        <f>+VLOOKUP(A1969,BD!$A$2:$E$3988,3,0)</f>
        <v>10 x 50</v>
      </c>
      <c r="D1969" s="95" t="str">
        <f>+VLOOKUP(A1969,BD!$A$2:$E$3988,4,0)</f>
        <v>10 x 50</v>
      </c>
      <c r="E1969" s="96">
        <f>+VLOOKUP(A1969,BD!$A$2:$E$3988,5,0)</f>
        <v>144.44</v>
      </c>
      <c r="G1969" s="101">
        <f t="shared" si="57"/>
        <v>78</v>
      </c>
      <c r="H1969" s="69"/>
      <c r="I1969" s="101">
        <f t="array" ref="I1969">+ROUND(G1969+(G1969*DES.2),2)</f>
        <v>140.4</v>
      </c>
      <c r="J1969" s="57"/>
      <c r="K1969" s="57"/>
      <c r="L1969" s="57"/>
      <c r="M1969" s="57"/>
      <c r="N1969" s="57"/>
      <c r="O1969" s="64" t="str">
        <f>+IFERROR(VLOOKUP(A1969,Imagen!A:B,2,0),"")</f>
        <v>http://http2.mlstatic.com/D_650621-MLA72044865091_102023-F.jpg</v>
      </c>
    </row>
    <row r="1970" spans="1:15" ht="18">
      <c r="A1970" s="75" t="s">
        <v>1984</v>
      </c>
      <c r="C1970" s="94" t="str">
        <f>+VLOOKUP(A1970,BD!$A$2:$E$3988,3,0)</f>
        <v>12 x 30</v>
      </c>
      <c r="D1970" s="95" t="str">
        <f>+VLOOKUP(A1970,BD!$A$2:$E$3988,4,0)</f>
        <v>12 x 30</v>
      </c>
      <c r="E1970" s="96">
        <f>+VLOOKUP(A1970,BD!$A$2:$E$3988,5,0)</f>
        <v>156.52000000000001</v>
      </c>
      <c r="G1970" s="101">
        <f t="shared" si="57"/>
        <v>84.52</v>
      </c>
      <c r="H1970" s="69"/>
      <c r="I1970" s="101">
        <f t="array" ref="I1970">+ROUND(G1970+(G1970*DES.2),2)</f>
        <v>152.13999999999999</v>
      </c>
      <c r="J1970" s="57"/>
      <c r="K1970" s="57"/>
      <c r="L1970" s="57"/>
      <c r="M1970" s="57"/>
      <c r="N1970" s="57"/>
      <c r="O1970" s="65" t="str">
        <f>+IFERROR(VLOOKUP(A1970,Imagen!A:B,2,0),"")</f>
        <v/>
      </c>
    </row>
    <row r="1971" spans="1:15" ht="18">
      <c r="A1971" s="75" t="s">
        <v>1985</v>
      </c>
      <c r="C1971" s="94" t="str">
        <f>+VLOOKUP(A1971,BD!$A$2:$E$3988,3,0)</f>
        <v>12 x 40</v>
      </c>
      <c r="D1971" s="95" t="str">
        <f>+VLOOKUP(A1971,BD!$A$2:$E$3988,4,0)</f>
        <v>12 x 40</v>
      </c>
      <c r="E1971" s="96">
        <f>+VLOOKUP(A1971,BD!$A$2:$E$3988,5,0)</f>
        <v>212.32</v>
      </c>
      <c r="G1971" s="101">
        <f t="shared" si="57"/>
        <v>114.65</v>
      </c>
      <c r="H1971" s="69"/>
      <c r="I1971" s="101">
        <f t="array" ref="I1971">+ROUND(G1971+(G1971*DES.2),2)</f>
        <v>206.37</v>
      </c>
      <c r="J1971" s="57"/>
      <c r="K1971" s="57"/>
      <c r="L1971" s="57"/>
      <c r="M1971" s="57"/>
      <c r="N1971" s="57"/>
      <c r="O1971" s="65" t="str">
        <f>+IFERROR(VLOOKUP(A1971,Imagen!A:B,2,0),"")</f>
        <v/>
      </c>
    </row>
    <row r="1972" spans="1:15" ht="18">
      <c r="A1972" s="75" t="s">
        <v>1986</v>
      </c>
      <c r="C1972" s="94" t="str">
        <f>+VLOOKUP(A1972,BD!$A$2:$E$3988,3,0)</f>
        <v>12 x 50</v>
      </c>
      <c r="D1972" s="95" t="str">
        <f>+VLOOKUP(A1972,BD!$A$2:$E$3988,4,0)</f>
        <v>12 x 50</v>
      </c>
      <c r="E1972" s="96">
        <f>+VLOOKUP(A1972,BD!$A$2:$E$3988,5,0)</f>
        <v>245.12</v>
      </c>
      <c r="G1972" s="101">
        <f t="shared" si="57"/>
        <v>132.36000000000001</v>
      </c>
      <c r="H1972" s="69"/>
      <c r="I1972" s="101">
        <f t="array" ref="I1972">+ROUND(G1972+(G1972*DES.2),2)</f>
        <v>238.25</v>
      </c>
      <c r="J1972" s="57"/>
      <c r="K1972" s="57"/>
      <c r="L1972" s="57"/>
      <c r="M1972" s="57"/>
      <c r="N1972" s="57"/>
      <c r="O1972" s="64" t="str">
        <f>+IFERROR(VLOOKUP(A1972,Imagen!A:B,2,0),"")</f>
        <v>http://http2.mlstatic.com/D_650621-MLA72044865091_102023-F.jpg</v>
      </c>
    </row>
    <row r="1973" spans="1:15" ht="18">
      <c r="A1973" s="75" t="s">
        <v>1987</v>
      </c>
      <c r="C1973" s="94" t="str">
        <f>+VLOOKUP(A1973,BD!$A$2:$E$3988,3,0)</f>
        <v>12 x 60</v>
      </c>
      <c r="D1973" s="95" t="str">
        <f>+VLOOKUP(A1973,BD!$A$2:$E$3988,4,0)</f>
        <v>12 x 60</v>
      </c>
      <c r="E1973" s="96">
        <f>+VLOOKUP(A1973,BD!$A$2:$E$3988,5,0)</f>
        <v>286.60000000000002</v>
      </c>
      <c r="G1973" s="101">
        <f t="shared" si="57"/>
        <v>154.76</v>
      </c>
      <c r="H1973" s="69"/>
      <c r="I1973" s="101">
        <f t="array" ref="I1973">+ROUND(G1973+(G1973*DES.2),2)</f>
        <v>278.57</v>
      </c>
      <c r="J1973" s="57"/>
      <c r="K1973" s="57"/>
      <c r="L1973" s="57"/>
      <c r="M1973" s="57"/>
      <c r="N1973" s="57"/>
      <c r="O1973" s="65" t="str">
        <f>+IFERROR(VLOOKUP(A1973,Imagen!A:B,2,0),"")</f>
        <v/>
      </c>
    </row>
    <row r="1974" spans="1:15" ht="18">
      <c r="A1974" s="75" t="s">
        <v>1988</v>
      </c>
      <c r="C1974" s="94" t="str">
        <f>+VLOOKUP(A1974,BD!$A$2:$E$3988,3,0)</f>
        <v>Varilla Ø4</v>
      </c>
      <c r="D1974" s="95" t="str">
        <f>+VLOOKUP(A1974,BD!$A$2:$E$3988,4,0)</f>
        <v>Varilla Estriada 4mm</v>
      </c>
      <c r="E1974" s="96">
        <f>+VLOOKUP(A1974,BD!$A$2:$E$3988,5,0)</f>
        <v>1754.52</v>
      </c>
      <c r="G1974" s="101">
        <f t="shared" si="57"/>
        <v>947.44</v>
      </c>
      <c r="H1974" s="69"/>
      <c r="I1974" s="101">
        <f t="array" ref="I1974">+ROUND(G1974+(G1974*DES.2),2)</f>
        <v>1705.39</v>
      </c>
      <c r="J1974" s="57"/>
      <c r="K1974" s="57"/>
      <c r="L1974" s="57"/>
      <c r="M1974" s="57"/>
      <c r="N1974" s="57"/>
      <c r="O1974" s="65" t="str">
        <f>+IFERROR(VLOOKUP(A1974,Imagen!A:B,2,0),"")</f>
        <v/>
      </c>
    </row>
    <row r="1975" spans="1:15" ht="18">
      <c r="A1975" s="75" t="s">
        <v>1989</v>
      </c>
      <c r="C1975" s="94" t="str">
        <f>+VLOOKUP(A1975,BD!$A$2:$E$3988,3,0)</f>
        <v>Varilla Ø6</v>
      </c>
      <c r="D1975" s="95" t="str">
        <f>+VLOOKUP(A1975,BD!$A$2:$E$3988,4,0)</f>
        <v>Varilla Guatambu/Lijado 6mm</v>
      </c>
      <c r="E1975" s="96">
        <f>+VLOOKUP(A1975,BD!$A$2:$E$3988,5,0)</f>
        <v>1754.52</v>
      </c>
      <c r="G1975" s="101">
        <f t="shared" si="57"/>
        <v>947.44</v>
      </c>
      <c r="H1975" s="69"/>
      <c r="I1975" s="101">
        <f t="array" ref="I1975">+ROUND(G1975+(G1975*DES.2),2)</f>
        <v>1705.39</v>
      </c>
      <c r="J1975" s="57"/>
      <c r="K1975" s="57"/>
      <c r="L1975" s="57"/>
      <c r="M1975" s="57"/>
      <c r="N1975" s="57"/>
      <c r="O1975" s="65" t="str">
        <f>+IFERROR(VLOOKUP(A1975,Imagen!A:B,2,0),"")</f>
        <v/>
      </c>
    </row>
    <row r="1976" spans="1:15" ht="18">
      <c r="A1976" s="75" t="s">
        <v>1990</v>
      </c>
      <c r="C1976" s="94" t="str">
        <f>+VLOOKUP(A1976,BD!$A$2:$E$3988,3,0)</f>
        <v>Varilla Ø8</v>
      </c>
      <c r="D1976" s="95" t="str">
        <f>+VLOOKUP(A1976,BD!$A$2:$E$3988,4,0)</f>
        <v>Varilla Taeda 8mm</v>
      </c>
      <c r="E1976" s="96">
        <f>+VLOOKUP(A1976,BD!$A$2:$E$3988,5,0)</f>
        <v>2052</v>
      </c>
      <c r="G1976" s="101">
        <f t="shared" si="57"/>
        <v>1108.08</v>
      </c>
      <c r="H1976" s="69"/>
      <c r="I1976" s="101">
        <f t="array" ref="I1976">+ROUND(G1976+(G1976*DES.2),2)</f>
        <v>1994.54</v>
      </c>
      <c r="J1976" s="57"/>
      <c r="K1976" s="57"/>
      <c r="L1976" s="57"/>
      <c r="M1976" s="57"/>
      <c r="N1976" s="57"/>
      <c r="O1976" s="65" t="str">
        <f>+IFERROR(VLOOKUP(A1976,Imagen!A:B,2,0),"")</f>
        <v/>
      </c>
    </row>
    <row r="1977" spans="1:15" ht="18">
      <c r="A1977" s="75" t="s">
        <v>1991</v>
      </c>
      <c r="C1977" s="94" t="str">
        <f>+VLOOKUP(A1977,BD!$A$2:$E$3988,3,0)</f>
        <v>Varilla Ø10</v>
      </c>
      <c r="D1977" s="95" t="str">
        <f>+VLOOKUP(A1977,BD!$A$2:$E$3988,4,0)</f>
        <v>Varilla Taeda 10mm</v>
      </c>
      <c r="E1977" s="96">
        <f>+VLOOKUP(A1977,BD!$A$2:$E$3988,5,0)</f>
        <v>2376</v>
      </c>
      <c r="G1977" s="101">
        <f t="shared" si="57"/>
        <v>1283.04</v>
      </c>
      <c r="H1977" s="69"/>
      <c r="I1977" s="101">
        <f t="array" ref="I1977">+ROUND(G1977+(G1977*DES.2),2)</f>
        <v>2309.4699999999998</v>
      </c>
      <c r="J1977" s="57"/>
      <c r="K1977" s="57"/>
      <c r="L1977" s="57"/>
      <c r="M1977" s="57"/>
      <c r="N1977" s="57"/>
      <c r="O1977" s="65" t="str">
        <f>+IFERROR(VLOOKUP(A1977,Imagen!A:B,2,0),"")</f>
        <v/>
      </c>
    </row>
    <row r="1978" spans="1:15" ht="18.75" thickBot="1">
      <c r="A1978" s="75" t="s">
        <v>1992</v>
      </c>
      <c r="C1978" s="94" t="str">
        <f>+VLOOKUP(A1978,BD!$A$2:$E$3988,3,0)</f>
        <v>Varilla Ø12</v>
      </c>
      <c r="D1978" s="95" t="str">
        <f>+VLOOKUP(A1978,BD!$A$2:$E$3988,4,0)</f>
        <v>Varilla Guatambu/Lijado 12mm</v>
      </c>
      <c r="E1978" s="96">
        <f>+VLOOKUP(A1978,BD!$A$2:$E$3988,5,0)</f>
        <v>2644.16</v>
      </c>
      <c r="G1978" s="101">
        <f t="shared" si="57"/>
        <v>1427.85</v>
      </c>
      <c r="H1978" s="69"/>
      <c r="I1978" s="101">
        <f t="array" ref="I1978">+ROUND(G1978+(G1978*DES.2),2)</f>
        <v>2570.13</v>
      </c>
      <c r="J1978" s="57"/>
      <c r="K1978" s="57"/>
      <c r="L1978" s="57"/>
      <c r="M1978" s="57"/>
      <c r="N1978" s="57"/>
      <c r="O1978" s="65" t="str">
        <f>+IFERROR(VLOOKUP(A1978,Imagen!A:B,2,0),"")</f>
        <v/>
      </c>
    </row>
    <row r="1979" spans="1:15" ht="27" thickBot="1">
      <c r="A1979" s="75">
        <f>+A1945+1+1</f>
        <v>30</v>
      </c>
      <c r="B1979" s="174"/>
      <c r="C1979" s="173" t="str">
        <f>+VLOOKUP(A1979,BD!$G:$H,2,0)</f>
        <v>ARANDELAS DE COBRE</v>
      </c>
      <c r="D1979" s="157"/>
      <c r="E1979" s="158"/>
      <c r="J1979" s="57"/>
      <c r="K1979" s="57"/>
      <c r="L1979" s="57"/>
      <c r="M1979" s="57"/>
      <c r="N1979" s="57"/>
      <c r="O1979" s="65" t="str">
        <f>+IFERROR(VLOOKUP(A1979,Imagen!A:B,2,0),"")</f>
        <v/>
      </c>
    </row>
    <row r="1980" spans="1:15" ht="18">
      <c r="A1980" s="75" t="s">
        <v>1993</v>
      </c>
      <c r="B1980" s="175"/>
      <c r="C1980" s="91" t="str">
        <f>+VLOOKUP(A1980,BD!$A$2:$E$3988,3,0)</f>
        <v>7,5 x 15 x 1,5</v>
      </c>
      <c r="D1980" s="92" t="str">
        <f>+VLOOKUP(A1980,BD!$A$2:$E$3988,4,0)</f>
        <v>INYECTORES - CUMMING</v>
      </c>
      <c r="E1980" s="93">
        <f>+VLOOKUP(A1980,BD!$A$2:$E$3988,5,0)</f>
        <v>1136</v>
      </c>
      <c r="G1980" s="100">
        <f t="shared" ref="G1980:G2008" si="58">IF($G$7="SI",ROUND(E1980-(E1980*DES.1),2)*1.21,ROUND(E1980-(E1980*DES.1),2))</f>
        <v>613.44000000000005</v>
      </c>
      <c r="H1980" s="69"/>
      <c r="I1980" s="100">
        <f t="array" ref="I1980">+ROUND(G1980+(G1980*DES.2),2)</f>
        <v>1104.19</v>
      </c>
      <c r="J1980" s="57"/>
      <c r="K1980" s="57"/>
      <c r="L1980" s="57"/>
      <c r="M1980" s="57"/>
      <c r="N1980" s="57"/>
      <c r="O1980" s="65" t="str">
        <f>+IFERROR(VLOOKUP(A1980,Imagen!A:B,2,0),"")</f>
        <v/>
      </c>
    </row>
    <row r="1981" spans="1:15" ht="18">
      <c r="A1981" s="75" t="s">
        <v>1994</v>
      </c>
      <c r="B1981" s="175"/>
      <c r="C1981" s="94" t="str">
        <f>+VLOOKUP(A1981,BD!$A$2:$E$3988,3,0)</f>
        <v>7,5 x 15 x 2</v>
      </c>
      <c r="D1981" s="95" t="str">
        <f>+VLOOKUP(A1981,BD!$A$2:$E$3988,4,0)</f>
        <v>INYECTORES - CUMMING</v>
      </c>
      <c r="E1981" s="96">
        <f>+VLOOKUP(A1981,BD!$A$2:$E$3988,5,0)</f>
        <v>1420.21</v>
      </c>
      <c r="G1981" s="101">
        <f t="shared" si="58"/>
        <v>766.91</v>
      </c>
      <c r="H1981" s="69"/>
      <c r="I1981" s="101">
        <f t="array" ref="I1981">+ROUND(G1981+(G1981*DES.2),2)</f>
        <v>1380.44</v>
      </c>
      <c r="J1981" s="57"/>
      <c r="K1981" s="57"/>
      <c r="L1981" s="57"/>
      <c r="M1981" s="57"/>
      <c r="N1981" s="57"/>
      <c r="O1981" s="65" t="str">
        <f>+IFERROR(VLOOKUP(A1981,Imagen!A:B,2,0),"")</f>
        <v/>
      </c>
    </row>
    <row r="1982" spans="1:15" ht="18">
      <c r="A1982" s="75" t="s">
        <v>1995</v>
      </c>
      <c r="B1982" s="175"/>
      <c r="C1982" s="94" t="str">
        <f>+VLOOKUP(A1982,BD!$A$2:$E$3988,3,0)</f>
        <v>7,5 x 15 x 3</v>
      </c>
      <c r="D1982" s="95" t="str">
        <f>+VLOOKUP(A1982,BD!$A$2:$E$3988,4,0)</f>
        <v xml:space="preserve">INYECTORES - </v>
      </c>
      <c r="E1982" s="96">
        <f>+VLOOKUP(A1982,BD!$A$2:$E$3988,5,0)</f>
        <v>2366.09</v>
      </c>
      <c r="G1982" s="101">
        <f t="shared" si="58"/>
        <v>1277.69</v>
      </c>
      <c r="H1982" s="69"/>
      <c r="I1982" s="101">
        <f t="array" ref="I1982">+ROUND(G1982+(G1982*DES.2),2)</f>
        <v>2299.84</v>
      </c>
      <c r="J1982" s="57"/>
      <c r="K1982" s="57"/>
      <c r="L1982" s="57"/>
      <c r="M1982" s="57"/>
      <c r="N1982" s="57"/>
      <c r="O1982" s="65" t="str">
        <f>+IFERROR(VLOOKUP(A1982,Imagen!A:B,2,0),"")</f>
        <v/>
      </c>
    </row>
    <row r="1983" spans="1:15" ht="18">
      <c r="A1983" s="75" t="s">
        <v>1996</v>
      </c>
      <c r="B1983" s="175"/>
      <c r="C1983" s="94" t="str">
        <f>+VLOOKUP(A1983,BD!$A$2:$E$3988,3,0)</f>
        <v>8 x 13 x 2,5</v>
      </c>
      <c r="D1983" s="95" t="str">
        <f>+VLOOKUP(A1983,BD!$A$2:$E$3988,4,0)</f>
        <v>INYECTORES - POLO</v>
      </c>
      <c r="E1983" s="96">
        <f>+VLOOKUP(A1983,BD!$A$2:$E$3988,5,0)</f>
        <v>1578.18</v>
      </c>
      <c r="G1983" s="101">
        <f t="shared" si="58"/>
        <v>852.22</v>
      </c>
      <c r="H1983" s="69"/>
      <c r="I1983" s="101">
        <f t="array" ref="I1983">+ROUND(G1983+(G1983*DES.2),2)</f>
        <v>1534</v>
      </c>
      <c r="J1983" s="57"/>
      <c r="K1983" s="57"/>
      <c r="L1983" s="57"/>
      <c r="M1983" s="57"/>
      <c r="N1983" s="57"/>
      <c r="O1983" s="65" t="str">
        <f>+IFERROR(VLOOKUP(A1983,Imagen!A:B,2,0),"")</f>
        <v/>
      </c>
    </row>
    <row r="1984" spans="1:15" ht="18">
      <c r="A1984" s="75" t="s">
        <v>1997</v>
      </c>
      <c r="B1984" s="175"/>
      <c r="C1984" s="94" t="str">
        <f>+VLOOKUP(A1984,BD!$A$2:$E$3988,3,0)</f>
        <v>10 x 19 x 2</v>
      </c>
      <c r="D1984" s="95" t="str">
        <f>+VLOOKUP(A1984,BD!$A$2:$E$3988,4,0)</f>
        <v>INYECTORES - PERKINS Grande</v>
      </c>
      <c r="E1984" s="96">
        <f>+VLOOKUP(A1984,BD!$A$2:$E$3988,5,0)</f>
        <v>1893.47</v>
      </c>
      <c r="G1984" s="101">
        <f t="shared" si="58"/>
        <v>1022.47</v>
      </c>
      <c r="H1984" s="69"/>
      <c r="I1984" s="101">
        <f t="array" ref="I1984">+ROUND(G1984+(G1984*DES.2),2)</f>
        <v>1840.45</v>
      </c>
      <c r="J1984" s="57"/>
      <c r="K1984" s="57"/>
      <c r="L1984" s="57"/>
      <c r="M1984" s="57"/>
      <c r="N1984" s="57"/>
      <c r="O1984" s="65" t="str">
        <f>+IFERROR(VLOOKUP(A1984,Imagen!A:B,2,0),"")</f>
        <v/>
      </c>
    </row>
    <row r="1985" spans="1:15" ht="18">
      <c r="A1985" s="75" t="s">
        <v>1998</v>
      </c>
      <c r="B1985" s="175"/>
      <c r="C1985" s="94" t="str">
        <f>+VLOOKUP(A1985,BD!$A$2:$E$3988,3,0)</f>
        <v>10 x 20 x 1</v>
      </c>
      <c r="D1985" s="95" t="str">
        <f>+VLOOKUP(A1985,BD!$A$2:$E$3988,4,0)</f>
        <v>INYECTORES -  M - Benz</v>
      </c>
      <c r="E1985" s="96">
        <f>+VLOOKUP(A1985,BD!$A$2:$E$3988,5,0)</f>
        <v>1017.84</v>
      </c>
      <c r="G1985" s="101">
        <f t="shared" si="58"/>
        <v>549.63</v>
      </c>
      <c r="H1985" s="69"/>
      <c r="I1985" s="101">
        <f t="array" ref="I1985">+ROUND(G1985+(G1985*DES.2),2)</f>
        <v>989.33</v>
      </c>
      <c r="J1985" s="57"/>
      <c r="K1985" s="57"/>
      <c r="L1985" s="57"/>
      <c r="M1985" s="57"/>
      <c r="N1985" s="57"/>
      <c r="O1985" s="65" t="str">
        <f>+IFERROR(VLOOKUP(A1985,Imagen!A:B,2,0),"")</f>
        <v/>
      </c>
    </row>
    <row r="1986" spans="1:15" ht="18">
      <c r="A1986" s="75" t="s">
        <v>1999</v>
      </c>
      <c r="B1986" s="175"/>
      <c r="C1986" s="94" t="str">
        <f>+VLOOKUP(A1986,BD!$A$2:$E$3988,3,0)</f>
        <v>14 x 20 x 1,5</v>
      </c>
      <c r="D1986" s="95" t="str">
        <f>+VLOOKUP(A1986,BD!$A$2:$E$3988,4,0)</f>
        <v>INYECTORES - PERKINS</v>
      </c>
      <c r="E1986" s="96">
        <f>+VLOOKUP(A1986,BD!$A$2:$E$3988,5,0)</f>
        <v>1656.73</v>
      </c>
      <c r="G1986" s="101">
        <f t="shared" si="58"/>
        <v>894.63</v>
      </c>
      <c r="H1986" s="69"/>
      <c r="I1986" s="101">
        <f t="array" ref="I1986">+ROUND(G1986+(G1986*DES.2),2)</f>
        <v>1610.33</v>
      </c>
      <c r="J1986" s="57"/>
      <c r="K1986" s="57"/>
      <c r="L1986" s="57"/>
      <c r="M1986" s="57"/>
      <c r="N1986" s="57"/>
      <c r="O1986" s="65" t="str">
        <f>+IFERROR(VLOOKUP(A1986,Imagen!A:B,2,0),"")</f>
        <v/>
      </c>
    </row>
    <row r="1987" spans="1:15" ht="18">
      <c r="A1987" s="75" t="s">
        <v>2000</v>
      </c>
      <c r="C1987" s="94" t="str">
        <f>+VLOOKUP(A1987,BD!$A$2:$E$3988,3,0)</f>
        <v>14 x 20 x 2</v>
      </c>
      <c r="D1987" s="95" t="str">
        <f>+VLOOKUP(A1987,BD!$A$2:$E$3988,4,0)</f>
        <v>INYECTORES - INDENOR</v>
      </c>
      <c r="E1987" s="96">
        <f>+VLOOKUP(A1987,BD!$A$2:$E$3988,5,0)</f>
        <v>1893.47</v>
      </c>
      <c r="G1987" s="101">
        <f t="shared" si="58"/>
        <v>1022.47</v>
      </c>
      <c r="H1987" s="69"/>
      <c r="I1987" s="101">
        <f t="array" ref="I1987">+ROUND(G1987+(G1987*DES.2),2)</f>
        <v>1840.45</v>
      </c>
      <c r="J1987" s="57"/>
      <c r="K1987" s="57"/>
      <c r="L1987" s="57"/>
      <c r="M1987" s="57"/>
      <c r="N1987" s="57"/>
      <c r="O1987" s="65" t="str">
        <f>+IFERROR(VLOOKUP(A1987,Imagen!A:B,2,0),"")</f>
        <v/>
      </c>
    </row>
    <row r="1988" spans="1:15" ht="18">
      <c r="A1988" s="75" t="s">
        <v>2001</v>
      </c>
      <c r="C1988" s="94" t="str">
        <f>+VLOOKUP(A1988,BD!$A$2:$E$3988,3,0)</f>
        <v>14,5 x 21 x 2</v>
      </c>
      <c r="D1988" s="95" t="str">
        <f>+VLOOKUP(A1988,BD!$A$2:$E$3988,4,0)</f>
        <v>INYECTORES -  R19 DIESEL</v>
      </c>
      <c r="E1988" s="96">
        <f>+VLOOKUP(A1988,BD!$A$2:$E$3988,5,0)</f>
        <v>2130.42</v>
      </c>
      <c r="G1988" s="101">
        <f t="shared" si="58"/>
        <v>1150.43</v>
      </c>
      <c r="H1988" s="69"/>
      <c r="I1988" s="101">
        <f t="array" ref="I1988">+ROUND(G1988+(G1988*DES.2),2)</f>
        <v>2070.77</v>
      </c>
      <c r="J1988" s="57"/>
      <c r="K1988" s="57"/>
      <c r="L1988" s="57"/>
      <c r="M1988" s="57"/>
      <c r="N1988" s="57"/>
      <c r="O1988" s="65" t="str">
        <f>+IFERROR(VLOOKUP(A1988,Imagen!A:B,2,0),"")</f>
        <v/>
      </c>
    </row>
    <row r="1989" spans="1:15" ht="18">
      <c r="A1989" s="75" t="s">
        <v>2002</v>
      </c>
      <c r="C1989" s="94" t="str">
        <f>+VLOOKUP(A1989,BD!$A$2:$E$3988,3,0)</f>
        <v>16 x 21 x 2</v>
      </c>
      <c r="D1989" s="95" t="str">
        <f>+VLOOKUP(A1989,BD!$A$2:$E$3988,4,0)</f>
        <v>INYECTORES - PEUGEOT 405 D</v>
      </c>
      <c r="E1989" s="96">
        <f>+VLOOKUP(A1989,BD!$A$2:$E$3988,5,0)</f>
        <v>2130.42</v>
      </c>
      <c r="G1989" s="101">
        <f t="shared" si="58"/>
        <v>1150.43</v>
      </c>
      <c r="H1989" s="69"/>
      <c r="I1989" s="101">
        <f t="array" ref="I1989">+ROUND(G1989+(G1989*DES.2),2)</f>
        <v>2070.77</v>
      </c>
      <c r="J1989" s="57"/>
      <c r="K1989" s="57"/>
      <c r="L1989" s="57"/>
      <c r="M1989" s="57"/>
      <c r="N1989" s="57"/>
      <c r="O1989" s="65" t="str">
        <f>+IFERROR(VLOOKUP(A1989,Imagen!A:B,2,0),"")</f>
        <v/>
      </c>
    </row>
    <row r="1990" spans="1:15" ht="18">
      <c r="A1990" s="75" t="s">
        <v>2003</v>
      </c>
      <c r="C1990" s="94" t="str">
        <f>+VLOOKUP(A1990,BD!$A$2:$E$3988,3,0)</f>
        <v>17 x 20 x 1,5</v>
      </c>
      <c r="D1990" s="95" t="str">
        <f>+VLOOKUP(A1990,BD!$A$2:$E$3988,4,0)</f>
        <v>INYECTORES - BERLINGO D</v>
      </c>
      <c r="E1990" s="96">
        <f>+VLOOKUP(A1990,BD!$A$2:$E$3988,5,0)</f>
        <v>1775.1</v>
      </c>
      <c r="G1990" s="101">
        <f t="shared" si="58"/>
        <v>958.55</v>
      </c>
      <c r="H1990" s="69"/>
      <c r="I1990" s="101">
        <f t="array" ref="I1990">+ROUND(G1990+(G1990*DES.2),2)</f>
        <v>1725.39</v>
      </c>
      <c r="J1990" s="57"/>
      <c r="K1990" s="57"/>
      <c r="L1990" s="57"/>
      <c r="M1990" s="57"/>
      <c r="N1990" s="57"/>
      <c r="O1990" s="65" t="str">
        <f>+IFERROR(VLOOKUP(A1990,Imagen!A:B,2,0),"")</f>
        <v/>
      </c>
    </row>
    <row r="1991" spans="1:15" ht="18">
      <c r="A1991" s="75" t="s">
        <v>2004</v>
      </c>
      <c r="C1991" s="94" t="str">
        <f>+VLOOKUP(A1991,BD!$A$2:$E$3988,3,0)</f>
        <v>6x10</v>
      </c>
      <c r="D1991" s="95" t="str">
        <f>+VLOOKUP(A1991,BD!$A$2:$E$3988,4,0)</f>
        <v>6x10</v>
      </c>
      <c r="E1991" s="96">
        <f>+VLOOKUP(A1991,BD!$A$2:$E$3988,5,0)</f>
        <v>402.79</v>
      </c>
      <c r="G1991" s="101">
        <f t="shared" si="58"/>
        <v>217.51</v>
      </c>
      <c r="H1991" s="69"/>
      <c r="I1991" s="101">
        <f t="array" ref="I1991">+ROUND(G1991+(G1991*DES.2),2)</f>
        <v>391.52</v>
      </c>
      <c r="J1991" s="57"/>
      <c r="K1991" s="57"/>
      <c r="L1991" s="57"/>
      <c r="M1991" s="57"/>
      <c r="N1991" s="57"/>
      <c r="O1991" s="64" t="str">
        <f>+IFERROR(VLOOKUP(A1991,Imagen!A:B,2,0),"")</f>
        <v>http://http2.mlstatic.com/D_890208-MLA72044924751_102023-F.jpg</v>
      </c>
    </row>
    <row r="1992" spans="1:15" ht="18">
      <c r="A1992" s="75" t="s">
        <v>2005</v>
      </c>
      <c r="C1992" s="94" t="str">
        <f>+VLOOKUP(A1992,BD!$A$2:$E$3988,3,0)</f>
        <v>8x13</v>
      </c>
      <c r="D1992" s="95" t="str">
        <f>+VLOOKUP(A1992,BD!$A$2:$E$3988,4,0)</f>
        <v>8x13</v>
      </c>
      <c r="E1992" s="96">
        <f>+VLOOKUP(A1992,BD!$A$2:$E$3988,5,0)</f>
        <v>520.52</v>
      </c>
      <c r="G1992" s="101">
        <f t="shared" si="58"/>
        <v>281.08</v>
      </c>
      <c r="H1992" s="69"/>
      <c r="I1992" s="101">
        <f t="array" ref="I1992">+ROUND(G1992+(G1992*DES.2),2)</f>
        <v>505.94</v>
      </c>
      <c r="J1992" s="57"/>
      <c r="K1992" s="57"/>
      <c r="L1992" s="57"/>
      <c r="M1992" s="57"/>
      <c r="N1992" s="57"/>
      <c r="O1992" s="64" t="str">
        <f>+IFERROR(VLOOKUP(A1992,Imagen!A:B,2,0),"")</f>
        <v>http://http2.mlstatic.com/D_890208-MLA72044924751_102023-F.jpg</v>
      </c>
    </row>
    <row r="1993" spans="1:15" ht="18">
      <c r="A1993" s="75" t="s">
        <v>2006</v>
      </c>
      <c r="C1993" s="94" t="str">
        <f>+VLOOKUP(A1993,BD!$A$2:$E$3988,3,0)</f>
        <v>9x14</v>
      </c>
      <c r="D1993" s="95" t="str">
        <f>+VLOOKUP(A1993,BD!$A$2:$E$3988,4,0)</f>
        <v>9x14</v>
      </c>
      <c r="E1993" s="96">
        <f>+VLOOKUP(A1993,BD!$A$2:$E$3988,5,0)</f>
        <v>710.42</v>
      </c>
      <c r="G1993" s="101">
        <f t="shared" si="58"/>
        <v>383.63</v>
      </c>
      <c r="H1993" s="69"/>
      <c r="I1993" s="101">
        <f t="array" ref="I1993">+ROUND(G1993+(G1993*DES.2),2)</f>
        <v>690.53</v>
      </c>
      <c r="J1993" s="57"/>
      <c r="K1993" s="57"/>
      <c r="L1993" s="57"/>
      <c r="M1993" s="57"/>
      <c r="N1993" s="57"/>
      <c r="O1993" s="64" t="str">
        <f>+IFERROR(VLOOKUP(A1993,Imagen!A:B,2,0),"")</f>
        <v>http://http2.mlstatic.com/D_890208-MLA72044924751_102023-F.jpg</v>
      </c>
    </row>
    <row r="1994" spans="1:15" ht="18">
      <c r="A1994" s="75" t="s">
        <v>2007</v>
      </c>
      <c r="C1994" s="94" t="str">
        <f>+VLOOKUP(A1994,BD!$A$2:$E$3988,3,0)</f>
        <v>10x14</v>
      </c>
      <c r="D1994" s="95" t="str">
        <f>+VLOOKUP(A1994,BD!$A$2:$E$3988,4,0)</f>
        <v>10x14</v>
      </c>
      <c r="E1994" s="96">
        <f>+VLOOKUP(A1994,BD!$A$2:$E$3988,5,0)</f>
        <v>710.42</v>
      </c>
      <c r="G1994" s="101">
        <f t="shared" si="58"/>
        <v>383.63</v>
      </c>
      <c r="H1994" s="69"/>
      <c r="I1994" s="101">
        <f t="array" ref="I1994">+ROUND(G1994+(G1994*DES.2),2)</f>
        <v>690.53</v>
      </c>
      <c r="J1994" s="57"/>
      <c r="K1994" s="57"/>
      <c r="L1994" s="57"/>
      <c r="M1994" s="57"/>
      <c r="N1994" s="57"/>
      <c r="O1994" s="64" t="str">
        <f>+IFERROR(VLOOKUP(A1994,Imagen!A:B,2,0),"")</f>
        <v>http://http2.mlstatic.com/D_890208-MLA72044924751_102023-F.jpg</v>
      </c>
    </row>
    <row r="1995" spans="1:15" ht="18">
      <c r="A1995" s="75" t="s">
        <v>2008</v>
      </c>
      <c r="C1995" s="94" t="str">
        <f>+VLOOKUP(A1995,BD!$A$2:$E$3988,3,0)</f>
        <v>11x17</v>
      </c>
      <c r="D1995" s="95" t="str">
        <f>+VLOOKUP(A1995,BD!$A$2:$E$3988,4,0)</f>
        <v>11x17</v>
      </c>
      <c r="E1995" s="96">
        <f>+VLOOKUP(A1995,BD!$A$2:$E$3988,5,0)</f>
        <v>1065.53</v>
      </c>
      <c r="G1995" s="101">
        <f t="shared" si="58"/>
        <v>575.39</v>
      </c>
      <c r="H1995" s="69"/>
      <c r="I1995" s="101">
        <f t="array" ref="I1995">+ROUND(G1995+(G1995*DES.2),2)</f>
        <v>1035.7</v>
      </c>
      <c r="J1995" s="57"/>
      <c r="K1995" s="57"/>
      <c r="L1995" s="57"/>
      <c r="M1995" s="57"/>
      <c r="N1995" s="57"/>
      <c r="O1995" s="64" t="str">
        <f>+IFERROR(VLOOKUP(A1995,Imagen!A:B,2,0),"")</f>
        <v>http://http2.mlstatic.com/D_890208-MLA72044924751_102023-F.jpg</v>
      </c>
    </row>
    <row r="1996" spans="1:15" ht="18">
      <c r="A1996" s="75" t="s">
        <v>2009</v>
      </c>
      <c r="C1996" s="94" t="str">
        <f>+VLOOKUP(A1996,BD!$A$2:$E$3988,3,0)</f>
        <v>12x17</v>
      </c>
      <c r="D1996" s="95" t="str">
        <f>+VLOOKUP(A1996,BD!$A$2:$E$3988,4,0)</f>
        <v>12x17</v>
      </c>
      <c r="E1996" s="96">
        <f>+VLOOKUP(A1996,BD!$A$2:$E$3988,5,0)</f>
        <v>946.95</v>
      </c>
      <c r="G1996" s="101">
        <f t="shared" si="58"/>
        <v>511.35</v>
      </c>
      <c r="H1996" s="69"/>
      <c r="I1996" s="101">
        <f t="array" ref="I1996">+ROUND(G1996+(G1996*DES.2),2)</f>
        <v>920.43</v>
      </c>
      <c r="J1996" s="57"/>
      <c r="K1996" s="57"/>
      <c r="L1996" s="57"/>
      <c r="M1996" s="57"/>
      <c r="N1996" s="57"/>
      <c r="O1996" s="64" t="str">
        <f>+IFERROR(VLOOKUP(A1996,Imagen!A:B,2,0),"")</f>
        <v>http://http2.mlstatic.com/D_890208-MLA72044924751_102023-F.jpg</v>
      </c>
    </row>
    <row r="1997" spans="1:15" ht="18">
      <c r="A1997" s="75" t="s">
        <v>2010</v>
      </c>
      <c r="C1997" s="94" t="str">
        <f>+VLOOKUP(A1997,BD!$A$2:$E$3988,3,0)</f>
        <v>13x20</v>
      </c>
      <c r="D1997" s="95" t="str">
        <f>+VLOOKUP(A1997,BD!$A$2:$E$3988,4,0)</f>
        <v>13x20</v>
      </c>
      <c r="E1997" s="96">
        <f>+VLOOKUP(A1997,BD!$A$2:$E$3988,5,0)</f>
        <v>1349.74</v>
      </c>
      <c r="G1997" s="101">
        <f t="shared" si="58"/>
        <v>728.86</v>
      </c>
      <c r="H1997" s="69"/>
      <c r="I1997" s="101">
        <f t="array" ref="I1997">+ROUND(G1997+(G1997*DES.2),2)</f>
        <v>1311.95</v>
      </c>
      <c r="J1997" s="57"/>
      <c r="K1997" s="57"/>
      <c r="L1997" s="57"/>
      <c r="M1997" s="57"/>
      <c r="N1997" s="57"/>
      <c r="O1997" s="64" t="str">
        <f>+IFERROR(VLOOKUP(A1997,Imagen!A:B,2,0),"")</f>
        <v>http://http2.mlstatic.com/D_890208-MLA72044924751_102023-F.jpg</v>
      </c>
    </row>
    <row r="1998" spans="1:15" ht="18">
      <c r="A1998" s="75" t="s">
        <v>2011</v>
      </c>
      <c r="C1998" s="94" t="str">
        <f>+VLOOKUP(A1998,BD!$A$2:$E$3988,3,0)</f>
        <v>14x20</v>
      </c>
      <c r="D1998" s="95" t="str">
        <f>+VLOOKUP(A1998,BD!$A$2:$E$3988,4,0)</f>
        <v>14x20</v>
      </c>
      <c r="E1998" s="96">
        <f>+VLOOKUP(A1998,BD!$A$2:$E$3988,5,0)</f>
        <v>1301.42</v>
      </c>
      <c r="G1998" s="101">
        <f t="shared" si="58"/>
        <v>702.77</v>
      </c>
      <c r="H1998" s="69"/>
      <c r="I1998" s="101">
        <f t="array" ref="I1998">+ROUND(G1998+(G1998*DES.2),2)</f>
        <v>1264.99</v>
      </c>
      <c r="J1998" s="57"/>
      <c r="K1998" s="57"/>
      <c r="L1998" s="57"/>
      <c r="M1998" s="57"/>
      <c r="N1998" s="57"/>
      <c r="O1998" s="64" t="str">
        <f>+IFERROR(VLOOKUP(A1998,Imagen!A:B,2,0),"")</f>
        <v>http://http2.mlstatic.com/D_890208-MLA72044924751_102023-F.jpg</v>
      </c>
    </row>
    <row r="1999" spans="1:15" ht="18">
      <c r="A1999" s="75" t="s">
        <v>2012</v>
      </c>
      <c r="C1999" s="94" t="str">
        <f>+VLOOKUP(A1999,BD!$A$2:$E$3988,3,0)</f>
        <v>15x21</v>
      </c>
      <c r="D1999" s="95" t="str">
        <f>+VLOOKUP(A1999,BD!$A$2:$E$3988,4,0)</f>
        <v>15x21</v>
      </c>
      <c r="E1999" s="96">
        <f>+VLOOKUP(A1999,BD!$A$2:$E$3988,5,0)</f>
        <v>1538.79</v>
      </c>
      <c r="G1999" s="101">
        <f t="shared" si="58"/>
        <v>830.95</v>
      </c>
      <c r="H1999" s="69"/>
      <c r="I1999" s="101">
        <f t="array" ref="I1999">+ROUND(G1999+(G1999*DES.2),2)</f>
        <v>1495.71</v>
      </c>
      <c r="J1999" s="57"/>
      <c r="K1999" s="57"/>
      <c r="L1999" s="57"/>
      <c r="M1999" s="57"/>
      <c r="N1999" s="57"/>
      <c r="O1999" s="64" t="str">
        <f>+IFERROR(VLOOKUP(A1999,Imagen!A:B,2,0),"")</f>
        <v>http://http2.mlstatic.com/D_890208-MLA72044924751_102023-F.jpg</v>
      </c>
    </row>
    <row r="2000" spans="1:15" ht="18">
      <c r="A2000" s="75" t="s">
        <v>2013</v>
      </c>
      <c r="C2000" s="94" t="str">
        <f>+VLOOKUP(A2000,BD!$A$2:$E$3988,3,0)</f>
        <v>16x21</v>
      </c>
      <c r="D2000" s="95" t="str">
        <f>+VLOOKUP(A2000,BD!$A$2:$E$3988,4,0)</f>
        <v>16x21</v>
      </c>
      <c r="E2000" s="96">
        <f>+VLOOKUP(A2000,BD!$A$2:$E$3988,5,0)</f>
        <v>1420.21</v>
      </c>
      <c r="G2000" s="101">
        <f t="shared" si="58"/>
        <v>766.91</v>
      </c>
      <c r="H2000" s="69"/>
      <c r="I2000" s="101">
        <f t="array" ref="I2000">+ROUND(G2000+(G2000*DES.2),2)</f>
        <v>1380.44</v>
      </c>
      <c r="J2000" s="57"/>
      <c r="K2000" s="57"/>
      <c r="L2000" s="57"/>
      <c r="M2000" s="57"/>
      <c r="N2000" s="57"/>
      <c r="O2000" s="64" t="str">
        <f>+IFERROR(VLOOKUP(A2000,Imagen!A:B,2,0),"")</f>
        <v>http://http2.mlstatic.com/D_890208-MLA72044924751_102023-F.jpg</v>
      </c>
    </row>
    <row r="2001" spans="1:15" ht="18">
      <c r="A2001" s="75" t="s">
        <v>2014</v>
      </c>
      <c r="C2001" s="94" t="str">
        <f>+VLOOKUP(A2001,BD!$A$2:$E$3988,3,0)</f>
        <v>17x22</v>
      </c>
      <c r="D2001" s="95" t="str">
        <f>+VLOOKUP(A2001,BD!$A$2:$E$3988,4,0)</f>
        <v>17x22</v>
      </c>
      <c r="E2001" s="96">
        <f>+VLOOKUP(A2001,BD!$A$2:$E$3988,5,0)</f>
        <v>1656.73</v>
      </c>
      <c r="G2001" s="101">
        <f t="shared" si="58"/>
        <v>894.63</v>
      </c>
      <c r="H2001" s="69"/>
      <c r="I2001" s="101">
        <f t="array" ref="I2001">+ROUND(G2001+(G2001*DES.2),2)</f>
        <v>1610.33</v>
      </c>
      <c r="J2001" s="57"/>
      <c r="K2001" s="57"/>
      <c r="L2001" s="57"/>
      <c r="M2001" s="57"/>
      <c r="N2001" s="57"/>
      <c r="O2001" s="64" t="str">
        <f>+IFERROR(VLOOKUP(A2001,Imagen!A:B,2,0),"")</f>
        <v>http://http2.mlstatic.com/D_890208-MLA72044924751_102023-F.jpg</v>
      </c>
    </row>
    <row r="2002" spans="1:15" ht="18">
      <c r="A2002" s="75" t="s">
        <v>2015</v>
      </c>
      <c r="C2002" s="94" t="str">
        <f>+VLOOKUP(A2002,BD!$A$2:$E$3988,3,0)</f>
        <v>18x23</v>
      </c>
      <c r="D2002" s="95" t="str">
        <f>+VLOOKUP(A2002,BD!$A$2:$E$3988,4,0)</f>
        <v>18x23</v>
      </c>
      <c r="E2002" s="96">
        <f>+VLOOKUP(A2002,BD!$A$2:$E$3988,5,0)</f>
        <v>1656.73</v>
      </c>
      <c r="G2002" s="101">
        <f t="shared" si="58"/>
        <v>894.63</v>
      </c>
      <c r="H2002" s="69"/>
      <c r="I2002" s="101">
        <f t="array" ref="I2002">+ROUND(G2002+(G2002*DES.2),2)</f>
        <v>1610.33</v>
      </c>
      <c r="J2002" s="57"/>
      <c r="K2002" s="57"/>
      <c r="L2002" s="57"/>
      <c r="M2002" s="57"/>
      <c r="N2002" s="57"/>
      <c r="O2002" s="64" t="str">
        <f>+IFERROR(VLOOKUP(A2002,Imagen!A:B,2,0),"")</f>
        <v>http://http2.mlstatic.com/D_890208-MLA72044924751_102023-F.jpg</v>
      </c>
    </row>
    <row r="2003" spans="1:15" ht="18">
      <c r="A2003" s="75" t="s">
        <v>2016</v>
      </c>
      <c r="C2003" s="94" t="str">
        <f>+VLOOKUP(A2003,BD!$A$2:$E$3988,3,0)</f>
        <v>19x24</v>
      </c>
      <c r="D2003" s="95" t="str">
        <f>+VLOOKUP(A2003,BD!$A$2:$E$3988,4,0)</f>
        <v>19x24</v>
      </c>
      <c r="E2003" s="96">
        <f>+VLOOKUP(A2003,BD!$A$2:$E$3988,5,0)</f>
        <v>1940.73</v>
      </c>
      <c r="G2003" s="101">
        <f t="shared" si="58"/>
        <v>1047.99</v>
      </c>
      <c r="H2003" s="69"/>
      <c r="I2003" s="101">
        <f t="array" ref="I2003">+ROUND(G2003+(G2003*DES.2),2)</f>
        <v>1886.38</v>
      </c>
      <c r="J2003" s="57"/>
      <c r="K2003" s="57"/>
      <c r="L2003" s="57"/>
      <c r="M2003" s="57"/>
      <c r="N2003" s="57"/>
      <c r="O2003" s="64" t="str">
        <f>+IFERROR(VLOOKUP(A2003,Imagen!A:B,2,0),"")</f>
        <v>http://http2.mlstatic.com/D_890208-MLA72044924751_102023-F.jpg</v>
      </c>
    </row>
    <row r="2004" spans="1:15" ht="18">
      <c r="A2004" s="75" t="s">
        <v>2017</v>
      </c>
      <c r="C2004" s="94" t="str">
        <f>+VLOOKUP(A2004,BD!$A$2:$E$3988,3,0)</f>
        <v>20x26</v>
      </c>
      <c r="D2004" s="95" t="str">
        <f>+VLOOKUP(A2004,BD!$A$2:$E$3988,4,0)</f>
        <v>20x26</v>
      </c>
      <c r="E2004" s="96">
        <f>+VLOOKUP(A2004,BD!$A$2:$E$3988,5,0)</f>
        <v>2130.42</v>
      </c>
      <c r="G2004" s="101">
        <f t="shared" si="58"/>
        <v>1150.43</v>
      </c>
      <c r="H2004" s="69"/>
      <c r="I2004" s="101">
        <f t="array" ref="I2004">+ROUND(G2004+(G2004*DES.2),2)</f>
        <v>2070.77</v>
      </c>
      <c r="J2004" s="57"/>
      <c r="K2004" s="57"/>
      <c r="L2004" s="57"/>
      <c r="M2004" s="57"/>
      <c r="N2004" s="57"/>
      <c r="O2004" s="64" t="str">
        <f>+IFERROR(VLOOKUP(A2004,Imagen!A:B,2,0),"")</f>
        <v>http://http2.mlstatic.com/D_890208-MLA72044924751_102023-F.jpg</v>
      </c>
    </row>
    <row r="2005" spans="1:15" ht="18">
      <c r="A2005" s="75" t="s">
        <v>2018</v>
      </c>
      <c r="C2005" s="94" t="str">
        <f>+VLOOKUP(A2005,BD!$A$2:$E$3988,3,0)</f>
        <v>21x26</v>
      </c>
      <c r="D2005" s="95" t="str">
        <f>+VLOOKUP(A2005,BD!$A$2:$E$3988,4,0)</f>
        <v>21x26</v>
      </c>
      <c r="E2005" s="96">
        <f>+VLOOKUP(A2005,BD!$A$2:$E$3988,5,0)</f>
        <v>2366.09</v>
      </c>
      <c r="G2005" s="101">
        <f t="shared" si="58"/>
        <v>1277.69</v>
      </c>
      <c r="H2005" s="69"/>
      <c r="I2005" s="101">
        <f t="array" ref="I2005">+ROUND(G2005+(G2005*DES.2),2)</f>
        <v>2299.84</v>
      </c>
      <c r="J2005" s="57"/>
      <c r="K2005" s="57"/>
      <c r="L2005" s="57"/>
      <c r="M2005" s="57"/>
      <c r="N2005" s="57"/>
      <c r="O2005" s="64" t="str">
        <f>+IFERROR(VLOOKUP(A2005,Imagen!A:B,2,0),"")</f>
        <v>http://http2.mlstatic.com/D_890208-MLA72044924751_102023-F.jpg</v>
      </c>
    </row>
    <row r="2006" spans="1:15" ht="18">
      <c r="A2006" s="75" t="s">
        <v>2019</v>
      </c>
      <c r="C2006" s="94" t="str">
        <f>+VLOOKUP(A2006,BD!$A$2:$E$3988,3,0)</f>
        <v>22x28</v>
      </c>
      <c r="D2006" s="95" t="str">
        <f>+VLOOKUP(A2006,BD!$A$2:$E$3988,4,0)</f>
        <v>22x28</v>
      </c>
      <c r="E2006" s="96">
        <f>+VLOOKUP(A2006,BD!$A$2:$E$3988,5,0)</f>
        <v>2603.4699999999998</v>
      </c>
      <c r="G2006" s="101">
        <f t="shared" si="58"/>
        <v>1405.87</v>
      </c>
      <c r="H2006" s="69"/>
      <c r="I2006" s="101">
        <f t="array" ref="I2006">+ROUND(G2006+(G2006*DES.2),2)</f>
        <v>2530.5700000000002</v>
      </c>
      <c r="J2006" s="57"/>
      <c r="K2006" s="57"/>
      <c r="L2006" s="57"/>
      <c r="M2006" s="57"/>
      <c r="N2006" s="57"/>
      <c r="O2006" s="64" t="str">
        <f>+IFERROR(VLOOKUP(A2006,Imagen!A:B,2,0),"")</f>
        <v>http://http2.mlstatic.com/D_890208-MLA72044924751_102023-F.jpg</v>
      </c>
    </row>
    <row r="2007" spans="1:15" ht="18">
      <c r="A2007" s="75" t="s">
        <v>2020</v>
      </c>
      <c r="C2007" s="94" t="str">
        <f>+VLOOKUP(A2007,BD!$A$2:$E$3988,3,0)</f>
        <v>24x32</v>
      </c>
      <c r="D2007" s="95" t="str">
        <f>+VLOOKUP(A2007,BD!$A$2:$E$3988,4,0)</f>
        <v>24x32</v>
      </c>
      <c r="E2007" s="96">
        <f>+VLOOKUP(A2007,BD!$A$2:$E$3988,5,0)</f>
        <v>3313.04</v>
      </c>
      <c r="G2007" s="101">
        <f t="shared" si="58"/>
        <v>1789.04</v>
      </c>
      <c r="H2007" s="69"/>
      <c r="I2007" s="101">
        <f t="array" ref="I2007">+ROUND(G2007+(G2007*DES.2),2)</f>
        <v>3220.27</v>
      </c>
      <c r="J2007" s="57"/>
      <c r="K2007" s="57"/>
      <c r="L2007" s="57"/>
      <c r="M2007" s="57"/>
      <c r="N2007" s="57"/>
      <c r="O2007" s="65" t="str">
        <f>+IFERROR(VLOOKUP(A2007,Imagen!A:B,2,0),"")</f>
        <v/>
      </c>
    </row>
    <row r="2008" spans="1:15" ht="18.75" thickBot="1">
      <c r="A2008" s="75" t="s">
        <v>2021</v>
      </c>
      <c r="C2008" s="94" t="str">
        <f>+VLOOKUP(A2008,BD!$A$2:$E$3988,3,0)</f>
        <v>26x34</v>
      </c>
      <c r="D2008" s="95" t="str">
        <f>+VLOOKUP(A2008,BD!$A$2:$E$3988,4,0)</f>
        <v>26x34</v>
      </c>
      <c r="E2008" s="96">
        <f>+VLOOKUP(A2008,BD!$A$2:$E$3988,5,0)</f>
        <v>3549.99</v>
      </c>
      <c r="G2008" s="101">
        <f t="shared" si="58"/>
        <v>1916.99</v>
      </c>
      <c r="H2008" s="69"/>
      <c r="I2008" s="101">
        <f t="array" ref="I2008">+ROUND(G2008+(G2008*DES.2),2)</f>
        <v>3450.58</v>
      </c>
      <c r="J2008" s="57"/>
      <c r="K2008" s="57"/>
      <c r="L2008" s="57"/>
      <c r="M2008" s="57"/>
      <c r="N2008" s="57"/>
      <c r="O2008" s="65" t="str">
        <f>+IFERROR(VLOOKUP(A2008,Imagen!A:B,2,0),"")</f>
        <v/>
      </c>
    </row>
    <row r="2009" spans="1:15" ht="27" thickBot="1">
      <c r="A2009" s="75">
        <f>+A1979+1</f>
        <v>31</v>
      </c>
      <c r="B2009" s="174"/>
      <c r="C2009" s="173" t="str">
        <f>+VLOOKUP(A2009,BD!$G:$H,2,0)</f>
        <v>ARANDELAS DE ALUMINIO</v>
      </c>
      <c r="D2009" s="157"/>
      <c r="E2009" s="158"/>
      <c r="J2009" s="57"/>
      <c r="K2009" s="57"/>
      <c r="L2009" s="57"/>
      <c r="M2009" s="57"/>
      <c r="N2009" s="57"/>
      <c r="O2009" s="65" t="str">
        <f>+IFERROR(VLOOKUP(A2009,Imagen!A:B,2,0),"")</f>
        <v/>
      </c>
    </row>
    <row r="2010" spans="1:15" ht="18">
      <c r="A2010" s="75" t="s">
        <v>2022</v>
      </c>
      <c r="B2010" s="175"/>
      <c r="C2010" s="91" t="str">
        <f>+VLOOKUP(A2010,BD!$A$2:$E$3988,3,0)</f>
        <v>1/8 3x8</v>
      </c>
      <c r="D2010" s="92" t="str">
        <f>+VLOOKUP(A2010,BD!$A$2:$E$3988,4,0)</f>
        <v>1/8 3x8</v>
      </c>
      <c r="E2010" s="93">
        <f>+VLOOKUP(A2010,BD!$A$2:$E$3988,5,0)</f>
        <v>87.11</v>
      </c>
      <c r="G2010" s="100">
        <f t="shared" ref="G2010:G2036" si="59">IF($G$7="SI",ROUND(E2010-(E2010*DES.1),2)*1.21,ROUND(E2010-(E2010*DES.1),2))</f>
        <v>47.04</v>
      </c>
      <c r="H2010" s="69"/>
      <c r="I2010" s="100">
        <f t="array" ref="I2010">+ROUND(G2010+(G2010*DES.2),2)</f>
        <v>84.67</v>
      </c>
      <c r="J2010" s="57"/>
      <c r="K2010" s="57"/>
      <c r="L2010" s="57"/>
      <c r="M2010" s="57"/>
      <c r="N2010" s="57"/>
      <c r="O2010" s="64" t="str">
        <f>+IFERROR(VLOOKUP(A2010,Imagen!A:B,2,0),"")</f>
        <v>http://http2.mlstatic.com/D_953203-MLA72044865839_102023-F.jpg</v>
      </c>
    </row>
    <row r="2011" spans="1:15" ht="18">
      <c r="A2011" s="75" t="s">
        <v>2023</v>
      </c>
      <c r="B2011" s="175"/>
      <c r="C2011" s="94" t="str">
        <f>+VLOOKUP(A2011,BD!$A$2:$E$3988,3,0)</f>
        <v>5/32 4x10</v>
      </c>
      <c r="D2011" s="95" t="str">
        <f>+VLOOKUP(A2011,BD!$A$2:$E$3988,4,0)</f>
        <v>5/32 4x10</v>
      </c>
      <c r="E2011" s="96">
        <f>+VLOOKUP(A2011,BD!$A$2:$E$3988,5,0)</f>
        <v>92.7</v>
      </c>
      <c r="G2011" s="101">
        <f t="shared" si="59"/>
        <v>50.06</v>
      </c>
      <c r="H2011" s="69"/>
      <c r="I2011" s="101">
        <f t="array" ref="I2011">+ROUND(G2011+(G2011*DES.2),2)</f>
        <v>90.11</v>
      </c>
      <c r="J2011" s="57"/>
      <c r="K2011" s="57"/>
      <c r="L2011" s="57"/>
      <c r="M2011" s="57"/>
      <c r="N2011" s="57"/>
      <c r="O2011" s="64" t="str">
        <f>+IFERROR(VLOOKUP(A2011,Imagen!A:B,2,0),"")</f>
        <v>http://http2.mlstatic.com/D_953203-MLA72044865839_102023-F.jpg</v>
      </c>
    </row>
    <row r="2012" spans="1:15" ht="18">
      <c r="A2012" s="75" t="s">
        <v>2024</v>
      </c>
      <c r="B2012" s="175"/>
      <c r="C2012" s="94" t="str">
        <f>+VLOOKUP(A2012,BD!$A$2:$E$3988,3,0)</f>
        <v>3/16  5x12</v>
      </c>
      <c r="D2012" s="95" t="str">
        <f>+VLOOKUP(A2012,BD!$A$2:$E$3988,4,0)</f>
        <v>3/16  5x12</v>
      </c>
      <c r="E2012" s="96">
        <f>+VLOOKUP(A2012,BD!$A$2:$E$3988,5,0)</f>
        <v>108.65</v>
      </c>
      <c r="G2012" s="101">
        <f t="shared" si="59"/>
        <v>58.67</v>
      </c>
      <c r="H2012" s="69"/>
      <c r="I2012" s="101">
        <f t="array" ref="I2012">+ROUND(G2012+(G2012*DES.2),2)</f>
        <v>105.61</v>
      </c>
      <c r="J2012" s="57"/>
      <c r="K2012" s="57"/>
      <c r="L2012" s="57"/>
      <c r="M2012" s="57"/>
      <c r="N2012" s="57"/>
      <c r="O2012" s="64" t="str">
        <f>+IFERROR(VLOOKUP(A2012,Imagen!A:B,2,0),"")</f>
        <v>http://http2.mlstatic.com/D_953203-MLA72044865839_102023-F.jpg</v>
      </c>
    </row>
    <row r="2013" spans="1:15" ht="18">
      <c r="A2013" s="75" t="s">
        <v>2025</v>
      </c>
      <c r="B2013" s="175"/>
      <c r="C2013" s="94" t="str">
        <f>+VLOOKUP(A2013,BD!$A$2:$E$3988,3,0)</f>
        <v>1/4  6,5x14</v>
      </c>
      <c r="D2013" s="95" t="str">
        <f>+VLOOKUP(A2013,BD!$A$2:$E$3988,4,0)</f>
        <v>1/4  6,5x14</v>
      </c>
      <c r="E2013" s="96">
        <f>+VLOOKUP(A2013,BD!$A$2:$E$3988,5,0)</f>
        <v>136.35</v>
      </c>
      <c r="G2013" s="101">
        <f t="shared" si="59"/>
        <v>73.63</v>
      </c>
      <c r="H2013" s="69"/>
      <c r="I2013" s="101">
        <f t="array" ref="I2013">+ROUND(G2013+(G2013*DES.2),2)</f>
        <v>132.53</v>
      </c>
      <c r="J2013" s="57"/>
      <c r="K2013" s="57"/>
      <c r="L2013" s="57"/>
      <c r="M2013" s="57"/>
      <c r="N2013" s="57"/>
      <c r="O2013" s="64" t="str">
        <f>+IFERROR(VLOOKUP(A2013,Imagen!A:B,2,0),"")</f>
        <v>http://http2.mlstatic.com/D_953203-MLA72044865839_102023-F.jpg</v>
      </c>
    </row>
    <row r="2014" spans="1:15" ht="18">
      <c r="A2014" s="75" t="s">
        <v>2026</v>
      </c>
      <c r="B2014" s="175"/>
      <c r="C2014" s="94" t="str">
        <f>+VLOOKUP(A2014,BD!$A$2:$E$3988,3,0)</f>
        <v>5/16  8x16</v>
      </c>
      <c r="D2014" s="95" t="str">
        <f>+VLOOKUP(A2014,BD!$A$2:$E$3988,4,0)</f>
        <v>5/16  8x16</v>
      </c>
      <c r="E2014" s="96">
        <f>+VLOOKUP(A2014,BD!$A$2:$E$3988,5,0)</f>
        <v>269.72000000000003</v>
      </c>
      <c r="G2014" s="101">
        <f t="shared" si="59"/>
        <v>145.65</v>
      </c>
      <c r="H2014" s="69"/>
      <c r="I2014" s="101">
        <f t="array" ref="I2014">+ROUND(G2014+(G2014*DES.2),2)</f>
        <v>262.17</v>
      </c>
      <c r="J2014" s="57"/>
      <c r="K2014" s="57"/>
      <c r="L2014" s="57"/>
      <c r="M2014" s="57"/>
      <c r="N2014" s="57"/>
      <c r="O2014" s="64" t="str">
        <f>+IFERROR(VLOOKUP(A2014,Imagen!A:B,2,0),"")</f>
        <v>http://http2.mlstatic.com/D_953203-MLA72044865839_102023-F.jpg</v>
      </c>
    </row>
    <row r="2015" spans="1:15" ht="18">
      <c r="A2015" s="75" t="s">
        <v>2027</v>
      </c>
      <c r="B2015" s="175"/>
      <c r="C2015" s="94" t="str">
        <f>+VLOOKUP(A2015,BD!$A$2:$E$3988,3,0)</f>
        <v>3/8  10x18</v>
      </c>
      <c r="D2015" s="95" t="str">
        <f>+VLOOKUP(A2015,BD!$A$2:$E$3988,4,0)</f>
        <v>3/8  10x18</v>
      </c>
      <c r="E2015" s="96">
        <f>+VLOOKUP(A2015,BD!$A$2:$E$3988,5,0)</f>
        <v>269.72000000000003</v>
      </c>
      <c r="G2015" s="101">
        <f t="shared" si="59"/>
        <v>145.65</v>
      </c>
      <c r="H2015" s="69"/>
      <c r="I2015" s="101">
        <f t="array" ref="I2015">+ROUND(G2015+(G2015*DES.2),2)</f>
        <v>262.17</v>
      </c>
      <c r="J2015" s="57"/>
      <c r="K2015" s="57"/>
      <c r="L2015" s="57"/>
      <c r="M2015" s="57"/>
      <c r="N2015" s="57"/>
      <c r="O2015" s="64" t="str">
        <f>+IFERROR(VLOOKUP(A2015,Imagen!A:B,2,0),"")</f>
        <v>http://http2.mlstatic.com/D_953203-MLA72044865839_102023-F.jpg</v>
      </c>
    </row>
    <row r="2016" spans="1:15" ht="18">
      <c r="A2016" s="75" t="s">
        <v>2028</v>
      </c>
      <c r="B2016" s="175"/>
      <c r="C2016" s="94" t="str">
        <f>+VLOOKUP(A2016,BD!$A$2:$E$3988,3,0)</f>
        <v>1/2  13x24</v>
      </c>
      <c r="D2016" s="95" t="str">
        <f>+VLOOKUP(A2016,BD!$A$2:$E$3988,4,0)</f>
        <v>1/2  13x24</v>
      </c>
      <c r="E2016" s="96">
        <f>+VLOOKUP(A2016,BD!$A$2:$E$3988,5,0)</f>
        <v>341.28</v>
      </c>
      <c r="G2016" s="101">
        <f t="shared" si="59"/>
        <v>184.29</v>
      </c>
      <c r="H2016" s="69"/>
      <c r="I2016" s="101">
        <f t="array" ref="I2016">+ROUND(G2016+(G2016*DES.2),2)</f>
        <v>331.72</v>
      </c>
      <c r="J2016" s="57"/>
      <c r="K2016" s="57"/>
      <c r="L2016" s="57"/>
      <c r="M2016" s="57"/>
      <c r="N2016" s="57"/>
      <c r="O2016" s="64" t="str">
        <f>+IFERROR(VLOOKUP(A2016,Imagen!A:B,2,0),"")</f>
        <v>http://http2.mlstatic.com/D_953203-MLA72044865839_102023-F.jpg</v>
      </c>
    </row>
    <row r="2017" spans="1:15" ht="18">
      <c r="A2017" s="75" t="s">
        <v>2029</v>
      </c>
      <c r="C2017" s="94" t="str">
        <f>+VLOOKUP(A2017,BD!$A$2:$E$3988,3,0)</f>
        <v>6x10</v>
      </c>
      <c r="D2017" s="95" t="str">
        <f>+VLOOKUP(A2017,BD!$A$2:$E$3988,4,0)</f>
        <v>6x10</v>
      </c>
      <c r="E2017" s="96">
        <f>+VLOOKUP(A2017,BD!$A$2:$E$3988,5,0)</f>
        <v>78.14</v>
      </c>
      <c r="G2017" s="101">
        <f t="shared" si="59"/>
        <v>42.2</v>
      </c>
      <c r="H2017" s="69"/>
      <c r="I2017" s="101">
        <f t="array" ref="I2017">+ROUND(G2017+(G2017*DES.2),2)</f>
        <v>75.959999999999994</v>
      </c>
      <c r="J2017" s="57"/>
      <c r="K2017" s="57"/>
      <c r="L2017" s="57"/>
      <c r="M2017" s="57"/>
      <c r="N2017" s="57"/>
      <c r="O2017" s="64" t="str">
        <f>+IFERROR(VLOOKUP(A2017,Imagen!A:B,2,0),"")</f>
        <v>http://http2.mlstatic.com/D_953203-MLA72044865839_102023-F.jpg</v>
      </c>
    </row>
    <row r="2018" spans="1:15" ht="18">
      <c r="A2018" s="75" t="s">
        <v>2030</v>
      </c>
      <c r="C2018" s="94" t="str">
        <f>+VLOOKUP(A2018,BD!$A$2:$E$3988,3,0)</f>
        <v>8x13</v>
      </c>
      <c r="D2018" s="95" t="str">
        <f>+VLOOKUP(A2018,BD!$A$2:$E$3988,4,0)</f>
        <v>8x13</v>
      </c>
      <c r="E2018" s="96">
        <f>+VLOOKUP(A2018,BD!$A$2:$E$3988,5,0)</f>
        <v>84.72</v>
      </c>
      <c r="G2018" s="101">
        <f t="shared" si="59"/>
        <v>45.75</v>
      </c>
      <c r="H2018" s="69"/>
      <c r="I2018" s="101">
        <f t="array" ref="I2018">+ROUND(G2018+(G2018*DES.2),2)</f>
        <v>82.35</v>
      </c>
      <c r="J2018" s="57"/>
      <c r="K2018" s="57"/>
      <c r="L2018" s="57"/>
      <c r="M2018" s="57"/>
      <c r="N2018" s="57"/>
      <c r="O2018" s="64" t="str">
        <f>+IFERROR(VLOOKUP(A2018,Imagen!A:B,2,0),"")</f>
        <v>http://http2.mlstatic.com/D_953203-MLA72044865839_102023-F.jpg</v>
      </c>
    </row>
    <row r="2019" spans="1:15" ht="18">
      <c r="A2019" s="75" t="s">
        <v>2031</v>
      </c>
      <c r="C2019" s="94" t="str">
        <f>+VLOOKUP(A2019,BD!$A$2:$E$3988,3,0)</f>
        <v>9x14</v>
      </c>
      <c r="D2019" s="95" t="str">
        <f>+VLOOKUP(A2019,BD!$A$2:$E$3988,4,0)</f>
        <v>9x14</v>
      </c>
      <c r="E2019" s="96">
        <f>+VLOOKUP(A2019,BD!$A$2:$E$3988,5,0)</f>
        <v>136.35</v>
      </c>
      <c r="G2019" s="101">
        <f t="shared" si="59"/>
        <v>73.63</v>
      </c>
      <c r="H2019" s="69"/>
      <c r="I2019" s="101">
        <f t="array" ref="I2019">+ROUND(G2019+(G2019*DES.2),2)</f>
        <v>132.53</v>
      </c>
      <c r="J2019" s="57"/>
      <c r="K2019" s="57"/>
      <c r="L2019" s="57"/>
      <c r="M2019" s="57"/>
      <c r="N2019" s="57"/>
      <c r="O2019" s="64" t="str">
        <f>+IFERROR(VLOOKUP(A2019,Imagen!A:B,2,0),"")</f>
        <v>http://http2.mlstatic.com/D_953203-MLA72044865839_102023-F.jpg</v>
      </c>
    </row>
    <row r="2020" spans="1:15" ht="18">
      <c r="A2020" s="75" t="s">
        <v>2032</v>
      </c>
      <c r="C2020" s="94" t="str">
        <f>+VLOOKUP(A2020,BD!$A$2:$E$3988,3,0)</f>
        <v>10x14</v>
      </c>
      <c r="D2020" s="95" t="str">
        <f>+VLOOKUP(A2020,BD!$A$2:$E$3988,4,0)</f>
        <v>10x14</v>
      </c>
      <c r="E2020" s="96">
        <f>+VLOOKUP(A2020,BD!$A$2:$E$3988,5,0)</f>
        <v>123.99</v>
      </c>
      <c r="G2020" s="101">
        <f t="shared" si="59"/>
        <v>66.95</v>
      </c>
      <c r="H2020" s="69"/>
      <c r="I2020" s="101">
        <f t="array" ref="I2020">+ROUND(G2020+(G2020*DES.2),2)</f>
        <v>120.51</v>
      </c>
      <c r="J2020" s="57"/>
      <c r="K2020" s="57"/>
      <c r="L2020" s="57"/>
      <c r="M2020" s="57"/>
      <c r="N2020" s="57"/>
      <c r="O2020" s="64" t="str">
        <f>+IFERROR(VLOOKUP(A2020,Imagen!A:B,2,0),"")</f>
        <v>http://http2.mlstatic.com/D_953203-MLA72044865839_102023-F.jpg</v>
      </c>
    </row>
    <row r="2021" spans="1:15" ht="18">
      <c r="A2021" s="75" t="s">
        <v>2033</v>
      </c>
      <c r="C2021" s="94" t="str">
        <f>+VLOOKUP(A2021,BD!$A$2:$E$3988,3,0)</f>
        <v>11x17</v>
      </c>
      <c r="D2021" s="95" t="str">
        <f>+VLOOKUP(A2021,BD!$A$2:$E$3988,4,0)</f>
        <v>11x17</v>
      </c>
      <c r="E2021" s="96">
        <f>+VLOOKUP(A2021,BD!$A$2:$E$3988,5,0)</f>
        <v>180.21</v>
      </c>
      <c r="G2021" s="101">
        <f t="shared" si="59"/>
        <v>97.31</v>
      </c>
      <c r="H2021" s="69"/>
      <c r="I2021" s="101">
        <f t="array" ref="I2021">+ROUND(G2021+(G2021*DES.2),2)</f>
        <v>175.16</v>
      </c>
      <c r="J2021" s="57"/>
      <c r="K2021" s="57"/>
      <c r="L2021" s="57"/>
      <c r="M2021" s="57"/>
      <c r="N2021" s="57"/>
      <c r="O2021" s="64" t="str">
        <f>+IFERROR(VLOOKUP(A2021,Imagen!A:B,2,0),"")</f>
        <v>http://http2.mlstatic.com/D_953203-MLA72044865839_102023-F.jpg</v>
      </c>
    </row>
    <row r="2022" spans="1:15" ht="18">
      <c r="A2022" s="75" t="s">
        <v>2034</v>
      </c>
      <c r="C2022" s="94" t="str">
        <f>+VLOOKUP(A2022,BD!$A$2:$E$3988,3,0)</f>
        <v>12x17</v>
      </c>
      <c r="D2022" s="95" t="str">
        <f>+VLOOKUP(A2022,BD!$A$2:$E$3988,4,0)</f>
        <v>12x17</v>
      </c>
      <c r="E2022" s="96">
        <f>+VLOOKUP(A2022,BD!$A$2:$E$3988,5,0)</f>
        <v>170.84</v>
      </c>
      <c r="G2022" s="101">
        <f t="shared" si="59"/>
        <v>92.25</v>
      </c>
      <c r="H2022" s="69"/>
      <c r="I2022" s="101">
        <f t="array" ref="I2022">+ROUND(G2022+(G2022*DES.2),2)</f>
        <v>166.05</v>
      </c>
      <c r="J2022" s="57"/>
      <c r="K2022" s="57"/>
      <c r="L2022" s="57"/>
      <c r="M2022" s="57"/>
      <c r="N2022" s="57"/>
      <c r="O2022" s="64" t="str">
        <f>+IFERROR(VLOOKUP(A2022,Imagen!A:B,2,0),"")</f>
        <v>http://http2.mlstatic.com/D_953203-MLA72044865839_102023-F.jpg</v>
      </c>
    </row>
    <row r="2023" spans="1:15" ht="18">
      <c r="A2023" s="75" t="s">
        <v>2035</v>
      </c>
      <c r="C2023" s="94" t="str">
        <f>+VLOOKUP(A2023,BD!$A$2:$E$3988,3,0)</f>
        <v>13x20</v>
      </c>
      <c r="D2023" s="95" t="str">
        <f>+VLOOKUP(A2023,BD!$A$2:$E$3988,4,0)</f>
        <v>13x20</v>
      </c>
      <c r="E2023" s="96">
        <f>+VLOOKUP(A2023,BD!$A$2:$E$3988,5,0)</f>
        <v>187.78</v>
      </c>
      <c r="G2023" s="101">
        <f t="shared" si="59"/>
        <v>101.4</v>
      </c>
      <c r="H2023" s="69"/>
      <c r="I2023" s="101">
        <f t="array" ref="I2023">+ROUND(G2023+(G2023*DES.2),2)</f>
        <v>182.52</v>
      </c>
      <c r="J2023" s="57"/>
      <c r="K2023" s="57"/>
      <c r="L2023" s="57"/>
      <c r="M2023" s="57"/>
      <c r="N2023" s="57"/>
      <c r="O2023" s="64" t="str">
        <f>+IFERROR(VLOOKUP(A2023,Imagen!A:B,2,0),"")</f>
        <v>http://http2.mlstatic.com/D_953203-MLA72044865839_102023-F.jpg</v>
      </c>
    </row>
    <row r="2024" spans="1:15" ht="18">
      <c r="A2024" s="75" t="s">
        <v>2036</v>
      </c>
      <c r="C2024" s="94" t="str">
        <f>+VLOOKUP(A2024,BD!$A$2:$E$3988,3,0)</f>
        <v>14x20</v>
      </c>
      <c r="D2024" s="95" t="str">
        <f>+VLOOKUP(A2024,BD!$A$2:$E$3988,4,0)</f>
        <v>14x20</v>
      </c>
      <c r="E2024" s="96">
        <f>+VLOOKUP(A2024,BD!$A$2:$E$3988,5,0)</f>
        <v>187.78</v>
      </c>
      <c r="G2024" s="101">
        <f t="shared" si="59"/>
        <v>101.4</v>
      </c>
      <c r="H2024" s="69"/>
      <c r="I2024" s="101">
        <f t="array" ref="I2024">+ROUND(G2024+(G2024*DES.2),2)</f>
        <v>182.52</v>
      </c>
      <c r="J2024" s="57"/>
      <c r="K2024" s="57"/>
      <c r="L2024" s="57"/>
      <c r="M2024" s="57"/>
      <c r="N2024" s="57"/>
      <c r="O2024" s="64" t="str">
        <f>+IFERROR(VLOOKUP(A2024,Imagen!A:B,2,0),"")</f>
        <v>http://http2.mlstatic.com/D_953203-MLA72044865839_102023-F.jpg</v>
      </c>
    </row>
    <row r="2025" spans="1:15" ht="18">
      <c r="A2025" s="75" t="s">
        <v>2037</v>
      </c>
      <c r="C2025" s="94" t="str">
        <f>+VLOOKUP(A2025,BD!$A$2:$E$3988,3,0)</f>
        <v>15x21</v>
      </c>
      <c r="D2025" s="95" t="str">
        <f>+VLOOKUP(A2025,BD!$A$2:$E$3988,4,0)</f>
        <v>15x21</v>
      </c>
      <c r="E2025" s="96">
        <f>+VLOOKUP(A2025,BD!$A$2:$E$3988,5,0)</f>
        <v>263.54000000000002</v>
      </c>
      <c r="G2025" s="101">
        <f t="shared" si="59"/>
        <v>142.31</v>
      </c>
      <c r="H2025" s="69"/>
      <c r="I2025" s="101">
        <f t="array" ref="I2025">+ROUND(G2025+(G2025*DES.2),2)</f>
        <v>256.16000000000003</v>
      </c>
      <c r="J2025" s="57"/>
      <c r="K2025" s="57"/>
      <c r="L2025" s="57"/>
      <c r="M2025" s="57"/>
      <c r="N2025" s="57"/>
      <c r="O2025" s="64" t="str">
        <f>+IFERROR(VLOOKUP(A2025,Imagen!A:B,2,0),"")</f>
        <v>http://http2.mlstatic.com/D_953203-MLA72044865839_102023-F.jpg</v>
      </c>
    </row>
    <row r="2026" spans="1:15" ht="18">
      <c r="A2026" s="75" t="s">
        <v>2038</v>
      </c>
      <c r="C2026" s="94" t="str">
        <f>+VLOOKUP(A2026,BD!$A$2:$E$3988,3,0)</f>
        <v>16x21</v>
      </c>
      <c r="D2026" s="95" t="str">
        <f>+VLOOKUP(A2026,BD!$A$2:$E$3988,4,0)</f>
        <v>16x21</v>
      </c>
      <c r="E2026" s="96">
        <f>+VLOOKUP(A2026,BD!$A$2:$E$3988,5,0)</f>
        <v>206.01</v>
      </c>
      <c r="G2026" s="101">
        <f t="shared" si="59"/>
        <v>111.25</v>
      </c>
      <c r="H2026" s="69"/>
      <c r="I2026" s="101">
        <f t="array" ref="I2026">+ROUND(G2026+(G2026*DES.2),2)</f>
        <v>200.25</v>
      </c>
      <c r="J2026" s="57"/>
      <c r="K2026" s="57"/>
      <c r="L2026" s="57"/>
      <c r="M2026" s="57"/>
      <c r="N2026" s="57"/>
      <c r="O2026" s="64" t="str">
        <f>+IFERROR(VLOOKUP(A2026,Imagen!A:B,2,0),"")</f>
        <v>http://http2.mlstatic.com/D_953203-MLA72044865839_102023-F.jpg</v>
      </c>
    </row>
    <row r="2027" spans="1:15" ht="18">
      <c r="A2027" s="75" t="s">
        <v>2039</v>
      </c>
      <c r="C2027" s="94" t="str">
        <f>+VLOOKUP(A2027,BD!$A$2:$E$3988,3,0)</f>
        <v>17x22</v>
      </c>
      <c r="D2027" s="95" t="str">
        <f>+VLOOKUP(A2027,BD!$A$2:$E$3988,4,0)</f>
        <v>17x22</v>
      </c>
      <c r="E2027" s="96">
        <f>+VLOOKUP(A2027,BD!$A$2:$E$3988,5,0)</f>
        <v>279.29000000000002</v>
      </c>
      <c r="G2027" s="101">
        <f t="shared" si="59"/>
        <v>150.82</v>
      </c>
      <c r="H2027" s="69"/>
      <c r="I2027" s="101">
        <f t="array" ref="I2027">+ROUND(G2027+(G2027*DES.2),2)</f>
        <v>271.48</v>
      </c>
      <c r="J2027" s="57"/>
      <c r="K2027" s="57"/>
      <c r="L2027" s="57"/>
      <c r="M2027" s="57"/>
      <c r="N2027" s="57"/>
      <c r="O2027" s="64" t="str">
        <f>+IFERROR(VLOOKUP(A2027,Imagen!A:B,2,0),"")</f>
        <v>http://http2.mlstatic.com/D_953203-MLA72044865839_102023-F.jpg</v>
      </c>
    </row>
    <row r="2028" spans="1:15" ht="18">
      <c r="A2028" s="75" t="s">
        <v>2040</v>
      </c>
      <c r="C2028" s="94" t="str">
        <f>+VLOOKUP(A2028,BD!$A$2:$E$3988,3,0)</f>
        <v>18x23</v>
      </c>
      <c r="D2028" s="95" t="str">
        <f>+VLOOKUP(A2028,BD!$A$2:$E$3988,4,0)</f>
        <v>18x23</v>
      </c>
      <c r="E2028" s="96">
        <f>+VLOOKUP(A2028,BD!$A$2:$E$3988,5,0)</f>
        <v>279.29000000000002</v>
      </c>
      <c r="G2028" s="101">
        <f t="shared" si="59"/>
        <v>150.82</v>
      </c>
      <c r="H2028" s="69"/>
      <c r="I2028" s="101">
        <f t="array" ref="I2028">+ROUND(G2028+(G2028*DES.2),2)</f>
        <v>271.48</v>
      </c>
      <c r="J2028" s="57"/>
      <c r="K2028" s="57"/>
      <c r="L2028" s="57"/>
      <c r="M2028" s="57"/>
      <c r="N2028" s="57"/>
      <c r="O2028" s="64" t="str">
        <f>+IFERROR(VLOOKUP(A2028,Imagen!A:B,2,0),"")</f>
        <v>http://http2.mlstatic.com/D_953203-MLA72044865839_102023-F.jpg</v>
      </c>
    </row>
    <row r="2029" spans="1:15" ht="18">
      <c r="A2029" s="75" t="s">
        <v>2041</v>
      </c>
      <c r="C2029" s="94" t="str">
        <f>+VLOOKUP(A2029,BD!$A$2:$E$3988,3,0)</f>
        <v>19x24</v>
      </c>
      <c r="D2029" s="95" t="str">
        <f>+VLOOKUP(A2029,BD!$A$2:$E$3988,4,0)</f>
        <v>19x24</v>
      </c>
      <c r="E2029" s="96">
        <f>+VLOOKUP(A2029,BD!$A$2:$E$3988,5,0)</f>
        <v>310.58999999999997</v>
      </c>
      <c r="G2029" s="101">
        <f t="shared" si="59"/>
        <v>167.72</v>
      </c>
      <c r="H2029" s="69"/>
      <c r="I2029" s="101">
        <f t="array" ref="I2029">+ROUND(G2029+(G2029*DES.2),2)</f>
        <v>301.89999999999998</v>
      </c>
      <c r="J2029" s="57"/>
      <c r="K2029" s="57"/>
      <c r="L2029" s="57"/>
      <c r="M2029" s="57"/>
      <c r="N2029" s="57"/>
      <c r="O2029" s="64" t="str">
        <f>+IFERROR(VLOOKUP(A2029,Imagen!A:B,2,0),"")</f>
        <v>http://http2.mlstatic.com/D_953203-MLA72044865839_102023-F.jpg</v>
      </c>
    </row>
    <row r="2030" spans="1:15" ht="18">
      <c r="A2030" s="75" t="s">
        <v>2042</v>
      </c>
      <c r="C2030" s="94" t="str">
        <f>+VLOOKUP(A2030,BD!$A$2:$E$3988,3,0)</f>
        <v>20x26</v>
      </c>
      <c r="D2030" s="95" t="str">
        <f>+VLOOKUP(A2030,BD!$A$2:$E$3988,4,0)</f>
        <v>20x26</v>
      </c>
      <c r="E2030" s="96">
        <f>+VLOOKUP(A2030,BD!$A$2:$E$3988,5,0)</f>
        <v>341.28</v>
      </c>
      <c r="G2030" s="101">
        <f t="shared" si="59"/>
        <v>184.29</v>
      </c>
      <c r="H2030" s="69"/>
      <c r="I2030" s="101">
        <f t="array" ref="I2030">+ROUND(G2030+(G2030*DES.2),2)</f>
        <v>331.72</v>
      </c>
      <c r="J2030" s="57"/>
      <c r="K2030" s="57"/>
      <c r="L2030" s="57"/>
      <c r="M2030" s="57"/>
      <c r="N2030" s="57"/>
      <c r="O2030" s="64" t="str">
        <f>+IFERROR(VLOOKUP(A2030,Imagen!A:B,2,0),"")</f>
        <v>http://http2.mlstatic.com/D_953203-MLA72044865839_102023-F.jpg</v>
      </c>
    </row>
    <row r="2031" spans="1:15" ht="18">
      <c r="A2031" s="75" t="s">
        <v>2043</v>
      </c>
      <c r="C2031" s="94" t="str">
        <f>+VLOOKUP(A2031,BD!$A$2:$E$3988,3,0)</f>
        <v>21x26</v>
      </c>
      <c r="D2031" s="95" t="str">
        <f>+VLOOKUP(A2031,BD!$A$2:$E$3988,4,0)</f>
        <v>21x26</v>
      </c>
      <c r="E2031" s="96">
        <f>+VLOOKUP(A2031,BD!$A$2:$E$3988,5,0)</f>
        <v>371.98</v>
      </c>
      <c r="G2031" s="101">
        <f t="shared" si="59"/>
        <v>200.87</v>
      </c>
      <c r="H2031" s="69"/>
      <c r="I2031" s="101">
        <f t="array" ref="I2031">+ROUND(G2031+(G2031*DES.2),2)</f>
        <v>361.57</v>
      </c>
      <c r="J2031" s="57"/>
      <c r="K2031" s="57"/>
      <c r="L2031" s="57"/>
      <c r="M2031" s="57"/>
      <c r="N2031" s="57"/>
      <c r="O2031" s="64" t="str">
        <f>+IFERROR(VLOOKUP(A2031,Imagen!A:B,2,0),"")</f>
        <v>http://http2.mlstatic.com/D_953203-MLA72044865839_102023-F.jpg</v>
      </c>
    </row>
    <row r="2032" spans="1:15" ht="18">
      <c r="A2032" s="75" t="s">
        <v>2044</v>
      </c>
      <c r="C2032" s="94" t="str">
        <f>+VLOOKUP(A2032,BD!$A$2:$E$3988,3,0)</f>
        <v>22x28</v>
      </c>
      <c r="D2032" s="95" t="str">
        <f>+VLOOKUP(A2032,BD!$A$2:$E$3988,4,0)</f>
        <v>22x28</v>
      </c>
      <c r="E2032" s="96">
        <f>+VLOOKUP(A2032,BD!$A$2:$E$3988,5,0)</f>
        <v>403.28</v>
      </c>
      <c r="G2032" s="101">
        <f t="shared" si="59"/>
        <v>217.77</v>
      </c>
      <c r="H2032" s="69"/>
      <c r="I2032" s="101">
        <f t="array" ref="I2032">+ROUND(G2032+(G2032*DES.2),2)</f>
        <v>391.99</v>
      </c>
      <c r="J2032" s="57"/>
      <c r="K2032" s="57"/>
      <c r="L2032" s="57"/>
      <c r="M2032" s="57"/>
      <c r="N2032" s="57"/>
      <c r="O2032" s="64" t="str">
        <f>+IFERROR(VLOOKUP(A2032,Imagen!A:B,2,0),"")</f>
        <v>http://http2.mlstatic.com/D_953203-MLA72044865839_102023-F.jpg</v>
      </c>
    </row>
    <row r="2033" spans="1:15" ht="18">
      <c r="A2033" s="75" t="s">
        <v>2045</v>
      </c>
      <c r="C2033" s="94" t="str">
        <f>+VLOOKUP(A2033,BD!$A$2:$E$3988,3,0)</f>
        <v>24x30</v>
      </c>
      <c r="D2033" s="95" t="str">
        <f>+VLOOKUP(A2033,BD!$A$2:$E$3988,4,0)</f>
        <v>24x30</v>
      </c>
      <c r="E2033" s="96">
        <f>+VLOOKUP(A2033,BD!$A$2:$E$3988,5,0)</f>
        <v>434.58</v>
      </c>
      <c r="G2033" s="101">
        <f t="shared" si="59"/>
        <v>234.67</v>
      </c>
      <c r="H2033" s="69"/>
      <c r="I2033" s="101">
        <f t="array" ref="I2033">+ROUND(G2033+(G2033*DES.2),2)</f>
        <v>422.41</v>
      </c>
      <c r="J2033" s="57"/>
      <c r="K2033" s="57"/>
      <c r="L2033" s="57"/>
      <c r="M2033" s="57"/>
      <c r="N2033" s="57"/>
      <c r="O2033" s="64" t="str">
        <f>+IFERROR(VLOOKUP(A2033,Imagen!A:B,2,0),"")</f>
        <v>http://http2.mlstatic.com/D_953203-MLA72044865839_102023-F.jpg</v>
      </c>
    </row>
    <row r="2034" spans="1:15" ht="18">
      <c r="A2034" s="75" t="s">
        <v>2046</v>
      </c>
      <c r="C2034" s="94" t="str">
        <f>+VLOOKUP(A2034,BD!$A$2:$E$3988,3,0)</f>
        <v>26x34</v>
      </c>
      <c r="D2034" s="95" t="str">
        <f>+VLOOKUP(A2034,BD!$A$2:$E$3988,4,0)</f>
        <v>26x34</v>
      </c>
      <c r="E2034" s="96">
        <f>+VLOOKUP(A2034,BD!$A$2:$E$3988,5,0)</f>
        <v>558.16999999999996</v>
      </c>
      <c r="G2034" s="101">
        <f t="shared" si="59"/>
        <v>301.41000000000003</v>
      </c>
      <c r="H2034" s="69"/>
      <c r="I2034" s="101">
        <f t="array" ref="I2034">+ROUND(G2034+(G2034*DES.2),2)</f>
        <v>542.54</v>
      </c>
      <c r="J2034" s="57"/>
      <c r="K2034" s="57"/>
      <c r="L2034" s="57"/>
      <c r="M2034" s="57"/>
      <c r="N2034" s="57"/>
      <c r="O2034" s="64" t="str">
        <f>+IFERROR(VLOOKUP(A2034,Imagen!A:B,2,0),"")</f>
        <v>http://http2.mlstatic.com/D_953203-MLA72044865839_102023-F.jpg</v>
      </c>
    </row>
    <row r="2035" spans="1:15" ht="18">
      <c r="A2035" s="75" t="s">
        <v>2047</v>
      </c>
      <c r="C2035" s="94" t="str">
        <f>+VLOOKUP(A2035,BD!$A$2:$E$3988,3,0)</f>
        <v>28x36</v>
      </c>
      <c r="D2035" s="95" t="str">
        <f>+VLOOKUP(A2035,BD!$A$2:$E$3988,4,0)</f>
        <v>28x36</v>
      </c>
      <c r="E2035" s="96">
        <f>+VLOOKUP(A2035,BD!$A$2:$E$3988,5,0)</f>
        <v>620.37</v>
      </c>
      <c r="G2035" s="101">
        <f t="shared" si="59"/>
        <v>335</v>
      </c>
      <c r="H2035" s="69"/>
      <c r="I2035" s="101">
        <f t="array" ref="I2035">+ROUND(G2035+(G2035*DES.2),2)</f>
        <v>603</v>
      </c>
      <c r="J2035" s="57"/>
      <c r="K2035" s="57"/>
      <c r="L2035" s="57"/>
      <c r="M2035" s="57"/>
      <c r="N2035" s="57"/>
      <c r="O2035" s="64" t="str">
        <f>+IFERROR(VLOOKUP(A2035,Imagen!A:B,2,0),"")</f>
        <v>http://http2.mlstatic.com/D_953203-MLA72044865839_102023-F.jpg</v>
      </c>
    </row>
    <row r="2036" spans="1:15" ht="18.75" thickBot="1">
      <c r="A2036" s="75" t="s">
        <v>2048</v>
      </c>
      <c r="C2036" s="94" t="str">
        <f>+VLOOKUP(A2036,BD!$A$2:$E$3988,3,0)</f>
        <v>30x40</v>
      </c>
      <c r="D2036" s="95" t="str">
        <f>+VLOOKUP(A2036,BD!$A$2:$E$3988,4,0)</f>
        <v>30x40</v>
      </c>
      <c r="E2036" s="96">
        <f>+VLOOKUP(A2036,BD!$A$2:$E$3988,5,0)</f>
        <v>775.27</v>
      </c>
      <c r="G2036" s="101">
        <f t="shared" si="59"/>
        <v>418.65</v>
      </c>
      <c r="H2036" s="69"/>
      <c r="I2036" s="101">
        <f t="array" ref="I2036">+ROUND(G2036+(G2036*DES.2),2)</f>
        <v>753.57</v>
      </c>
      <c r="J2036" s="57"/>
      <c r="K2036" s="57"/>
      <c r="L2036" s="57"/>
      <c r="M2036" s="57"/>
      <c r="N2036" s="57"/>
      <c r="O2036" s="64" t="str">
        <f>+IFERROR(VLOOKUP(A2036,Imagen!A:B,2,0),"")</f>
        <v>http://http2.mlstatic.com/D_953203-MLA72044865839_102023-F.jpg</v>
      </c>
    </row>
    <row r="2037" spans="1:15" ht="27" thickBot="1">
      <c r="A2037" s="75">
        <f>+A2009+1</f>
        <v>32</v>
      </c>
      <c r="B2037" s="174"/>
      <c r="C2037" s="173" t="str">
        <f>+VLOOKUP(A2037,BD!$G:$H,2,0)</f>
        <v>ARANDELAS DE FIBRA</v>
      </c>
      <c r="D2037" s="157"/>
      <c r="E2037" s="158"/>
      <c r="J2037" s="57"/>
      <c r="K2037" s="57"/>
      <c r="L2037" s="57"/>
      <c r="M2037" s="57"/>
      <c r="N2037" s="57"/>
      <c r="O2037" s="65" t="str">
        <f>+IFERROR(VLOOKUP(A2037,Imagen!A:B,2,0),"")</f>
        <v/>
      </c>
    </row>
    <row r="2038" spans="1:15" ht="18">
      <c r="A2038" s="75" t="s">
        <v>2049</v>
      </c>
      <c r="B2038" s="175"/>
      <c r="C2038" s="91" t="str">
        <f>+VLOOKUP(A2038,BD!$A$2:$E$3988,3,0)</f>
        <v>1/8 3x8</v>
      </c>
      <c r="D2038" s="92" t="str">
        <f>+VLOOKUP(A2038,BD!$A$2:$E$3988,4,0)</f>
        <v>1/8 3x8</v>
      </c>
      <c r="E2038" s="93">
        <f>+VLOOKUP(A2038,BD!$A$2:$E$3988,5,0)</f>
        <v>139.99</v>
      </c>
      <c r="G2038" s="100">
        <f t="shared" ref="G2038:G2068" si="60">IF($G$7="SI",ROUND(E2038-(E2038*DES.1),2)*1.21,ROUND(E2038-(E2038*DES.1),2))</f>
        <v>75.59</v>
      </c>
      <c r="H2038" s="69"/>
      <c r="I2038" s="100">
        <f t="array" ref="I2038">+ROUND(G2038+(G2038*DES.2),2)</f>
        <v>136.06</v>
      </c>
      <c r="J2038" s="57"/>
      <c r="K2038" s="57"/>
      <c r="L2038" s="57"/>
      <c r="M2038" s="57"/>
      <c r="N2038" s="57"/>
      <c r="O2038" s="64" t="str">
        <f>+IFERROR(VLOOKUP(A2038,Imagen!A:B,2,0),"")</f>
        <v>http://http2.mlstatic.com/D_768731-MLA71988009154_102023-F.jpg</v>
      </c>
    </row>
    <row r="2039" spans="1:15" ht="18">
      <c r="A2039" s="75" t="s">
        <v>2050</v>
      </c>
      <c r="B2039" s="175"/>
      <c r="C2039" s="94" t="str">
        <f>+VLOOKUP(A2039,BD!$A$2:$E$3988,3,0)</f>
        <v>5/32 4x10</v>
      </c>
      <c r="D2039" s="95" t="str">
        <f>+VLOOKUP(A2039,BD!$A$2:$E$3988,4,0)</f>
        <v>5/32 4x10</v>
      </c>
      <c r="E2039" s="96">
        <f>+VLOOKUP(A2039,BD!$A$2:$E$3988,5,0)</f>
        <v>139.99</v>
      </c>
      <c r="G2039" s="101">
        <f t="shared" si="60"/>
        <v>75.59</v>
      </c>
      <c r="H2039" s="69"/>
      <c r="I2039" s="101">
        <f t="array" ref="I2039">+ROUND(G2039+(G2039*DES.2),2)</f>
        <v>136.06</v>
      </c>
      <c r="J2039" s="57"/>
      <c r="K2039" s="57"/>
      <c r="L2039" s="57"/>
      <c r="M2039" s="57"/>
      <c r="N2039" s="57"/>
      <c r="O2039" s="64" t="str">
        <f>+IFERROR(VLOOKUP(A2039,Imagen!A:B,2,0),"")</f>
        <v>http://http2.mlstatic.com/D_675485-MLA71988009158_102023-F.jpg</v>
      </c>
    </row>
    <row r="2040" spans="1:15" ht="18">
      <c r="A2040" s="75" t="s">
        <v>2051</v>
      </c>
      <c r="B2040" s="175"/>
      <c r="C2040" s="94" t="str">
        <f>+VLOOKUP(A2040,BD!$A$2:$E$3988,3,0)</f>
        <v>3/16  5x12</v>
      </c>
      <c r="D2040" s="95" t="str">
        <f>+VLOOKUP(A2040,BD!$A$2:$E$3988,4,0)</f>
        <v>3/16  5x12</v>
      </c>
      <c r="E2040" s="96">
        <f>+VLOOKUP(A2040,BD!$A$2:$E$3988,5,0)</f>
        <v>168.21</v>
      </c>
      <c r="G2040" s="101">
        <f t="shared" si="60"/>
        <v>90.83</v>
      </c>
      <c r="H2040" s="69"/>
      <c r="I2040" s="101">
        <f t="array" ref="I2040">+ROUND(G2040+(G2040*DES.2),2)</f>
        <v>163.49</v>
      </c>
      <c r="J2040" s="57"/>
      <c r="K2040" s="57"/>
      <c r="L2040" s="57"/>
      <c r="M2040" s="57"/>
      <c r="N2040" s="57"/>
      <c r="O2040" s="64" t="str">
        <f>+IFERROR(VLOOKUP(A2040,Imagen!A:B,2,0),"")</f>
        <v>http://http2.mlstatic.com/D_675485-MLA71988009158_102023-F.jpg</v>
      </c>
    </row>
    <row r="2041" spans="1:15" ht="18">
      <c r="A2041" s="75" t="s">
        <v>2052</v>
      </c>
      <c r="B2041" s="175"/>
      <c r="C2041" s="94" t="str">
        <f>+VLOOKUP(A2041,BD!$A$2:$E$3988,3,0)</f>
        <v>1/4  6,5x14</v>
      </c>
      <c r="D2041" s="95" t="str">
        <f>+VLOOKUP(A2041,BD!$A$2:$E$3988,4,0)</f>
        <v>1/4  6,5x14</v>
      </c>
      <c r="E2041" s="96">
        <f>+VLOOKUP(A2041,BD!$A$2:$E$3988,5,0)</f>
        <v>207.48</v>
      </c>
      <c r="G2041" s="101">
        <f t="shared" si="60"/>
        <v>112.04</v>
      </c>
      <c r="H2041" s="69"/>
      <c r="I2041" s="101">
        <f t="array" ref="I2041">+ROUND(G2041+(G2041*DES.2),2)</f>
        <v>201.67</v>
      </c>
      <c r="J2041" s="57"/>
      <c r="K2041" s="57"/>
      <c r="L2041" s="57"/>
      <c r="M2041" s="57"/>
      <c r="N2041" s="57"/>
      <c r="O2041" s="64" t="str">
        <f>+IFERROR(VLOOKUP(A2041,Imagen!A:B,2,0),"")</f>
        <v>http://http2.mlstatic.com/D_981786-MLA72044924793_102023-F.jpg</v>
      </c>
    </row>
    <row r="2042" spans="1:15" ht="18">
      <c r="A2042" s="75" t="s">
        <v>2053</v>
      </c>
      <c r="B2042" s="175"/>
      <c r="C2042" s="94" t="str">
        <f>+VLOOKUP(A2042,BD!$A$2:$E$3988,3,0)</f>
        <v>5/16  8x16</v>
      </c>
      <c r="D2042" s="95" t="str">
        <f>+VLOOKUP(A2042,BD!$A$2:$E$3988,4,0)</f>
        <v>5/16  8x16</v>
      </c>
      <c r="E2042" s="96">
        <f>+VLOOKUP(A2042,BD!$A$2:$E$3988,5,0)</f>
        <v>392.24</v>
      </c>
      <c r="G2042" s="101">
        <f t="shared" si="60"/>
        <v>211.81</v>
      </c>
      <c r="H2042" s="69"/>
      <c r="I2042" s="101">
        <f t="array" ref="I2042">+ROUND(G2042+(G2042*DES.2),2)</f>
        <v>381.26</v>
      </c>
      <c r="J2042" s="57"/>
      <c r="K2042" s="57"/>
      <c r="L2042" s="57"/>
      <c r="M2042" s="57"/>
      <c r="N2042" s="57"/>
      <c r="O2042" s="64" t="str">
        <f>+IFERROR(VLOOKUP(A2042,Imagen!A:B,2,0),"")</f>
        <v>http://http2.mlstatic.com/D_684360-MLA71988009156_102023-F.jpg</v>
      </c>
    </row>
    <row r="2043" spans="1:15" ht="18">
      <c r="A2043" s="75" t="s">
        <v>2054</v>
      </c>
      <c r="B2043" s="175"/>
      <c r="C2043" s="94" t="str">
        <f>+VLOOKUP(A2043,BD!$A$2:$E$3988,3,0)</f>
        <v>3/8  10x18</v>
      </c>
      <c r="D2043" s="95" t="str">
        <f>+VLOOKUP(A2043,BD!$A$2:$E$3988,4,0)</f>
        <v>3/8  10x18</v>
      </c>
      <c r="E2043" s="96">
        <f>+VLOOKUP(A2043,BD!$A$2:$E$3988,5,0)</f>
        <v>447.8</v>
      </c>
      <c r="G2043" s="101">
        <f t="shared" si="60"/>
        <v>241.81</v>
      </c>
      <c r="H2043" s="69"/>
      <c r="I2043" s="101">
        <f t="array" ref="I2043">+ROUND(G2043+(G2043*DES.2),2)</f>
        <v>435.26</v>
      </c>
      <c r="J2043" s="57"/>
      <c r="K2043" s="57"/>
      <c r="L2043" s="57"/>
      <c r="M2043" s="57"/>
      <c r="N2043" s="57"/>
      <c r="O2043" s="64" t="str">
        <f>+IFERROR(VLOOKUP(A2043,Imagen!A:B,2,0),"")</f>
        <v>http://http2.mlstatic.com/D_675485-MLA71988009158_102023-F.jpg</v>
      </c>
    </row>
    <row r="2044" spans="1:15" ht="18">
      <c r="A2044" s="75" t="s">
        <v>2055</v>
      </c>
      <c r="B2044" s="175"/>
      <c r="C2044" s="94" t="str">
        <f>+VLOOKUP(A2044,BD!$A$2:$E$3988,3,0)</f>
        <v>1/2  13x24</v>
      </c>
      <c r="D2044" s="95" t="str">
        <f>+VLOOKUP(A2044,BD!$A$2:$E$3988,4,0)</f>
        <v>1/2  13x24</v>
      </c>
      <c r="E2044" s="96">
        <f>+VLOOKUP(A2044,BD!$A$2:$E$3988,5,0)</f>
        <v>560.11</v>
      </c>
      <c r="G2044" s="101">
        <f t="shared" si="60"/>
        <v>302.45999999999998</v>
      </c>
      <c r="H2044" s="69"/>
      <c r="I2044" s="101">
        <f t="array" ref="I2044">+ROUND(G2044+(G2044*DES.2),2)</f>
        <v>544.42999999999995</v>
      </c>
      <c r="J2044" s="57"/>
      <c r="K2044" s="57"/>
      <c r="L2044" s="57"/>
      <c r="M2044" s="57"/>
      <c r="N2044" s="57"/>
      <c r="O2044" s="64" t="str">
        <f>+IFERROR(VLOOKUP(A2044,Imagen!A:B,2,0),"")</f>
        <v>http://http2.mlstatic.com/D_675485-MLA71988009158_102023-F.jpg</v>
      </c>
    </row>
    <row r="2045" spans="1:15" ht="18">
      <c r="A2045" s="75" t="s">
        <v>2056</v>
      </c>
      <c r="C2045" s="94" t="str">
        <f>+VLOOKUP(A2045,BD!$A$2:$E$3988,3,0)</f>
        <v>6x10</v>
      </c>
      <c r="D2045" s="95" t="str">
        <f>+VLOOKUP(A2045,BD!$A$2:$E$3988,4,0)</f>
        <v>6x10</v>
      </c>
      <c r="E2045" s="96">
        <f>+VLOOKUP(A2045,BD!$A$2:$E$3988,5,0)</f>
        <v>139.99</v>
      </c>
      <c r="G2045" s="101">
        <f t="shared" si="60"/>
        <v>75.59</v>
      </c>
      <c r="H2045" s="69"/>
      <c r="I2045" s="101">
        <f t="array" ref="I2045">+ROUND(G2045+(G2045*DES.2),2)</f>
        <v>136.06</v>
      </c>
      <c r="J2045" s="57"/>
      <c r="K2045" s="57"/>
      <c r="L2045" s="57"/>
      <c r="M2045" s="57"/>
      <c r="N2045" s="57"/>
      <c r="O2045" s="64" t="str">
        <f>+IFERROR(VLOOKUP(A2045,Imagen!A:B,2,0),"")</f>
        <v>http://http2.mlstatic.com/D_675485-MLA71988009158_102023-F.jpg</v>
      </c>
    </row>
    <row r="2046" spans="1:15" ht="18">
      <c r="A2046" s="75" t="s">
        <v>2057</v>
      </c>
      <c r="C2046" s="94" t="str">
        <f>+VLOOKUP(A2046,BD!$A$2:$E$3988,3,0)</f>
        <v>7x10</v>
      </c>
      <c r="D2046" s="95" t="str">
        <f>+VLOOKUP(A2046,BD!$A$2:$E$3988,4,0)</f>
        <v>7x10</v>
      </c>
      <c r="E2046" s="96">
        <f>+VLOOKUP(A2046,BD!$A$2:$E$3988,5,0)</f>
        <v>139.99</v>
      </c>
      <c r="G2046" s="101">
        <f t="shared" si="60"/>
        <v>75.59</v>
      </c>
      <c r="H2046" s="69"/>
      <c r="I2046" s="101">
        <f t="array" ref="I2046">+ROUND(G2046+(G2046*DES.2),2)</f>
        <v>136.06</v>
      </c>
      <c r="J2046" s="57"/>
      <c r="K2046" s="57"/>
      <c r="L2046" s="57"/>
      <c r="M2046" s="57"/>
      <c r="N2046" s="57"/>
      <c r="O2046" s="65" t="str">
        <f>+IFERROR(VLOOKUP(A2046,Imagen!A:B,2,0),"")</f>
        <v/>
      </c>
    </row>
    <row r="2047" spans="1:15" ht="18">
      <c r="A2047" s="75" t="s">
        <v>2058</v>
      </c>
      <c r="C2047" s="94" t="str">
        <f>+VLOOKUP(A2047,BD!$A$2:$E$3988,3,0)</f>
        <v>8x13</v>
      </c>
      <c r="D2047" s="95" t="str">
        <f>+VLOOKUP(A2047,BD!$A$2:$E$3988,4,0)</f>
        <v>8x13</v>
      </c>
      <c r="E2047" s="96">
        <f>+VLOOKUP(A2047,BD!$A$2:$E$3988,5,0)</f>
        <v>195.93</v>
      </c>
      <c r="G2047" s="101">
        <f t="shared" si="60"/>
        <v>105.8</v>
      </c>
      <c r="H2047" s="69"/>
      <c r="I2047" s="101">
        <f t="array" ref="I2047">+ROUND(G2047+(G2047*DES.2),2)</f>
        <v>190.44</v>
      </c>
      <c r="J2047" s="57"/>
      <c r="K2047" s="57"/>
      <c r="L2047" s="57"/>
      <c r="M2047" s="57"/>
      <c r="N2047" s="57"/>
      <c r="O2047" s="64" t="str">
        <f>+IFERROR(VLOOKUP(A2047,Imagen!A:B,2,0),"")</f>
        <v>http://http2.mlstatic.com/D_675485-MLA71988009158_102023-F.jpg</v>
      </c>
    </row>
    <row r="2048" spans="1:15" ht="18">
      <c r="A2048" s="75" t="s">
        <v>2059</v>
      </c>
      <c r="C2048" s="94" t="str">
        <f>+VLOOKUP(A2048,BD!$A$2:$E$3988,3,0)</f>
        <v>9x14</v>
      </c>
      <c r="D2048" s="95" t="str">
        <f>+VLOOKUP(A2048,BD!$A$2:$E$3988,4,0)</f>
        <v>9x14</v>
      </c>
      <c r="E2048" s="96">
        <f>+VLOOKUP(A2048,BD!$A$2:$E$3988,5,0)</f>
        <v>201.81</v>
      </c>
      <c r="G2048" s="101">
        <f t="shared" si="60"/>
        <v>108.98</v>
      </c>
      <c r="H2048" s="69"/>
      <c r="I2048" s="101">
        <f t="array" ref="I2048">+ROUND(G2048+(G2048*DES.2),2)</f>
        <v>196.16</v>
      </c>
      <c r="J2048" s="57"/>
      <c r="K2048" s="57"/>
      <c r="L2048" s="57"/>
      <c r="M2048" s="57"/>
      <c r="N2048" s="57"/>
      <c r="O2048" s="65" t="str">
        <f>+IFERROR(VLOOKUP(A2048,Imagen!A:B,2,0),"")</f>
        <v/>
      </c>
    </row>
    <row r="2049" spans="1:15" ht="18">
      <c r="A2049" s="75" t="s">
        <v>2060</v>
      </c>
      <c r="C2049" s="94" t="str">
        <f>+VLOOKUP(A2049,BD!$A$2:$E$3988,3,0)</f>
        <v>10x14</v>
      </c>
      <c r="D2049" s="95" t="str">
        <f>+VLOOKUP(A2049,BD!$A$2:$E$3988,4,0)</f>
        <v>10x14</v>
      </c>
      <c r="E2049" s="96">
        <f>+VLOOKUP(A2049,BD!$A$2:$E$3988,5,0)</f>
        <v>195.93</v>
      </c>
      <c r="G2049" s="101">
        <f t="shared" si="60"/>
        <v>105.8</v>
      </c>
      <c r="H2049" s="69"/>
      <c r="I2049" s="101">
        <f t="array" ref="I2049">+ROUND(G2049+(G2049*DES.2),2)</f>
        <v>190.44</v>
      </c>
      <c r="J2049" s="57"/>
      <c r="K2049" s="57"/>
      <c r="L2049" s="57"/>
      <c r="M2049" s="57"/>
      <c r="N2049" s="57"/>
      <c r="O2049" s="64" t="str">
        <f>+IFERROR(VLOOKUP(A2049,Imagen!A:B,2,0),"")</f>
        <v>http://http2.mlstatic.com/D_675485-MLA71988009158_102023-F.jpg</v>
      </c>
    </row>
    <row r="2050" spans="1:15" ht="18">
      <c r="A2050" s="75" t="s">
        <v>2061</v>
      </c>
      <c r="C2050" s="94" t="str">
        <f>+VLOOKUP(A2050,BD!$A$2:$E$3988,3,0)</f>
        <v>11x17</v>
      </c>
      <c r="D2050" s="95" t="str">
        <f>+VLOOKUP(A2050,BD!$A$2:$E$3988,4,0)</f>
        <v>11x17</v>
      </c>
      <c r="E2050" s="96">
        <f>+VLOOKUP(A2050,BD!$A$2:$E$3988,5,0)</f>
        <v>279.97000000000003</v>
      </c>
      <c r="G2050" s="101">
        <f t="shared" si="60"/>
        <v>151.18</v>
      </c>
      <c r="H2050" s="69"/>
      <c r="I2050" s="101">
        <f t="array" ref="I2050">+ROUND(G2050+(G2050*DES.2),2)</f>
        <v>272.12</v>
      </c>
      <c r="J2050" s="57"/>
      <c r="K2050" s="57"/>
      <c r="L2050" s="57"/>
      <c r="M2050" s="57"/>
      <c r="N2050" s="57"/>
      <c r="O2050" s="64" t="str">
        <f>+IFERROR(VLOOKUP(A2050,Imagen!A:B,2,0),"")</f>
        <v>http://http2.mlstatic.com/D_675485-MLA71988009158_102023-F.jpg</v>
      </c>
    </row>
    <row r="2051" spans="1:15" ht="18">
      <c r="A2051" s="75" t="s">
        <v>2062</v>
      </c>
      <c r="C2051" s="94" t="str">
        <f>+VLOOKUP(A2051,BD!$A$2:$E$3988,3,0)</f>
        <v>12x17</v>
      </c>
      <c r="D2051" s="95" t="str">
        <f>+VLOOKUP(A2051,BD!$A$2:$E$3988,4,0)</f>
        <v>12x17</v>
      </c>
      <c r="E2051" s="96">
        <f>+VLOOKUP(A2051,BD!$A$2:$E$3988,5,0)</f>
        <v>279.97000000000003</v>
      </c>
      <c r="G2051" s="101">
        <f t="shared" si="60"/>
        <v>151.18</v>
      </c>
      <c r="H2051" s="69"/>
      <c r="I2051" s="101">
        <f t="array" ref="I2051">+ROUND(G2051+(G2051*DES.2),2)</f>
        <v>272.12</v>
      </c>
      <c r="J2051" s="57"/>
      <c r="K2051" s="57"/>
      <c r="L2051" s="57"/>
      <c r="M2051" s="57"/>
      <c r="N2051" s="57"/>
      <c r="O2051" s="64" t="str">
        <f>+IFERROR(VLOOKUP(A2051,Imagen!A:B,2,0),"")</f>
        <v>http://http2.mlstatic.com/D_675485-MLA71988009158_102023-F.jpg</v>
      </c>
    </row>
    <row r="2052" spans="1:15" ht="18">
      <c r="A2052" s="75" t="s">
        <v>2063</v>
      </c>
      <c r="C2052" s="94" t="str">
        <f>+VLOOKUP(A2052,BD!$A$2:$E$3988,3,0)</f>
        <v>13x20</v>
      </c>
      <c r="D2052" s="95" t="str">
        <f>+VLOOKUP(A2052,BD!$A$2:$E$3988,4,0)</f>
        <v>13x20</v>
      </c>
      <c r="E2052" s="96">
        <f>+VLOOKUP(A2052,BD!$A$2:$E$3988,5,0)</f>
        <v>352.63</v>
      </c>
      <c r="G2052" s="101">
        <f t="shared" si="60"/>
        <v>190.42</v>
      </c>
      <c r="H2052" s="69"/>
      <c r="I2052" s="101">
        <f t="array" ref="I2052">+ROUND(G2052+(G2052*DES.2),2)</f>
        <v>342.76</v>
      </c>
      <c r="J2052" s="57"/>
      <c r="K2052" s="57"/>
      <c r="L2052" s="57"/>
      <c r="M2052" s="57"/>
      <c r="N2052" s="57"/>
      <c r="O2052" s="64" t="str">
        <f>+IFERROR(VLOOKUP(A2052,Imagen!A:B,2,0),"")</f>
        <v>http://http2.mlstatic.com/D_675485-MLA71988009158_102023-F.jpg</v>
      </c>
    </row>
    <row r="2053" spans="1:15" ht="18">
      <c r="A2053" s="75" t="s">
        <v>2064</v>
      </c>
      <c r="C2053" s="94" t="str">
        <f>+VLOOKUP(A2053,BD!$A$2:$E$3988,3,0)</f>
        <v>14x20</v>
      </c>
      <c r="D2053" s="95" t="str">
        <f>+VLOOKUP(A2053,BD!$A$2:$E$3988,4,0)</f>
        <v>14x20</v>
      </c>
      <c r="E2053" s="96">
        <f>+VLOOKUP(A2053,BD!$A$2:$E$3988,5,0)</f>
        <v>352.63</v>
      </c>
      <c r="G2053" s="101">
        <f t="shared" si="60"/>
        <v>190.42</v>
      </c>
      <c r="H2053" s="69"/>
      <c r="I2053" s="101">
        <f t="array" ref="I2053">+ROUND(G2053+(G2053*DES.2),2)</f>
        <v>342.76</v>
      </c>
      <c r="J2053" s="57"/>
      <c r="K2053" s="57"/>
      <c r="L2053" s="57"/>
      <c r="M2053" s="57"/>
      <c r="N2053" s="57"/>
      <c r="O2053" s="64" t="str">
        <f>+IFERROR(VLOOKUP(A2053,Imagen!A:B,2,0),"")</f>
        <v>http://http2.mlstatic.com/D_675485-MLA71988009158_102023-F.jpg</v>
      </c>
    </row>
    <row r="2054" spans="1:15" ht="18">
      <c r="A2054" s="75" t="s">
        <v>2065</v>
      </c>
      <c r="C2054" s="94" t="str">
        <f>+VLOOKUP(A2054,BD!$A$2:$E$3988,3,0)</f>
        <v>15x21</v>
      </c>
      <c r="D2054" s="95" t="str">
        <f>+VLOOKUP(A2054,BD!$A$2:$E$3988,4,0)</f>
        <v>15x21</v>
      </c>
      <c r="E2054" s="96">
        <f>+VLOOKUP(A2054,BD!$A$2:$E$3988,5,0)</f>
        <v>422.61</v>
      </c>
      <c r="G2054" s="101">
        <f t="shared" si="60"/>
        <v>228.21</v>
      </c>
      <c r="H2054" s="69"/>
      <c r="I2054" s="101">
        <f t="array" ref="I2054">+ROUND(G2054+(G2054*DES.2),2)</f>
        <v>410.78</v>
      </c>
      <c r="J2054" s="57"/>
      <c r="K2054" s="57"/>
      <c r="L2054" s="57"/>
      <c r="M2054" s="57"/>
      <c r="N2054" s="57"/>
      <c r="O2054" s="64" t="str">
        <f>+IFERROR(VLOOKUP(A2054,Imagen!A:B,2,0),"")</f>
        <v>http://http2.mlstatic.com/D_675485-MLA71988009158_102023-F.jpg</v>
      </c>
    </row>
    <row r="2055" spans="1:15" ht="18">
      <c r="A2055" s="75" t="s">
        <v>2066</v>
      </c>
      <c r="C2055" s="94" t="str">
        <f>+VLOOKUP(A2055,BD!$A$2:$E$3988,3,0)</f>
        <v>16x19</v>
      </c>
      <c r="D2055" s="95" t="str">
        <f>+VLOOKUP(A2055,BD!$A$2:$E$3988,4,0)</f>
        <v>16x19</v>
      </c>
      <c r="E2055" s="96">
        <f>+VLOOKUP(A2055,BD!$A$2:$E$3988,5,0)</f>
        <v>391.01</v>
      </c>
      <c r="G2055" s="101">
        <f t="shared" si="60"/>
        <v>211.15</v>
      </c>
      <c r="H2055" s="69"/>
      <c r="I2055" s="101">
        <f t="array" ref="I2055">+ROUND(G2055+(G2055*DES.2),2)</f>
        <v>380.07</v>
      </c>
      <c r="J2055" s="57"/>
      <c r="K2055" s="57"/>
      <c r="L2055" s="57"/>
      <c r="M2055" s="57"/>
      <c r="N2055" s="57"/>
      <c r="O2055" s="65" t="str">
        <f>+IFERROR(VLOOKUP(A2055,Imagen!A:B,2,0),"")</f>
        <v/>
      </c>
    </row>
    <row r="2056" spans="1:15" ht="18">
      <c r="A2056" s="75" t="s">
        <v>2067</v>
      </c>
      <c r="C2056" s="94" t="str">
        <f>+VLOOKUP(A2056,BD!$A$2:$E$3988,3,0)</f>
        <v>16x21</v>
      </c>
      <c r="D2056" s="95" t="str">
        <f>+VLOOKUP(A2056,BD!$A$2:$E$3988,4,0)</f>
        <v>16x21</v>
      </c>
      <c r="E2056" s="96">
        <f>+VLOOKUP(A2056,BD!$A$2:$E$3988,5,0)</f>
        <v>433.72</v>
      </c>
      <c r="G2056" s="101">
        <f t="shared" si="60"/>
        <v>234.21</v>
      </c>
      <c r="H2056" s="69"/>
      <c r="I2056" s="101">
        <f t="array" ref="I2056">+ROUND(G2056+(G2056*DES.2),2)</f>
        <v>421.58</v>
      </c>
      <c r="J2056" s="57"/>
      <c r="K2056" s="57"/>
      <c r="L2056" s="57"/>
      <c r="M2056" s="57"/>
      <c r="N2056" s="57"/>
      <c r="O2056" s="64" t="str">
        <f>+IFERROR(VLOOKUP(A2056,Imagen!A:B,2,0),"")</f>
        <v>http://http2.mlstatic.com/D_675485-MLA71988009158_102023-F.jpg</v>
      </c>
    </row>
    <row r="2057" spans="1:15" ht="18">
      <c r="A2057" s="75" t="s">
        <v>2068</v>
      </c>
      <c r="C2057" s="94" t="str">
        <f>+VLOOKUP(A2057,BD!$A$2:$E$3988,3,0)</f>
        <v>16x24</v>
      </c>
      <c r="D2057" s="95" t="str">
        <f>+VLOOKUP(A2057,BD!$A$2:$E$3988,4,0)</f>
        <v>16x24</v>
      </c>
      <c r="E2057" s="96">
        <f>+VLOOKUP(A2057,BD!$A$2:$E$3988,5,0)</f>
        <v>499.75</v>
      </c>
      <c r="G2057" s="101">
        <f t="shared" si="60"/>
        <v>269.87</v>
      </c>
      <c r="H2057" s="69"/>
      <c r="I2057" s="101">
        <f t="array" ref="I2057">+ROUND(G2057+(G2057*DES.2),2)</f>
        <v>485.77</v>
      </c>
      <c r="J2057" s="57"/>
      <c r="K2057" s="57"/>
      <c r="L2057" s="57"/>
      <c r="M2057" s="57"/>
      <c r="N2057" s="57"/>
      <c r="O2057" s="65" t="str">
        <f>+IFERROR(VLOOKUP(A2057,Imagen!A:B,2,0),"")</f>
        <v/>
      </c>
    </row>
    <row r="2058" spans="1:15" ht="18">
      <c r="A2058" s="75" t="s">
        <v>2069</v>
      </c>
      <c r="C2058" s="94" t="str">
        <f>+VLOOKUP(A2058,BD!$A$2:$E$3988,3,0)</f>
        <v>17x22</v>
      </c>
      <c r="D2058" s="95" t="str">
        <f>+VLOOKUP(A2058,BD!$A$2:$E$3988,4,0)</f>
        <v>17x22</v>
      </c>
      <c r="E2058" s="96">
        <f>+VLOOKUP(A2058,BD!$A$2:$E$3988,5,0)</f>
        <v>471.64</v>
      </c>
      <c r="G2058" s="101">
        <f t="shared" si="60"/>
        <v>254.69</v>
      </c>
      <c r="H2058" s="69"/>
      <c r="I2058" s="101">
        <f t="array" ref="I2058">+ROUND(G2058+(G2058*DES.2),2)</f>
        <v>458.44</v>
      </c>
      <c r="J2058" s="57"/>
      <c r="K2058" s="57"/>
      <c r="L2058" s="57"/>
      <c r="M2058" s="57"/>
      <c r="N2058" s="57"/>
      <c r="O2058" s="65" t="str">
        <f>+IFERROR(VLOOKUP(A2058,Imagen!A:B,2,0),"")</f>
        <v/>
      </c>
    </row>
    <row r="2059" spans="1:15" ht="18">
      <c r="A2059" s="75" t="s">
        <v>2070</v>
      </c>
      <c r="C2059" s="94" t="str">
        <f>+VLOOKUP(A2059,BD!$A$2:$E$3988,3,0)</f>
        <v>18x23</v>
      </c>
      <c r="D2059" s="95" t="str">
        <f>+VLOOKUP(A2059,BD!$A$2:$E$3988,4,0)</f>
        <v>18x23</v>
      </c>
      <c r="E2059" s="96">
        <f>+VLOOKUP(A2059,BD!$A$2:$E$3988,5,0)</f>
        <v>471.64</v>
      </c>
      <c r="G2059" s="101">
        <f t="shared" si="60"/>
        <v>254.69</v>
      </c>
      <c r="H2059" s="69"/>
      <c r="I2059" s="101">
        <f t="array" ref="I2059">+ROUND(G2059+(G2059*DES.2),2)</f>
        <v>458.44</v>
      </c>
      <c r="J2059" s="57"/>
      <c r="K2059" s="57"/>
      <c r="L2059" s="57"/>
      <c r="M2059" s="57"/>
      <c r="N2059" s="57"/>
      <c r="O2059" s="64" t="str">
        <f>+IFERROR(VLOOKUP(A2059,Imagen!A:B,2,0),"")</f>
        <v>http://http2.mlstatic.com/D_675485-MLA71988009158_102023-F.jpg</v>
      </c>
    </row>
    <row r="2060" spans="1:15" ht="18">
      <c r="A2060" s="75" t="s">
        <v>2071</v>
      </c>
      <c r="C2060" s="94" t="str">
        <f>+VLOOKUP(A2060,BD!$A$2:$E$3988,3,0)</f>
        <v>19x24</v>
      </c>
      <c r="D2060" s="95" t="str">
        <f>+VLOOKUP(A2060,BD!$A$2:$E$3988,4,0)</f>
        <v>19x24</v>
      </c>
      <c r="E2060" s="96">
        <f>+VLOOKUP(A2060,BD!$A$2:$E$3988,5,0)</f>
        <v>515.89</v>
      </c>
      <c r="G2060" s="101">
        <f t="shared" si="60"/>
        <v>278.58</v>
      </c>
      <c r="H2060" s="69"/>
      <c r="I2060" s="101">
        <f t="array" ref="I2060">+ROUND(G2060+(G2060*DES.2),2)</f>
        <v>501.44</v>
      </c>
      <c r="J2060" s="57"/>
      <c r="K2060" s="57"/>
      <c r="L2060" s="57"/>
      <c r="M2060" s="57"/>
      <c r="N2060" s="57"/>
      <c r="O2060" s="65" t="str">
        <f>+IFERROR(VLOOKUP(A2060,Imagen!A:B,2,0),"")</f>
        <v/>
      </c>
    </row>
    <row r="2061" spans="1:15" ht="18">
      <c r="A2061" s="75" t="s">
        <v>2072</v>
      </c>
      <c r="C2061" s="94" t="str">
        <f>+VLOOKUP(A2061,BD!$A$2:$E$3988,3,0)</f>
        <v>20x26</v>
      </c>
      <c r="D2061" s="95" t="str">
        <f>+VLOOKUP(A2061,BD!$A$2:$E$3988,4,0)</f>
        <v>20x26</v>
      </c>
      <c r="E2061" s="96">
        <f>+VLOOKUP(A2061,BD!$A$2:$E$3988,5,0)</f>
        <v>596.75</v>
      </c>
      <c r="G2061" s="101">
        <f t="shared" si="60"/>
        <v>322.25</v>
      </c>
      <c r="H2061" s="69"/>
      <c r="I2061" s="101">
        <f t="array" ref="I2061">+ROUND(G2061+(G2061*DES.2),2)</f>
        <v>580.04999999999995</v>
      </c>
      <c r="J2061" s="57"/>
      <c r="K2061" s="57"/>
      <c r="L2061" s="57"/>
      <c r="M2061" s="57"/>
      <c r="N2061" s="57"/>
      <c r="O2061" s="64" t="str">
        <f>+IFERROR(VLOOKUP(A2061,Imagen!A:B,2,0),"")</f>
        <v>http://http2.mlstatic.com/D_675485-MLA71988009158_102023-F.jpg</v>
      </c>
    </row>
    <row r="2062" spans="1:15" ht="18">
      <c r="A2062" s="75" t="s">
        <v>2073</v>
      </c>
      <c r="C2062" s="94" t="str">
        <f>+VLOOKUP(A2062,BD!$A$2:$E$3988,3,0)</f>
        <v>21x26</v>
      </c>
      <c r="D2062" s="95" t="str">
        <f>+VLOOKUP(A2062,BD!$A$2:$E$3988,4,0)</f>
        <v>21x26</v>
      </c>
      <c r="E2062" s="96">
        <f>+VLOOKUP(A2062,BD!$A$2:$E$3988,5,0)</f>
        <v>596.75</v>
      </c>
      <c r="G2062" s="101">
        <f t="shared" si="60"/>
        <v>322.25</v>
      </c>
      <c r="H2062" s="69"/>
      <c r="I2062" s="101">
        <f t="array" ref="I2062">+ROUND(G2062+(G2062*DES.2),2)</f>
        <v>580.04999999999995</v>
      </c>
      <c r="J2062" s="57"/>
      <c r="K2062" s="57"/>
      <c r="L2062" s="57"/>
      <c r="M2062" s="57"/>
      <c r="N2062" s="57"/>
      <c r="O2062" s="64" t="str">
        <f>+IFERROR(VLOOKUP(A2062,Imagen!A:B,2,0),"")</f>
        <v>http://http2.mlstatic.com/D_675485-MLA71988009158_102023-F.jpg</v>
      </c>
    </row>
    <row r="2063" spans="1:15" ht="18">
      <c r="A2063" s="75" t="s">
        <v>2074</v>
      </c>
      <c r="C2063" s="94" t="str">
        <f>+VLOOKUP(A2063,BD!$A$2:$E$3988,3,0)</f>
        <v>22x28</v>
      </c>
      <c r="D2063" s="95" t="str">
        <f>+VLOOKUP(A2063,BD!$A$2:$E$3988,4,0)</f>
        <v>22x28</v>
      </c>
      <c r="E2063" s="96">
        <f>+VLOOKUP(A2063,BD!$A$2:$E$3988,5,0)</f>
        <v>651.01</v>
      </c>
      <c r="G2063" s="101">
        <f t="shared" si="60"/>
        <v>351.55</v>
      </c>
      <c r="H2063" s="69"/>
      <c r="I2063" s="101">
        <f t="array" ref="I2063">+ROUND(G2063+(G2063*DES.2),2)</f>
        <v>632.79</v>
      </c>
      <c r="J2063" s="57"/>
      <c r="K2063" s="57"/>
      <c r="L2063" s="57"/>
      <c r="M2063" s="57"/>
      <c r="N2063" s="57"/>
      <c r="O2063" s="64" t="str">
        <f>+IFERROR(VLOOKUP(A2063,Imagen!A:B,2,0),"")</f>
        <v>http://http2.mlstatic.com/D_675485-MLA71988009158_102023-F.jpg</v>
      </c>
    </row>
    <row r="2064" spans="1:15" ht="18">
      <c r="A2064" s="75" t="s">
        <v>2075</v>
      </c>
      <c r="C2064" s="94" t="str">
        <f>+VLOOKUP(A2064,BD!$A$2:$E$3988,3,0)</f>
        <v>24x30</v>
      </c>
      <c r="D2064" s="95" t="str">
        <f>+VLOOKUP(A2064,BD!$A$2:$E$3988,4,0)</f>
        <v>24x30</v>
      </c>
      <c r="E2064" s="96">
        <f>+VLOOKUP(A2064,BD!$A$2:$E$3988,5,0)</f>
        <v>704.86</v>
      </c>
      <c r="G2064" s="101">
        <f t="shared" si="60"/>
        <v>380.62</v>
      </c>
      <c r="H2064" s="69"/>
      <c r="I2064" s="101">
        <f t="array" ref="I2064">+ROUND(G2064+(G2064*DES.2),2)</f>
        <v>685.12</v>
      </c>
      <c r="J2064" s="57"/>
      <c r="K2064" s="57"/>
      <c r="L2064" s="57"/>
      <c r="M2064" s="57"/>
      <c r="N2064" s="57"/>
      <c r="O2064" s="64" t="str">
        <f>+IFERROR(VLOOKUP(A2064,Imagen!A:B,2,0),"")</f>
        <v>http://http2.mlstatic.com/D_675485-MLA71988009158_102023-F.jpg</v>
      </c>
    </row>
    <row r="2065" spans="1:15" ht="18">
      <c r="A2065" s="75" t="s">
        <v>2076</v>
      </c>
      <c r="C2065" s="94" t="str">
        <f>+VLOOKUP(A2065,BD!$A$2:$E$3988,3,0)</f>
        <v>26x34</v>
      </c>
      <c r="D2065" s="95" t="str">
        <f>+VLOOKUP(A2065,BD!$A$2:$E$3988,4,0)</f>
        <v>26x34</v>
      </c>
      <c r="E2065" s="96">
        <f>+VLOOKUP(A2065,BD!$A$2:$E$3988,5,0)</f>
        <v>868.08</v>
      </c>
      <c r="G2065" s="101">
        <f t="shared" si="60"/>
        <v>468.76</v>
      </c>
      <c r="H2065" s="69"/>
      <c r="I2065" s="101">
        <f t="array" ref="I2065">+ROUND(G2065+(G2065*DES.2),2)</f>
        <v>843.77</v>
      </c>
      <c r="J2065" s="57"/>
      <c r="K2065" s="57"/>
      <c r="L2065" s="57"/>
      <c r="M2065" s="57"/>
      <c r="N2065" s="57"/>
      <c r="O2065" s="64" t="str">
        <f>+IFERROR(VLOOKUP(A2065,Imagen!A:B,2,0),"")</f>
        <v>http://http2.mlstatic.com/D_675485-MLA71988009158_102023-F.jpg</v>
      </c>
    </row>
    <row r="2066" spans="1:15" ht="18">
      <c r="A2066" s="75" t="s">
        <v>2077</v>
      </c>
      <c r="C2066" s="94" t="str">
        <f>+VLOOKUP(A2066,BD!$A$2:$E$3988,3,0)</f>
        <v>28x36</v>
      </c>
      <c r="D2066" s="95" t="str">
        <f>+VLOOKUP(A2066,BD!$A$2:$E$3988,4,0)</f>
        <v>28x36</v>
      </c>
      <c r="E2066" s="96">
        <f>+VLOOKUP(A2066,BD!$A$2:$E$3988,5,0)</f>
        <v>975.98</v>
      </c>
      <c r="G2066" s="101">
        <f t="shared" si="60"/>
        <v>527.03</v>
      </c>
      <c r="H2066" s="69"/>
      <c r="I2066" s="101">
        <f t="array" ref="I2066">+ROUND(G2066+(G2066*DES.2),2)</f>
        <v>948.65</v>
      </c>
      <c r="J2066" s="57"/>
      <c r="K2066" s="57"/>
      <c r="L2066" s="57"/>
      <c r="M2066" s="57"/>
      <c r="N2066" s="57"/>
      <c r="O2066" s="64" t="str">
        <f>+IFERROR(VLOOKUP(A2066,Imagen!A:B,2,0),"")</f>
        <v>http://http2.mlstatic.com/D_675485-MLA71988009158_102023-F.jpg</v>
      </c>
    </row>
    <row r="2067" spans="1:15" ht="18">
      <c r="A2067" s="75" t="s">
        <v>2078</v>
      </c>
      <c r="C2067" s="94" t="str">
        <f>+VLOOKUP(A2067,BD!$A$2:$E$3988,3,0)</f>
        <v>30x40</v>
      </c>
      <c r="D2067" s="95" t="str">
        <f>+VLOOKUP(A2067,BD!$A$2:$E$3988,4,0)</f>
        <v>30x40</v>
      </c>
      <c r="E2067" s="96">
        <f>+VLOOKUP(A2067,BD!$A$2:$E$3988,5,0)</f>
        <v>1193.47</v>
      </c>
      <c r="G2067" s="101">
        <f t="shared" si="60"/>
        <v>644.47</v>
      </c>
      <c r="H2067" s="69"/>
      <c r="I2067" s="101">
        <f t="array" ref="I2067">+ROUND(G2067+(G2067*DES.2),2)</f>
        <v>1160.05</v>
      </c>
      <c r="J2067" s="57"/>
      <c r="K2067" s="57"/>
      <c r="L2067" s="57"/>
      <c r="M2067" s="57"/>
      <c r="N2067" s="57"/>
      <c r="O2067" s="64" t="str">
        <f>+IFERROR(VLOOKUP(A2067,Imagen!A:B,2,0),"")</f>
        <v>http://http2.mlstatic.com/D_675485-MLA71988009158_102023-F.jpg</v>
      </c>
    </row>
    <row r="2068" spans="1:15" ht="18.75" thickBot="1">
      <c r="A2068" s="75" t="s">
        <v>2079</v>
      </c>
      <c r="C2068" s="94" t="str">
        <f>+VLOOKUP(A2068,BD!$A$2:$E$3988,3,0)</f>
        <v>32x40</v>
      </c>
      <c r="D2068" s="95" t="str">
        <f>+VLOOKUP(A2068,BD!$A$2:$E$3988,4,0)</f>
        <v>32x40</v>
      </c>
      <c r="E2068" s="96">
        <f>+VLOOKUP(A2068,BD!$A$2:$E$3988,5,0)</f>
        <v>1084.74</v>
      </c>
      <c r="G2068" s="101">
        <f t="shared" si="60"/>
        <v>585.76</v>
      </c>
      <c r="H2068" s="69"/>
      <c r="I2068" s="101">
        <f t="array" ref="I2068">+ROUND(G2068+(G2068*DES.2),2)</f>
        <v>1054.3699999999999</v>
      </c>
      <c r="J2068" s="57"/>
      <c r="K2068" s="57"/>
      <c r="L2068" s="57"/>
      <c r="M2068" s="57"/>
      <c r="N2068" s="57"/>
      <c r="O2068" s="65" t="str">
        <f>+IFERROR(VLOOKUP(A2068,Imagen!A:B,2,0),"")</f>
        <v/>
      </c>
    </row>
    <row r="2069" spans="1:15" ht="27" thickBot="1">
      <c r="A2069" s="75">
        <f>+A2037+1</f>
        <v>33</v>
      </c>
      <c r="B2069" s="174"/>
      <c r="C2069" s="173" t="str">
        <f>+VLOOKUP(A2069,BD!$G:$H,2,0)</f>
        <v>ARANDELAS DE POLIPROPILENO</v>
      </c>
      <c r="D2069" s="157"/>
      <c r="E2069" s="158"/>
      <c r="J2069" s="57"/>
      <c r="K2069" s="57"/>
      <c r="L2069" s="57"/>
      <c r="M2069" s="57"/>
      <c r="N2069" s="57"/>
      <c r="O2069" s="65" t="str">
        <f>+IFERROR(VLOOKUP(A2069,Imagen!A:B,2,0),"")</f>
        <v/>
      </c>
    </row>
    <row r="2070" spans="1:15" ht="18">
      <c r="A2070" s="75" t="s">
        <v>2080</v>
      </c>
      <c r="B2070" s="175"/>
      <c r="C2070" s="91" t="str">
        <f>+VLOOKUP(A2070,BD!$A$2:$E$3988,3,0)</f>
        <v>1/8 3x8</v>
      </c>
      <c r="D2070" s="92" t="str">
        <f>+VLOOKUP(A2070,BD!$A$2:$E$3988,4,0)</f>
        <v>1/8 3x8</v>
      </c>
      <c r="E2070" s="93">
        <f>+VLOOKUP(A2070,BD!$A$2:$E$3988,5,0)</f>
        <v>73.959999999999994</v>
      </c>
      <c r="G2070" s="100">
        <f t="shared" ref="G2070:G2075" si="61">IF($G$7="SI",ROUND(E2070-(E2070*DES.1),2)*1.21,ROUND(E2070-(E2070*DES.1),2))</f>
        <v>39.94</v>
      </c>
      <c r="H2070" s="69"/>
      <c r="I2070" s="100">
        <f t="array" ref="I2070">+ROUND(G2070+(G2070*DES.2),2)</f>
        <v>71.89</v>
      </c>
      <c r="J2070" s="57"/>
      <c r="K2070" s="57"/>
      <c r="L2070" s="57"/>
      <c r="M2070" s="57"/>
      <c r="N2070" s="57"/>
      <c r="O2070" s="65" t="str">
        <f>+IFERROR(VLOOKUP(A2070,Imagen!A:B,2,0),"")</f>
        <v/>
      </c>
    </row>
    <row r="2071" spans="1:15" ht="18">
      <c r="A2071" s="75" t="s">
        <v>2081</v>
      </c>
      <c r="B2071" s="175"/>
      <c r="C2071" s="94" t="str">
        <f>+VLOOKUP(A2071,BD!$A$2:$E$3988,3,0)</f>
        <v>5/32 4x10</v>
      </c>
      <c r="D2071" s="95" t="str">
        <f>+VLOOKUP(A2071,BD!$A$2:$E$3988,4,0)</f>
        <v>5/32 4x10</v>
      </c>
      <c r="E2071" s="96">
        <f>+VLOOKUP(A2071,BD!$A$2:$E$3988,5,0)</f>
        <v>73.959999999999994</v>
      </c>
      <c r="G2071" s="101">
        <f t="shared" si="61"/>
        <v>39.94</v>
      </c>
      <c r="H2071" s="69"/>
      <c r="I2071" s="101">
        <f t="array" ref="I2071">+ROUND(G2071+(G2071*DES.2),2)</f>
        <v>71.89</v>
      </c>
      <c r="J2071" s="57"/>
      <c r="K2071" s="57"/>
      <c r="L2071" s="57"/>
      <c r="M2071" s="57"/>
      <c r="N2071" s="57"/>
      <c r="O2071" s="65" t="str">
        <f>+IFERROR(VLOOKUP(A2071,Imagen!A:B,2,0),"")</f>
        <v/>
      </c>
    </row>
    <row r="2072" spans="1:15" ht="18">
      <c r="A2072" s="75" t="s">
        <v>2082</v>
      </c>
      <c r="B2072" s="175"/>
      <c r="C2072" s="94" t="str">
        <f>+VLOOKUP(A2072,BD!$A$2:$E$3988,3,0)</f>
        <v>3/16  5x12</v>
      </c>
      <c r="D2072" s="95" t="str">
        <f>+VLOOKUP(A2072,BD!$A$2:$E$3988,4,0)</f>
        <v>3/16  5x12</v>
      </c>
      <c r="E2072" s="96">
        <f>+VLOOKUP(A2072,BD!$A$2:$E$3988,5,0)</f>
        <v>81.319999999999993</v>
      </c>
      <c r="G2072" s="101">
        <f t="shared" si="61"/>
        <v>43.91</v>
      </c>
      <c r="H2072" s="69"/>
      <c r="I2072" s="101">
        <f t="array" ref="I2072">+ROUND(G2072+(G2072*DES.2),2)</f>
        <v>79.040000000000006</v>
      </c>
      <c r="J2072" s="57"/>
      <c r="K2072" s="57"/>
      <c r="L2072" s="57"/>
      <c r="M2072" s="57"/>
      <c r="N2072" s="57"/>
      <c r="O2072" s="65" t="str">
        <f>+IFERROR(VLOOKUP(A2072,Imagen!A:B,2,0),"")</f>
        <v/>
      </c>
    </row>
    <row r="2073" spans="1:15" ht="18">
      <c r="A2073" s="75" t="s">
        <v>2083</v>
      </c>
      <c r="B2073" s="175"/>
      <c r="C2073" s="94" t="str">
        <f>+VLOOKUP(A2073,BD!$A$2:$E$3988,3,0)</f>
        <v>1/4  6,5x14</v>
      </c>
      <c r="D2073" s="95" t="str">
        <f>+VLOOKUP(A2073,BD!$A$2:$E$3988,4,0)</f>
        <v>1/4  6,5x14</v>
      </c>
      <c r="E2073" s="96">
        <f>+VLOOKUP(A2073,BD!$A$2:$E$3988,5,0)</f>
        <v>96.12</v>
      </c>
      <c r="G2073" s="101">
        <f t="shared" si="61"/>
        <v>51.9</v>
      </c>
      <c r="H2073" s="69"/>
      <c r="I2073" s="101">
        <f t="array" ref="I2073">+ROUND(G2073+(G2073*DES.2),2)</f>
        <v>93.42</v>
      </c>
      <c r="J2073" s="57"/>
      <c r="K2073" s="57"/>
      <c r="L2073" s="57"/>
      <c r="M2073" s="57"/>
      <c r="N2073" s="57"/>
      <c r="O2073" s="65" t="str">
        <f>+IFERROR(VLOOKUP(A2073,Imagen!A:B,2,0),"")</f>
        <v/>
      </c>
    </row>
    <row r="2074" spans="1:15" ht="18">
      <c r="A2074" s="75" t="s">
        <v>2084</v>
      </c>
      <c r="B2074" s="175"/>
      <c r="C2074" s="94" t="str">
        <f>+VLOOKUP(A2074,BD!$A$2:$E$3988,3,0)</f>
        <v>5/16  8x16</v>
      </c>
      <c r="D2074" s="95" t="str">
        <f>+VLOOKUP(A2074,BD!$A$2:$E$3988,4,0)</f>
        <v>5/16  8x16</v>
      </c>
      <c r="E2074" s="96">
        <f>+VLOOKUP(A2074,BD!$A$2:$E$3988,5,0)</f>
        <v>184.88</v>
      </c>
      <c r="G2074" s="101">
        <f t="shared" si="61"/>
        <v>99.84</v>
      </c>
      <c r="H2074" s="69"/>
      <c r="I2074" s="101">
        <f t="array" ref="I2074">+ROUND(G2074+(G2074*DES.2),2)</f>
        <v>179.71</v>
      </c>
      <c r="J2074" s="57"/>
      <c r="K2074" s="57"/>
      <c r="L2074" s="57"/>
      <c r="M2074" s="57"/>
      <c r="N2074" s="57"/>
      <c r="O2074" s="65" t="str">
        <f>+IFERROR(VLOOKUP(A2074,Imagen!A:B,2,0),"")</f>
        <v/>
      </c>
    </row>
    <row r="2075" spans="1:15" ht="18.75" thickBot="1">
      <c r="A2075" s="75" t="s">
        <v>2085</v>
      </c>
      <c r="B2075" s="175"/>
      <c r="C2075" s="94" t="str">
        <f>+VLOOKUP(A2075,BD!$A$2:$E$3988,3,0)</f>
        <v>3/8  10x18</v>
      </c>
      <c r="D2075" s="95" t="str">
        <f>+VLOOKUP(A2075,BD!$A$2:$E$3988,4,0)</f>
        <v>3/8  10x18</v>
      </c>
      <c r="E2075" s="96">
        <f>+VLOOKUP(A2075,BD!$A$2:$E$3988,5,0)</f>
        <v>184.88</v>
      </c>
      <c r="G2075" s="101">
        <f t="shared" si="61"/>
        <v>99.84</v>
      </c>
      <c r="H2075" s="69"/>
      <c r="I2075" s="101">
        <f t="array" ref="I2075">+ROUND(G2075+(G2075*DES.2),2)</f>
        <v>179.71</v>
      </c>
      <c r="J2075" s="57"/>
      <c r="K2075" s="57"/>
      <c r="L2075" s="57"/>
      <c r="M2075" s="57"/>
      <c r="N2075" s="57"/>
      <c r="O2075" s="65" t="str">
        <f>+IFERROR(VLOOKUP(A2075,Imagen!A:B,2,0),"")</f>
        <v/>
      </c>
    </row>
    <row r="2076" spans="1:15" ht="27" thickBot="1">
      <c r="A2076" s="75">
        <f>+A2069+1</f>
        <v>34</v>
      </c>
      <c r="B2076" s="174"/>
      <c r="C2076" s="173" t="str">
        <f>+VLOOKUP(A2076,BD!$G:$H,2,0)</f>
        <v>SUPLEMENTO 0,2</v>
      </c>
      <c r="D2076" s="157"/>
      <c r="E2076" s="158"/>
      <c r="J2076" s="57"/>
      <c r="K2076" s="57"/>
      <c r="L2076" s="57"/>
      <c r="M2076" s="57"/>
      <c r="N2076" s="57"/>
      <c r="O2076" s="65" t="str">
        <f>+IFERROR(VLOOKUP(A2076,Imagen!A:B,2,0),"")</f>
        <v/>
      </c>
    </row>
    <row r="2077" spans="1:15" ht="18">
      <c r="A2077" s="75" t="s">
        <v>2086</v>
      </c>
      <c r="B2077" s="175"/>
      <c r="C2077" s="91" t="str">
        <f>+VLOOKUP(A2077,BD!$A$2:$E$3988,3,0)</f>
        <v>5x10</v>
      </c>
      <c r="D2077" s="92" t="str">
        <f>+VLOOKUP(A2077,BD!$A$2:$E$3988,4,0)</f>
        <v>5x10</v>
      </c>
      <c r="E2077" s="93">
        <f>+VLOOKUP(A2077,BD!$A$2:$E$3988,5,0)</f>
        <v>163.63</v>
      </c>
      <c r="G2077" s="100">
        <f t="shared" ref="G2077:G2108" si="62">IF($G$7="SI",ROUND(E2077-(E2077*DES.1),2)*1.21,ROUND(E2077-(E2077*DES.1),2))</f>
        <v>88.36</v>
      </c>
      <c r="H2077" s="69"/>
      <c r="I2077" s="100">
        <f t="array" ref="I2077">+ROUND(G2077+(G2077*DES.2),2)</f>
        <v>159.05000000000001</v>
      </c>
      <c r="J2077" s="57"/>
      <c r="K2077" s="57"/>
      <c r="L2077" s="57"/>
      <c r="M2077" s="57"/>
      <c r="N2077" s="57"/>
      <c r="O2077" s="65" t="str">
        <f>+IFERROR(VLOOKUP(A2077,Imagen!A:B,2,0),"")</f>
        <v/>
      </c>
    </row>
    <row r="2078" spans="1:15" ht="18">
      <c r="A2078" s="75" t="s">
        <v>2087</v>
      </c>
      <c r="B2078" s="175"/>
      <c r="C2078" s="94" t="str">
        <f>+VLOOKUP(A2078,BD!$A$2:$E$3988,3,0)</f>
        <v>5x13</v>
      </c>
      <c r="D2078" s="95" t="str">
        <f>+VLOOKUP(A2078,BD!$A$2:$E$3988,4,0)</f>
        <v>5x13</v>
      </c>
      <c r="E2078" s="96">
        <f>+VLOOKUP(A2078,BD!$A$2:$E$3988,5,0)</f>
        <v>163.63</v>
      </c>
      <c r="G2078" s="101">
        <f t="shared" si="62"/>
        <v>88.36</v>
      </c>
      <c r="H2078" s="69"/>
      <c r="I2078" s="101">
        <f t="array" ref="I2078">+ROUND(G2078+(G2078*DES.2),2)</f>
        <v>159.05000000000001</v>
      </c>
      <c r="J2078" s="57"/>
      <c r="K2078" s="57"/>
      <c r="L2078" s="57"/>
      <c r="M2078" s="57"/>
      <c r="N2078" s="57"/>
      <c r="O2078" s="65" t="str">
        <f>+IFERROR(VLOOKUP(A2078,Imagen!A:B,2,0),"")</f>
        <v/>
      </c>
    </row>
    <row r="2079" spans="1:15" ht="18">
      <c r="A2079" s="75" t="s">
        <v>2088</v>
      </c>
      <c r="B2079" s="175"/>
      <c r="C2079" s="94" t="str">
        <f>+VLOOKUP(A2079,BD!$A$2:$E$3988,3,0)</f>
        <v>6x11</v>
      </c>
      <c r="D2079" s="95" t="str">
        <f>+VLOOKUP(A2079,BD!$A$2:$E$3988,4,0)</f>
        <v>6x11</v>
      </c>
      <c r="E2079" s="96">
        <f>+VLOOKUP(A2079,BD!$A$2:$E$3988,5,0)</f>
        <v>163.63</v>
      </c>
      <c r="G2079" s="101">
        <f t="shared" si="62"/>
        <v>88.36</v>
      </c>
      <c r="H2079" s="69"/>
      <c r="I2079" s="101">
        <f t="array" ref="I2079">+ROUND(G2079+(G2079*DES.2),2)</f>
        <v>159.05000000000001</v>
      </c>
      <c r="J2079" s="57"/>
      <c r="K2079" s="57"/>
      <c r="L2079" s="57"/>
      <c r="M2079" s="57"/>
      <c r="N2079" s="57"/>
      <c r="O2079" s="65" t="str">
        <f>+IFERROR(VLOOKUP(A2079,Imagen!A:B,2,0),"")</f>
        <v/>
      </c>
    </row>
    <row r="2080" spans="1:15" ht="18">
      <c r="A2080" s="75" t="s">
        <v>2089</v>
      </c>
      <c r="B2080" s="175"/>
      <c r="C2080" s="94" t="str">
        <f>+VLOOKUP(A2080,BD!$A$2:$E$3988,3,0)</f>
        <v>6x14</v>
      </c>
      <c r="D2080" s="95" t="str">
        <f>+VLOOKUP(A2080,BD!$A$2:$E$3988,4,0)</f>
        <v>6x14</v>
      </c>
      <c r="E2080" s="96">
        <f>+VLOOKUP(A2080,BD!$A$2:$E$3988,5,0)</f>
        <v>209.06</v>
      </c>
      <c r="G2080" s="101">
        <f t="shared" si="62"/>
        <v>112.89</v>
      </c>
      <c r="H2080" s="69"/>
      <c r="I2080" s="101">
        <f t="array" ref="I2080">+ROUND(G2080+(G2080*DES.2),2)</f>
        <v>203.2</v>
      </c>
      <c r="J2080" s="57"/>
      <c r="K2080" s="57"/>
      <c r="L2080" s="57"/>
      <c r="M2080" s="57"/>
      <c r="N2080" s="57"/>
      <c r="O2080" s="65" t="str">
        <f>+IFERROR(VLOOKUP(A2080,Imagen!A:B,2,0),"")</f>
        <v/>
      </c>
    </row>
    <row r="2081" spans="1:15" ht="18">
      <c r="A2081" s="75" t="s">
        <v>2090</v>
      </c>
      <c r="B2081" s="175"/>
      <c r="C2081" s="94" t="str">
        <f>+VLOOKUP(A2081,BD!$A$2:$E$3988,3,0)</f>
        <v>7x12</v>
      </c>
      <c r="D2081" s="95" t="str">
        <f>+VLOOKUP(A2081,BD!$A$2:$E$3988,4,0)</f>
        <v>7x12</v>
      </c>
      <c r="E2081" s="96">
        <f>+VLOOKUP(A2081,BD!$A$2:$E$3988,5,0)</f>
        <v>163.63</v>
      </c>
      <c r="G2081" s="101">
        <f t="shared" si="62"/>
        <v>88.36</v>
      </c>
      <c r="H2081" s="69"/>
      <c r="I2081" s="101">
        <f t="array" ref="I2081">+ROUND(G2081+(G2081*DES.2),2)</f>
        <v>159.05000000000001</v>
      </c>
      <c r="J2081" s="57"/>
      <c r="K2081" s="57"/>
      <c r="L2081" s="57"/>
      <c r="M2081" s="57"/>
      <c r="N2081" s="57"/>
      <c r="O2081" s="65" t="str">
        <f>+IFERROR(VLOOKUP(A2081,Imagen!A:B,2,0),"")</f>
        <v/>
      </c>
    </row>
    <row r="2082" spans="1:15" ht="18">
      <c r="A2082" s="75" t="s">
        <v>2091</v>
      </c>
      <c r="B2082" s="175"/>
      <c r="C2082" s="94" t="str">
        <f>+VLOOKUP(A2082,BD!$A$2:$E$3988,3,0)</f>
        <v>7x15</v>
      </c>
      <c r="D2082" s="95" t="str">
        <f>+VLOOKUP(A2082,BD!$A$2:$E$3988,4,0)</f>
        <v>7x15</v>
      </c>
      <c r="E2082" s="96">
        <f>+VLOOKUP(A2082,BD!$A$2:$E$3988,5,0)</f>
        <v>209.06</v>
      </c>
      <c r="G2082" s="101">
        <f t="shared" si="62"/>
        <v>112.89</v>
      </c>
      <c r="H2082" s="69"/>
      <c r="I2082" s="101">
        <f t="array" ref="I2082">+ROUND(G2082+(G2082*DES.2),2)</f>
        <v>203.2</v>
      </c>
      <c r="J2082" s="57"/>
      <c r="K2082" s="57"/>
      <c r="L2082" s="57"/>
      <c r="M2082" s="57"/>
      <c r="N2082" s="57"/>
      <c r="O2082" s="65" t="str">
        <f>+IFERROR(VLOOKUP(A2082,Imagen!A:B,2,0),"")</f>
        <v/>
      </c>
    </row>
    <row r="2083" spans="1:15" ht="18">
      <c r="A2083" s="75" t="s">
        <v>2092</v>
      </c>
      <c r="B2083" s="175"/>
      <c r="C2083" s="94" t="str">
        <f>+VLOOKUP(A2083,BD!$A$2:$E$3988,3,0)</f>
        <v>8x13</v>
      </c>
      <c r="D2083" s="95" t="str">
        <f>+VLOOKUP(A2083,BD!$A$2:$E$3988,4,0)</f>
        <v>8x13</v>
      </c>
      <c r="E2083" s="96">
        <f>+VLOOKUP(A2083,BD!$A$2:$E$3988,5,0)</f>
        <v>163.63</v>
      </c>
      <c r="G2083" s="101">
        <f t="shared" si="62"/>
        <v>88.36</v>
      </c>
      <c r="H2083" s="69"/>
      <c r="I2083" s="101">
        <f t="array" ref="I2083">+ROUND(G2083+(G2083*DES.2),2)</f>
        <v>159.05000000000001</v>
      </c>
      <c r="J2083" s="57"/>
      <c r="K2083" s="57"/>
      <c r="L2083" s="57"/>
      <c r="M2083" s="57"/>
      <c r="N2083" s="57"/>
      <c r="O2083" s="65" t="str">
        <f>+IFERROR(VLOOKUP(A2083,Imagen!A:B,2,0),"")</f>
        <v/>
      </c>
    </row>
    <row r="2084" spans="1:15" ht="18">
      <c r="A2084" s="75" t="s">
        <v>2093</v>
      </c>
      <c r="C2084" s="94" t="str">
        <f>+VLOOKUP(A2084,BD!$A$2:$E$3988,3,0)</f>
        <v>8x16</v>
      </c>
      <c r="D2084" s="95" t="str">
        <f>+VLOOKUP(A2084,BD!$A$2:$E$3988,4,0)</f>
        <v>8x16</v>
      </c>
      <c r="E2084" s="96">
        <f>+VLOOKUP(A2084,BD!$A$2:$E$3988,5,0)</f>
        <v>209.06</v>
      </c>
      <c r="G2084" s="101">
        <f t="shared" si="62"/>
        <v>112.89</v>
      </c>
      <c r="H2084" s="69"/>
      <c r="I2084" s="101">
        <f t="array" ref="I2084">+ROUND(G2084+(G2084*DES.2),2)</f>
        <v>203.2</v>
      </c>
      <c r="J2084" s="57"/>
      <c r="K2084" s="57"/>
      <c r="L2084" s="57"/>
      <c r="M2084" s="57"/>
      <c r="N2084" s="57"/>
      <c r="O2084" s="65" t="str">
        <f>+IFERROR(VLOOKUP(A2084,Imagen!A:B,2,0),"")</f>
        <v/>
      </c>
    </row>
    <row r="2085" spans="1:15" ht="18">
      <c r="A2085" s="75" t="s">
        <v>2094</v>
      </c>
      <c r="C2085" s="94" t="str">
        <f>+VLOOKUP(A2085,BD!$A$2:$E$3988,3,0)</f>
        <v>9x14</v>
      </c>
      <c r="D2085" s="95" t="str">
        <f>+VLOOKUP(A2085,BD!$A$2:$E$3988,4,0)</f>
        <v>9x14</v>
      </c>
      <c r="E2085" s="96">
        <f>+VLOOKUP(A2085,BD!$A$2:$E$3988,5,0)</f>
        <v>209.06</v>
      </c>
      <c r="G2085" s="101">
        <f t="shared" si="62"/>
        <v>112.89</v>
      </c>
      <c r="H2085" s="69"/>
      <c r="I2085" s="101">
        <f t="array" ref="I2085">+ROUND(G2085+(G2085*DES.2),2)</f>
        <v>203.2</v>
      </c>
      <c r="J2085" s="57"/>
      <c r="K2085" s="57"/>
      <c r="L2085" s="57"/>
      <c r="M2085" s="57"/>
      <c r="N2085" s="57"/>
      <c r="O2085" s="65" t="str">
        <f>+IFERROR(VLOOKUP(A2085,Imagen!A:B,2,0),"")</f>
        <v/>
      </c>
    </row>
    <row r="2086" spans="1:15" ht="18">
      <c r="A2086" s="75" t="s">
        <v>2095</v>
      </c>
      <c r="C2086" s="94" t="str">
        <f>+VLOOKUP(A2086,BD!$A$2:$E$3988,3,0)</f>
        <v>9x17</v>
      </c>
      <c r="D2086" s="95" t="str">
        <f>+VLOOKUP(A2086,BD!$A$2:$E$3988,4,0)</f>
        <v>9x17</v>
      </c>
      <c r="E2086" s="96">
        <f>+VLOOKUP(A2086,BD!$A$2:$E$3988,5,0)</f>
        <v>209.06</v>
      </c>
      <c r="G2086" s="101">
        <f t="shared" si="62"/>
        <v>112.89</v>
      </c>
      <c r="H2086" s="69"/>
      <c r="I2086" s="101">
        <f t="array" ref="I2086">+ROUND(G2086+(G2086*DES.2),2)</f>
        <v>203.2</v>
      </c>
      <c r="J2086" s="57"/>
      <c r="K2086" s="57"/>
      <c r="L2086" s="57"/>
      <c r="M2086" s="57"/>
      <c r="N2086" s="57"/>
      <c r="O2086" s="65" t="str">
        <f>+IFERROR(VLOOKUP(A2086,Imagen!A:B,2,0),"")</f>
        <v/>
      </c>
    </row>
    <row r="2087" spans="1:15" ht="18">
      <c r="A2087" s="75" t="s">
        <v>2096</v>
      </c>
      <c r="C2087" s="94" t="str">
        <f>+VLOOKUP(A2087,BD!$A$2:$E$3988,3,0)</f>
        <v>10x15</v>
      </c>
      <c r="D2087" s="95" t="str">
        <f>+VLOOKUP(A2087,BD!$A$2:$E$3988,4,0)</f>
        <v>10x15</v>
      </c>
      <c r="E2087" s="96">
        <f>+VLOOKUP(A2087,BD!$A$2:$E$3988,5,0)</f>
        <v>209.06</v>
      </c>
      <c r="G2087" s="101">
        <f t="shared" si="62"/>
        <v>112.89</v>
      </c>
      <c r="H2087" s="69"/>
      <c r="I2087" s="101">
        <f t="array" ref="I2087">+ROUND(G2087+(G2087*DES.2),2)</f>
        <v>203.2</v>
      </c>
      <c r="J2087" s="57"/>
      <c r="K2087" s="57"/>
      <c r="L2087" s="57"/>
      <c r="M2087" s="57"/>
      <c r="N2087" s="57"/>
      <c r="O2087" s="65" t="str">
        <f>+IFERROR(VLOOKUP(A2087,Imagen!A:B,2,0),"")</f>
        <v/>
      </c>
    </row>
    <row r="2088" spans="1:15" ht="18">
      <c r="A2088" s="75" t="s">
        <v>2097</v>
      </c>
      <c r="C2088" s="94" t="str">
        <f>+VLOOKUP(A2088,BD!$A$2:$E$3988,3,0)</f>
        <v>10x18</v>
      </c>
      <c r="D2088" s="95" t="str">
        <f>+VLOOKUP(A2088,BD!$A$2:$E$3988,4,0)</f>
        <v>10x18</v>
      </c>
      <c r="E2088" s="96">
        <f>+VLOOKUP(A2088,BD!$A$2:$E$3988,5,0)</f>
        <v>209.06</v>
      </c>
      <c r="G2088" s="101">
        <f t="shared" si="62"/>
        <v>112.89</v>
      </c>
      <c r="H2088" s="69"/>
      <c r="I2088" s="101">
        <f t="array" ref="I2088">+ROUND(G2088+(G2088*DES.2),2)</f>
        <v>203.2</v>
      </c>
      <c r="J2088" s="57"/>
      <c r="K2088" s="57"/>
      <c r="L2088" s="57"/>
      <c r="M2088" s="57"/>
      <c r="N2088" s="57"/>
      <c r="O2088" s="65" t="str">
        <f>+IFERROR(VLOOKUP(A2088,Imagen!A:B,2,0),"")</f>
        <v/>
      </c>
    </row>
    <row r="2089" spans="1:15" ht="18">
      <c r="A2089" s="75" t="s">
        <v>2098</v>
      </c>
      <c r="C2089" s="94" t="str">
        <f>+VLOOKUP(A2089,BD!$A$2:$E$3988,3,0)</f>
        <v>10x26</v>
      </c>
      <c r="D2089" s="95" t="str">
        <f>+VLOOKUP(A2089,BD!$A$2:$E$3988,4,0)</f>
        <v>10x26</v>
      </c>
      <c r="E2089" s="96">
        <f>+VLOOKUP(A2089,BD!$A$2:$E$3988,5,0)</f>
        <v>338.14</v>
      </c>
      <c r="G2089" s="101">
        <f t="shared" si="62"/>
        <v>182.6</v>
      </c>
      <c r="H2089" s="69"/>
      <c r="I2089" s="101">
        <f t="array" ref="I2089">+ROUND(G2089+(G2089*DES.2),2)</f>
        <v>328.68</v>
      </c>
      <c r="J2089" s="57"/>
      <c r="K2089" s="57"/>
      <c r="L2089" s="57"/>
      <c r="M2089" s="57"/>
      <c r="N2089" s="57"/>
      <c r="O2089" s="65" t="str">
        <f>+IFERROR(VLOOKUP(A2089,Imagen!A:B,2,0),"")</f>
        <v/>
      </c>
    </row>
    <row r="2090" spans="1:15" ht="18">
      <c r="A2090" s="75" t="s">
        <v>2099</v>
      </c>
      <c r="C2090" s="94" t="str">
        <f>+VLOOKUP(A2090,BD!$A$2:$E$3988,3,0)</f>
        <v>11x16</v>
      </c>
      <c r="D2090" s="95" t="str">
        <f>+VLOOKUP(A2090,BD!$A$2:$E$3988,4,0)</f>
        <v>11x16</v>
      </c>
      <c r="E2090" s="96">
        <f>+VLOOKUP(A2090,BD!$A$2:$E$3988,5,0)</f>
        <v>209.06</v>
      </c>
      <c r="G2090" s="101">
        <f t="shared" si="62"/>
        <v>112.89</v>
      </c>
      <c r="H2090" s="69"/>
      <c r="I2090" s="101">
        <f t="array" ref="I2090">+ROUND(G2090+(G2090*DES.2),2)</f>
        <v>203.2</v>
      </c>
      <c r="J2090" s="57"/>
      <c r="K2090" s="57"/>
      <c r="L2090" s="57"/>
      <c r="M2090" s="57"/>
      <c r="N2090" s="57"/>
      <c r="O2090" s="65" t="str">
        <f>+IFERROR(VLOOKUP(A2090,Imagen!A:B,2,0),"")</f>
        <v/>
      </c>
    </row>
    <row r="2091" spans="1:15" ht="18">
      <c r="A2091" s="75" t="s">
        <v>2100</v>
      </c>
      <c r="C2091" s="94" t="str">
        <f>+VLOOKUP(A2091,BD!$A$2:$E$3988,3,0)</f>
        <v>11x19</v>
      </c>
      <c r="D2091" s="95" t="str">
        <f>+VLOOKUP(A2091,BD!$A$2:$E$3988,4,0)</f>
        <v>11x19</v>
      </c>
      <c r="E2091" s="96">
        <f>+VLOOKUP(A2091,BD!$A$2:$E$3988,5,0)</f>
        <v>261.04000000000002</v>
      </c>
      <c r="G2091" s="101">
        <f t="shared" si="62"/>
        <v>140.96</v>
      </c>
      <c r="H2091" s="69"/>
      <c r="I2091" s="101">
        <f t="array" ref="I2091">+ROUND(G2091+(G2091*DES.2),2)</f>
        <v>253.73</v>
      </c>
      <c r="J2091" s="57"/>
      <c r="K2091" s="57"/>
      <c r="L2091" s="57"/>
      <c r="M2091" s="57"/>
      <c r="N2091" s="57"/>
      <c r="O2091" s="65" t="str">
        <f>+IFERROR(VLOOKUP(A2091,Imagen!A:B,2,0),"")</f>
        <v/>
      </c>
    </row>
    <row r="2092" spans="1:15" ht="18">
      <c r="A2092" s="75" t="s">
        <v>2101</v>
      </c>
      <c r="C2092" s="94" t="str">
        <f>+VLOOKUP(A2092,BD!$A$2:$E$3988,3,0)</f>
        <v>11x27</v>
      </c>
      <c r="D2092" s="95" t="str">
        <f>+VLOOKUP(A2092,BD!$A$2:$E$3988,4,0)</f>
        <v>11x27</v>
      </c>
      <c r="E2092" s="96">
        <f>+VLOOKUP(A2092,BD!$A$2:$E$3988,5,0)</f>
        <v>338.14</v>
      </c>
      <c r="G2092" s="101">
        <f t="shared" si="62"/>
        <v>182.6</v>
      </c>
      <c r="H2092" s="69"/>
      <c r="I2092" s="101">
        <f t="array" ref="I2092">+ROUND(G2092+(G2092*DES.2),2)</f>
        <v>328.68</v>
      </c>
      <c r="J2092" s="57"/>
      <c r="K2092" s="57"/>
      <c r="L2092" s="57"/>
      <c r="M2092" s="57"/>
      <c r="N2092" s="57"/>
      <c r="O2092" s="65" t="str">
        <f>+IFERROR(VLOOKUP(A2092,Imagen!A:B,2,0),"")</f>
        <v/>
      </c>
    </row>
    <row r="2093" spans="1:15" ht="18">
      <c r="A2093" s="75" t="s">
        <v>2102</v>
      </c>
      <c r="C2093" s="94" t="str">
        <f>+VLOOKUP(A2093,BD!$A$2:$E$3988,3,0)</f>
        <v>12x17</v>
      </c>
      <c r="D2093" s="95" t="str">
        <f>+VLOOKUP(A2093,BD!$A$2:$E$3988,4,0)</f>
        <v>12x17</v>
      </c>
      <c r="E2093" s="96">
        <f>+VLOOKUP(A2093,BD!$A$2:$E$3988,5,0)</f>
        <v>209.06</v>
      </c>
      <c r="G2093" s="101">
        <f t="shared" si="62"/>
        <v>112.89</v>
      </c>
      <c r="H2093" s="69"/>
      <c r="I2093" s="101">
        <f t="array" ref="I2093">+ROUND(G2093+(G2093*DES.2),2)</f>
        <v>203.2</v>
      </c>
      <c r="J2093" s="57"/>
      <c r="K2093" s="57"/>
      <c r="L2093" s="57"/>
      <c r="M2093" s="57"/>
      <c r="N2093" s="57"/>
      <c r="O2093" s="65" t="str">
        <f>+IFERROR(VLOOKUP(A2093,Imagen!A:B,2,0),"")</f>
        <v/>
      </c>
    </row>
    <row r="2094" spans="1:15" ht="18">
      <c r="A2094" s="75" t="s">
        <v>2103</v>
      </c>
      <c r="C2094" s="94" t="str">
        <f>+VLOOKUP(A2094,BD!$A$2:$E$3988,3,0)</f>
        <v>12x20</v>
      </c>
      <c r="D2094" s="95" t="str">
        <f>+VLOOKUP(A2094,BD!$A$2:$E$3988,4,0)</f>
        <v>12x20</v>
      </c>
      <c r="E2094" s="96">
        <f>+VLOOKUP(A2094,BD!$A$2:$E$3988,5,0)</f>
        <v>261.04000000000002</v>
      </c>
      <c r="G2094" s="101">
        <f t="shared" si="62"/>
        <v>140.96</v>
      </c>
      <c r="H2094" s="69"/>
      <c r="I2094" s="101">
        <f t="array" ref="I2094">+ROUND(G2094+(G2094*DES.2),2)</f>
        <v>253.73</v>
      </c>
      <c r="J2094" s="57"/>
      <c r="K2094" s="57"/>
      <c r="L2094" s="57"/>
      <c r="M2094" s="57"/>
      <c r="N2094" s="57"/>
      <c r="O2094" s="65" t="str">
        <f>+IFERROR(VLOOKUP(A2094,Imagen!A:B,2,0),"")</f>
        <v/>
      </c>
    </row>
    <row r="2095" spans="1:15" ht="18">
      <c r="A2095" s="75" t="s">
        <v>2104</v>
      </c>
      <c r="C2095" s="94" t="str">
        <f>+VLOOKUP(A2095,BD!$A$2:$E$3988,3,0)</f>
        <v>12x28</v>
      </c>
      <c r="D2095" s="95" t="str">
        <f>+VLOOKUP(A2095,BD!$A$2:$E$3988,4,0)</f>
        <v>12x28</v>
      </c>
      <c r="E2095" s="96">
        <f>+VLOOKUP(A2095,BD!$A$2:$E$3988,5,0)</f>
        <v>338.14</v>
      </c>
      <c r="G2095" s="101">
        <f t="shared" si="62"/>
        <v>182.6</v>
      </c>
      <c r="H2095" s="69"/>
      <c r="I2095" s="101">
        <f t="array" ref="I2095">+ROUND(G2095+(G2095*DES.2),2)</f>
        <v>328.68</v>
      </c>
      <c r="J2095" s="57"/>
      <c r="K2095" s="57"/>
      <c r="L2095" s="57"/>
      <c r="M2095" s="57"/>
      <c r="N2095" s="57"/>
      <c r="O2095" s="65" t="str">
        <f>+IFERROR(VLOOKUP(A2095,Imagen!A:B,2,0),"")</f>
        <v/>
      </c>
    </row>
    <row r="2096" spans="1:15" ht="18">
      <c r="A2096" s="75" t="s">
        <v>2105</v>
      </c>
      <c r="C2096" s="94" t="str">
        <f>+VLOOKUP(A2096,BD!$A$2:$E$3988,3,0)</f>
        <v>13x18</v>
      </c>
      <c r="D2096" s="95" t="str">
        <f>+VLOOKUP(A2096,BD!$A$2:$E$3988,4,0)</f>
        <v>13x18</v>
      </c>
      <c r="E2096" s="96">
        <f>+VLOOKUP(A2096,BD!$A$2:$E$3988,5,0)</f>
        <v>209.06</v>
      </c>
      <c r="G2096" s="101">
        <f t="shared" si="62"/>
        <v>112.89</v>
      </c>
      <c r="H2096" s="69"/>
      <c r="I2096" s="101">
        <f t="array" ref="I2096">+ROUND(G2096+(G2096*DES.2),2)</f>
        <v>203.2</v>
      </c>
      <c r="J2096" s="57"/>
      <c r="K2096" s="57"/>
      <c r="L2096" s="57"/>
      <c r="M2096" s="57"/>
      <c r="N2096" s="57"/>
      <c r="O2096" s="65" t="str">
        <f>+IFERROR(VLOOKUP(A2096,Imagen!A:B,2,0),"")</f>
        <v/>
      </c>
    </row>
    <row r="2097" spans="1:15" ht="18">
      <c r="A2097" s="75" t="s">
        <v>2106</v>
      </c>
      <c r="C2097" s="94" t="str">
        <f>+VLOOKUP(A2097,BD!$A$2:$E$3988,3,0)</f>
        <v>13x21</v>
      </c>
      <c r="D2097" s="95" t="str">
        <f>+VLOOKUP(A2097,BD!$A$2:$E$3988,4,0)</f>
        <v>13x21</v>
      </c>
      <c r="E2097" s="96">
        <f>+VLOOKUP(A2097,BD!$A$2:$E$3988,5,0)</f>
        <v>261.04000000000002</v>
      </c>
      <c r="G2097" s="101">
        <f t="shared" si="62"/>
        <v>140.96</v>
      </c>
      <c r="H2097" s="69"/>
      <c r="I2097" s="101">
        <f t="array" ref="I2097">+ROUND(G2097+(G2097*DES.2),2)</f>
        <v>253.73</v>
      </c>
      <c r="J2097" s="57"/>
      <c r="K2097" s="57"/>
      <c r="L2097" s="57"/>
      <c r="M2097" s="57"/>
      <c r="N2097" s="57"/>
      <c r="O2097" s="65" t="str">
        <f>+IFERROR(VLOOKUP(A2097,Imagen!A:B,2,0),"")</f>
        <v/>
      </c>
    </row>
    <row r="2098" spans="1:15" ht="18">
      <c r="A2098" s="75" t="s">
        <v>2107</v>
      </c>
      <c r="C2098" s="94" t="str">
        <f>+VLOOKUP(A2098,BD!$A$2:$E$3988,3,0)</f>
        <v>13x29</v>
      </c>
      <c r="D2098" s="95" t="str">
        <f>+VLOOKUP(A2098,BD!$A$2:$E$3988,4,0)</f>
        <v>13x29</v>
      </c>
      <c r="E2098" s="96">
        <f>+VLOOKUP(A2098,BD!$A$2:$E$3988,5,0)</f>
        <v>415.48</v>
      </c>
      <c r="G2098" s="101">
        <f t="shared" si="62"/>
        <v>224.36</v>
      </c>
      <c r="H2098" s="69"/>
      <c r="I2098" s="101">
        <f t="array" ref="I2098">+ROUND(G2098+(G2098*DES.2),2)</f>
        <v>403.85</v>
      </c>
      <c r="J2098" s="57"/>
      <c r="K2098" s="57"/>
      <c r="L2098" s="57"/>
      <c r="M2098" s="57"/>
      <c r="N2098" s="57"/>
      <c r="O2098" s="65" t="str">
        <f>+IFERROR(VLOOKUP(A2098,Imagen!A:B,2,0),"")</f>
        <v/>
      </c>
    </row>
    <row r="2099" spans="1:15" ht="18">
      <c r="A2099" s="75" t="s">
        <v>2108</v>
      </c>
      <c r="C2099" s="94" t="str">
        <f>+VLOOKUP(A2099,BD!$A$2:$E$3988,3,0)</f>
        <v>14x19</v>
      </c>
      <c r="D2099" s="95" t="str">
        <f>+VLOOKUP(A2099,BD!$A$2:$E$3988,4,0)</f>
        <v>14x19</v>
      </c>
      <c r="E2099" s="96">
        <f>+VLOOKUP(A2099,BD!$A$2:$E$3988,5,0)</f>
        <v>261.04000000000002</v>
      </c>
      <c r="G2099" s="101">
        <f t="shared" si="62"/>
        <v>140.96</v>
      </c>
      <c r="H2099" s="69"/>
      <c r="I2099" s="101">
        <f t="array" ref="I2099">+ROUND(G2099+(G2099*DES.2),2)</f>
        <v>253.73</v>
      </c>
      <c r="J2099" s="57"/>
      <c r="K2099" s="57"/>
      <c r="L2099" s="57"/>
      <c r="M2099" s="57"/>
      <c r="N2099" s="57"/>
      <c r="O2099" s="65" t="str">
        <f>+IFERROR(VLOOKUP(A2099,Imagen!A:B,2,0),"")</f>
        <v/>
      </c>
    </row>
    <row r="2100" spans="1:15" ht="18">
      <c r="A2100" s="75" t="s">
        <v>2109</v>
      </c>
      <c r="C2100" s="94" t="str">
        <f>+VLOOKUP(A2100,BD!$A$2:$E$3988,3,0)</f>
        <v>14x22</v>
      </c>
      <c r="D2100" s="95" t="str">
        <f>+VLOOKUP(A2100,BD!$A$2:$E$3988,4,0)</f>
        <v>14x22</v>
      </c>
      <c r="E2100" s="96">
        <f>+VLOOKUP(A2100,BD!$A$2:$E$3988,5,0)</f>
        <v>261.04000000000002</v>
      </c>
      <c r="G2100" s="101">
        <f t="shared" si="62"/>
        <v>140.96</v>
      </c>
      <c r="H2100" s="69"/>
      <c r="I2100" s="101">
        <f t="array" ref="I2100">+ROUND(G2100+(G2100*DES.2),2)</f>
        <v>253.73</v>
      </c>
      <c r="J2100" s="57"/>
      <c r="K2100" s="57"/>
      <c r="L2100" s="57"/>
      <c r="M2100" s="57"/>
      <c r="N2100" s="57"/>
      <c r="O2100" s="65" t="str">
        <f>+IFERROR(VLOOKUP(A2100,Imagen!A:B,2,0),"")</f>
        <v/>
      </c>
    </row>
    <row r="2101" spans="1:15" ht="18">
      <c r="A2101" s="75" t="s">
        <v>2110</v>
      </c>
      <c r="C2101" s="94" t="str">
        <f>+VLOOKUP(A2101,BD!$A$2:$E$3988,3,0)</f>
        <v>14x30</v>
      </c>
      <c r="D2101" s="95" t="str">
        <f>+VLOOKUP(A2101,BD!$A$2:$E$3988,4,0)</f>
        <v>14x30</v>
      </c>
      <c r="E2101" s="96">
        <f>+VLOOKUP(A2101,BD!$A$2:$E$3988,5,0)</f>
        <v>415.48</v>
      </c>
      <c r="G2101" s="101">
        <f t="shared" si="62"/>
        <v>224.36</v>
      </c>
      <c r="H2101" s="69"/>
      <c r="I2101" s="101">
        <f t="array" ref="I2101">+ROUND(G2101+(G2101*DES.2),2)</f>
        <v>403.85</v>
      </c>
      <c r="J2101" s="57"/>
      <c r="K2101" s="57"/>
      <c r="L2101" s="57"/>
      <c r="M2101" s="57"/>
      <c r="N2101" s="57"/>
      <c r="O2101" s="65" t="str">
        <f>+IFERROR(VLOOKUP(A2101,Imagen!A:B,2,0),"")</f>
        <v/>
      </c>
    </row>
    <row r="2102" spans="1:15" ht="18">
      <c r="A2102" s="75" t="s">
        <v>2111</v>
      </c>
      <c r="C2102" s="94" t="str">
        <f>+VLOOKUP(A2102,BD!$A$2:$E$3988,3,0)</f>
        <v>15x20</v>
      </c>
      <c r="D2102" s="95" t="str">
        <f>+VLOOKUP(A2102,BD!$A$2:$E$3988,4,0)</f>
        <v>15x20</v>
      </c>
      <c r="E2102" s="96">
        <f>+VLOOKUP(A2102,BD!$A$2:$E$3988,5,0)</f>
        <v>261.04000000000002</v>
      </c>
      <c r="G2102" s="101">
        <f t="shared" si="62"/>
        <v>140.96</v>
      </c>
      <c r="H2102" s="69"/>
      <c r="I2102" s="101">
        <f t="array" ref="I2102">+ROUND(G2102+(G2102*DES.2),2)</f>
        <v>253.73</v>
      </c>
      <c r="J2102" s="57"/>
      <c r="K2102" s="57"/>
      <c r="L2102" s="57"/>
      <c r="M2102" s="57"/>
      <c r="N2102" s="57"/>
      <c r="O2102" s="65" t="str">
        <f>+IFERROR(VLOOKUP(A2102,Imagen!A:B,2,0),"")</f>
        <v/>
      </c>
    </row>
    <row r="2103" spans="1:15" ht="18">
      <c r="A2103" s="75" t="s">
        <v>2112</v>
      </c>
      <c r="C2103" s="94" t="str">
        <f>+VLOOKUP(A2103,BD!$A$2:$E$3988,3,0)</f>
        <v>15x23</v>
      </c>
      <c r="D2103" s="95" t="str">
        <f>+VLOOKUP(A2103,BD!$A$2:$E$3988,4,0)</f>
        <v>15x23</v>
      </c>
      <c r="E2103" s="96">
        <f>+VLOOKUP(A2103,BD!$A$2:$E$3988,5,0)</f>
        <v>261.04000000000002</v>
      </c>
      <c r="G2103" s="101">
        <f t="shared" si="62"/>
        <v>140.96</v>
      </c>
      <c r="H2103" s="69"/>
      <c r="I2103" s="101">
        <f t="array" ref="I2103">+ROUND(G2103+(G2103*DES.2),2)</f>
        <v>253.73</v>
      </c>
      <c r="J2103" s="57"/>
      <c r="K2103" s="57"/>
      <c r="L2103" s="57"/>
      <c r="M2103" s="57"/>
      <c r="N2103" s="57"/>
      <c r="O2103" s="65" t="str">
        <f>+IFERROR(VLOOKUP(A2103,Imagen!A:B,2,0),"")</f>
        <v/>
      </c>
    </row>
    <row r="2104" spans="1:15" ht="18">
      <c r="A2104" s="75" t="s">
        <v>2113</v>
      </c>
      <c r="C2104" s="94" t="str">
        <f>+VLOOKUP(A2104,BD!$A$2:$E$3988,3,0)</f>
        <v>15x30</v>
      </c>
      <c r="D2104" s="95" t="str">
        <f>+VLOOKUP(A2104,BD!$A$2:$E$3988,4,0)</f>
        <v>15x30</v>
      </c>
      <c r="E2104" s="96">
        <f>+VLOOKUP(A2104,BD!$A$2:$E$3988,5,0)</f>
        <v>0</v>
      </c>
      <c r="G2104" s="101">
        <f t="shared" si="62"/>
        <v>0</v>
      </c>
      <c r="H2104" s="69"/>
      <c r="I2104" s="101">
        <f t="array" ref="I2104">+ROUND(G2104+(G2104*DES.2),2)</f>
        <v>0</v>
      </c>
      <c r="J2104" s="57"/>
      <c r="K2104" s="57"/>
      <c r="L2104" s="57"/>
      <c r="M2104" s="57"/>
      <c r="N2104" s="57"/>
      <c r="O2104" s="65" t="str">
        <f>+IFERROR(VLOOKUP(A2104,Imagen!A:B,2,0),"")</f>
        <v/>
      </c>
    </row>
    <row r="2105" spans="1:15" ht="18">
      <c r="A2105" s="75" t="s">
        <v>2114</v>
      </c>
      <c r="C2105" s="94" t="str">
        <f>+VLOOKUP(A2105,BD!$A$2:$E$3988,3,0)</f>
        <v>16x21</v>
      </c>
      <c r="D2105" s="95" t="str">
        <f>+VLOOKUP(A2105,BD!$A$2:$E$3988,4,0)</f>
        <v>16x21</v>
      </c>
      <c r="E2105" s="96">
        <f>+VLOOKUP(A2105,BD!$A$2:$E$3988,5,0)</f>
        <v>261.04000000000002</v>
      </c>
      <c r="G2105" s="101">
        <f t="shared" si="62"/>
        <v>140.96</v>
      </c>
      <c r="H2105" s="69"/>
      <c r="I2105" s="101">
        <f t="array" ref="I2105">+ROUND(G2105+(G2105*DES.2),2)</f>
        <v>253.73</v>
      </c>
      <c r="J2105" s="57"/>
      <c r="K2105" s="57"/>
      <c r="L2105" s="57"/>
      <c r="M2105" s="57"/>
      <c r="N2105" s="57"/>
      <c r="O2105" s="65" t="str">
        <f>+IFERROR(VLOOKUP(A2105,Imagen!A:B,2,0),"")</f>
        <v/>
      </c>
    </row>
    <row r="2106" spans="1:15" ht="18">
      <c r="A2106" s="75" t="s">
        <v>2115</v>
      </c>
      <c r="C2106" s="94" t="str">
        <f>+VLOOKUP(A2106,BD!$A$2:$E$3988,3,0)</f>
        <v>16x24</v>
      </c>
      <c r="D2106" s="95" t="str">
        <f>+VLOOKUP(A2106,BD!$A$2:$E$3988,4,0)</f>
        <v>16x24</v>
      </c>
      <c r="E2106" s="96">
        <f>+VLOOKUP(A2106,BD!$A$2:$E$3988,5,0)</f>
        <v>338.14</v>
      </c>
      <c r="G2106" s="101">
        <f t="shared" si="62"/>
        <v>182.6</v>
      </c>
      <c r="H2106" s="69"/>
      <c r="I2106" s="101">
        <f t="array" ref="I2106">+ROUND(G2106+(G2106*DES.2),2)</f>
        <v>328.68</v>
      </c>
      <c r="J2106" s="57"/>
      <c r="K2106" s="57"/>
      <c r="L2106" s="57"/>
      <c r="M2106" s="57"/>
      <c r="N2106" s="57"/>
      <c r="O2106" s="65" t="str">
        <f>+IFERROR(VLOOKUP(A2106,Imagen!A:B,2,0),"")</f>
        <v/>
      </c>
    </row>
    <row r="2107" spans="1:15" ht="18">
      <c r="A2107" s="75" t="s">
        <v>2116</v>
      </c>
      <c r="C2107" s="94" t="str">
        <f>+VLOOKUP(A2107,BD!$A$2:$E$3988,3,0)</f>
        <v>16x32</v>
      </c>
      <c r="D2107" s="95" t="str">
        <f>+VLOOKUP(A2107,BD!$A$2:$E$3988,4,0)</f>
        <v>16x32</v>
      </c>
      <c r="E2107" s="96">
        <f>+VLOOKUP(A2107,BD!$A$2:$E$3988,5,0)</f>
        <v>415.48</v>
      </c>
      <c r="G2107" s="101">
        <f t="shared" si="62"/>
        <v>224.36</v>
      </c>
      <c r="H2107" s="69"/>
      <c r="I2107" s="101">
        <f t="array" ref="I2107">+ROUND(G2107+(G2107*DES.2),2)</f>
        <v>403.85</v>
      </c>
      <c r="J2107" s="57"/>
      <c r="K2107" s="57"/>
      <c r="L2107" s="57"/>
      <c r="M2107" s="57"/>
      <c r="N2107" s="57"/>
      <c r="O2107" s="65" t="str">
        <f>+IFERROR(VLOOKUP(A2107,Imagen!A:B,2,0),"")</f>
        <v/>
      </c>
    </row>
    <row r="2108" spans="1:15" ht="18">
      <c r="A2108" s="75" t="s">
        <v>2117</v>
      </c>
      <c r="C2108" s="94" t="str">
        <f>+VLOOKUP(A2108,BD!$A$2:$E$3988,3,0)</f>
        <v>17x22</v>
      </c>
      <c r="D2108" s="95" t="str">
        <f>+VLOOKUP(A2108,BD!$A$2:$E$3988,4,0)</f>
        <v>17x22</v>
      </c>
      <c r="E2108" s="96">
        <f>+VLOOKUP(A2108,BD!$A$2:$E$3988,5,0)</f>
        <v>261.04000000000002</v>
      </c>
      <c r="G2108" s="101">
        <f t="shared" si="62"/>
        <v>140.96</v>
      </c>
      <c r="H2108" s="69"/>
      <c r="I2108" s="101">
        <f t="array" ref="I2108">+ROUND(G2108+(G2108*DES.2),2)</f>
        <v>253.73</v>
      </c>
      <c r="J2108" s="57"/>
      <c r="K2108" s="57"/>
      <c r="L2108" s="57"/>
      <c r="M2108" s="57"/>
      <c r="N2108" s="57"/>
      <c r="O2108" s="65" t="str">
        <f>+IFERROR(VLOOKUP(A2108,Imagen!A:B,2,0),"")</f>
        <v/>
      </c>
    </row>
    <row r="2109" spans="1:15" ht="18">
      <c r="A2109" s="75" t="s">
        <v>2118</v>
      </c>
      <c r="C2109" s="94" t="str">
        <f>+VLOOKUP(A2109,BD!$A$2:$E$3988,3,0)</f>
        <v>17x25</v>
      </c>
      <c r="D2109" s="95" t="str">
        <f>+VLOOKUP(A2109,BD!$A$2:$E$3988,4,0)</f>
        <v>17x25</v>
      </c>
      <c r="E2109" s="96">
        <f>+VLOOKUP(A2109,BD!$A$2:$E$3988,5,0)</f>
        <v>338.14</v>
      </c>
      <c r="G2109" s="101">
        <f t="shared" ref="G2109:G2140" si="63">IF($G$7="SI",ROUND(E2109-(E2109*DES.1),2)*1.21,ROUND(E2109-(E2109*DES.1),2))</f>
        <v>182.6</v>
      </c>
      <c r="H2109" s="69"/>
      <c r="I2109" s="101">
        <f t="array" ref="I2109">+ROUND(G2109+(G2109*DES.2),2)</f>
        <v>328.68</v>
      </c>
      <c r="J2109" s="57"/>
      <c r="K2109" s="57"/>
      <c r="L2109" s="57"/>
      <c r="M2109" s="57"/>
      <c r="N2109" s="57"/>
      <c r="O2109" s="65" t="str">
        <f>+IFERROR(VLOOKUP(A2109,Imagen!A:B,2,0),"")</f>
        <v/>
      </c>
    </row>
    <row r="2110" spans="1:15" ht="18">
      <c r="A2110" s="75" t="s">
        <v>2119</v>
      </c>
      <c r="C2110" s="94" t="str">
        <f>+VLOOKUP(A2110,BD!$A$2:$E$3988,3,0)</f>
        <v>17x33</v>
      </c>
      <c r="D2110" s="95" t="str">
        <f>+VLOOKUP(A2110,BD!$A$2:$E$3988,4,0)</f>
        <v>17x33</v>
      </c>
      <c r="E2110" s="96">
        <f>+VLOOKUP(A2110,BD!$A$2:$E$3988,5,0)</f>
        <v>415.48</v>
      </c>
      <c r="G2110" s="101">
        <f t="shared" si="63"/>
        <v>224.36</v>
      </c>
      <c r="H2110" s="69"/>
      <c r="I2110" s="101">
        <f t="array" ref="I2110">+ROUND(G2110+(G2110*DES.2),2)</f>
        <v>403.85</v>
      </c>
      <c r="J2110" s="57"/>
      <c r="K2110" s="57"/>
      <c r="L2110" s="57"/>
      <c r="M2110" s="57"/>
      <c r="N2110" s="57"/>
      <c r="O2110" s="65" t="str">
        <f>+IFERROR(VLOOKUP(A2110,Imagen!A:B,2,0),"")</f>
        <v/>
      </c>
    </row>
    <row r="2111" spans="1:15" ht="18">
      <c r="A2111" s="75" t="s">
        <v>2120</v>
      </c>
      <c r="C2111" s="94" t="str">
        <f>+VLOOKUP(A2111,BD!$A$2:$E$3988,3,0)</f>
        <v>18x23</v>
      </c>
      <c r="D2111" s="95" t="str">
        <f>+VLOOKUP(A2111,BD!$A$2:$E$3988,4,0)</f>
        <v>18x23</v>
      </c>
      <c r="E2111" s="96">
        <f>+VLOOKUP(A2111,BD!$A$2:$E$3988,5,0)</f>
        <v>261.04000000000002</v>
      </c>
      <c r="G2111" s="101">
        <f t="shared" si="63"/>
        <v>140.96</v>
      </c>
      <c r="H2111" s="69"/>
      <c r="I2111" s="101">
        <f t="array" ref="I2111">+ROUND(G2111+(G2111*DES.2),2)</f>
        <v>253.73</v>
      </c>
      <c r="J2111" s="57"/>
      <c r="K2111" s="57"/>
      <c r="L2111" s="57"/>
      <c r="M2111" s="57"/>
      <c r="N2111" s="57"/>
      <c r="O2111" s="65" t="str">
        <f>+IFERROR(VLOOKUP(A2111,Imagen!A:B,2,0),"")</f>
        <v/>
      </c>
    </row>
    <row r="2112" spans="1:15" ht="18">
      <c r="A2112" s="75" t="s">
        <v>2121</v>
      </c>
      <c r="C2112" s="94" t="str">
        <f>+VLOOKUP(A2112,BD!$A$2:$E$3988,3,0)</f>
        <v>18x26</v>
      </c>
      <c r="D2112" s="95" t="str">
        <f>+VLOOKUP(A2112,BD!$A$2:$E$3988,4,0)</f>
        <v>18x26</v>
      </c>
      <c r="E2112" s="96">
        <f>+VLOOKUP(A2112,BD!$A$2:$E$3988,5,0)</f>
        <v>338.14</v>
      </c>
      <c r="G2112" s="101">
        <f t="shared" si="63"/>
        <v>182.6</v>
      </c>
      <c r="H2112" s="69"/>
      <c r="I2112" s="101">
        <f t="array" ref="I2112">+ROUND(G2112+(G2112*DES.2),2)</f>
        <v>328.68</v>
      </c>
      <c r="J2112" s="57"/>
      <c r="K2112" s="57"/>
      <c r="L2112" s="57"/>
      <c r="M2112" s="57"/>
      <c r="N2112" s="57"/>
      <c r="O2112" s="65" t="str">
        <f>+IFERROR(VLOOKUP(A2112,Imagen!A:B,2,0),"")</f>
        <v/>
      </c>
    </row>
    <row r="2113" spans="1:15" ht="18">
      <c r="A2113" s="75" t="s">
        <v>2122</v>
      </c>
      <c r="C2113" s="94" t="str">
        <f>+VLOOKUP(A2113,BD!$A$2:$E$3988,3,0)</f>
        <v>18x34</v>
      </c>
      <c r="D2113" s="95" t="str">
        <f>+VLOOKUP(A2113,BD!$A$2:$E$3988,4,0)</f>
        <v>18x34</v>
      </c>
      <c r="E2113" s="96">
        <f>+VLOOKUP(A2113,BD!$A$2:$E$3988,5,0)</f>
        <v>558.32000000000005</v>
      </c>
      <c r="G2113" s="101">
        <f t="shared" si="63"/>
        <v>301.49</v>
      </c>
      <c r="H2113" s="69"/>
      <c r="I2113" s="101">
        <f t="array" ref="I2113">+ROUND(G2113+(G2113*DES.2),2)</f>
        <v>542.67999999999995</v>
      </c>
      <c r="J2113" s="57"/>
      <c r="K2113" s="57"/>
      <c r="L2113" s="57"/>
      <c r="M2113" s="57"/>
      <c r="N2113" s="57"/>
      <c r="O2113" s="65" t="str">
        <f>+IFERROR(VLOOKUP(A2113,Imagen!A:B,2,0),"")</f>
        <v/>
      </c>
    </row>
    <row r="2114" spans="1:15" ht="18">
      <c r="A2114" s="75" t="s">
        <v>2123</v>
      </c>
      <c r="C2114" s="94" t="str">
        <f>+VLOOKUP(A2114,BD!$A$2:$E$3988,3,0)</f>
        <v>19x24</v>
      </c>
      <c r="D2114" s="95" t="str">
        <f>+VLOOKUP(A2114,BD!$A$2:$E$3988,4,0)</f>
        <v>19x24</v>
      </c>
      <c r="E2114" s="96">
        <f>+VLOOKUP(A2114,BD!$A$2:$E$3988,5,0)</f>
        <v>338.14</v>
      </c>
      <c r="G2114" s="101">
        <f t="shared" si="63"/>
        <v>182.6</v>
      </c>
      <c r="H2114" s="69"/>
      <c r="I2114" s="101">
        <f t="array" ref="I2114">+ROUND(G2114+(G2114*DES.2),2)</f>
        <v>328.68</v>
      </c>
      <c r="J2114" s="57"/>
      <c r="K2114" s="57"/>
      <c r="L2114" s="57"/>
      <c r="M2114" s="57"/>
      <c r="N2114" s="57"/>
      <c r="O2114" s="65" t="str">
        <f>+IFERROR(VLOOKUP(A2114,Imagen!A:B,2,0),"")</f>
        <v/>
      </c>
    </row>
    <row r="2115" spans="1:15" ht="18">
      <c r="A2115" s="75" t="s">
        <v>2124</v>
      </c>
      <c r="C2115" s="94" t="str">
        <f>+VLOOKUP(A2115,BD!$A$2:$E$3988,3,0)</f>
        <v>19x27</v>
      </c>
      <c r="D2115" s="95" t="str">
        <f>+VLOOKUP(A2115,BD!$A$2:$E$3988,4,0)</f>
        <v>19x27</v>
      </c>
      <c r="E2115" s="96">
        <f>+VLOOKUP(A2115,BD!$A$2:$E$3988,5,0)</f>
        <v>338.14</v>
      </c>
      <c r="G2115" s="101">
        <f t="shared" si="63"/>
        <v>182.6</v>
      </c>
      <c r="H2115" s="69"/>
      <c r="I2115" s="101">
        <f t="array" ref="I2115">+ROUND(G2115+(G2115*DES.2),2)</f>
        <v>328.68</v>
      </c>
      <c r="J2115" s="57"/>
      <c r="K2115" s="57"/>
      <c r="L2115" s="57"/>
      <c r="M2115" s="57"/>
      <c r="N2115" s="57"/>
      <c r="O2115" s="65" t="str">
        <f>+IFERROR(VLOOKUP(A2115,Imagen!A:B,2,0),"")</f>
        <v/>
      </c>
    </row>
    <row r="2116" spans="1:15" ht="18">
      <c r="A2116" s="75" t="s">
        <v>2125</v>
      </c>
      <c r="C2116" s="94" t="str">
        <f>+VLOOKUP(A2116,BD!$A$2:$E$3988,3,0)</f>
        <v>19x35</v>
      </c>
      <c r="D2116" s="95" t="str">
        <f>+VLOOKUP(A2116,BD!$A$2:$E$3988,4,0)</f>
        <v>19x35</v>
      </c>
      <c r="E2116" s="96">
        <f>+VLOOKUP(A2116,BD!$A$2:$E$3988,5,0)</f>
        <v>558.32000000000005</v>
      </c>
      <c r="G2116" s="101">
        <f t="shared" si="63"/>
        <v>301.49</v>
      </c>
      <c r="H2116" s="69"/>
      <c r="I2116" s="101">
        <f t="array" ref="I2116">+ROUND(G2116+(G2116*DES.2),2)</f>
        <v>542.67999999999995</v>
      </c>
      <c r="J2116" s="57"/>
      <c r="K2116" s="57"/>
      <c r="L2116" s="57"/>
      <c r="M2116" s="57"/>
      <c r="N2116" s="57"/>
      <c r="O2116" s="65" t="str">
        <f>+IFERROR(VLOOKUP(A2116,Imagen!A:B,2,0),"")</f>
        <v/>
      </c>
    </row>
    <row r="2117" spans="1:15" ht="18">
      <c r="A2117" s="75" t="s">
        <v>2126</v>
      </c>
      <c r="C2117" s="94" t="str">
        <f>+VLOOKUP(A2117,BD!$A$2:$E$3988,3,0)</f>
        <v>20x25</v>
      </c>
      <c r="D2117" s="95" t="str">
        <f>+VLOOKUP(A2117,BD!$A$2:$E$3988,4,0)</f>
        <v>20x25</v>
      </c>
      <c r="E2117" s="96">
        <f>+VLOOKUP(A2117,BD!$A$2:$E$3988,5,0)</f>
        <v>338.14</v>
      </c>
      <c r="G2117" s="101">
        <f t="shared" si="63"/>
        <v>182.6</v>
      </c>
      <c r="H2117" s="69"/>
      <c r="I2117" s="101">
        <f t="array" ref="I2117">+ROUND(G2117+(G2117*DES.2),2)</f>
        <v>328.68</v>
      </c>
      <c r="J2117" s="57"/>
      <c r="K2117" s="57"/>
      <c r="L2117" s="57"/>
      <c r="M2117" s="57"/>
      <c r="N2117" s="57"/>
      <c r="O2117" s="65" t="str">
        <f>+IFERROR(VLOOKUP(A2117,Imagen!A:B,2,0),"")</f>
        <v/>
      </c>
    </row>
    <row r="2118" spans="1:15" ht="18">
      <c r="A2118" s="75" t="s">
        <v>2127</v>
      </c>
      <c r="C2118" s="94" t="str">
        <f>+VLOOKUP(A2118,BD!$A$2:$E$3988,3,0)</f>
        <v>20x28</v>
      </c>
      <c r="D2118" s="95" t="str">
        <f>+VLOOKUP(A2118,BD!$A$2:$E$3988,4,0)</f>
        <v>20x28</v>
      </c>
      <c r="E2118" s="96">
        <f>+VLOOKUP(A2118,BD!$A$2:$E$3988,5,0)</f>
        <v>338.14</v>
      </c>
      <c r="G2118" s="101">
        <f t="shared" si="63"/>
        <v>182.6</v>
      </c>
      <c r="H2118" s="69"/>
      <c r="I2118" s="101">
        <f t="array" ref="I2118">+ROUND(G2118+(G2118*DES.2),2)</f>
        <v>328.68</v>
      </c>
      <c r="J2118" s="57"/>
      <c r="K2118" s="57"/>
      <c r="L2118" s="57"/>
      <c r="M2118" s="57"/>
      <c r="N2118" s="57"/>
      <c r="O2118" s="65" t="str">
        <f>+IFERROR(VLOOKUP(A2118,Imagen!A:B,2,0),"")</f>
        <v/>
      </c>
    </row>
    <row r="2119" spans="1:15" ht="18">
      <c r="A2119" s="75" t="s">
        <v>2128</v>
      </c>
      <c r="C2119" s="94" t="str">
        <f>+VLOOKUP(A2119,BD!$A$2:$E$3988,3,0)</f>
        <v>20x36</v>
      </c>
      <c r="D2119" s="95" t="str">
        <f>+VLOOKUP(A2119,BD!$A$2:$E$3988,4,0)</f>
        <v>20x36</v>
      </c>
      <c r="E2119" s="96">
        <f>+VLOOKUP(A2119,BD!$A$2:$E$3988,5,0)</f>
        <v>558.32000000000005</v>
      </c>
      <c r="G2119" s="101">
        <f t="shared" si="63"/>
        <v>301.49</v>
      </c>
      <c r="H2119" s="69"/>
      <c r="I2119" s="101">
        <f t="array" ref="I2119">+ROUND(G2119+(G2119*DES.2),2)</f>
        <v>542.67999999999995</v>
      </c>
      <c r="J2119" s="57"/>
      <c r="K2119" s="57"/>
      <c r="L2119" s="57"/>
      <c r="M2119" s="57"/>
      <c r="N2119" s="57"/>
      <c r="O2119" s="65" t="str">
        <f>+IFERROR(VLOOKUP(A2119,Imagen!A:B,2,0),"")</f>
        <v/>
      </c>
    </row>
    <row r="2120" spans="1:15" ht="18">
      <c r="A2120" s="75" t="s">
        <v>2129</v>
      </c>
      <c r="C2120" s="94" t="str">
        <f>+VLOOKUP(A2120,BD!$A$2:$E$3988,3,0)</f>
        <v>21x26</v>
      </c>
      <c r="D2120" s="95" t="str">
        <f>+VLOOKUP(A2120,BD!$A$2:$E$3988,4,0)</f>
        <v>21x26</v>
      </c>
      <c r="E2120" s="96">
        <f>+VLOOKUP(A2120,BD!$A$2:$E$3988,5,0)</f>
        <v>347.08</v>
      </c>
      <c r="G2120" s="101">
        <f t="shared" si="63"/>
        <v>187.42</v>
      </c>
      <c r="H2120" s="69"/>
      <c r="I2120" s="101">
        <f t="array" ref="I2120">+ROUND(G2120+(G2120*DES.2),2)</f>
        <v>337.36</v>
      </c>
      <c r="J2120" s="57"/>
      <c r="K2120" s="57"/>
      <c r="L2120" s="57"/>
      <c r="M2120" s="57"/>
      <c r="N2120" s="57"/>
      <c r="O2120" s="65" t="str">
        <f>+IFERROR(VLOOKUP(A2120,Imagen!A:B,2,0),"")</f>
        <v/>
      </c>
    </row>
    <row r="2121" spans="1:15" ht="18">
      <c r="A2121" s="75" t="s">
        <v>2130</v>
      </c>
      <c r="C2121" s="94" t="str">
        <f>+VLOOKUP(A2121,BD!$A$2:$E$3988,3,0)</f>
        <v>21x29</v>
      </c>
      <c r="D2121" s="95" t="str">
        <f>+VLOOKUP(A2121,BD!$A$2:$E$3988,4,0)</f>
        <v>21x29</v>
      </c>
      <c r="E2121" s="96">
        <f>+VLOOKUP(A2121,BD!$A$2:$E$3988,5,0)</f>
        <v>415.48</v>
      </c>
      <c r="G2121" s="101">
        <f t="shared" si="63"/>
        <v>224.36</v>
      </c>
      <c r="H2121" s="69"/>
      <c r="I2121" s="101">
        <f t="array" ref="I2121">+ROUND(G2121+(G2121*DES.2),2)</f>
        <v>403.85</v>
      </c>
      <c r="J2121" s="57"/>
      <c r="K2121" s="57"/>
      <c r="L2121" s="57"/>
      <c r="M2121" s="57"/>
      <c r="N2121" s="57"/>
      <c r="O2121" s="65" t="str">
        <f>+IFERROR(VLOOKUP(A2121,Imagen!A:B,2,0),"")</f>
        <v/>
      </c>
    </row>
    <row r="2122" spans="1:15" ht="18">
      <c r="A2122" s="75" t="s">
        <v>2131</v>
      </c>
      <c r="C2122" s="94" t="str">
        <f>+VLOOKUP(A2122,BD!$A$2:$E$3988,3,0)</f>
        <v>21x37</v>
      </c>
      <c r="D2122" s="95" t="str">
        <f>+VLOOKUP(A2122,BD!$A$2:$E$3988,4,0)</f>
        <v>21x37</v>
      </c>
      <c r="E2122" s="96">
        <f>+VLOOKUP(A2122,BD!$A$2:$E$3988,5,0)</f>
        <v>558.32000000000005</v>
      </c>
      <c r="G2122" s="101">
        <f t="shared" si="63"/>
        <v>301.49</v>
      </c>
      <c r="H2122" s="69"/>
      <c r="I2122" s="101">
        <f t="array" ref="I2122">+ROUND(G2122+(G2122*DES.2),2)</f>
        <v>542.67999999999995</v>
      </c>
      <c r="J2122" s="57"/>
      <c r="K2122" s="57"/>
      <c r="L2122" s="57"/>
      <c r="M2122" s="57"/>
      <c r="N2122" s="57"/>
      <c r="O2122" s="65" t="str">
        <f>+IFERROR(VLOOKUP(A2122,Imagen!A:B,2,0),"")</f>
        <v/>
      </c>
    </row>
    <row r="2123" spans="1:15" ht="18">
      <c r="A2123" s="75" t="s">
        <v>2132</v>
      </c>
      <c r="C2123" s="94" t="str">
        <f>+VLOOKUP(A2123,BD!$A$2:$E$3988,3,0)</f>
        <v>22x27</v>
      </c>
      <c r="D2123" s="95" t="str">
        <f>+VLOOKUP(A2123,BD!$A$2:$E$3988,4,0)</f>
        <v>22x27</v>
      </c>
      <c r="E2123" s="96">
        <f>+VLOOKUP(A2123,BD!$A$2:$E$3988,5,0)</f>
        <v>347.08</v>
      </c>
      <c r="G2123" s="101">
        <f t="shared" si="63"/>
        <v>187.42</v>
      </c>
      <c r="H2123" s="69"/>
      <c r="I2123" s="101">
        <f t="array" ref="I2123">+ROUND(G2123+(G2123*DES.2),2)</f>
        <v>337.36</v>
      </c>
      <c r="J2123" s="57"/>
      <c r="K2123" s="57"/>
      <c r="L2123" s="57"/>
      <c r="M2123" s="57"/>
      <c r="N2123" s="57"/>
      <c r="O2123" s="65" t="str">
        <f>+IFERROR(VLOOKUP(A2123,Imagen!A:B,2,0),"")</f>
        <v/>
      </c>
    </row>
    <row r="2124" spans="1:15" ht="18">
      <c r="A2124" s="75" t="s">
        <v>2133</v>
      </c>
      <c r="C2124" s="94" t="str">
        <f>+VLOOKUP(A2124,BD!$A$2:$E$3988,3,0)</f>
        <v>22x30</v>
      </c>
      <c r="D2124" s="95" t="str">
        <f>+VLOOKUP(A2124,BD!$A$2:$E$3988,4,0)</f>
        <v>22x30</v>
      </c>
      <c r="E2124" s="96">
        <f>+VLOOKUP(A2124,BD!$A$2:$E$3988,5,0)</f>
        <v>415.48</v>
      </c>
      <c r="G2124" s="101">
        <f t="shared" si="63"/>
        <v>224.36</v>
      </c>
      <c r="H2124" s="69"/>
      <c r="I2124" s="101">
        <f t="array" ref="I2124">+ROUND(G2124+(G2124*DES.2),2)</f>
        <v>403.85</v>
      </c>
      <c r="J2124" s="57"/>
      <c r="K2124" s="57"/>
      <c r="L2124" s="57"/>
      <c r="M2124" s="57"/>
      <c r="N2124" s="57"/>
      <c r="O2124" s="65" t="str">
        <f>+IFERROR(VLOOKUP(A2124,Imagen!A:B,2,0),"")</f>
        <v/>
      </c>
    </row>
    <row r="2125" spans="1:15" ht="18">
      <c r="A2125" s="75" t="s">
        <v>2134</v>
      </c>
      <c r="C2125" s="94" t="str">
        <f>+VLOOKUP(A2125,BD!$A$2:$E$3988,3,0)</f>
        <v>22x38</v>
      </c>
      <c r="D2125" s="95" t="str">
        <f>+VLOOKUP(A2125,BD!$A$2:$E$3988,4,0)</f>
        <v>22x38</v>
      </c>
      <c r="E2125" s="96">
        <f>+VLOOKUP(A2125,BD!$A$2:$E$3988,5,0)</f>
        <v>558.32000000000005</v>
      </c>
      <c r="G2125" s="101">
        <f t="shared" si="63"/>
        <v>301.49</v>
      </c>
      <c r="H2125" s="69"/>
      <c r="I2125" s="101">
        <f t="array" ref="I2125">+ROUND(G2125+(G2125*DES.2),2)</f>
        <v>542.67999999999995</v>
      </c>
      <c r="J2125" s="57"/>
      <c r="K2125" s="57"/>
      <c r="L2125" s="57"/>
      <c r="M2125" s="57"/>
      <c r="N2125" s="57"/>
      <c r="O2125" s="65" t="str">
        <f>+IFERROR(VLOOKUP(A2125,Imagen!A:B,2,0),"")</f>
        <v/>
      </c>
    </row>
    <row r="2126" spans="1:15" ht="18">
      <c r="A2126" s="75" t="s">
        <v>2135</v>
      </c>
      <c r="C2126" s="94" t="str">
        <f>+VLOOKUP(A2126,BD!$A$2:$E$3988,3,0)</f>
        <v>23x28</v>
      </c>
      <c r="D2126" s="95" t="str">
        <f>+VLOOKUP(A2126,BD!$A$2:$E$3988,4,0)</f>
        <v>23x28</v>
      </c>
      <c r="E2126" s="96">
        <f>+VLOOKUP(A2126,BD!$A$2:$E$3988,5,0)</f>
        <v>347.08</v>
      </c>
      <c r="G2126" s="101">
        <f t="shared" si="63"/>
        <v>187.42</v>
      </c>
      <c r="H2126" s="69"/>
      <c r="I2126" s="101">
        <f t="array" ref="I2126">+ROUND(G2126+(G2126*DES.2),2)</f>
        <v>337.36</v>
      </c>
      <c r="J2126" s="57"/>
      <c r="K2126" s="57"/>
      <c r="L2126" s="57"/>
      <c r="M2126" s="57"/>
      <c r="N2126" s="57"/>
      <c r="O2126" s="65" t="str">
        <f>+IFERROR(VLOOKUP(A2126,Imagen!A:B,2,0),"")</f>
        <v/>
      </c>
    </row>
    <row r="2127" spans="1:15" ht="18">
      <c r="A2127" s="75" t="s">
        <v>2136</v>
      </c>
      <c r="C2127" s="94" t="str">
        <f>+VLOOKUP(A2127,BD!$A$2:$E$3988,3,0)</f>
        <v>23x31</v>
      </c>
      <c r="D2127" s="95" t="str">
        <f>+VLOOKUP(A2127,BD!$A$2:$E$3988,4,0)</f>
        <v>23x31</v>
      </c>
      <c r="E2127" s="96">
        <f>+VLOOKUP(A2127,BD!$A$2:$E$3988,5,0)</f>
        <v>415.48</v>
      </c>
      <c r="G2127" s="101">
        <f t="shared" si="63"/>
        <v>224.36</v>
      </c>
      <c r="H2127" s="69"/>
      <c r="I2127" s="101">
        <f t="array" ref="I2127">+ROUND(G2127+(G2127*DES.2),2)</f>
        <v>403.85</v>
      </c>
      <c r="J2127" s="57"/>
      <c r="K2127" s="57"/>
      <c r="L2127" s="57"/>
      <c r="M2127" s="57"/>
      <c r="N2127" s="57"/>
      <c r="O2127" s="65" t="str">
        <f>+IFERROR(VLOOKUP(A2127,Imagen!A:B,2,0),"")</f>
        <v/>
      </c>
    </row>
    <row r="2128" spans="1:15" ht="18">
      <c r="A2128" s="75" t="s">
        <v>2137</v>
      </c>
      <c r="C2128" s="94" t="str">
        <f>+VLOOKUP(A2128,BD!$A$2:$E$3988,3,0)</f>
        <v>23x39</v>
      </c>
      <c r="D2128" s="95" t="str">
        <f>+VLOOKUP(A2128,BD!$A$2:$E$3988,4,0)</f>
        <v>23x39</v>
      </c>
      <c r="E2128" s="96">
        <f>+VLOOKUP(A2128,BD!$A$2:$E$3988,5,0)</f>
        <v>661.52</v>
      </c>
      <c r="G2128" s="101">
        <f t="shared" si="63"/>
        <v>357.22</v>
      </c>
      <c r="H2128" s="69"/>
      <c r="I2128" s="101">
        <f t="array" ref="I2128">+ROUND(G2128+(G2128*DES.2),2)</f>
        <v>643</v>
      </c>
      <c r="J2128" s="57"/>
      <c r="K2128" s="57"/>
      <c r="L2128" s="57"/>
      <c r="M2128" s="57"/>
      <c r="N2128" s="57"/>
      <c r="O2128" s="65" t="str">
        <f>+IFERROR(VLOOKUP(A2128,Imagen!A:B,2,0),"")</f>
        <v/>
      </c>
    </row>
    <row r="2129" spans="1:15" ht="18">
      <c r="A2129" s="75" t="s">
        <v>2138</v>
      </c>
      <c r="C2129" s="94" t="str">
        <f>+VLOOKUP(A2129,BD!$A$2:$E$3988,3,0)</f>
        <v>24x29</v>
      </c>
      <c r="D2129" s="95" t="str">
        <f>+VLOOKUP(A2129,BD!$A$2:$E$3988,4,0)</f>
        <v>24x29</v>
      </c>
      <c r="E2129" s="96">
        <f>+VLOOKUP(A2129,BD!$A$2:$E$3988,5,0)</f>
        <v>440.62</v>
      </c>
      <c r="G2129" s="101">
        <f t="shared" si="63"/>
        <v>237.93</v>
      </c>
      <c r="H2129" s="69"/>
      <c r="I2129" s="101">
        <f t="array" ref="I2129">+ROUND(G2129+(G2129*DES.2),2)</f>
        <v>428.27</v>
      </c>
      <c r="J2129" s="57"/>
      <c r="K2129" s="57"/>
      <c r="L2129" s="57"/>
      <c r="M2129" s="57"/>
      <c r="N2129" s="57"/>
      <c r="O2129" s="65" t="str">
        <f>+IFERROR(VLOOKUP(A2129,Imagen!A:B,2,0),"")</f>
        <v/>
      </c>
    </row>
    <row r="2130" spans="1:15" ht="18">
      <c r="A2130" s="75" t="s">
        <v>2139</v>
      </c>
      <c r="C2130" s="94" t="str">
        <f>+VLOOKUP(A2130,BD!$A$2:$E$3988,3,0)</f>
        <v>24x32</v>
      </c>
      <c r="D2130" s="95" t="str">
        <f>+VLOOKUP(A2130,BD!$A$2:$E$3988,4,0)</f>
        <v>24x32</v>
      </c>
      <c r="E2130" s="96">
        <f>+VLOOKUP(A2130,BD!$A$2:$E$3988,5,0)</f>
        <v>415.48</v>
      </c>
      <c r="G2130" s="101">
        <f t="shared" si="63"/>
        <v>224.36</v>
      </c>
      <c r="H2130" s="69"/>
      <c r="I2130" s="101">
        <f t="array" ref="I2130">+ROUND(G2130+(G2130*DES.2),2)</f>
        <v>403.85</v>
      </c>
      <c r="J2130" s="57"/>
      <c r="K2130" s="57"/>
      <c r="L2130" s="57"/>
      <c r="M2130" s="57"/>
      <c r="N2130" s="57"/>
      <c r="O2130" s="65" t="str">
        <f>+IFERROR(VLOOKUP(A2130,Imagen!A:B,2,0),"")</f>
        <v/>
      </c>
    </row>
    <row r="2131" spans="1:15" ht="18">
      <c r="A2131" s="75" t="s">
        <v>2140</v>
      </c>
      <c r="C2131" s="94" t="str">
        <f>+VLOOKUP(A2131,BD!$A$2:$E$3988,3,0)</f>
        <v>24x40</v>
      </c>
      <c r="D2131" s="95" t="str">
        <f>+VLOOKUP(A2131,BD!$A$2:$E$3988,4,0)</f>
        <v>24x40</v>
      </c>
      <c r="E2131" s="96">
        <f>+VLOOKUP(A2131,BD!$A$2:$E$3988,5,0)</f>
        <v>661.52</v>
      </c>
      <c r="G2131" s="101">
        <f t="shared" si="63"/>
        <v>357.22</v>
      </c>
      <c r="H2131" s="69"/>
      <c r="I2131" s="101">
        <f t="array" ref="I2131">+ROUND(G2131+(G2131*DES.2),2)</f>
        <v>643</v>
      </c>
      <c r="J2131" s="57"/>
      <c r="K2131" s="57"/>
      <c r="L2131" s="57"/>
      <c r="M2131" s="57"/>
      <c r="N2131" s="57"/>
      <c r="O2131" s="65" t="str">
        <f>+IFERROR(VLOOKUP(A2131,Imagen!A:B,2,0),"")</f>
        <v/>
      </c>
    </row>
    <row r="2132" spans="1:15" ht="18">
      <c r="A2132" s="75" t="s">
        <v>2141</v>
      </c>
      <c r="C2132" s="94" t="str">
        <f>+VLOOKUP(A2132,BD!$A$2:$E$3988,3,0)</f>
        <v>25x30</v>
      </c>
      <c r="D2132" s="95" t="str">
        <f>+VLOOKUP(A2132,BD!$A$2:$E$3988,4,0)</f>
        <v>25x30</v>
      </c>
      <c r="E2132" s="96">
        <f>+VLOOKUP(A2132,BD!$A$2:$E$3988,5,0)</f>
        <v>440.62</v>
      </c>
      <c r="G2132" s="101">
        <f t="shared" si="63"/>
        <v>237.93</v>
      </c>
      <c r="H2132" s="69"/>
      <c r="I2132" s="101">
        <f t="array" ref="I2132">+ROUND(G2132+(G2132*DES.2),2)</f>
        <v>428.27</v>
      </c>
      <c r="J2132" s="57"/>
      <c r="K2132" s="57"/>
      <c r="L2132" s="57"/>
      <c r="M2132" s="57"/>
      <c r="N2132" s="57"/>
      <c r="O2132" s="65" t="str">
        <f>+IFERROR(VLOOKUP(A2132,Imagen!A:B,2,0),"")</f>
        <v/>
      </c>
    </row>
    <row r="2133" spans="1:15" ht="18">
      <c r="A2133" s="75" t="s">
        <v>2142</v>
      </c>
      <c r="C2133" s="94" t="str">
        <f>+VLOOKUP(A2133,BD!$A$2:$E$3988,3,0)</f>
        <v>25x33</v>
      </c>
      <c r="D2133" s="95" t="str">
        <f>+VLOOKUP(A2133,BD!$A$2:$E$3988,4,0)</f>
        <v>25x33</v>
      </c>
      <c r="E2133" s="96">
        <f>+VLOOKUP(A2133,BD!$A$2:$E$3988,5,0)</f>
        <v>415.48</v>
      </c>
      <c r="G2133" s="101">
        <f t="shared" si="63"/>
        <v>224.36</v>
      </c>
      <c r="H2133" s="69"/>
      <c r="I2133" s="101">
        <f t="array" ref="I2133">+ROUND(G2133+(G2133*DES.2),2)</f>
        <v>403.85</v>
      </c>
      <c r="J2133" s="57"/>
      <c r="K2133" s="57"/>
      <c r="L2133" s="57"/>
      <c r="M2133" s="57"/>
      <c r="N2133" s="57"/>
      <c r="O2133" s="65" t="str">
        <f>+IFERROR(VLOOKUP(A2133,Imagen!A:B,2,0),"")</f>
        <v/>
      </c>
    </row>
    <row r="2134" spans="1:15" ht="18">
      <c r="A2134" s="75" t="s">
        <v>2143</v>
      </c>
      <c r="C2134" s="94" t="str">
        <f>+VLOOKUP(A2134,BD!$A$2:$E$3988,3,0)</f>
        <v>25x41</v>
      </c>
      <c r="D2134" s="95" t="str">
        <f>+VLOOKUP(A2134,BD!$A$2:$E$3988,4,0)</f>
        <v>25x41</v>
      </c>
      <c r="E2134" s="96">
        <f>+VLOOKUP(A2134,BD!$A$2:$E$3988,5,0)</f>
        <v>661.52</v>
      </c>
      <c r="G2134" s="101">
        <f t="shared" si="63"/>
        <v>357.22</v>
      </c>
      <c r="H2134" s="69"/>
      <c r="I2134" s="101">
        <f t="array" ref="I2134">+ROUND(G2134+(G2134*DES.2),2)</f>
        <v>643</v>
      </c>
      <c r="J2134" s="57"/>
      <c r="K2134" s="57"/>
      <c r="L2134" s="57"/>
      <c r="M2134" s="57"/>
      <c r="N2134" s="57"/>
      <c r="O2134" s="65" t="str">
        <f>+IFERROR(VLOOKUP(A2134,Imagen!A:B,2,0),"")</f>
        <v/>
      </c>
    </row>
    <row r="2135" spans="1:15" ht="18">
      <c r="A2135" s="75" t="s">
        <v>2144</v>
      </c>
      <c r="C2135" s="94" t="str">
        <f>+VLOOKUP(A2135,BD!$A$2:$E$3988,3,0)</f>
        <v>26x31</v>
      </c>
      <c r="D2135" s="95" t="str">
        <f>+VLOOKUP(A2135,BD!$A$2:$E$3988,4,0)</f>
        <v>26x31</v>
      </c>
      <c r="E2135" s="96">
        <f>+VLOOKUP(A2135,BD!$A$2:$E$3988,5,0)</f>
        <v>440.62</v>
      </c>
      <c r="G2135" s="101">
        <f t="shared" si="63"/>
        <v>237.93</v>
      </c>
      <c r="H2135" s="69"/>
      <c r="I2135" s="101">
        <f t="array" ref="I2135">+ROUND(G2135+(G2135*DES.2),2)</f>
        <v>428.27</v>
      </c>
      <c r="J2135" s="57"/>
      <c r="K2135" s="57"/>
      <c r="L2135" s="57"/>
      <c r="M2135" s="57"/>
      <c r="N2135" s="57"/>
      <c r="O2135" s="65" t="str">
        <f>+IFERROR(VLOOKUP(A2135,Imagen!A:B,2,0),"")</f>
        <v/>
      </c>
    </row>
    <row r="2136" spans="1:15" ht="18">
      <c r="A2136" s="75" t="s">
        <v>2145</v>
      </c>
      <c r="C2136" s="94" t="str">
        <f>+VLOOKUP(A2136,BD!$A$2:$E$3988,3,0)</f>
        <v>26x34</v>
      </c>
      <c r="D2136" s="95" t="str">
        <f>+VLOOKUP(A2136,BD!$A$2:$E$3988,4,0)</f>
        <v>26x34</v>
      </c>
      <c r="E2136" s="96">
        <f>+VLOOKUP(A2136,BD!$A$2:$E$3988,5,0)</f>
        <v>558.32000000000005</v>
      </c>
      <c r="G2136" s="101">
        <f t="shared" si="63"/>
        <v>301.49</v>
      </c>
      <c r="H2136" s="69"/>
      <c r="I2136" s="101">
        <f t="array" ref="I2136">+ROUND(G2136+(G2136*DES.2),2)</f>
        <v>542.67999999999995</v>
      </c>
      <c r="J2136" s="57"/>
      <c r="K2136" s="57"/>
      <c r="L2136" s="57"/>
      <c r="M2136" s="57"/>
      <c r="N2136" s="57"/>
      <c r="O2136" s="65" t="str">
        <f>+IFERROR(VLOOKUP(A2136,Imagen!A:B,2,0),"")</f>
        <v/>
      </c>
    </row>
    <row r="2137" spans="1:15" ht="18">
      <c r="A2137" s="75" t="s">
        <v>2146</v>
      </c>
      <c r="C2137" s="94" t="str">
        <f>+VLOOKUP(A2137,BD!$A$2:$E$3988,3,0)</f>
        <v>26x42</v>
      </c>
      <c r="D2137" s="95" t="str">
        <f>+VLOOKUP(A2137,BD!$A$2:$E$3988,4,0)</f>
        <v>26x42</v>
      </c>
      <c r="E2137" s="96">
        <f>+VLOOKUP(A2137,BD!$A$2:$E$3988,5,0)</f>
        <v>661.52</v>
      </c>
      <c r="G2137" s="101">
        <f t="shared" si="63"/>
        <v>357.22</v>
      </c>
      <c r="H2137" s="69"/>
      <c r="I2137" s="101">
        <f t="array" ref="I2137">+ROUND(G2137+(G2137*DES.2),2)</f>
        <v>643</v>
      </c>
      <c r="J2137" s="57"/>
      <c r="K2137" s="57"/>
      <c r="L2137" s="57"/>
      <c r="M2137" s="57"/>
      <c r="N2137" s="57"/>
      <c r="O2137" s="65" t="str">
        <f>+IFERROR(VLOOKUP(A2137,Imagen!A:B,2,0),"")</f>
        <v/>
      </c>
    </row>
    <row r="2138" spans="1:15" ht="18">
      <c r="A2138" s="75" t="s">
        <v>2147</v>
      </c>
      <c r="C2138" s="94" t="str">
        <f>+VLOOKUP(A2138,BD!$A$2:$E$3988,3,0)</f>
        <v>27x35</v>
      </c>
      <c r="D2138" s="95" t="str">
        <f>+VLOOKUP(A2138,BD!$A$2:$E$3988,4,0)</f>
        <v>27x35</v>
      </c>
      <c r="E2138" s="96">
        <f>+VLOOKUP(A2138,BD!$A$2:$E$3988,5,0)</f>
        <v>558.32000000000005</v>
      </c>
      <c r="G2138" s="101">
        <f t="shared" si="63"/>
        <v>301.49</v>
      </c>
      <c r="H2138" s="69"/>
      <c r="I2138" s="101">
        <f t="array" ref="I2138">+ROUND(G2138+(G2138*DES.2),2)</f>
        <v>542.67999999999995</v>
      </c>
      <c r="J2138" s="57"/>
      <c r="K2138" s="57"/>
      <c r="L2138" s="57"/>
      <c r="M2138" s="57"/>
      <c r="N2138" s="57"/>
      <c r="O2138" s="65" t="str">
        <f>+IFERROR(VLOOKUP(A2138,Imagen!A:B,2,0),"")</f>
        <v/>
      </c>
    </row>
    <row r="2139" spans="1:15" ht="18">
      <c r="A2139" s="75" t="s">
        <v>2148</v>
      </c>
      <c r="C2139" s="94" t="str">
        <f>+VLOOKUP(A2139,BD!$A$2:$E$3988,3,0)</f>
        <v>27x43</v>
      </c>
      <c r="D2139" s="95" t="str">
        <f>+VLOOKUP(A2139,BD!$A$2:$E$3988,4,0)</f>
        <v>27x43</v>
      </c>
      <c r="E2139" s="96">
        <f>+VLOOKUP(A2139,BD!$A$2:$E$3988,5,0)</f>
        <v>661.52</v>
      </c>
      <c r="G2139" s="101">
        <f t="shared" si="63"/>
        <v>357.22</v>
      </c>
      <c r="H2139" s="69"/>
      <c r="I2139" s="101">
        <f t="array" ref="I2139">+ROUND(G2139+(G2139*DES.2),2)</f>
        <v>643</v>
      </c>
      <c r="J2139" s="57"/>
      <c r="K2139" s="57"/>
      <c r="L2139" s="57"/>
      <c r="M2139" s="57"/>
      <c r="N2139" s="57"/>
      <c r="O2139" s="65" t="str">
        <f>+IFERROR(VLOOKUP(A2139,Imagen!A:B,2,0),"")</f>
        <v/>
      </c>
    </row>
    <row r="2140" spans="1:15" ht="18">
      <c r="A2140" s="75" t="s">
        <v>2149</v>
      </c>
      <c r="C2140" s="94" t="str">
        <f>+VLOOKUP(A2140,BD!$A$2:$E$3988,3,0)</f>
        <v>28x36</v>
      </c>
      <c r="D2140" s="95" t="str">
        <f>+VLOOKUP(A2140,BD!$A$2:$E$3988,4,0)</f>
        <v>28x36</v>
      </c>
      <c r="E2140" s="96">
        <f>+VLOOKUP(A2140,BD!$A$2:$E$3988,5,0)</f>
        <v>558.32000000000005</v>
      </c>
      <c r="G2140" s="101">
        <f t="shared" si="63"/>
        <v>301.49</v>
      </c>
      <c r="H2140" s="69"/>
      <c r="I2140" s="101">
        <f t="array" ref="I2140">+ROUND(G2140+(G2140*DES.2),2)</f>
        <v>542.67999999999995</v>
      </c>
      <c r="J2140" s="57"/>
      <c r="K2140" s="57"/>
      <c r="L2140" s="57"/>
      <c r="M2140" s="57"/>
      <c r="N2140" s="57"/>
      <c r="O2140" s="65" t="str">
        <f>+IFERROR(VLOOKUP(A2140,Imagen!A:B,2,0),"")</f>
        <v/>
      </c>
    </row>
    <row r="2141" spans="1:15" ht="18">
      <c r="A2141" s="75" t="s">
        <v>2150</v>
      </c>
      <c r="C2141" s="94" t="str">
        <f>+VLOOKUP(A2141,BD!$A$2:$E$3988,3,0)</f>
        <v>28x44</v>
      </c>
      <c r="D2141" s="95" t="str">
        <f>+VLOOKUP(A2141,BD!$A$2:$E$3988,4,0)</f>
        <v>28x44</v>
      </c>
      <c r="E2141" s="96">
        <f>+VLOOKUP(A2141,BD!$A$2:$E$3988,5,0)</f>
        <v>776.33</v>
      </c>
      <c r="G2141" s="101">
        <f t="shared" ref="G2141:G2172" si="64">IF($G$7="SI",ROUND(E2141-(E2141*DES.1),2)*1.21,ROUND(E2141-(E2141*DES.1),2))</f>
        <v>419.22</v>
      </c>
      <c r="H2141" s="69"/>
      <c r="I2141" s="101">
        <f t="array" ref="I2141">+ROUND(G2141+(G2141*DES.2),2)</f>
        <v>754.6</v>
      </c>
      <c r="J2141" s="57"/>
      <c r="K2141" s="57"/>
      <c r="L2141" s="57"/>
      <c r="M2141" s="57"/>
      <c r="N2141" s="57"/>
      <c r="O2141" s="65" t="str">
        <f>+IFERROR(VLOOKUP(A2141,Imagen!A:B,2,0),"")</f>
        <v/>
      </c>
    </row>
    <row r="2142" spans="1:15" ht="18">
      <c r="A2142" s="75" t="s">
        <v>2151</v>
      </c>
      <c r="C2142" s="94" t="str">
        <f>+VLOOKUP(A2142,BD!$A$2:$E$3988,3,0)</f>
        <v>29x37</v>
      </c>
      <c r="D2142" s="95" t="str">
        <f>+VLOOKUP(A2142,BD!$A$2:$E$3988,4,0)</f>
        <v>29x37</v>
      </c>
      <c r="E2142" s="96">
        <f>+VLOOKUP(A2142,BD!$A$2:$E$3988,5,0)</f>
        <v>558.32000000000005</v>
      </c>
      <c r="G2142" s="101">
        <f t="shared" si="64"/>
        <v>301.49</v>
      </c>
      <c r="H2142" s="69"/>
      <c r="I2142" s="101">
        <f t="array" ref="I2142">+ROUND(G2142+(G2142*DES.2),2)</f>
        <v>542.67999999999995</v>
      </c>
      <c r="J2142" s="57"/>
      <c r="K2142" s="57"/>
      <c r="L2142" s="57"/>
      <c r="M2142" s="57"/>
      <c r="N2142" s="57"/>
      <c r="O2142" s="65" t="str">
        <f>+IFERROR(VLOOKUP(A2142,Imagen!A:B,2,0),"")</f>
        <v/>
      </c>
    </row>
    <row r="2143" spans="1:15" ht="18">
      <c r="A2143" s="75" t="s">
        <v>2152</v>
      </c>
      <c r="C2143" s="94" t="str">
        <f>+VLOOKUP(A2143,BD!$A$2:$E$3988,3,0)</f>
        <v>29x45</v>
      </c>
      <c r="D2143" s="95" t="str">
        <f>+VLOOKUP(A2143,BD!$A$2:$E$3988,4,0)</f>
        <v>29x45</v>
      </c>
      <c r="E2143" s="96">
        <f>+VLOOKUP(A2143,BD!$A$2:$E$3988,5,0)</f>
        <v>776.33</v>
      </c>
      <c r="G2143" s="101">
        <f t="shared" si="64"/>
        <v>419.22</v>
      </c>
      <c r="H2143" s="69"/>
      <c r="I2143" s="101">
        <f t="array" ref="I2143">+ROUND(G2143+(G2143*DES.2),2)</f>
        <v>754.6</v>
      </c>
      <c r="J2143" s="57"/>
      <c r="K2143" s="57"/>
      <c r="L2143" s="57"/>
      <c r="M2143" s="57"/>
      <c r="N2143" s="57"/>
      <c r="O2143" s="65" t="str">
        <f>+IFERROR(VLOOKUP(A2143,Imagen!A:B,2,0),"")</f>
        <v/>
      </c>
    </row>
    <row r="2144" spans="1:15" ht="18">
      <c r="A2144" s="75" t="s">
        <v>2153</v>
      </c>
      <c r="C2144" s="94" t="str">
        <f>+VLOOKUP(A2144,BD!$A$2:$E$3988,3,0)</f>
        <v>30x35</v>
      </c>
      <c r="D2144" s="95" t="str">
        <f>+VLOOKUP(A2144,BD!$A$2:$E$3988,4,0)</f>
        <v>30x35</v>
      </c>
      <c r="E2144" s="96">
        <f>+VLOOKUP(A2144,BD!$A$2:$E$3988,5,0)</f>
        <v>574.51</v>
      </c>
      <c r="G2144" s="101">
        <f t="shared" si="64"/>
        <v>310.24</v>
      </c>
      <c r="H2144" s="69"/>
      <c r="I2144" s="101">
        <f t="array" ref="I2144">+ROUND(G2144+(G2144*DES.2),2)</f>
        <v>558.42999999999995</v>
      </c>
      <c r="J2144" s="57"/>
      <c r="K2144" s="57"/>
      <c r="L2144" s="57"/>
      <c r="M2144" s="57"/>
      <c r="N2144" s="57"/>
      <c r="O2144" s="65" t="str">
        <f>+IFERROR(VLOOKUP(A2144,Imagen!A:B,2,0),"")</f>
        <v/>
      </c>
    </row>
    <row r="2145" spans="1:15" ht="18">
      <c r="A2145" s="75" t="s">
        <v>2154</v>
      </c>
      <c r="C2145" s="94" t="str">
        <f>+VLOOKUP(A2145,BD!$A$2:$E$3988,3,0)</f>
        <v>30x38</v>
      </c>
      <c r="D2145" s="95" t="str">
        <f>+VLOOKUP(A2145,BD!$A$2:$E$3988,4,0)</f>
        <v>30x38</v>
      </c>
      <c r="E2145" s="96">
        <f>+VLOOKUP(A2145,BD!$A$2:$E$3988,5,0)</f>
        <v>558.32000000000005</v>
      </c>
      <c r="G2145" s="101">
        <f t="shared" si="64"/>
        <v>301.49</v>
      </c>
      <c r="H2145" s="69"/>
      <c r="I2145" s="101">
        <f t="array" ref="I2145">+ROUND(G2145+(G2145*DES.2),2)</f>
        <v>542.67999999999995</v>
      </c>
      <c r="J2145" s="57"/>
      <c r="K2145" s="57"/>
      <c r="L2145" s="57"/>
      <c r="M2145" s="57"/>
      <c r="N2145" s="57"/>
      <c r="O2145" s="65" t="str">
        <f>+IFERROR(VLOOKUP(A2145,Imagen!A:B,2,0),"")</f>
        <v/>
      </c>
    </row>
    <row r="2146" spans="1:15" ht="18">
      <c r="A2146" s="75" t="s">
        <v>2155</v>
      </c>
      <c r="C2146" s="94" t="str">
        <f>+VLOOKUP(A2146,BD!$A$2:$E$3988,3,0)</f>
        <v>30x46</v>
      </c>
      <c r="D2146" s="95" t="str">
        <f>+VLOOKUP(A2146,BD!$A$2:$E$3988,4,0)</f>
        <v>30x46</v>
      </c>
      <c r="E2146" s="96">
        <f>+VLOOKUP(A2146,BD!$A$2:$E$3988,5,0)</f>
        <v>776.33</v>
      </c>
      <c r="G2146" s="101">
        <f t="shared" si="64"/>
        <v>419.22</v>
      </c>
      <c r="H2146" s="69"/>
      <c r="I2146" s="101">
        <f t="array" ref="I2146">+ROUND(G2146+(G2146*DES.2),2)</f>
        <v>754.6</v>
      </c>
      <c r="J2146" s="57"/>
      <c r="K2146" s="57"/>
      <c r="L2146" s="57"/>
      <c r="M2146" s="57"/>
      <c r="N2146" s="57"/>
      <c r="O2146" s="65" t="str">
        <f>+IFERROR(VLOOKUP(A2146,Imagen!A:B,2,0),"")</f>
        <v/>
      </c>
    </row>
    <row r="2147" spans="1:15" ht="18">
      <c r="A2147" s="75" t="s">
        <v>2156</v>
      </c>
      <c r="C2147" s="94" t="str">
        <f>+VLOOKUP(A2147,BD!$A$2:$E$3988,3,0)</f>
        <v>31x39</v>
      </c>
      <c r="D2147" s="95" t="str">
        <f>+VLOOKUP(A2147,BD!$A$2:$E$3988,4,0)</f>
        <v>31x39</v>
      </c>
      <c r="E2147" s="96">
        <f>+VLOOKUP(A2147,BD!$A$2:$E$3988,5,0)</f>
        <v>661.52</v>
      </c>
      <c r="G2147" s="101">
        <f t="shared" si="64"/>
        <v>357.22</v>
      </c>
      <c r="H2147" s="69"/>
      <c r="I2147" s="101">
        <f t="array" ref="I2147">+ROUND(G2147+(G2147*DES.2),2)</f>
        <v>643</v>
      </c>
      <c r="J2147" s="57"/>
      <c r="K2147" s="57"/>
      <c r="L2147" s="57"/>
      <c r="M2147" s="57"/>
      <c r="N2147" s="57"/>
      <c r="O2147" s="65" t="str">
        <f>+IFERROR(VLOOKUP(A2147,Imagen!A:B,2,0),"")</f>
        <v/>
      </c>
    </row>
    <row r="2148" spans="1:15" ht="18">
      <c r="A2148" s="75" t="s">
        <v>2157</v>
      </c>
      <c r="C2148" s="94" t="str">
        <f>+VLOOKUP(A2148,BD!$A$2:$E$3988,3,0)</f>
        <v>31x47</v>
      </c>
      <c r="D2148" s="95" t="str">
        <f>+VLOOKUP(A2148,BD!$A$2:$E$3988,4,0)</f>
        <v>31x47</v>
      </c>
      <c r="E2148" s="96">
        <f>+VLOOKUP(A2148,BD!$A$2:$E$3988,5,0)</f>
        <v>776.33</v>
      </c>
      <c r="G2148" s="101">
        <f t="shared" si="64"/>
        <v>419.22</v>
      </c>
      <c r="H2148" s="69"/>
      <c r="I2148" s="101">
        <f t="array" ref="I2148">+ROUND(G2148+(G2148*DES.2),2)</f>
        <v>754.6</v>
      </c>
      <c r="J2148" s="57"/>
      <c r="K2148" s="57"/>
      <c r="L2148" s="57"/>
      <c r="M2148" s="57"/>
      <c r="N2148" s="57"/>
      <c r="O2148" s="65" t="str">
        <f>+IFERROR(VLOOKUP(A2148,Imagen!A:B,2,0),"")</f>
        <v/>
      </c>
    </row>
    <row r="2149" spans="1:15" ht="18">
      <c r="A2149" s="75" t="s">
        <v>2158</v>
      </c>
      <c r="C2149" s="94" t="str">
        <f>+VLOOKUP(A2149,BD!$A$2:$E$3988,3,0)</f>
        <v>32x40</v>
      </c>
      <c r="D2149" s="95" t="str">
        <f>+VLOOKUP(A2149,BD!$A$2:$E$3988,4,0)</f>
        <v>32x40</v>
      </c>
      <c r="E2149" s="96">
        <f>+VLOOKUP(A2149,BD!$A$2:$E$3988,5,0)</f>
        <v>661.52</v>
      </c>
      <c r="G2149" s="101">
        <f t="shared" si="64"/>
        <v>357.22</v>
      </c>
      <c r="H2149" s="69"/>
      <c r="I2149" s="101">
        <f t="array" ref="I2149">+ROUND(G2149+(G2149*DES.2),2)</f>
        <v>643</v>
      </c>
      <c r="J2149" s="57"/>
      <c r="K2149" s="57"/>
      <c r="L2149" s="57"/>
      <c r="M2149" s="57"/>
      <c r="N2149" s="57"/>
      <c r="O2149" s="65" t="str">
        <f>+IFERROR(VLOOKUP(A2149,Imagen!A:B,2,0),"")</f>
        <v/>
      </c>
    </row>
    <row r="2150" spans="1:15" ht="18">
      <c r="A2150" s="75" t="s">
        <v>2159</v>
      </c>
      <c r="C2150" s="94" t="str">
        <f>+VLOOKUP(A2150,BD!$A$2:$E$3988,3,0)</f>
        <v>32x48</v>
      </c>
      <c r="D2150" s="95" t="str">
        <f>+VLOOKUP(A2150,BD!$A$2:$E$3988,4,0)</f>
        <v>32x48</v>
      </c>
      <c r="E2150" s="96">
        <f>+VLOOKUP(A2150,BD!$A$2:$E$3988,5,0)</f>
        <v>776.33</v>
      </c>
      <c r="G2150" s="101">
        <f t="shared" si="64"/>
        <v>419.22</v>
      </c>
      <c r="H2150" s="69"/>
      <c r="I2150" s="101">
        <f t="array" ref="I2150">+ROUND(G2150+(G2150*DES.2),2)</f>
        <v>754.6</v>
      </c>
      <c r="J2150" s="57"/>
      <c r="K2150" s="57"/>
      <c r="L2150" s="57"/>
      <c r="M2150" s="57"/>
      <c r="N2150" s="57"/>
      <c r="O2150" s="65" t="str">
        <f>+IFERROR(VLOOKUP(A2150,Imagen!A:B,2,0),"")</f>
        <v/>
      </c>
    </row>
    <row r="2151" spans="1:15" ht="18">
      <c r="A2151" s="75" t="s">
        <v>2160</v>
      </c>
      <c r="C2151" s="94" t="str">
        <f>+VLOOKUP(A2151,BD!$A$2:$E$3988,3,0)</f>
        <v>33x41</v>
      </c>
      <c r="D2151" s="95" t="str">
        <f>+VLOOKUP(A2151,BD!$A$2:$E$3988,4,0)</f>
        <v>33x41</v>
      </c>
      <c r="E2151" s="96">
        <f>+VLOOKUP(A2151,BD!$A$2:$E$3988,5,0)</f>
        <v>661.52</v>
      </c>
      <c r="G2151" s="101">
        <f t="shared" si="64"/>
        <v>357.22</v>
      </c>
      <c r="H2151" s="69"/>
      <c r="I2151" s="101">
        <f t="array" ref="I2151">+ROUND(G2151+(G2151*DES.2),2)</f>
        <v>643</v>
      </c>
      <c r="J2151" s="57"/>
      <c r="K2151" s="57"/>
      <c r="L2151" s="57"/>
      <c r="M2151" s="57"/>
      <c r="N2151" s="57"/>
      <c r="O2151" s="65" t="str">
        <f>+IFERROR(VLOOKUP(A2151,Imagen!A:B,2,0),"")</f>
        <v/>
      </c>
    </row>
    <row r="2152" spans="1:15" ht="18">
      <c r="A2152" s="75" t="s">
        <v>2161</v>
      </c>
      <c r="C2152" s="94" t="str">
        <f>+VLOOKUP(A2152,BD!$A$2:$E$3988,3,0)</f>
        <v>33x49</v>
      </c>
      <c r="D2152" s="95" t="str">
        <f>+VLOOKUP(A2152,BD!$A$2:$E$3988,4,0)</f>
        <v>33x49</v>
      </c>
      <c r="E2152" s="96">
        <f>+VLOOKUP(A2152,BD!$A$2:$E$3988,5,0)</f>
        <v>902.26</v>
      </c>
      <c r="G2152" s="101">
        <f t="shared" si="64"/>
        <v>487.22</v>
      </c>
      <c r="H2152" s="69"/>
      <c r="I2152" s="101">
        <f t="array" ref="I2152">+ROUND(G2152+(G2152*DES.2),2)</f>
        <v>877</v>
      </c>
      <c r="J2152" s="57"/>
      <c r="K2152" s="57"/>
      <c r="L2152" s="57"/>
      <c r="M2152" s="57"/>
      <c r="N2152" s="57"/>
      <c r="O2152" s="65" t="str">
        <f>+IFERROR(VLOOKUP(A2152,Imagen!A:B,2,0),"")</f>
        <v/>
      </c>
    </row>
    <row r="2153" spans="1:15" ht="18">
      <c r="A2153" s="75" t="s">
        <v>2162</v>
      </c>
      <c r="C2153" s="94" t="str">
        <f>+VLOOKUP(A2153,BD!$A$2:$E$3988,3,0)</f>
        <v>34x42</v>
      </c>
      <c r="D2153" s="95" t="str">
        <f>+VLOOKUP(A2153,BD!$A$2:$E$3988,4,0)</f>
        <v>34x42</v>
      </c>
      <c r="E2153" s="96">
        <f>+VLOOKUP(A2153,BD!$A$2:$E$3988,5,0)</f>
        <v>661.52</v>
      </c>
      <c r="G2153" s="101">
        <f t="shared" si="64"/>
        <v>357.22</v>
      </c>
      <c r="H2153" s="69"/>
      <c r="I2153" s="101">
        <f t="array" ref="I2153">+ROUND(G2153+(G2153*DES.2),2)</f>
        <v>643</v>
      </c>
      <c r="J2153" s="57"/>
      <c r="K2153" s="57"/>
      <c r="L2153" s="57"/>
      <c r="M2153" s="57"/>
      <c r="N2153" s="57"/>
      <c r="O2153" s="65" t="str">
        <f>+IFERROR(VLOOKUP(A2153,Imagen!A:B,2,0),"")</f>
        <v/>
      </c>
    </row>
    <row r="2154" spans="1:15" ht="18">
      <c r="A2154" s="75" t="s">
        <v>2163</v>
      </c>
      <c r="C2154" s="94" t="str">
        <f>+VLOOKUP(A2154,BD!$A$2:$E$3988,3,0)</f>
        <v>34x50</v>
      </c>
      <c r="D2154" s="95" t="str">
        <f>+VLOOKUP(A2154,BD!$A$2:$E$3988,4,0)</f>
        <v>34x50</v>
      </c>
      <c r="E2154" s="96">
        <f>+VLOOKUP(A2154,BD!$A$2:$E$3988,5,0)</f>
        <v>902.26</v>
      </c>
      <c r="G2154" s="101">
        <f t="shared" si="64"/>
        <v>487.22</v>
      </c>
      <c r="H2154" s="69"/>
      <c r="I2154" s="101">
        <f t="array" ref="I2154">+ROUND(G2154+(G2154*DES.2),2)</f>
        <v>877</v>
      </c>
      <c r="J2154" s="57"/>
      <c r="K2154" s="57"/>
      <c r="L2154" s="57"/>
      <c r="M2154" s="57"/>
      <c r="N2154" s="57"/>
      <c r="O2154" s="65" t="str">
        <f>+IFERROR(VLOOKUP(A2154,Imagen!A:B,2,0),"")</f>
        <v/>
      </c>
    </row>
    <row r="2155" spans="1:15" ht="18">
      <c r="A2155" s="75" t="s">
        <v>2164</v>
      </c>
      <c r="C2155" s="94" t="str">
        <f>+VLOOKUP(A2155,BD!$A$2:$E$3988,3,0)</f>
        <v>35x43</v>
      </c>
      <c r="D2155" s="95" t="str">
        <f>+VLOOKUP(A2155,BD!$A$2:$E$3988,4,0)</f>
        <v>35x43</v>
      </c>
      <c r="E2155" s="96">
        <f>+VLOOKUP(A2155,BD!$A$2:$E$3988,5,0)</f>
        <v>661.52</v>
      </c>
      <c r="G2155" s="101">
        <f t="shared" si="64"/>
        <v>357.22</v>
      </c>
      <c r="H2155" s="69"/>
      <c r="I2155" s="101">
        <f t="array" ref="I2155">+ROUND(G2155+(G2155*DES.2),2)</f>
        <v>643</v>
      </c>
      <c r="J2155" s="57"/>
      <c r="K2155" s="57"/>
      <c r="L2155" s="57"/>
      <c r="M2155" s="57"/>
      <c r="N2155" s="57"/>
      <c r="O2155" s="65" t="str">
        <f>+IFERROR(VLOOKUP(A2155,Imagen!A:B,2,0),"")</f>
        <v/>
      </c>
    </row>
    <row r="2156" spans="1:15" ht="18">
      <c r="A2156" s="75" t="s">
        <v>2165</v>
      </c>
      <c r="C2156" s="94" t="str">
        <f>+VLOOKUP(A2156,BD!$A$2:$E$3988,3,0)</f>
        <v>35x51</v>
      </c>
      <c r="D2156" s="95" t="str">
        <f>+VLOOKUP(A2156,BD!$A$2:$E$3988,4,0)</f>
        <v>35x51</v>
      </c>
      <c r="E2156" s="96">
        <f>+VLOOKUP(A2156,BD!$A$2:$E$3988,5,0)</f>
        <v>902.26</v>
      </c>
      <c r="G2156" s="101">
        <f t="shared" si="64"/>
        <v>487.22</v>
      </c>
      <c r="H2156" s="69"/>
      <c r="I2156" s="101">
        <f t="array" ref="I2156">+ROUND(G2156+(G2156*DES.2),2)</f>
        <v>877</v>
      </c>
      <c r="J2156" s="57"/>
      <c r="K2156" s="57"/>
      <c r="L2156" s="57"/>
      <c r="M2156" s="57"/>
      <c r="N2156" s="57"/>
      <c r="O2156" s="65" t="str">
        <f>+IFERROR(VLOOKUP(A2156,Imagen!A:B,2,0),"")</f>
        <v/>
      </c>
    </row>
    <row r="2157" spans="1:15" ht="18">
      <c r="A2157" s="75" t="s">
        <v>2166</v>
      </c>
      <c r="C2157" s="94" t="str">
        <f>+VLOOKUP(A2157,BD!$A$2:$E$3988,3,0)</f>
        <v>36x44</v>
      </c>
      <c r="D2157" s="95" t="str">
        <f>+VLOOKUP(A2157,BD!$A$2:$E$3988,4,0)</f>
        <v>36x44</v>
      </c>
      <c r="E2157" s="96">
        <f>+VLOOKUP(A2157,BD!$A$2:$E$3988,5,0)</f>
        <v>776.33</v>
      </c>
      <c r="G2157" s="101">
        <f t="shared" si="64"/>
        <v>419.22</v>
      </c>
      <c r="H2157" s="69"/>
      <c r="I2157" s="101">
        <f t="array" ref="I2157">+ROUND(G2157+(G2157*DES.2),2)</f>
        <v>754.6</v>
      </c>
      <c r="J2157" s="57"/>
      <c r="K2157" s="57"/>
      <c r="L2157" s="57"/>
      <c r="M2157" s="57"/>
      <c r="N2157" s="57"/>
      <c r="O2157" s="65" t="str">
        <f>+IFERROR(VLOOKUP(A2157,Imagen!A:B,2,0),"")</f>
        <v/>
      </c>
    </row>
    <row r="2158" spans="1:15" ht="18">
      <c r="A2158" s="75" t="s">
        <v>2167</v>
      </c>
      <c r="C2158" s="94" t="str">
        <f>+VLOOKUP(A2158,BD!$A$2:$E$3988,3,0)</f>
        <v>36x52</v>
      </c>
      <c r="D2158" s="95" t="str">
        <f>+VLOOKUP(A2158,BD!$A$2:$E$3988,4,0)</f>
        <v>36x52</v>
      </c>
      <c r="E2158" s="96">
        <f>+VLOOKUP(A2158,BD!$A$2:$E$3988,5,0)</f>
        <v>902.26</v>
      </c>
      <c r="G2158" s="101">
        <f t="shared" si="64"/>
        <v>487.22</v>
      </c>
      <c r="H2158" s="69"/>
      <c r="I2158" s="101">
        <f t="array" ref="I2158">+ROUND(G2158+(G2158*DES.2),2)</f>
        <v>877</v>
      </c>
      <c r="J2158" s="57"/>
      <c r="K2158" s="57"/>
      <c r="L2158" s="57"/>
      <c r="M2158" s="57"/>
      <c r="N2158" s="57"/>
      <c r="O2158" s="65" t="str">
        <f>+IFERROR(VLOOKUP(A2158,Imagen!A:B,2,0),"")</f>
        <v/>
      </c>
    </row>
    <row r="2159" spans="1:15" ht="18">
      <c r="A2159" s="75" t="s">
        <v>2168</v>
      </c>
      <c r="C2159" s="94" t="str">
        <f>+VLOOKUP(A2159,BD!$A$2:$E$3988,3,0)</f>
        <v>37x45</v>
      </c>
      <c r="D2159" s="95" t="str">
        <f>+VLOOKUP(A2159,BD!$A$2:$E$3988,4,0)</f>
        <v>37x45</v>
      </c>
      <c r="E2159" s="96">
        <f>+VLOOKUP(A2159,BD!$A$2:$E$3988,5,0)</f>
        <v>776.33</v>
      </c>
      <c r="G2159" s="101">
        <f t="shared" si="64"/>
        <v>419.22</v>
      </c>
      <c r="H2159" s="69"/>
      <c r="I2159" s="101">
        <f t="array" ref="I2159">+ROUND(G2159+(G2159*DES.2),2)</f>
        <v>754.6</v>
      </c>
      <c r="J2159" s="57"/>
      <c r="K2159" s="57"/>
      <c r="L2159" s="57"/>
      <c r="M2159" s="57"/>
      <c r="N2159" s="57"/>
      <c r="O2159" s="65" t="str">
        <f>+IFERROR(VLOOKUP(A2159,Imagen!A:B,2,0),"")</f>
        <v/>
      </c>
    </row>
    <row r="2160" spans="1:15" ht="18">
      <c r="A2160" s="75" t="s">
        <v>2169</v>
      </c>
      <c r="C2160" s="94" t="str">
        <f>+VLOOKUP(A2160,BD!$A$2:$E$3988,3,0)</f>
        <v>37x53</v>
      </c>
      <c r="D2160" s="95" t="str">
        <f>+VLOOKUP(A2160,BD!$A$2:$E$3988,4,0)</f>
        <v>37x53</v>
      </c>
      <c r="E2160" s="96">
        <f>+VLOOKUP(A2160,BD!$A$2:$E$3988,5,0)</f>
        <v>902.26</v>
      </c>
      <c r="G2160" s="101">
        <f t="shared" si="64"/>
        <v>487.22</v>
      </c>
      <c r="H2160" s="69"/>
      <c r="I2160" s="101">
        <f t="array" ref="I2160">+ROUND(G2160+(G2160*DES.2),2)</f>
        <v>877</v>
      </c>
      <c r="J2160" s="57"/>
      <c r="K2160" s="57"/>
      <c r="L2160" s="57"/>
      <c r="M2160" s="57"/>
      <c r="N2160" s="57"/>
      <c r="O2160" s="65" t="str">
        <f>+IFERROR(VLOOKUP(A2160,Imagen!A:B,2,0),"")</f>
        <v/>
      </c>
    </row>
    <row r="2161" spans="1:15" ht="18">
      <c r="A2161" s="75" t="s">
        <v>2170</v>
      </c>
      <c r="C2161" s="94" t="str">
        <f>+VLOOKUP(A2161,BD!$A$2:$E$3988,3,0)</f>
        <v>38x46</v>
      </c>
      <c r="D2161" s="95" t="str">
        <f>+VLOOKUP(A2161,BD!$A$2:$E$3988,4,0)</f>
        <v>38x46</v>
      </c>
      <c r="E2161" s="96">
        <f>+VLOOKUP(A2161,BD!$A$2:$E$3988,5,0)</f>
        <v>776.33</v>
      </c>
      <c r="G2161" s="101">
        <f t="shared" si="64"/>
        <v>419.22</v>
      </c>
      <c r="H2161" s="69"/>
      <c r="I2161" s="101">
        <f t="array" ref="I2161">+ROUND(G2161+(G2161*DES.2),2)</f>
        <v>754.6</v>
      </c>
      <c r="J2161" s="57"/>
      <c r="K2161" s="57"/>
      <c r="L2161" s="57"/>
      <c r="M2161" s="57"/>
      <c r="N2161" s="57"/>
      <c r="O2161" s="65" t="str">
        <f>+IFERROR(VLOOKUP(A2161,Imagen!A:B,2,0),"")</f>
        <v/>
      </c>
    </row>
    <row r="2162" spans="1:15" ht="18">
      <c r="A2162" s="75" t="s">
        <v>2171</v>
      </c>
      <c r="C2162" s="94" t="str">
        <f>+VLOOKUP(A2162,BD!$A$2:$E$3988,3,0)</f>
        <v>38x54</v>
      </c>
      <c r="D2162" s="95" t="str">
        <f>+VLOOKUP(A2162,BD!$A$2:$E$3988,4,0)</f>
        <v>38x54</v>
      </c>
      <c r="E2162" s="96">
        <f>+VLOOKUP(A2162,BD!$A$2:$E$3988,5,0)</f>
        <v>1037.1199999999999</v>
      </c>
      <c r="G2162" s="101">
        <f t="shared" si="64"/>
        <v>560.04</v>
      </c>
      <c r="H2162" s="69"/>
      <c r="I2162" s="101">
        <f t="array" ref="I2162">+ROUND(G2162+(G2162*DES.2),2)</f>
        <v>1008.07</v>
      </c>
      <c r="J2162" s="57"/>
      <c r="K2162" s="57"/>
      <c r="L2162" s="57"/>
      <c r="M2162" s="57"/>
      <c r="N2162" s="57"/>
      <c r="O2162" s="65" t="str">
        <f>+IFERROR(VLOOKUP(A2162,Imagen!A:B,2,0),"")</f>
        <v/>
      </c>
    </row>
    <row r="2163" spans="1:15" ht="18">
      <c r="A2163" s="75" t="s">
        <v>2172</v>
      </c>
      <c r="C2163" s="94" t="str">
        <f>+VLOOKUP(A2163,BD!$A$2:$E$3988,3,0)</f>
        <v>39x47</v>
      </c>
      <c r="D2163" s="95" t="str">
        <f>+VLOOKUP(A2163,BD!$A$2:$E$3988,4,0)</f>
        <v>39x47</v>
      </c>
      <c r="E2163" s="96">
        <f>+VLOOKUP(A2163,BD!$A$2:$E$3988,5,0)</f>
        <v>776.33</v>
      </c>
      <c r="G2163" s="101">
        <f t="shared" si="64"/>
        <v>419.22</v>
      </c>
      <c r="H2163" s="69"/>
      <c r="I2163" s="101">
        <f t="array" ref="I2163">+ROUND(G2163+(G2163*DES.2),2)</f>
        <v>754.6</v>
      </c>
      <c r="J2163" s="57"/>
      <c r="K2163" s="57"/>
      <c r="L2163" s="57"/>
      <c r="M2163" s="57"/>
      <c r="N2163" s="57"/>
      <c r="O2163" s="65" t="str">
        <f>+IFERROR(VLOOKUP(A2163,Imagen!A:B,2,0),"")</f>
        <v/>
      </c>
    </row>
    <row r="2164" spans="1:15" ht="18">
      <c r="A2164" s="75" t="s">
        <v>2173</v>
      </c>
      <c r="C2164" s="94" t="str">
        <f>+VLOOKUP(A2164,BD!$A$2:$E$3988,3,0)</f>
        <v>39x55</v>
      </c>
      <c r="D2164" s="95" t="str">
        <f>+VLOOKUP(A2164,BD!$A$2:$E$3988,4,0)</f>
        <v>39x55</v>
      </c>
      <c r="E2164" s="96">
        <f>+VLOOKUP(A2164,BD!$A$2:$E$3988,5,0)</f>
        <v>1037.1199999999999</v>
      </c>
      <c r="G2164" s="101">
        <f t="shared" si="64"/>
        <v>560.04</v>
      </c>
      <c r="H2164" s="69"/>
      <c r="I2164" s="101">
        <f t="array" ref="I2164">+ROUND(G2164+(G2164*DES.2),2)</f>
        <v>1008.07</v>
      </c>
      <c r="J2164" s="57"/>
      <c r="K2164" s="57"/>
      <c r="L2164" s="57"/>
      <c r="M2164" s="57"/>
      <c r="N2164" s="57"/>
      <c r="O2164" s="65" t="str">
        <f>+IFERROR(VLOOKUP(A2164,Imagen!A:B,2,0),"")</f>
        <v/>
      </c>
    </row>
    <row r="2165" spans="1:15" ht="18">
      <c r="A2165" s="75" t="s">
        <v>2174</v>
      </c>
      <c r="C2165" s="94" t="str">
        <f>+VLOOKUP(A2165,BD!$A$2:$E$3988,3,0)</f>
        <v>40x48</v>
      </c>
      <c r="D2165" s="95" t="str">
        <f>+VLOOKUP(A2165,BD!$A$2:$E$3988,4,0)</f>
        <v>40x48</v>
      </c>
      <c r="E2165" s="96">
        <f>+VLOOKUP(A2165,BD!$A$2:$E$3988,5,0)</f>
        <v>776.33</v>
      </c>
      <c r="G2165" s="101">
        <f t="shared" si="64"/>
        <v>419.22</v>
      </c>
      <c r="H2165" s="69"/>
      <c r="I2165" s="101">
        <f t="array" ref="I2165">+ROUND(G2165+(G2165*DES.2),2)</f>
        <v>754.6</v>
      </c>
      <c r="J2165" s="57"/>
      <c r="K2165" s="57"/>
      <c r="L2165" s="57"/>
      <c r="M2165" s="57"/>
      <c r="N2165" s="57"/>
      <c r="O2165" s="65" t="str">
        <f>+IFERROR(VLOOKUP(A2165,Imagen!A:B,2,0),"")</f>
        <v/>
      </c>
    </row>
    <row r="2166" spans="1:15" ht="18">
      <c r="A2166" s="75" t="s">
        <v>2175</v>
      </c>
      <c r="C2166" s="94" t="str">
        <f>+VLOOKUP(A2166,BD!$A$2:$E$3988,3,0)</f>
        <v>40x56</v>
      </c>
      <c r="D2166" s="95" t="str">
        <f>+VLOOKUP(A2166,BD!$A$2:$E$3988,4,0)</f>
        <v>40x56</v>
      </c>
      <c r="E2166" s="96">
        <f>+VLOOKUP(A2166,BD!$A$2:$E$3988,5,0)</f>
        <v>1037.1199999999999</v>
      </c>
      <c r="G2166" s="101">
        <f t="shared" si="64"/>
        <v>560.04</v>
      </c>
      <c r="H2166" s="69"/>
      <c r="I2166" s="101">
        <f t="array" ref="I2166">+ROUND(G2166+(G2166*DES.2),2)</f>
        <v>1008.07</v>
      </c>
      <c r="J2166" s="57"/>
      <c r="K2166" s="57"/>
      <c r="L2166" s="57"/>
      <c r="M2166" s="57"/>
      <c r="N2166" s="57"/>
      <c r="O2166" s="65" t="str">
        <f>+IFERROR(VLOOKUP(A2166,Imagen!A:B,2,0),"")</f>
        <v/>
      </c>
    </row>
    <row r="2167" spans="1:15" ht="18">
      <c r="A2167" s="75" t="s">
        <v>2176</v>
      </c>
      <c r="C2167" s="94" t="str">
        <f>+VLOOKUP(A2167,BD!$A$2:$E$3988,3,0)</f>
        <v>41x49</v>
      </c>
      <c r="D2167" s="95" t="str">
        <f>+VLOOKUP(A2167,BD!$A$2:$E$3988,4,0)</f>
        <v>41x49</v>
      </c>
      <c r="E2167" s="96">
        <f>+VLOOKUP(A2167,BD!$A$2:$E$3988,5,0)</f>
        <v>902.26</v>
      </c>
      <c r="G2167" s="101">
        <f t="shared" si="64"/>
        <v>487.22</v>
      </c>
      <c r="H2167" s="69"/>
      <c r="I2167" s="101">
        <f t="array" ref="I2167">+ROUND(G2167+(G2167*DES.2),2)</f>
        <v>877</v>
      </c>
      <c r="J2167" s="57"/>
      <c r="K2167" s="57"/>
      <c r="L2167" s="57"/>
      <c r="M2167" s="57"/>
      <c r="N2167" s="57"/>
      <c r="O2167" s="65" t="str">
        <f>+IFERROR(VLOOKUP(A2167,Imagen!A:B,2,0),"")</f>
        <v/>
      </c>
    </row>
    <row r="2168" spans="1:15" ht="18">
      <c r="A2168" s="75" t="s">
        <v>2177</v>
      </c>
      <c r="C2168" s="94" t="str">
        <f>+VLOOKUP(A2168,BD!$A$2:$E$3988,3,0)</f>
        <v>41x57</v>
      </c>
      <c r="D2168" s="95" t="str">
        <f>+VLOOKUP(A2168,BD!$A$2:$E$3988,4,0)</f>
        <v>41x57</v>
      </c>
      <c r="E2168" s="96">
        <f>+VLOOKUP(A2168,BD!$A$2:$E$3988,5,0)</f>
        <v>1037.1199999999999</v>
      </c>
      <c r="G2168" s="101">
        <f t="shared" si="64"/>
        <v>560.04</v>
      </c>
      <c r="H2168" s="69"/>
      <c r="I2168" s="101">
        <f t="array" ref="I2168">+ROUND(G2168+(G2168*DES.2),2)</f>
        <v>1008.07</v>
      </c>
      <c r="J2168" s="57"/>
      <c r="K2168" s="57"/>
      <c r="L2168" s="57"/>
      <c r="M2168" s="57"/>
      <c r="N2168" s="57"/>
      <c r="O2168" s="65" t="str">
        <f>+IFERROR(VLOOKUP(A2168,Imagen!A:B,2,0),"")</f>
        <v/>
      </c>
    </row>
    <row r="2169" spans="1:15" ht="18">
      <c r="A2169" s="75" t="s">
        <v>2178</v>
      </c>
      <c r="C2169" s="94" t="str">
        <f>+VLOOKUP(A2169,BD!$A$2:$E$3988,3,0)</f>
        <v>42x50</v>
      </c>
      <c r="D2169" s="95" t="str">
        <f>+VLOOKUP(A2169,BD!$A$2:$E$3988,4,0)</f>
        <v>42x50</v>
      </c>
      <c r="E2169" s="96">
        <f>+VLOOKUP(A2169,BD!$A$2:$E$3988,5,0)</f>
        <v>902.26</v>
      </c>
      <c r="G2169" s="101">
        <f t="shared" si="64"/>
        <v>487.22</v>
      </c>
      <c r="H2169" s="69"/>
      <c r="I2169" s="101">
        <f t="array" ref="I2169">+ROUND(G2169+(G2169*DES.2),2)</f>
        <v>877</v>
      </c>
      <c r="J2169" s="57"/>
      <c r="K2169" s="57"/>
      <c r="L2169" s="57"/>
      <c r="M2169" s="57"/>
      <c r="N2169" s="57"/>
      <c r="O2169" s="65" t="str">
        <f>+IFERROR(VLOOKUP(A2169,Imagen!A:B,2,0),"")</f>
        <v/>
      </c>
    </row>
    <row r="2170" spans="1:15" ht="18">
      <c r="A2170" s="75" t="s">
        <v>2179</v>
      </c>
      <c r="C2170" s="94" t="str">
        <f>+VLOOKUP(A2170,BD!$A$2:$E$3988,3,0)</f>
        <v>42x58</v>
      </c>
      <c r="D2170" s="95" t="str">
        <f>+VLOOKUP(A2170,BD!$A$2:$E$3988,4,0)</f>
        <v>42x58</v>
      </c>
      <c r="E2170" s="96">
        <f>+VLOOKUP(A2170,BD!$A$2:$E$3988,5,0)</f>
        <v>1037.1199999999999</v>
      </c>
      <c r="G2170" s="101">
        <f t="shared" si="64"/>
        <v>560.04</v>
      </c>
      <c r="H2170" s="69"/>
      <c r="I2170" s="101">
        <f t="array" ref="I2170">+ROUND(G2170+(G2170*DES.2),2)</f>
        <v>1008.07</v>
      </c>
      <c r="J2170" s="57"/>
      <c r="K2170" s="57"/>
      <c r="L2170" s="57"/>
      <c r="M2170" s="57"/>
      <c r="N2170" s="57"/>
      <c r="O2170" s="65" t="str">
        <f>+IFERROR(VLOOKUP(A2170,Imagen!A:B,2,0),"")</f>
        <v/>
      </c>
    </row>
    <row r="2171" spans="1:15" ht="18">
      <c r="A2171" s="75" t="s">
        <v>2180</v>
      </c>
      <c r="C2171" s="94" t="str">
        <f>+VLOOKUP(A2171,BD!$A$2:$E$3988,3,0)</f>
        <v>43x59</v>
      </c>
      <c r="D2171" s="95" t="str">
        <f>+VLOOKUP(A2171,BD!$A$2:$E$3988,4,0)</f>
        <v>43x59</v>
      </c>
      <c r="E2171" s="96">
        <f>+VLOOKUP(A2171,BD!$A$2:$E$3988,5,0)</f>
        <v>1186.25</v>
      </c>
      <c r="G2171" s="101">
        <f t="shared" si="64"/>
        <v>640.58000000000004</v>
      </c>
      <c r="H2171" s="69"/>
      <c r="I2171" s="101">
        <f t="array" ref="I2171">+ROUND(G2171+(G2171*DES.2),2)</f>
        <v>1153.04</v>
      </c>
      <c r="J2171" s="57"/>
      <c r="K2171" s="57"/>
      <c r="L2171" s="57"/>
      <c r="M2171" s="57"/>
      <c r="N2171" s="57"/>
      <c r="O2171" s="65" t="str">
        <f>+IFERROR(VLOOKUP(A2171,Imagen!A:B,2,0),"")</f>
        <v/>
      </c>
    </row>
    <row r="2172" spans="1:15" ht="18">
      <c r="A2172" s="75" t="s">
        <v>2181</v>
      </c>
      <c r="C2172" s="94" t="str">
        <f>+VLOOKUP(A2172,BD!$A$2:$E$3988,3,0)</f>
        <v>44x60</v>
      </c>
      <c r="D2172" s="95" t="str">
        <f>+VLOOKUP(A2172,BD!$A$2:$E$3988,4,0)</f>
        <v>44x60</v>
      </c>
      <c r="E2172" s="96">
        <f>+VLOOKUP(A2172,BD!$A$2:$E$3988,5,0)</f>
        <v>1186.25</v>
      </c>
      <c r="G2172" s="101">
        <f t="shared" si="64"/>
        <v>640.58000000000004</v>
      </c>
      <c r="H2172" s="69"/>
      <c r="I2172" s="101">
        <f t="array" ref="I2172">+ROUND(G2172+(G2172*DES.2),2)</f>
        <v>1153.04</v>
      </c>
      <c r="J2172" s="57"/>
      <c r="K2172" s="57"/>
      <c r="L2172" s="57"/>
      <c r="M2172" s="57"/>
      <c r="N2172" s="57"/>
      <c r="O2172" s="65" t="str">
        <f>+IFERROR(VLOOKUP(A2172,Imagen!A:B,2,0),"")</f>
        <v/>
      </c>
    </row>
    <row r="2173" spans="1:15" ht="18">
      <c r="A2173" s="75" t="s">
        <v>2182</v>
      </c>
      <c r="C2173" s="94" t="str">
        <f>+VLOOKUP(A2173,BD!$A$2:$E$3988,3,0)</f>
        <v>45x61</v>
      </c>
      <c r="D2173" s="95" t="str">
        <f>+VLOOKUP(A2173,BD!$A$2:$E$3988,4,0)</f>
        <v>45x61</v>
      </c>
      <c r="E2173" s="96">
        <f>+VLOOKUP(A2173,BD!$A$2:$E$3988,5,0)</f>
        <v>1186.25</v>
      </c>
      <c r="G2173" s="101">
        <f t="shared" ref="G2173:G2204" si="65">IF($G$7="SI",ROUND(E2173-(E2173*DES.1),2)*1.21,ROUND(E2173-(E2173*DES.1),2))</f>
        <v>640.58000000000004</v>
      </c>
      <c r="H2173" s="69"/>
      <c r="I2173" s="101">
        <f t="array" ref="I2173">+ROUND(G2173+(G2173*DES.2),2)</f>
        <v>1153.04</v>
      </c>
      <c r="J2173" s="57"/>
      <c r="K2173" s="57"/>
      <c r="L2173" s="57"/>
      <c r="M2173" s="57"/>
      <c r="N2173" s="57"/>
      <c r="O2173" s="65" t="str">
        <f>+IFERROR(VLOOKUP(A2173,Imagen!A:B,2,0),"")</f>
        <v/>
      </c>
    </row>
    <row r="2174" spans="1:15" ht="18">
      <c r="A2174" s="75" t="s">
        <v>2183</v>
      </c>
      <c r="C2174" s="94" t="str">
        <f>+VLOOKUP(A2174,BD!$A$2:$E$3988,3,0)</f>
        <v>46x58</v>
      </c>
      <c r="D2174" s="95" t="str">
        <f>+VLOOKUP(A2174,BD!$A$2:$E$3988,4,0)</f>
        <v>46x58</v>
      </c>
      <c r="E2174" s="96">
        <f>+VLOOKUP(A2174,BD!$A$2:$E$3988,5,0)</f>
        <v>1037.1199999999999</v>
      </c>
      <c r="G2174" s="101">
        <f t="shared" si="65"/>
        <v>560.04</v>
      </c>
      <c r="H2174" s="69"/>
      <c r="I2174" s="101">
        <f t="array" ref="I2174">+ROUND(G2174+(G2174*DES.2),2)</f>
        <v>1008.07</v>
      </c>
      <c r="J2174" s="57"/>
      <c r="K2174" s="57"/>
      <c r="L2174" s="57"/>
      <c r="M2174" s="57"/>
      <c r="N2174" s="57"/>
      <c r="O2174" s="65" t="str">
        <f>+IFERROR(VLOOKUP(A2174,Imagen!A:B,2,0),"")</f>
        <v/>
      </c>
    </row>
    <row r="2175" spans="1:15" ht="18">
      <c r="A2175" s="75" t="s">
        <v>2184</v>
      </c>
      <c r="C2175" s="94" t="str">
        <f>+VLOOKUP(A2175,BD!$A$2:$E$3988,3,0)</f>
        <v>47x59</v>
      </c>
      <c r="D2175" s="95" t="str">
        <f>+VLOOKUP(A2175,BD!$A$2:$E$3988,4,0)</f>
        <v>47x59</v>
      </c>
      <c r="E2175" s="96">
        <f>+VLOOKUP(A2175,BD!$A$2:$E$3988,5,0)</f>
        <v>1186.25</v>
      </c>
      <c r="G2175" s="101">
        <f t="shared" si="65"/>
        <v>640.58000000000004</v>
      </c>
      <c r="H2175" s="69"/>
      <c r="I2175" s="101">
        <f t="array" ref="I2175">+ROUND(G2175+(G2175*DES.2),2)</f>
        <v>1153.04</v>
      </c>
      <c r="J2175" s="57"/>
      <c r="K2175" s="57"/>
      <c r="L2175" s="57"/>
      <c r="M2175" s="57"/>
      <c r="N2175" s="57"/>
      <c r="O2175" s="65" t="str">
        <f>+IFERROR(VLOOKUP(A2175,Imagen!A:B,2,0),"")</f>
        <v/>
      </c>
    </row>
    <row r="2176" spans="1:15" ht="18">
      <c r="A2176" s="75" t="s">
        <v>2185</v>
      </c>
      <c r="C2176" s="94" t="str">
        <f>+VLOOKUP(A2176,BD!$A$2:$E$3988,3,0)</f>
        <v>48x60</v>
      </c>
      <c r="D2176" s="95" t="str">
        <f>+VLOOKUP(A2176,BD!$A$2:$E$3988,4,0)</f>
        <v>48x60</v>
      </c>
      <c r="E2176" s="96">
        <f>+VLOOKUP(A2176,BD!$A$2:$E$3988,5,0)</f>
        <v>1186.25</v>
      </c>
      <c r="G2176" s="101">
        <f t="shared" si="65"/>
        <v>640.58000000000004</v>
      </c>
      <c r="H2176" s="69"/>
      <c r="I2176" s="101">
        <f t="array" ref="I2176">+ROUND(G2176+(G2176*DES.2),2)</f>
        <v>1153.04</v>
      </c>
      <c r="J2176" s="57"/>
      <c r="K2176" s="57"/>
      <c r="L2176" s="57"/>
      <c r="M2176" s="57"/>
      <c r="N2176" s="57"/>
      <c r="O2176" s="65" t="str">
        <f>+IFERROR(VLOOKUP(A2176,Imagen!A:B,2,0),"")</f>
        <v/>
      </c>
    </row>
    <row r="2177" spans="1:15" ht="18">
      <c r="A2177" s="75" t="s">
        <v>2186</v>
      </c>
      <c r="C2177" s="94" t="str">
        <f>+VLOOKUP(A2177,BD!$A$2:$E$3988,3,0)</f>
        <v>49x61</v>
      </c>
      <c r="D2177" s="95" t="str">
        <f>+VLOOKUP(A2177,BD!$A$2:$E$3988,4,0)</f>
        <v>49x61</v>
      </c>
      <c r="E2177" s="96">
        <f>+VLOOKUP(A2177,BD!$A$2:$E$3988,5,0)</f>
        <v>1186.25</v>
      </c>
      <c r="G2177" s="101">
        <f t="shared" si="65"/>
        <v>640.58000000000004</v>
      </c>
      <c r="H2177" s="69"/>
      <c r="I2177" s="101">
        <f t="array" ref="I2177">+ROUND(G2177+(G2177*DES.2),2)</f>
        <v>1153.04</v>
      </c>
      <c r="J2177" s="57"/>
      <c r="K2177" s="57"/>
      <c r="L2177" s="57"/>
      <c r="M2177" s="57"/>
      <c r="N2177" s="57"/>
      <c r="O2177" s="65" t="str">
        <f>+IFERROR(VLOOKUP(A2177,Imagen!A:B,2,0),"")</f>
        <v/>
      </c>
    </row>
    <row r="2178" spans="1:15" ht="18">
      <c r="A2178" s="75" t="s">
        <v>2187</v>
      </c>
      <c r="C2178" s="94" t="str">
        <f>+VLOOKUP(A2178,BD!$A$2:$E$3988,3,0)</f>
        <v>50x62</v>
      </c>
      <c r="D2178" s="95" t="str">
        <f>+VLOOKUP(A2178,BD!$A$2:$E$3988,4,0)</f>
        <v>50x62</v>
      </c>
      <c r="E2178" s="96">
        <f>+VLOOKUP(A2178,BD!$A$2:$E$3988,5,0)</f>
        <v>1186.25</v>
      </c>
      <c r="G2178" s="101">
        <f t="shared" si="65"/>
        <v>640.58000000000004</v>
      </c>
      <c r="H2178" s="69"/>
      <c r="I2178" s="101">
        <f t="array" ref="I2178">+ROUND(G2178+(G2178*DES.2),2)</f>
        <v>1153.04</v>
      </c>
      <c r="J2178" s="57"/>
      <c r="K2178" s="57"/>
      <c r="L2178" s="57"/>
      <c r="M2178" s="57"/>
      <c r="N2178" s="57"/>
      <c r="O2178" s="65" t="str">
        <f>+IFERROR(VLOOKUP(A2178,Imagen!A:B,2,0),"")</f>
        <v/>
      </c>
    </row>
    <row r="2179" spans="1:15" ht="18">
      <c r="A2179" s="75" t="s">
        <v>2188</v>
      </c>
      <c r="C2179" s="94" t="str">
        <f>+VLOOKUP(A2179,BD!$A$2:$E$3988,3,0)</f>
        <v>51x63</v>
      </c>
      <c r="D2179" s="95" t="str">
        <f>+VLOOKUP(A2179,BD!$A$2:$E$3988,4,0)</f>
        <v>51x63</v>
      </c>
      <c r="E2179" s="96">
        <f>+VLOOKUP(A2179,BD!$A$2:$E$3988,5,0)</f>
        <v>1186.25</v>
      </c>
      <c r="G2179" s="101">
        <f t="shared" si="65"/>
        <v>640.58000000000004</v>
      </c>
      <c r="H2179" s="69"/>
      <c r="I2179" s="101">
        <f t="array" ref="I2179">+ROUND(G2179+(G2179*DES.2),2)</f>
        <v>1153.04</v>
      </c>
      <c r="J2179" s="57"/>
      <c r="K2179" s="57"/>
      <c r="L2179" s="57"/>
      <c r="M2179" s="57"/>
      <c r="N2179" s="57"/>
      <c r="O2179" s="65" t="str">
        <f>+IFERROR(VLOOKUP(A2179,Imagen!A:B,2,0),"")</f>
        <v/>
      </c>
    </row>
    <row r="2180" spans="1:15" ht="18">
      <c r="A2180" s="75" t="s">
        <v>2189</v>
      </c>
      <c r="C2180" s="94" t="str">
        <f>+VLOOKUP(A2180,BD!$A$2:$E$3988,3,0)</f>
        <v>52x64</v>
      </c>
      <c r="D2180" s="95" t="str">
        <f>+VLOOKUP(A2180,BD!$A$2:$E$3988,4,0)</f>
        <v>52x64</v>
      </c>
      <c r="E2180" s="96">
        <f>+VLOOKUP(A2180,BD!$A$2:$E$3988,5,0)</f>
        <v>1449.46</v>
      </c>
      <c r="G2180" s="101">
        <f t="shared" si="65"/>
        <v>782.71</v>
      </c>
      <c r="H2180" s="69"/>
      <c r="I2180" s="101">
        <f t="array" ref="I2180">+ROUND(G2180+(G2180*DES.2),2)</f>
        <v>1408.88</v>
      </c>
      <c r="J2180" s="57"/>
      <c r="K2180" s="57"/>
      <c r="L2180" s="57"/>
      <c r="M2180" s="57"/>
      <c r="N2180" s="57"/>
      <c r="O2180" s="65" t="str">
        <f>+IFERROR(VLOOKUP(A2180,Imagen!A:B,2,0),"")</f>
        <v/>
      </c>
    </row>
    <row r="2181" spans="1:15" ht="18">
      <c r="A2181" s="75" t="s">
        <v>2190</v>
      </c>
      <c r="C2181" s="94" t="str">
        <f>+VLOOKUP(A2181,BD!$A$2:$E$3988,3,0)</f>
        <v>53x65</v>
      </c>
      <c r="D2181" s="95" t="str">
        <f>+VLOOKUP(A2181,BD!$A$2:$E$3988,4,0)</f>
        <v>53x65</v>
      </c>
      <c r="E2181" s="96">
        <f>+VLOOKUP(A2181,BD!$A$2:$E$3988,5,0)</f>
        <v>1449.46</v>
      </c>
      <c r="G2181" s="101">
        <f t="shared" si="65"/>
        <v>782.71</v>
      </c>
      <c r="H2181" s="69"/>
      <c r="I2181" s="101">
        <f t="array" ref="I2181">+ROUND(G2181+(G2181*DES.2),2)</f>
        <v>1408.88</v>
      </c>
      <c r="J2181" s="57"/>
      <c r="K2181" s="57"/>
      <c r="L2181" s="57"/>
      <c r="M2181" s="57"/>
      <c r="N2181" s="57"/>
      <c r="O2181" s="65" t="str">
        <f>+IFERROR(VLOOKUP(A2181,Imagen!A:B,2,0),"")</f>
        <v/>
      </c>
    </row>
    <row r="2182" spans="1:15" ht="18">
      <c r="A2182" s="75" t="s">
        <v>2191</v>
      </c>
      <c r="C2182" s="94" t="str">
        <f>+VLOOKUP(A2182,BD!$A$2:$E$3988,3,0)</f>
        <v>54x66</v>
      </c>
      <c r="D2182" s="95" t="str">
        <f>+VLOOKUP(A2182,BD!$A$2:$E$3988,4,0)</f>
        <v>54x66</v>
      </c>
      <c r="E2182" s="96">
        <f>+VLOOKUP(A2182,BD!$A$2:$E$3988,5,0)</f>
        <v>1449.46</v>
      </c>
      <c r="G2182" s="101">
        <f t="shared" si="65"/>
        <v>782.71</v>
      </c>
      <c r="H2182" s="69"/>
      <c r="I2182" s="101">
        <f t="array" ref="I2182">+ROUND(G2182+(G2182*DES.2),2)</f>
        <v>1408.88</v>
      </c>
      <c r="J2182" s="57"/>
      <c r="K2182" s="57"/>
      <c r="L2182" s="57"/>
      <c r="M2182" s="57"/>
      <c r="N2182" s="57"/>
      <c r="O2182" s="65" t="str">
        <f>+IFERROR(VLOOKUP(A2182,Imagen!A:B,2,0),"")</f>
        <v/>
      </c>
    </row>
    <row r="2183" spans="1:15" ht="18">
      <c r="A2183" s="75" t="s">
        <v>2192</v>
      </c>
      <c r="C2183" s="94" t="str">
        <f>+VLOOKUP(A2183,BD!$A$2:$E$3988,3,0)</f>
        <v>55x67</v>
      </c>
      <c r="D2183" s="95" t="str">
        <f>+VLOOKUP(A2183,BD!$A$2:$E$3988,4,0)</f>
        <v>55x67</v>
      </c>
      <c r="E2183" s="96">
        <f>+VLOOKUP(A2183,BD!$A$2:$E$3988,5,0)</f>
        <v>1449.46</v>
      </c>
      <c r="G2183" s="101">
        <f t="shared" si="65"/>
        <v>782.71</v>
      </c>
      <c r="H2183" s="69"/>
      <c r="I2183" s="101">
        <f t="array" ref="I2183">+ROUND(G2183+(G2183*DES.2),2)</f>
        <v>1408.88</v>
      </c>
      <c r="J2183" s="57"/>
      <c r="K2183" s="57"/>
      <c r="L2183" s="57"/>
      <c r="M2183" s="57"/>
      <c r="N2183" s="57"/>
      <c r="O2183" s="65" t="str">
        <f>+IFERROR(VLOOKUP(A2183,Imagen!A:B,2,0),"")</f>
        <v/>
      </c>
    </row>
    <row r="2184" spans="1:15" ht="18">
      <c r="A2184" s="75" t="s">
        <v>2193</v>
      </c>
      <c r="C2184" s="94" t="str">
        <f>+VLOOKUP(A2184,BD!$A$2:$E$3988,3,0)</f>
        <v>56x68</v>
      </c>
      <c r="D2184" s="95" t="str">
        <f>+VLOOKUP(A2184,BD!$A$2:$E$3988,4,0)</f>
        <v>56x68</v>
      </c>
      <c r="E2184" s="96">
        <f>+VLOOKUP(A2184,BD!$A$2:$E$3988,5,0)</f>
        <v>1449.46</v>
      </c>
      <c r="G2184" s="101">
        <f t="shared" si="65"/>
        <v>782.71</v>
      </c>
      <c r="H2184" s="69"/>
      <c r="I2184" s="101">
        <f t="array" ref="I2184">+ROUND(G2184+(G2184*DES.2),2)</f>
        <v>1408.88</v>
      </c>
      <c r="J2184" s="57"/>
      <c r="K2184" s="57"/>
      <c r="L2184" s="57"/>
      <c r="M2184" s="57"/>
      <c r="N2184" s="57"/>
      <c r="O2184" s="65" t="str">
        <f>+IFERROR(VLOOKUP(A2184,Imagen!A:B,2,0),"")</f>
        <v/>
      </c>
    </row>
    <row r="2185" spans="1:15" ht="18">
      <c r="A2185" s="75" t="s">
        <v>2194</v>
      </c>
      <c r="C2185" s="94" t="str">
        <f>+VLOOKUP(A2185,BD!$A$2:$E$3988,3,0)</f>
        <v>57x69</v>
      </c>
      <c r="D2185" s="95" t="str">
        <f>+VLOOKUP(A2185,BD!$A$2:$E$3988,4,0)</f>
        <v>57x69</v>
      </c>
      <c r="E2185" s="96">
        <f>+VLOOKUP(A2185,BD!$A$2:$E$3988,5,0)</f>
        <v>1624.21</v>
      </c>
      <c r="G2185" s="101">
        <f t="shared" si="65"/>
        <v>877.07</v>
      </c>
      <c r="H2185" s="69"/>
      <c r="I2185" s="101">
        <f t="array" ref="I2185">+ROUND(G2185+(G2185*DES.2),2)</f>
        <v>1578.73</v>
      </c>
      <c r="J2185" s="57"/>
      <c r="K2185" s="57"/>
      <c r="L2185" s="57"/>
      <c r="M2185" s="57"/>
      <c r="N2185" s="57"/>
      <c r="O2185" s="65" t="str">
        <f>+IFERROR(VLOOKUP(A2185,Imagen!A:B,2,0),"")</f>
        <v/>
      </c>
    </row>
    <row r="2186" spans="1:15" ht="18">
      <c r="A2186" s="75" t="s">
        <v>2195</v>
      </c>
      <c r="C2186" s="94" t="str">
        <f>+VLOOKUP(A2186,BD!$A$2:$E$3988,3,0)</f>
        <v>58x70</v>
      </c>
      <c r="D2186" s="95" t="str">
        <f>+VLOOKUP(A2186,BD!$A$2:$E$3988,4,0)</f>
        <v>58x70</v>
      </c>
      <c r="E2186" s="96">
        <f>+VLOOKUP(A2186,BD!$A$2:$E$3988,5,0)</f>
        <v>1624.21</v>
      </c>
      <c r="G2186" s="101">
        <f t="shared" si="65"/>
        <v>877.07</v>
      </c>
      <c r="H2186" s="69"/>
      <c r="I2186" s="101">
        <f t="array" ref="I2186">+ROUND(G2186+(G2186*DES.2),2)</f>
        <v>1578.73</v>
      </c>
      <c r="J2186" s="57"/>
      <c r="K2186" s="57"/>
      <c r="L2186" s="57"/>
      <c r="M2186" s="57"/>
      <c r="N2186" s="57"/>
      <c r="O2186" s="65" t="str">
        <f>+IFERROR(VLOOKUP(A2186,Imagen!A:B,2,0),"")</f>
        <v/>
      </c>
    </row>
    <row r="2187" spans="1:15" ht="18">
      <c r="A2187" s="75" t="s">
        <v>2196</v>
      </c>
      <c r="C2187" s="94" t="str">
        <f>+VLOOKUP(A2187,BD!$A$2:$E$3988,3,0)</f>
        <v>59x71</v>
      </c>
      <c r="D2187" s="95" t="str">
        <f>+VLOOKUP(A2187,BD!$A$2:$E$3988,4,0)</f>
        <v>59x71</v>
      </c>
      <c r="E2187" s="96">
        <f>+VLOOKUP(A2187,BD!$A$2:$E$3988,5,0)</f>
        <v>1624.21</v>
      </c>
      <c r="G2187" s="101">
        <f t="shared" si="65"/>
        <v>877.07</v>
      </c>
      <c r="H2187" s="69"/>
      <c r="I2187" s="101">
        <f t="array" ref="I2187">+ROUND(G2187+(G2187*DES.2),2)</f>
        <v>1578.73</v>
      </c>
      <c r="J2187" s="57"/>
      <c r="K2187" s="57"/>
      <c r="L2187" s="57"/>
      <c r="M2187" s="57"/>
      <c r="N2187" s="57"/>
      <c r="O2187" s="65" t="str">
        <f>+IFERROR(VLOOKUP(A2187,Imagen!A:B,2,0),"")</f>
        <v/>
      </c>
    </row>
    <row r="2188" spans="1:15" ht="18">
      <c r="A2188" s="75" t="s">
        <v>2197</v>
      </c>
      <c r="C2188" s="94" t="str">
        <f>+VLOOKUP(A2188,BD!$A$2:$E$3988,3,0)</f>
        <v>60x72</v>
      </c>
      <c r="D2188" s="95" t="str">
        <f>+VLOOKUP(A2188,BD!$A$2:$E$3988,4,0)</f>
        <v>60x72</v>
      </c>
      <c r="E2188" s="96">
        <f>+VLOOKUP(A2188,BD!$A$2:$E$3988,5,0)</f>
        <v>1624.21</v>
      </c>
      <c r="G2188" s="101">
        <f t="shared" si="65"/>
        <v>877.07</v>
      </c>
      <c r="H2188" s="69"/>
      <c r="I2188" s="101">
        <f t="array" ref="I2188">+ROUND(G2188+(G2188*DES.2),2)</f>
        <v>1578.73</v>
      </c>
      <c r="J2188" s="57"/>
      <c r="K2188" s="57"/>
      <c r="L2188" s="57"/>
      <c r="M2188" s="57"/>
      <c r="N2188" s="57"/>
      <c r="O2188" s="65" t="str">
        <f>+IFERROR(VLOOKUP(A2188,Imagen!A:B,2,0),"")</f>
        <v/>
      </c>
    </row>
    <row r="2189" spans="1:15" ht="18">
      <c r="A2189" s="75" t="s">
        <v>2198</v>
      </c>
      <c r="C2189" s="94" t="str">
        <f>+VLOOKUP(A2189,BD!$A$2:$E$3988,3,0)</f>
        <v>61x73</v>
      </c>
      <c r="D2189" s="95" t="str">
        <f>+VLOOKUP(A2189,BD!$A$2:$E$3988,4,0)</f>
        <v>61x73</v>
      </c>
      <c r="E2189" s="96">
        <f>+VLOOKUP(A2189,BD!$A$2:$E$3988,5,0)</f>
        <v>1624.21</v>
      </c>
      <c r="G2189" s="101">
        <f t="shared" si="65"/>
        <v>877.07</v>
      </c>
      <c r="H2189" s="69"/>
      <c r="I2189" s="101">
        <f t="array" ref="I2189">+ROUND(G2189+(G2189*DES.2),2)</f>
        <v>1578.73</v>
      </c>
      <c r="J2189" s="57"/>
      <c r="K2189" s="57"/>
      <c r="L2189" s="57"/>
      <c r="M2189" s="57"/>
      <c r="N2189" s="57"/>
      <c r="O2189" s="65" t="str">
        <f>+IFERROR(VLOOKUP(A2189,Imagen!A:B,2,0),"")</f>
        <v/>
      </c>
    </row>
    <row r="2190" spans="1:15" ht="18">
      <c r="A2190" s="75" t="s">
        <v>2199</v>
      </c>
      <c r="C2190" s="94" t="str">
        <f>+VLOOKUP(A2190,BD!$A$2:$E$3988,3,0)</f>
        <v>62x74</v>
      </c>
      <c r="D2190" s="95" t="str">
        <f>+VLOOKUP(A2190,BD!$A$2:$E$3988,4,0)</f>
        <v>62x74</v>
      </c>
      <c r="E2190" s="96">
        <f>+VLOOKUP(A2190,BD!$A$2:$E$3988,5,0)</f>
        <v>1913.76</v>
      </c>
      <c r="G2190" s="101">
        <f t="shared" si="65"/>
        <v>1033.43</v>
      </c>
      <c r="H2190" s="69"/>
      <c r="I2190" s="101">
        <f t="array" ref="I2190">+ROUND(G2190+(G2190*DES.2),2)</f>
        <v>1860.17</v>
      </c>
      <c r="J2190" s="57"/>
      <c r="K2190" s="57"/>
      <c r="L2190" s="57"/>
      <c r="M2190" s="57"/>
      <c r="N2190" s="57"/>
      <c r="O2190" s="65" t="str">
        <f>+IFERROR(VLOOKUP(A2190,Imagen!A:B,2,0),"")</f>
        <v/>
      </c>
    </row>
    <row r="2191" spans="1:15" ht="18">
      <c r="A2191" s="75" t="s">
        <v>2200</v>
      </c>
      <c r="C2191" s="94" t="str">
        <f>+VLOOKUP(A2191,BD!$A$2:$E$3988,3,0)</f>
        <v>63x75</v>
      </c>
      <c r="D2191" s="95" t="str">
        <f>+VLOOKUP(A2191,BD!$A$2:$E$3988,4,0)</f>
        <v>63x75</v>
      </c>
      <c r="E2191" s="96">
        <f>+VLOOKUP(A2191,BD!$A$2:$E$3988,5,0)</f>
        <v>1913.76</v>
      </c>
      <c r="G2191" s="101">
        <f t="shared" si="65"/>
        <v>1033.43</v>
      </c>
      <c r="H2191" s="69"/>
      <c r="I2191" s="101">
        <f t="array" ref="I2191">+ROUND(G2191+(G2191*DES.2),2)</f>
        <v>1860.17</v>
      </c>
      <c r="J2191" s="57"/>
      <c r="K2191" s="57"/>
      <c r="L2191" s="57"/>
      <c r="M2191" s="57"/>
      <c r="N2191" s="57"/>
      <c r="O2191" s="65" t="str">
        <f>+IFERROR(VLOOKUP(A2191,Imagen!A:B,2,0),"")</f>
        <v/>
      </c>
    </row>
    <row r="2192" spans="1:15" ht="18">
      <c r="A2192" s="75" t="s">
        <v>2201</v>
      </c>
      <c r="C2192" s="94" t="str">
        <f>+VLOOKUP(A2192,BD!$A$2:$E$3988,3,0)</f>
        <v>64x76</v>
      </c>
      <c r="D2192" s="95" t="str">
        <f>+VLOOKUP(A2192,BD!$A$2:$E$3988,4,0)</f>
        <v>64x76</v>
      </c>
      <c r="E2192" s="96">
        <f>+VLOOKUP(A2192,BD!$A$2:$E$3988,5,0)</f>
        <v>1913.76</v>
      </c>
      <c r="G2192" s="101">
        <f t="shared" si="65"/>
        <v>1033.43</v>
      </c>
      <c r="H2192" s="69"/>
      <c r="I2192" s="101">
        <f t="array" ref="I2192">+ROUND(G2192+(G2192*DES.2),2)</f>
        <v>1860.17</v>
      </c>
      <c r="J2192" s="57"/>
      <c r="K2192" s="57"/>
      <c r="L2192" s="57"/>
      <c r="M2192" s="57"/>
      <c r="N2192" s="57"/>
      <c r="O2192" s="65" t="str">
        <f>+IFERROR(VLOOKUP(A2192,Imagen!A:B,2,0),"")</f>
        <v/>
      </c>
    </row>
    <row r="2193" spans="1:15" ht="18">
      <c r="A2193" s="75" t="s">
        <v>2202</v>
      </c>
      <c r="C2193" s="94" t="str">
        <f>+VLOOKUP(A2193,BD!$A$2:$E$3988,3,0)</f>
        <v>65x77</v>
      </c>
      <c r="D2193" s="95" t="str">
        <f>+VLOOKUP(A2193,BD!$A$2:$E$3988,4,0)</f>
        <v>65x77</v>
      </c>
      <c r="E2193" s="96">
        <f>+VLOOKUP(A2193,BD!$A$2:$E$3988,5,0)</f>
        <v>1913.76</v>
      </c>
      <c r="G2193" s="101">
        <f t="shared" si="65"/>
        <v>1033.43</v>
      </c>
      <c r="H2193" s="69"/>
      <c r="I2193" s="101">
        <f t="array" ref="I2193">+ROUND(G2193+(G2193*DES.2),2)</f>
        <v>1860.17</v>
      </c>
      <c r="J2193" s="57"/>
      <c r="K2193" s="57"/>
      <c r="L2193" s="57"/>
      <c r="M2193" s="57"/>
      <c r="N2193" s="57"/>
      <c r="O2193" s="65" t="str">
        <f>+IFERROR(VLOOKUP(A2193,Imagen!A:B,2,0),"")</f>
        <v/>
      </c>
    </row>
    <row r="2194" spans="1:15" ht="18">
      <c r="A2194" s="75" t="s">
        <v>2203</v>
      </c>
      <c r="C2194" s="94" t="str">
        <f>+VLOOKUP(A2194,BD!$A$2:$E$3988,3,0)</f>
        <v>66x78</v>
      </c>
      <c r="D2194" s="95" t="str">
        <f>+VLOOKUP(A2194,BD!$A$2:$E$3988,4,0)</f>
        <v>66x78</v>
      </c>
      <c r="E2194" s="96">
        <f>+VLOOKUP(A2194,BD!$A$2:$E$3988,5,0)</f>
        <v>1913.76</v>
      </c>
      <c r="G2194" s="101">
        <f t="shared" si="65"/>
        <v>1033.43</v>
      </c>
      <c r="H2194" s="69"/>
      <c r="I2194" s="101">
        <f t="array" ref="I2194">+ROUND(G2194+(G2194*DES.2),2)</f>
        <v>1860.17</v>
      </c>
      <c r="J2194" s="57"/>
      <c r="K2194" s="57"/>
      <c r="L2194" s="57"/>
      <c r="M2194" s="57"/>
      <c r="N2194" s="57"/>
      <c r="O2194" s="65" t="str">
        <f>+IFERROR(VLOOKUP(A2194,Imagen!A:B,2,0),"")</f>
        <v/>
      </c>
    </row>
    <row r="2195" spans="1:15" ht="18">
      <c r="A2195" s="75" t="s">
        <v>2204</v>
      </c>
      <c r="C2195" s="94" t="str">
        <f>+VLOOKUP(A2195,BD!$A$2:$E$3988,3,0)</f>
        <v>67x79</v>
      </c>
      <c r="D2195" s="95" t="str">
        <f>+VLOOKUP(A2195,BD!$A$2:$E$3988,4,0)</f>
        <v>67x79</v>
      </c>
      <c r="E2195" s="96">
        <f>+VLOOKUP(A2195,BD!$A$2:$E$3988,5,0)</f>
        <v>2111.23</v>
      </c>
      <c r="G2195" s="101">
        <f t="shared" si="65"/>
        <v>1140.06</v>
      </c>
      <c r="H2195" s="69"/>
      <c r="I2195" s="101">
        <f t="array" ref="I2195">+ROUND(G2195+(G2195*DES.2),2)</f>
        <v>2052.11</v>
      </c>
      <c r="J2195" s="57"/>
      <c r="K2195" s="57"/>
      <c r="L2195" s="57"/>
      <c r="M2195" s="57"/>
      <c r="N2195" s="57"/>
      <c r="O2195" s="65" t="str">
        <f>+IFERROR(VLOOKUP(A2195,Imagen!A:B,2,0),"")</f>
        <v/>
      </c>
    </row>
    <row r="2196" spans="1:15" ht="18">
      <c r="A2196" s="75" t="s">
        <v>2205</v>
      </c>
      <c r="C2196" s="94" t="str">
        <f>+VLOOKUP(A2196,BD!$A$2:$E$3988,3,0)</f>
        <v>68x80</v>
      </c>
      <c r="D2196" s="95" t="str">
        <f>+VLOOKUP(A2196,BD!$A$2:$E$3988,4,0)</f>
        <v>68x80</v>
      </c>
      <c r="E2196" s="96">
        <f>+VLOOKUP(A2196,BD!$A$2:$E$3988,5,0)</f>
        <v>2111.23</v>
      </c>
      <c r="G2196" s="101">
        <f t="shared" si="65"/>
        <v>1140.06</v>
      </c>
      <c r="H2196" s="69"/>
      <c r="I2196" s="101">
        <f t="array" ref="I2196">+ROUND(G2196+(G2196*DES.2),2)</f>
        <v>2052.11</v>
      </c>
      <c r="J2196" s="57"/>
      <c r="K2196" s="57"/>
      <c r="L2196" s="57"/>
      <c r="M2196" s="57"/>
      <c r="N2196" s="57"/>
      <c r="O2196" s="65" t="str">
        <f>+IFERROR(VLOOKUP(A2196,Imagen!A:B,2,0),"")</f>
        <v/>
      </c>
    </row>
    <row r="2197" spans="1:15" ht="18">
      <c r="A2197" s="75" t="s">
        <v>2206</v>
      </c>
      <c r="C2197" s="94" t="str">
        <f>+VLOOKUP(A2197,BD!$A$2:$E$3988,3,0)</f>
        <v>69x81</v>
      </c>
      <c r="D2197" s="95" t="str">
        <f>+VLOOKUP(A2197,BD!$A$2:$E$3988,4,0)</f>
        <v>69x81</v>
      </c>
      <c r="E2197" s="96">
        <f>+VLOOKUP(A2197,BD!$A$2:$E$3988,5,0)</f>
        <v>2111.23</v>
      </c>
      <c r="G2197" s="101">
        <f t="shared" si="65"/>
        <v>1140.06</v>
      </c>
      <c r="H2197" s="69"/>
      <c r="I2197" s="101">
        <f t="array" ref="I2197">+ROUND(G2197+(G2197*DES.2),2)</f>
        <v>2052.11</v>
      </c>
      <c r="J2197" s="57"/>
      <c r="K2197" s="57"/>
      <c r="L2197" s="57"/>
      <c r="M2197" s="57"/>
      <c r="N2197" s="57"/>
      <c r="O2197" s="65" t="str">
        <f>+IFERROR(VLOOKUP(A2197,Imagen!A:B,2,0),"")</f>
        <v/>
      </c>
    </row>
    <row r="2198" spans="1:15" ht="18">
      <c r="A2198" s="75" t="s">
        <v>2207</v>
      </c>
      <c r="C2198" s="94" t="str">
        <f>+VLOOKUP(A2198,BD!$A$2:$E$3988,3,0)</f>
        <v>70x82</v>
      </c>
      <c r="D2198" s="95" t="str">
        <f>+VLOOKUP(A2198,BD!$A$2:$E$3988,4,0)</f>
        <v>70x82</v>
      </c>
      <c r="E2198" s="96">
        <f>+VLOOKUP(A2198,BD!$A$2:$E$3988,5,0)</f>
        <v>2111.23</v>
      </c>
      <c r="G2198" s="101">
        <f t="shared" si="65"/>
        <v>1140.06</v>
      </c>
      <c r="H2198" s="69"/>
      <c r="I2198" s="101">
        <f t="array" ref="I2198">+ROUND(G2198+(G2198*DES.2),2)</f>
        <v>2052.11</v>
      </c>
      <c r="J2198" s="57"/>
      <c r="K2198" s="57"/>
      <c r="L2198" s="57"/>
      <c r="M2198" s="57"/>
      <c r="N2198" s="57"/>
      <c r="O2198" s="65" t="str">
        <f>+IFERROR(VLOOKUP(A2198,Imagen!A:B,2,0),"")</f>
        <v/>
      </c>
    </row>
    <row r="2199" spans="1:15" ht="18">
      <c r="A2199" s="75" t="s">
        <v>2208</v>
      </c>
      <c r="C2199" s="94" t="str">
        <f>+VLOOKUP(A2199,BD!$A$2:$E$3988,3,0)</f>
        <v>71x83</v>
      </c>
      <c r="D2199" s="95" t="str">
        <f>+VLOOKUP(A2199,BD!$A$2:$E$3988,4,0)</f>
        <v>71x83</v>
      </c>
      <c r="E2199" s="96">
        <f>+VLOOKUP(A2199,BD!$A$2:$E$3988,5,0)</f>
        <v>2111.23</v>
      </c>
      <c r="G2199" s="101">
        <f t="shared" si="65"/>
        <v>1140.06</v>
      </c>
      <c r="H2199" s="69"/>
      <c r="I2199" s="101">
        <f t="array" ref="I2199">+ROUND(G2199+(G2199*DES.2),2)</f>
        <v>2052.11</v>
      </c>
      <c r="J2199" s="57"/>
      <c r="K2199" s="57"/>
      <c r="L2199" s="57"/>
      <c r="M2199" s="57"/>
      <c r="N2199" s="57"/>
      <c r="O2199" s="65" t="str">
        <f>+IFERROR(VLOOKUP(A2199,Imagen!A:B,2,0),"")</f>
        <v/>
      </c>
    </row>
    <row r="2200" spans="1:15" ht="18">
      <c r="A2200" s="75" t="s">
        <v>2209</v>
      </c>
      <c r="C2200" s="94" t="str">
        <f>+VLOOKUP(A2200,BD!$A$2:$E$3988,3,0)</f>
        <v>72x84</v>
      </c>
      <c r="D2200" s="95" t="str">
        <f>+VLOOKUP(A2200,BD!$A$2:$E$3988,4,0)</f>
        <v>72x84</v>
      </c>
      <c r="E2200" s="96">
        <f>+VLOOKUP(A2200,BD!$A$2:$E$3988,5,0)</f>
        <v>2320.54</v>
      </c>
      <c r="G2200" s="101">
        <f t="shared" si="65"/>
        <v>1253.0899999999999</v>
      </c>
      <c r="H2200" s="69"/>
      <c r="I2200" s="101">
        <f t="array" ref="I2200">+ROUND(G2200+(G2200*DES.2),2)</f>
        <v>2255.56</v>
      </c>
      <c r="J2200" s="57"/>
      <c r="K2200" s="57"/>
      <c r="L2200" s="57"/>
      <c r="M2200" s="57"/>
      <c r="N2200" s="57"/>
      <c r="O2200" s="65" t="str">
        <f>+IFERROR(VLOOKUP(A2200,Imagen!A:B,2,0),"")</f>
        <v/>
      </c>
    </row>
    <row r="2201" spans="1:15" ht="18">
      <c r="A2201" s="75" t="s">
        <v>2210</v>
      </c>
      <c r="C2201" s="94" t="str">
        <f>+VLOOKUP(A2201,BD!$A$2:$E$3988,3,0)</f>
        <v>73x85</v>
      </c>
      <c r="D2201" s="95" t="str">
        <f>+VLOOKUP(A2201,BD!$A$2:$E$3988,4,0)</f>
        <v>73x85</v>
      </c>
      <c r="E2201" s="96">
        <f>+VLOOKUP(A2201,BD!$A$2:$E$3988,5,0)</f>
        <v>2320.54</v>
      </c>
      <c r="G2201" s="101">
        <f t="shared" si="65"/>
        <v>1253.0899999999999</v>
      </c>
      <c r="H2201" s="69"/>
      <c r="I2201" s="101">
        <f t="array" ref="I2201">+ROUND(G2201+(G2201*DES.2),2)</f>
        <v>2255.56</v>
      </c>
      <c r="J2201" s="57"/>
      <c r="K2201" s="57"/>
      <c r="L2201" s="57"/>
      <c r="M2201" s="57"/>
      <c r="N2201" s="57"/>
      <c r="O2201" s="65" t="str">
        <f>+IFERROR(VLOOKUP(A2201,Imagen!A:B,2,0),"")</f>
        <v/>
      </c>
    </row>
    <row r="2202" spans="1:15" ht="18">
      <c r="A2202" s="75" t="s">
        <v>2211</v>
      </c>
      <c r="C2202" s="94" t="str">
        <f>+VLOOKUP(A2202,BD!$A$2:$E$3988,3,0)</f>
        <v>74x86</v>
      </c>
      <c r="D2202" s="95" t="str">
        <f>+VLOOKUP(A2202,BD!$A$2:$E$3988,4,0)</f>
        <v>74x86</v>
      </c>
      <c r="E2202" s="96">
        <f>+VLOOKUP(A2202,BD!$A$2:$E$3988,5,0)</f>
        <v>2320.54</v>
      </c>
      <c r="G2202" s="101">
        <f t="shared" si="65"/>
        <v>1253.0899999999999</v>
      </c>
      <c r="H2202" s="69"/>
      <c r="I2202" s="101">
        <f t="array" ref="I2202">+ROUND(G2202+(G2202*DES.2),2)</f>
        <v>2255.56</v>
      </c>
      <c r="J2202" s="57"/>
      <c r="K2202" s="57"/>
      <c r="L2202" s="57"/>
      <c r="M2202" s="57"/>
      <c r="N2202" s="57"/>
      <c r="O2202" s="65" t="str">
        <f>+IFERROR(VLOOKUP(A2202,Imagen!A:B,2,0),"")</f>
        <v/>
      </c>
    </row>
    <row r="2203" spans="1:15" ht="18">
      <c r="A2203" s="75" t="s">
        <v>2212</v>
      </c>
      <c r="C2203" s="94" t="str">
        <f>+VLOOKUP(A2203,BD!$A$2:$E$3988,3,0)</f>
        <v>75x87</v>
      </c>
      <c r="D2203" s="95" t="str">
        <f>+VLOOKUP(A2203,BD!$A$2:$E$3988,4,0)</f>
        <v>75x87</v>
      </c>
      <c r="E2203" s="96">
        <f>+VLOOKUP(A2203,BD!$A$2:$E$3988,5,0)</f>
        <v>2320.54</v>
      </c>
      <c r="G2203" s="101">
        <f t="shared" si="65"/>
        <v>1253.0899999999999</v>
      </c>
      <c r="H2203" s="69"/>
      <c r="I2203" s="101">
        <f t="array" ref="I2203">+ROUND(G2203+(G2203*DES.2),2)</f>
        <v>2255.56</v>
      </c>
      <c r="J2203" s="57"/>
      <c r="K2203" s="57"/>
      <c r="L2203" s="57"/>
      <c r="M2203" s="57"/>
      <c r="N2203" s="57"/>
      <c r="O2203" s="65" t="str">
        <f>+IFERROR(VLOOKUP(A2203,Imagen!A:B,2,0),"")</f>
        <v/>
      </c>
    </row>
    <row r="2204" spans="1:15" ht="18">
      <c r="A2204" s="75" t="s">
        <v>2213</v>
      </c>
      <c r="C2204" s="94" t="str">
        <f>+VLOOKUP(A2204,BD!$A$2:$E$3988,3,0)</f>
        <v>76x88</v>
      </c>
      <c r="D2204" s="95" t="str">
        <f>+VLOOKUP(A2204,BD!$A$2:$E$3988,4,0)</f>
        <v>76x88</v>
      </c>
      <c r="E2204" s="96">
        <f>+VLOOKUP(A2204,BD!$A$2:$E$3988,5,0)</f>
        <v>2320.54</v>
      </c>
      <c r="G2204" s="101">
        <f t="shared" si="65"/>
        <v>1253.0899999999999</v>
      </c>
      <c r="H2204" s="69"/>
      <c r="I2204" s="101">
        <f t="array" ref="I2204">+ROUND(G2204+(G2204*DES.2),2)</f>
        <v>2255.56</v>
      </c>
      <c r="J2204" s="57"/>
      <c r="K2204" s="57"/>
      <c r="L2204" s="57"/>
      <c r="M2204" s="57"/>
      <c r="N2204" s="57"/>
      <c r="O2204" s="65" t="str">
        <f>+IFERROR(VLOOKUP(A2204,Imagen!A:B,2,0),"")</f>
        <v/>
      </c>
    </row>
    <row r="2205" spans="1:15" ht="18">
      <c r="A2205" s="75" t="s">
        <v>2214</v>
      </c>
      <c r="C2205" s="94" t="str">
        <f>+VLOOKUP(A2205,BD!$A$2:$E$3988,3,0)</f>
        <v>77x89</v>
      </c>
      <c r="D2205" s="95" t="str">
        <f>+VLOOKUP(A2205,BD!$A$2:$E$3988,4,0)</f>
        <v>77x89</v>
      </c>
      <c r="E2205" s="96">
        <f>+VLOOKUP(A2205,BD!$A$2:$E$3988,5,0)</f>
        <v>2541.44</v>
      </c>
      <c r="G2205" s="101">
        <f t="shared" ref="G2205:G2236" si="66">IF($G$7="SI",ROUND(E2205-(E2205*DES.1),2)*1.21,ROUND(E2205-(E2205*DES.1),2))</f>
        <v>1372.38</v>
      </c>
      <c r="H2205" s="69"/>
      <c r="I2205" s="101">
        <f t="array" ref="I2205">+ROUND(G2205+(G2205*DES.2),2)</f>
        <v>2470.2800000000002</v>
      </c>
      <c r="J2205" s="57"/>
      <c r="K2205" s="57"/>
      <c r="L2205" s="57"/>
      <c r="M2205" s="57"/>
      <c r="N2205" s="57"/>
      <c r="O2205" s="65" t="str">
        <f>+IFERROR(VLOOKUP(A2205,Imagen!A:B,2,0),"")</f>
        <v/>
      </c>
    </row>
    <row r="2206" spans="1:15" ht="18">
      <c r="A2206" s="75" t="s">
        <v>2215</v>
      </c>
      <c r="C2206" s="94" t="str">
        <f>+VLOOKUP(A2206,BD!$A$2:$E$3988,3,0)</f>
        <v>78x90</v>
      </c>
      <c r="D2206" s="95" t="str">
        <f>+VLOOKUP(A2206,BD!$A$2:$E$3988,4,0)</f>
        <v>78x90</v>
      </c>
      <c r="E2206" s="96">
        <f>+VLOOKUP(A2206,BD!$A$2:$E$3988,5,0)</f>
        <v>2541.44</v>
      </c>
      <c r="G2206" s="101">
        <f t="shared" si="66"/>
        <v>1372.38</v>
      </c>
      <c r="H2206" s="69"/>
      <c r="I2206" s="101">
        <f t="array" ref="I2206">+ROUND(G2206+(G2206*DES.2),2)</f>
        <v>2470.2800000000002</v>
      </c>
      <c r="J2206" s="57"/>
      <c r="K2206" s="57"/>
      <c r="L2206" s="57"/>
      <c r="M2206" s="57"/>
      <c r="N2206" s="57"/>
      <c r="O2206" s="65" t="str">
        <f>+IFERROR(VLOOKUP(A2206,Imagen!A:B,2,0),"")</f>
        <v/>
      </c>
    </row>
    <row r="2207" spans="1:15" ht="18">
      <c r="A2207" s="75" t="s">
        <v>2216</v>
      </c>
      <c r="C2207" s="94" t="str">
        <f>+VLOOKUP(A2207,BD!$A$2:$E$3988,3,0)</f>
        <v>79x91</v>
      </c>
      <c r="D2207" s="95" t="str">
        <f>+VLOOKUP(A2207,BD!$A$2:$E$3988,4,0)</f>
        <v>79x91</v>
      </c>
      <c r="E2207" s="96">
        <f>+VLOOKUP(A2207,BD!$A$2:$E$3988,5,0)</f>
        <v>2541.44</v>
      </c>
      <c r="G2207" s="101">
        <f t="shared" si="66"/>
        <v>1372.38</v>
      </c>
      <c r="H2207" s="69"/>
      <c r="I2207" s="101">
        <f t="array" ref="I2207">+ROUND(G2207+(G2207*DES.2),2)</f>
        <v>2470.2800000000002</v>
      </c>
      <c r="J2207" s="57"/>
      <c r="K2207" s="57"/>
      <c r="L2207" s="57"/>
      <c r="M2207" s="57"/>
      <c r="N2207" s="57"/>
      <c r="O2207" s="65" t="str">
        <f>+IFERROR(VLOOKUP(A2207,Imagen!A:B,2,0),"")</f>
        <v/>
      </c>
    </row>
    <row r="2208" spans="1:15" ht="18">
      <c r="A2208" s="75" t="s">
        <v>2217</v>
      </c>
      <c r="C2208" s="94" t="str">
        <f>+VLOOKUP(A2208,BD!$A$2:$E$3988,3,0)</f>
        <v>80x92</v>
      </c>
      <c r="D2208" s="95" t="str">
        <f>+VLOOKUP(A2208,BD!$A$2:$E$3988,4,0)</f>
        <v>80x92</v>
      </c>
      <c r="E2208" s="96">
        <f>+VLOOKUP(A2208,BD!$A$2:$E$3988,5,0)</f>
        <v>2541.44</v>
      </c>
      <c r="G2208" s="101">
        <f t="shared" si="66"/>
        <v>1372.38</v>
      </c>
      <c r="H2208" s="69"/>
      <c r="I2208" s="101">
        <f t="array" ref="I2208">+ROUND(G2208+(G2208*DES.2),2)</f>
        <v>2470.2800000000002</v>
      </c>
      <c r="J2208" s="57"/>
      <c r="K2208" s="57"/>
      <c r="L2208" s="57"/>
      <c r="M2208" s="57"/>
      <c r="N2208" s="57"/>
      <c r="O2208" s="65" t="str">
        <f>+IFERROR(VLOOKUP(A2208,Imagen!A:B,2,0),"")</f>
        <v/>
      </c>
    </row>
    <row r="2209" spans="1:15" ht="18">
      <c r="A2209" s="75" t="s">
        <v>2218</v>
      </c>
      <c r="C2209" s="94" t="str">
        <f>+VLOOKUP(A2209,BD!$A$2:$E$3988,3,0)</f>
        <v>81x94</v>
      </c>
      <c r="D2209" s="95" t="str">
        <f>+VLOOKUP(A2209,BD!$A$2:$E$3988,4,0)</f>
        <v>81x94</v>
      </c>
      <c r="E2209" s="96">
        <f>+VLOOKUP(A2209,BD!$A$2:$E$3988,5,0)</f>
        <v>0</v>
      </c>
      <c r="G2209" s="101">
        <f t="shared" si="66"/>
        <v>0</v>
      </c>
      <c r="H2209" s="69"/>
      <c r="I2209" s="101">
        <f t="array" ref="I2209">+ROUND(G2209+(G2209*DES.2),2)</f>
        <v>0</v>
      </c>
      <c r="J2209" s="57"/>
      <c r="K2209" s="57"/>
      <c r="L2209" s="57"/>
      <c r="M2209" s="57"/>
      <c r="N2209" s="57"/>
      <c r="O2209" s="65" t="str">
        <f>+IFERROR(VLOOKUP(A2209,Imagen!A:B,2,0),"")</f>
        <v/>
      </c>
    </row>
    <row r="2210" spans="1:15" ht="18">
      <c r="A2210" s="75" t="s">
        <v>2219</v>
      </c>
      <c r="C2210" s="94" t="str">
        <f>+VLOOKUP(A2210,BD!$A$2:$E$3988,3,0)</f>
        <v>82x95</v>
      </c>
      <c r="D2210" s="95" t="str">
        <f>+VLOOKUP(A2210,BD!$A$2:$E$3988,4,0)</f>
        <v>82x95</v>
      </c>
      <c r="E2210" s="96">
        <f>+VLOOKUP(A2210,BD!$A$2:$E$3988,5,0)</f>
        <v>0</v>
      </c>
      <c r="G2210" s="101">
        <f t="shared" si="66"/>
        <v>0</v>
      </c>
      <c r="H2210" s="69"/>
      <c r="I2210" s="101">
        <f t="array" ref="I2210">+ROUND(G2210+(G2210*DES.2),2)</f>
        <v>0</v>
      </c>
      <c r="J2210" s="57"/>
      <c r="K2210" s="57"/>
      <c r="L2210" s="57"/>
      <c r="M2210" s="57"/>
      <c r="N2210" s="57"/>
      <c r="O2210" s="65" t="str">
        <f>+IFERROR(VLOOKUP(A2210,Imagen!A:B,2,0),"")</f>
        <v/>
      </c>
    </row>
    <row r="2211" spans="1:15" ht="18">
      <c r="A2211" s="75" t="s">
        <v>2220</v>
      </c>
      <c r="C2211" s="94" t="str">
        <f>+VLOOKUP(A2211,BD!$A$2:$E$3988,3,0)</f>
        <v>83x96</v>
      </c>
      <c r="D2211" s="95" t="str">
        <f>+VLOOKUP(A2211,BD!$A$2:$E$3988,4,0)</f>
        <v>83x96</v>
      </c>
      <c r="E2211" s="96">
        <f>+VLOOKUP(A2211,BD!$A$2:$E$3988,5,0)</f>
        <v>0</v>
      </c>
      <c r="G2211" s="101">
        <f t="shared" si="66"/>
        <v>0</v>
      </c>
      <c r="H2211" s="69"/>
      <c r="I2211" s="101">
        <f t="array" ref="I2211">+ROUND(G2211+(G2211*DES.2),2)</f>
        <v>0</v>
      </c>
      <c r="J2211" s="57"/>
      <c r="K2211" s="57"/>
      <c r="L2211" s="57"/>
      <c r="M2211" s="57"/>
      <c r="N2211" s="57"/>
      <c r="O2211" s="65" t="str">
        <f>+IFERROR(VLOOKUP(A2211,Imagen!A:B,2,0),"")</f>
        <v/>
      </c>
    </row>
    <row r="2212" spans="1:15" ht="18">
      <c r="A2212" s="75" t="s">
        <v>2221</v>
      </c>
      <c r="C2212" s="94" t="str">
        <f>+VLOOKUP(A2212,BD!$A$2:$E$3988,3,0)</f>
        <v>84x97</v>
      </c>
      <c r="D2212" s="95" t="str">
        <f>+VLOOKUP(A2212,BD!$A$2:$E$3988,4,0)</f>
        <v>84x97</v>
      </c>
      <c r="E2212" s="96">
        <f>+VLOOKUP(A2212,BD!$A$2:$E$3988,5,0)</f>
        <v>0</v>
      </c>
      <c r="G2212" s="101">
        <f t="shared" si="66"/>
        <v>0</v>
      </c>
      <c r="H2212" s="69"/>
      <c r="I2212" s="101">
        <f t="array" ref="I2212">+ROUND(G2212+(G2212*DES.2),2)</f>
        <v>0</v>
      </c>
      <c r="J2212" s="57"/>
      <c r="K2212" s="57"/>
      <c r="L2212" s="57"/>
      <c r="M2212" s="57"/>
      <c r="N2212" s="57"/>
      <c r="O2212" s="65" t="str">
        <f>+IFERROR(VLOOKUP(A2212,Imagen!A:B,2,0),"")</f>
        <v/>
      </c>
    </row>
    <row r="2213" spans="1:15" ht="18">
      <c r="A2213" s="75" t="s">
        <v>2222</v>
      </c>
      <c r="C2213" s="94" t="str">
        <f>+VLOOKUP(A2213,BD!$A$2:$E$3988,3,0)</f>
        <v>85x98</v>
      </c>
      <c r="D2213" s="95" t="str">
        <f>+VLOOKUP(A2213,BD!$A$2:$E$3988,4,0)</f>
        <v>85x98</v>
      </c>
      <c r="E2213" s="96">
        <f>+VLOOKUP(A2213,BD!$A$2:$E$3988,5,0)</f>
        <v>0</v>
      </c>
      <c r="G2213" s="101">
        <f t="shared" si="66"/>
        <v>0</v>
      </c>
      <c r="H2213" s="69"/>
      <c r="I2213" s="101">
        <f t="array" ref="I2213">+ROUND(G2213+(G2213*DES.2),2)</f>
        <v>0</v>
      </c>
      <c r="J2213" s="57"/>
      <c r="K2213" s="57"/>
      <c r="L2213" s="57"/>
      <c r="M2213" s="57"/>
      <c r="N2213" s="57"/>
      <c r="O2213" s="65" t="str">
        <f>+IFERROR(VLOOKUP(A2213,Imagen!A:B,2,0),"")</f>
        <v/>
      </c>
    </row>
    <row r="2214" spans="1:15" ht="18">
      <c r="A2214" s="75" t="s">
        <v>2223</v>
      </c>
      <c r="C2214" s="94" t="str">
        <f>+VLOOKUP(A2214,BD!$A$2:$E$3988,3,0)</f>
        <v>86x99</v>
      </c>
      <c r="D2214" s="95" t="str">
        <f>+VLOOKUP(A2214,BD!$A$2:$E$3988,4,0)</f>
        <v>86x99</v>
      </c>
      <c r="E2214" s="96">
        <f>+VLOOKUP(A2214,BD!$A$2:$E$3988,5,0)</f>
        <v>0</v>
      </c>
      <c r="G2214" s="101">
        <f t="shared" si="66"/>
        <v>0</v>
      </c>
      <c r="H2214" s="69"/>
      <c r="I2214" s="101">
        <f t="array" ref="I2214">+ROUND(G2214+(G2214*DES.2),2)</f>
        <v>0</v>
      </c>
      <c r="J2214" s="57"/>
      <c r="K2214" s="57"/>
      <c r="L2214" s="57"/>
      <c r="M2214" s="57"/>
      <c r="N2214" s="57"/>
      <c r="O2214" s="65" t="str">
        <f>+IFERROR(VLOOKUP(A2214,Imagen!A:B,2,0),"")</f>
        <v/>
      </c>
    </row>
    <row r="2215" spans="1:15" ht="18">
      <c r="A2215" s="75" t="s">
        <v>2224</v>
      </c>
      <c r="C2215" s="94" t="str">
        <f>+VLOOKUP(A2215,BD!$A$2:$E$3988,3,0)</f>
        <v>87x100</v>
      </c>
      <c r="D2215" s="95" t="str">
        <f>+VLOOKUP(A2215,BD!$A$2:$E$3988,4,0)</f>
        <v>87x100</v>
      </c>
      <c r="E2215" s="96">
        <f>+VLOOKUP(A2215,BD!$A$2:$E$3988,5,0)</f>
        <v>0</v>
      </c>
      <c r="G2215" s="101">
        <f t="shared" si="66"/>
        <v>0</v>
      </c>
      <c r="H2215" s="69"/>
      <c r="I2215" s="101">
        <f t="array" ref="I2215">+ROUND(G2215+(G2215*DES.2),2)</f>
        <v>0</v>
      </c>
      <c r="J2215" s="57"/>
      <c r="K2215" s="57"/>
      <c r="L2215" s="57"/>
      <c r="M2215" s="57"/>
      <c r="N2215" s="57"/>
      <c r="O2215" s="65" t="str">
        <f>+IFERROR(VLOOKUP(A2215,Imagen!A:B,2,0),"")</f>
        <v/>
      </c>
    </row>
    <row r="2216" spans="1:15" ht="18">
      <c r="A2216" s="75" t="s">
        <v>2225</v>
      </c>
      <c r="C2216" s="94" t="str">
        <f>+VLOOKUP(A2216,BD!$A$2:$E$3988,3,0)</f>
        <v>88x101</v>
      </c>
      <c r="D2216" s="95" t="str">
        <f>+VLOOKUP(A2216,BD!$A$2:$E$3988,4,0)</f>
        <v>88x101</v>
      </c>
      <c r="E2216" s="96">
        <f>+VLOOKUP(A2216,BD!$A$2:$E$3988,5,0)</f>
        <v>0</v>
      </c>
      <c r="G2216" s="101">
        <f t="shared" si="66"/>
        <v>0</v>
      </c>
      <c r="H2216" s="69"/>
      <c r="I2216" s="101">
        <f t="array" ref="I2216">+ROUND(G2216+(G2216*DES.2),2)</f>
        <v>0</v>
      </c>
      <c r="J2216" s="57"/>
      <c r="K2216" s="57"/>
      <c r="L2216" s="57"/>
      <c r="M2216" s="57"/>
      <c r="N2216" s="57"/>
      <c r="O2216" s="65" t="str">
        <f>+IFERROR(VLOOKUP(A2216,Imagen!A:B,2,0),"")</f>
        <v/>
      </c>
    </row>
    <row r="2217" spans="1:15" ht="18">
      <c r="A2217" s="75" t="s">
        <v>2226</v>
      </c>
      <c r="C2217" s="94" t="str">
        <f>+VLOOKUP(A2217,BD!$A$2:$E$3988,3,0)</f>
        <v>89x102</v>
      </c>
      <c r="D2217" s="95" t="str">
        <f>+VLOOKUP(A2217,BD!$A$2:$E$3988,4,0)</f>
        <v>89x102</v>
      </c>
      <c r="E2217" s="96">
        <f>+VLOOKUP(A2217,BD!$A$2:$E$3988,5,0)</f>
        <v>0</v>
      </c>
      <c r="G2217" s="101">
        <f t="shared" si="66"/>
        <v>0</v>
      </c>
      <c r="H2217" s="69"/>
      <c r="I2217" s="101">
        <f t="array" ref="I2217">+ROUND(G2217+(G2217*DES.2),2)</f>
        <v>0</v>
      </c>
      <c r="J2217" s="57"/>
      <c r="K2217" s="57"/>
      <c r="L2217" s="57"/>
      <c r="M2217" s="57"/>
      <c r="N2217" s="57"/>
      <c r="O2217" s="65" t="str">
        <f>+IFERROR(VLOOKUP(A2217,Imagen!A:B,2,0),"")</f>
        <v/>
      </c>
    </row>
    <row r="2218" spans="1:15" ht="18">
      <c r="A2218" s="75" t="s">
        <v>2227</v>
      </c>
      <c r="C2218" s="94" t="str">
        <f>+VLOOKUP(A2218,BD!$A$2:$E$3988,3,0)</f>
        <v>90x103</v>
      </c>
      <c r="D2218" s="95" t="str">
        <f>+VLOOKUP(A2218,BD!$A$2:$E$3988,4,0)</f>
        <v>90x103</v>
      </c>
      <c r="E2218" s="96">
        <f>+VLOOKUP(A2218,BD!$A$2:$E$3988,5,0)</f>
        <v>0</v>
      </c>
      <c r="G2218" s="101">
        <f t="shared" si="66"/>
        <v>0</v>
      </c>
      <c r="H2218" s="69"/>
      <c r="I2218" s="101">
        <f t="array" ref="I2218">+ROUND(G2218+(G2218*DES.2),2)</f>
        <v>0</v>
      </c>
      <c r="J2218" s="57"/>
      <c r="K2218" s="57"/>
      <c r="L2218" s="57"/>
      <c r="M2218" s="57"/>
      <c r="N2218" s="57"/>
      <c r="O2218" s="65" t="str">
        <f>+IFERROR(VLOOKUP(A2218,Imagen!A:B,2,0),"")</f>
        <v/>
      </c>
    </row>
    <row r="2219" spans="1:15" ht="18">
      <c r="A2219" s="75" t="s">
        <v>2228</v>
      </c>
      <c r="C2219" s="94" t="str">
        <f>+VLOOKUP(A2219,BD!$A$2:$E$3988,3,0)</f>
        <v>91x104</v>
      </c>
      <c r="D2219" s="95" t="str">
        <f>+VLOOKUP(A2219,BD!$A$2:$E$3988,4,0)</f>
        <v>91x104</v>
      </c>
      <c r="E2219" s="96">
        <f>+VLOOKUP(A2219,BD!$A$2:$E$3988,5,0)</f>
        <v>0</v>
      </c>
      <c r="G2219" s="101">
        <f t="shared" si="66"/>
        <v>0</v>
      </c>
      <c r="H2219" s="69"/>
      <c r="I2219" s="101">
        <f t="array" ref="I2219">+ROUND(G2219+(G2219*DES.2),2)</f>
        <v>0</v>
      </c>
      <c r="J2219" s="57"/>
      <c r="K2219" s="57"/>
      <c r="L2219" s="57"/>
      <c r="M2219" s="57"/>
      <c r="N2219" s="57"/>
      <c r="O2219" s="65" t="str">
        <f>+IFERROR(VLOOKUP(A2219,Imagen!A:B,2,0),"")</f>
        <v/>
      </c>
    </row>
    <row r="2220" spans="1:15" ht="18">
      <c r="A2220" s="75" t="s">
        <v>2229</v>
      </c>
      <c r="C2220" s="94" t="str">
        <f>+VLOOKUP(A2220,BD!$A$2:$E$3988,3,0)</f>
        <v>92x105</v>
      </c>
      <c r="D2220" s="95" t="str">
        <f>+VLOOKUP(A2220,BD!$A$2:$E$3988,4,0)</f>
        <v>92x105</v>
      </c>
      <c r="E2220" s="96">
        <f>+VLOOKUP(A2220,BD!$A$2:$E$3988,5,0)</f>
        <v>0</v>
      </c>
      <c r="G2220" s="101">
        <f t="shared" si="66"/>
        <v>0</v>
      </c>
      <c r="H2220" s="69"/>
      <c r="I2220" s="101">
        <f t="array" ref="I2220">+ROUND(G2220+(G2220*DES.2),2)</f>
        <v>0</v>
      </c>
      <c r="J2220" s="57"/>
      <c r="K2220" s="57"/>
      <c r="L2220" s="57"/>
      <c r="M2220" s="57"/>
      <c r="N2220" s="57"/>
      <c r="O2220" s="65" t="str">
        <f>+IFERROR(VLOOKUP(A2220,Imagen!A:B,2,0),"")</f>
        <v/>
      </c>
    </row>
    <row r="2221" spans="1:15" ht="18">
      <c r="A2221" s="75" t="s">
        <v>2230</v>
      </c>
      <c r="C2221" s="94" t="str">
        <f>+VLOOKUP(A2221,BD!$A$2:$E$3988,3,0)</f>
        <v>93x103</v>
      </c>
      <c r="D2221" s="95" t="str">
        <f>+VLOOKUP(A2221,BD!$A$2:$E$3988,4,0)</f>
        <v>93x103</v>
      </c>
      <c r="E2221" s="96">
        <f>+VLOOKUP(A2221,BD!$A$2:$E$3988,5,0)</f>
        <v>0</v>
      </c>
      <c r="G2221" s="101">
        <f t="shared" si="66"/>
        <v>0</v>
      </c>
      <c r="H2221" s="69"/>
      <c r="I2221" s="101">
        <f t="array" ref="I2221">+ROUND(G2221+(G2221*DES.2),2)</f>
        <v>0</v>
      </c>
      <c r="J2221" s="57"/>
      <c r="K2221" s="57"/>
      <c r="L2221" s="57"/>
      <c r="M2221" s="57"/>
      <c r="N2221" s="57"/>
      <c r="O2221" s="65" t="str">
        <f>+IFERROR(VLOOKUP(A2221,Imagen!A:B,2,0),"")</f>
        <v/>
      </c>
    </row>
    <row r="2222" spans="1:15" ht="18">
      <c r="A2222" s="75" t="s">
        <v>2231</v>
      </c>
      <c r="C2222" s="94" t="str">
        <f>+VLOOKUP(A2222,BD!$A$2:$E$3988,3,0)</f>
        <v>94x106</v>
      </c>
      <c r="D2222" s="95" t="str">
        <f>+VLOOKUP(A2222,BD!$A$2:$E$3988,4,0)</f>
        <v>94x106</v>
      </c>
      <c r="E2222" s="96">
        <f>+VLOOKUP(A2222,BD!$A$2:$E$3988,5,0)</f>
        <v>3770.48</v>
      </c>
      <c r="G2222" s="101">
        <f t="shared" si="66"/>
        <v>2036.06</v>
      </c>
      <c r="H2222" s="69"/>
      <c r="I2222" s="101">
        <f t="array" ref="I2222">+ROUND(G2222+(G2222*DES.2),2)</f>
        <v>3664.91</v>
      </c>
      <c r="J2222" s="57"/>
      <c r="K2222" s="57"/>
      <c r="L2222" s="57"/>
      <c r="M2222" s="57"/>
      <c r="N2222" s="57"/>
      <c r="O2222" s="65" t="str">
        <f>+IFERROR(VLOOKUP(A2222,Imagen!A:B,2,0),"")</f>
        <v/>
      </c>
    </row>
    <row r="2223" spans="1:15" ht="18">
      <c r="A2223" s="75" t="s">
        <v>2232</v>
      </c>
      <c r="C2223" s="94" t="str">
        <f>+VLOOKUP(A2223,BD!$A$2:$E$3988,3,0)</f>
        <v>95x107</v>
      </c>
      <c r="D2223" s="95" t="str">
        <f>+VLOOKUP(A2223,BD!$A$2:$E$3988,4,0)</f>
        <v>95x107</v>
      </c>
      <c r="E2223" s="96">
        <f>+VLOOKUP(A2223,BD!$A$2:$E$3988,5,0)</f>
        <v>3770.48</v>
      </c>
      <c r="G2223" s="101">
        <f t="shared" si="66"/>
        <v>2036.06</v>
      </c>
      <c r="H2223" s="69"/>
      <c r="I2223" s="101">
        <f t="array" ref="I2223">+ROUND(G2223+(G2223*DES.2),2)</f>
        <v>3664.91</v>
      </c>
      <c r="J2223" s="57"/>
      <c r="K2223" s="57"/>
      <c r="L2223" s="57"/>
      <c r="M2223" s="57"/>
      <c r="N2223" s="57"/>
      <c r="O2223" s="65" t="str">
        <f>+IFERROR(VLOOKUP(A2223,Imagen!A:B,2,0),"")</f>
        <v/>
      </c>
    </row>
    <row r="2224" spans="1:15" ht="18">
      <c r="A2224" s="75" t="s">
        <v>2233</v>
      </c>
      <c r="C2224" s="94" t="str">
        <f>+VLOOKUP(A2224,BD!$A$2:$E$3988,3,0)</f>
        <v>96x108</v>
      </c>
      <c r="D2224" s="95" t="str">
        <f>+VLOOKUP(A2224,BD!$A$2:$E$3988,4,0)</f>
        <v>96x108</v>
      </c>
      <c r="E2224" s="96">
        <f>+VLOOKUP(A2224,BD!$A$2:$E$3988,5,0)</f>
        <v>3916.7</v>
      </c>
      <c r="G2224" s="101">
        <f t="shared" si="66"/>
        <v>2115.02</v>
      </c>
      <c r="H2224" s="69"/>
      <c r="I2224" s="101">
        <f t="array" ref="I2224">+ROUND(G2224+(G2224*DES.2),2)</f>
        <v>3807.04</v>
      </c>
      <c r="J2224" s="57"/>
      <c r="K2224" s="57"/>
      <c r="L2224" s="57"/>
      <c r="M2224" s="57"/>
      <c r="N2224" s="57"/>
      <c r="O2224" s="65" t="str">
        <f>+IFERROR(VLOOKUP(A2224,Imagen!A:B,2,0),"")</f>
        <v/>
      </c>
    </row>
    <row r="2225" spans="1:15" ht="18">
      <c r="A2225" s="75" t="s">
        <v>2234</v>
      </c>
      <c r="C2225" s="94" t="str">
        <f>+VLOOKUP(A2225,BD!$A$2:$E$3988,3,0)</f>
        <v>97x109</v>
      </c>
      <c r="D2225" s="95" t="str">
        <f>+VLOOKUP(A2225,BD!$A$2:$E$3988,4,0)</f>
        <v>97x109</v>
      </c>
      <c r="E2225" s="96">
        <f>+VLOOKUP(A2225,BD!$A$2:$E$3988,5,0)</f>
        <v>3916.7</v>
      </c>
      <c r="G2225" s="101">
        <f t="shared" si="66"/>
        <v>2115.02</v>
      </c>
      <c r="H2225" s="69"/>
      <c r="I2225" s="101">
        <f t="array" ref="I2225">+ROUND(G2225+(G2225*DES.2),2)</f>
        <v>3807.04</v>
      </c>
      <c r="J2225" s="57"/>
      <c r="K2225" s="57"/>
      <c r="L2225" s="57"/>
      <c r="M2225" s="57"/>
      <c r="N2225" s="57"/>
      <c r="O2225" s="65" t="str">
        <f>+IFERROR(VLOOKUP(A2225,Imagen!A:B,2,0),"")</f>
        <v/>
      </c>
    </row>
    <row r="2226" spans="1:15" ht="18">
      <c r="A2226" s="75" t="s">
        <v>2235</v>
      </c>
      <c r="C2226" s="94" t="str">
        <f>+VLOOKUP(A2226,BD!$A$2:$E$3988,3,0)</f>
        <v>98x110</v>
      </c>
      <c r="D2226" s="95" t="str">
        <f>+VLOOKUP(A2226,BD!$A$2:$E$3988,4,0)</f>
        <v>98x110</v>
      </c>
      <c r="E2226" s="96">
        <f>+VLOOKUP(A2226,BD!$A$2:$E$3988,5,0)</f>
        <v>3916.7</v>
      </c>
      <c r="G2226" s="101">
        <f t="shared" si="66"/>
        <v>2115.02</v>
      </c>
      <c r="H2226" s="69"/>
      <c r="I2226" s="101">
        <f t="array" ref="I2226">+ROUND(G2226+(G2226*DES.2),2)</f>
        <v>3807.04</v>
      </c>
      <c r="J2226" s="57"/>
      <c r="K2226" s="57"/>
      <c r="L2226" s="57"/>
      <c r="M2226" s="57"/>
      <c r="N2226" s="57"/>
      <c r="O2226" s="65" t="str">
        <f>+IFERROR(VLOOKUP(A2226,Imagen!A:B,2,0),"")</f>
        <v/>
      </c>
    </row>
    <row r="2227" spans="1:15" ht="18">
      <c r="A2227" s="75" t="s">
        <v>2236</v>
      </c>
      <c r="C2227" s="94" t="str">
        <f>+VLOOKUP(A2227,BD!$A$2:$E$3988,3,0)</f>
        <v>99x111</v>
      </c>
      <c r="D2227" s="95" t="str">
        <f>+VLOOKUP(A2227,BD!$A$2:$E$3988,4,0)</f>
        <v>99x111</v>
      </c>
      <c r="E2227" s="96">
        <f>+VLOOKUP(A2227,BD!$A$2:$E$3988,5,0)</f>
        <v>3916.7</v>
      </c>
      <c r="G2227" s="101">
        <f t="shared" si="66"/>
        <v>2115.02</v>
      </c>
      <c r="H2227" s="69"/>
      <c r="I2227" s="101">
        <f t="array" ref="I2227">+ROUND(G2227+(G2227*DES.2),2)</f>
        <v>3807.04</v>
      </c>
      <c r="J2227" s="57"/>
      <c r="K2227" s="57"/>
      <c r="L2227" s="57"/>
      <c r="M2227" s="57"/>
      <c r="N2227" s="57"/>
      <c r="O2227" s="65" t="str">
        <f>+IFERROR(VLOOKUP(A2227,Imagen!A:B,2,0),"")</f>
        <v/>
      </c>
    </row>
    <row r="2228" spans="1:15" ht="18">
      <c r="A2228" s="75" t="s">
        <v>2237</v>
      </c>
      <c r="C2228" s="94" t="str">
        <f>+VLOOKUP(A2228,BD!$A$2:$E$3988,3,0)</f>
        <v>100x111</v>
      </c>
      <c r="D2228" s="95" t="str">
        <f>+VLOOKUP(A2228,BD!$A$2:$E$3988,4,0)</f>
        <v>100x111</v>
      </c>
      <c r="E2228" s="96">
        <f>+VLOOKUP(A2228,BD!$A$2:$E$3988,5,0)</f>
        <v>0</v>
      </c>
      <c r="G2228" s="101">
        <f t="shared" si="66"/>
        <v>0</v>
      </c>
      <c r="H2228" s="69"/>
      <c r="I2228" s="101">
        <f t="array" ref="I2228">+ROUND(G2228+(G2228*DES.2),2)</f>
        <v>0</v>
      </c>
      <c r="J2228" s="57"/>
      <c r="K2228" s="57"/>
      <c r="L2228" s="57"/>
      <c r="M2228" s="57"/>
      <c r="N2228" s="57"/>
      <c r="O2228" s="65" t="str">
        <f>+IFERROR(VLOOKUP(A2228,Imagen!A:B,2,0),"")</f>
        <v/>
      </c>
    </row>
    <row r="2229" spans="1:15" ht="18">
      <c r="A2229" s="75" t="s">
        <v>2238</v>
      </c>
      <c r="C2229" s="94" t="str">
        <f>+VLOOKUP(A2229,BD!$A$2:$E$3988,3,0)</f>
        <v>100x112</v>
      </c>
      <c r="D2229" s="95" t="str">
        <f>+VLOOKUP(A2229,BD!$A$2:$E$3988,4,0)</f>
        <v>100x112</v>
      </c>
      <c r="E2229" s="96">
        <f>+VLOOKUP(A2229,BD!$A$2:$E$3988,5,0)</f>
        <v>3916.7</v>
      </c>
      <c r="G2229" s="101">
        <f t="shared" si="66"/>
        <v>2115.02</v>
      </c>
      <c r="H2229" s="69"/>
      <c r="I2229" s="101">
        <f t="array" ref="I2229">+ROUND(G2229+(G2229*DES.2),2)</f>
        <v>3807.04</v>
      </c>
      <c r="J2229" s="57"/>
      <c r="K2229" s="57"/>
      <c r="L2229" s="57"/>
      <c r="M2229" s="57"/>
      <c r="N2229" s="57"/>
      <c r="O2229" s="65" t="str">
        <f>+IFERROR(VLOOKUP(A2229,Imagen!A:B,2,0),"")</f>
        <v/>
      </c>
    </row>
    <row r="2230" spans="1:15" ht="18">
      <c r="A2230" s="75" t="s">
        <v>2239</v>
      </c>
      <c r="C2230" s="94" t="str">
        <f>+VLOOKUP(A2230,BD!$A$2:$E$3988,3,0)</f>
        <v>101x113</v>
      </c>
      <c r="D2230" s="95" t="str">
        <f>+VLOOKUP(A2230,BD!$A$2:$E$3988,4,0)</f>
        <v>101x113</v>
      </c>
      <c r="E2230" s="96">
        <f>+VLOOKUP(A2230,BD!$A$2:$E$3988,5,0)</f>
        <v>0</v>
      </c>
      <c r="G2230" s="101">
        <f t="shared" si="66"/>
        <v>0</v>
      </c>
      <c r="H2230" s="69"/>
      <c r="I2230" s="101">
        <f t="array" ref="I2230">+ROUND(G2230+(G2230*DES.2),2)</f>
        <v>0</v>
      </c>
      <c r="J2230" s="57"/>
      <c r="K2230" s="57"/>
      <c r="L2230" s="57"/>
      <c r="M2230" s="57"/>
      <c r="N2230" s="57"/>
      <c r="O2230" s="65" t="str">
        <f>+IFERROR(VLOOKUP(A2230,Imagen!A:B,2,0),"")</f>
        <v/>
      </c>
    </row>
    <row r="2231" spans="1:15" ht="18">
      <c r="A2231" s="75" t="s">
        <v>2240</v>
      </c>
      <c r="C2231" s="94" t="str">
        <f>+VLOOKUP(A2231,BD!$A$2:$E$3988,3,0)</f>
        <v>102x114</v>
      </c>
      <c r="D2231" s="95" t="str">
        <f>+VLOOKUP(A2231,BD!$A$2:$E$3988,4,0)</f>
        <v>102x114</v>
      </c>
      <c r="E2231" s="96">
        <f>+VLOOKUP(A2231,BD!$A$2:$E$3988,5,0)</f>
        <v>0</v>
      </c>
      <c r="G2231" s="101">
        <f t="shared" si="66"/>
        <v>0</v>
      </c>
      <c r="H2231" s="69"/>
      <c r="I2231" s="101">
        <f t="array" ref="I2231">+ROUND(G2231+(G2231*DES.2),2)</f>
        <v>0</v>
      </c>
      <c r="J2231" s="57"/>
      <c r="K2231" s="57"/>
      <c r="L2231" s="57"/>
      <c r="M2231" s="57"/>
      <c r="N2231" s="57"/>
      <c r="O2231" s="65" t="str">
        <f>+IFERROR(VLOOKUP(A2231,Imagen!A:B,2,0),"")</f>
        <v/>
      </c>
    </row>
    <row r="2232" spans="1:15" ht="18">
      <c r="A2232" s="75" t="s">
        <v>2241</v>
      </c>
      <c r="C2232" s="94" t="str">
        <f>+VLOOKUP(A2232,BD!$A$2:$E$3988,3,0)</f>
        <v>103x114</v>
      </c>
      <c r="D2232" s="95" t="str">
        <f>+VLOOKUP(A2232,BD!$A$2:$E$3988,4,0)</f>
        <v>103x114</v>
      </c>
      <c r="E2232" s="96">
        <f>+VLOOKUP(A2232,BD!$A$2:$E$3988,5,0)</f>
        <v>0</v>
      </c>
      <c r="G2232" s="101">
        <f t="shared" si="66"/>
        <v>0</v>
      </c>
      <c r="H2232" s="69"/>
      <c r="I2232" s="101">
        <f t="array" ref="I2232">+ROUND(G2232+(G2232*DES.2),2)</f>
        <v>0</v>
      </c>
      <c r="J2232" s="57"/>
      <c r="K2232" s="57"/>
      <c r="L2232" s="57"/>
      <c r="M2232" s="57"/>
      <c r="N2232" s="57"/>
      <c r="O2232" s="65" t="str">
        <f>+IFERROR(VLOOKUP(A2232,Imagen!A:B,2,0),"")</f>
        <v/>
      </c>
    </row>
    <row r="2233" spans="1:15" ht="18">
      <c r="A2233" s="75" t="s">
        <v>2242</v>
      </c>
      <c r="C2233" s="94" t="str">
        <f>+VLOOKUP(A2233,BD!$A$2:$E$3988,3,0)</f>
        <v>103x115</v>
      </c>
      <c r="D2233" s="95" t="str">
        <f>+VLOOKUP(A2233,BD!$A$2:$E$3988,4,0)</f>
        <v>103x115</v>
      </c>
      <c r="E2233" s="96">
        <f>+VLOOKUP(A2233,BD!$A$2:$E$3988,5,0)</f>
        <v>0</v>
      </c>
      <c r="G2233" s="101">
        <f t="shared" si="66"/>
        <v>0</v>
      </c>
      <c r="H2233" s="69"/>
      <c r="I2233" s="101">
        <f t="array" ref="I2233">+ROUND(G2233+(G2233*DES.2),2)</f>
        <v>0</v>
      </c>
      <c r="J2233" s="57"/>
      <c r="K2233" s="57"/>
      <c r="L2233" s="57"/>
      <c r="M2233" s="57"/>
      <c r="N2233" s="57"/>
      <c r="O2233" s="65" t="str">
        <f>+IFERROR(VLOOKUP(A2233,Imagen!A:B,2,0),"")</f>
        <v/>
      </c>
    </row>
    <row r="2234" spans="1:15" ht="18">
      <c r="A2234" s="75" t="s">
        <v>2243</v>
      </c>
      <c r="C2234" s="94" t="str">
        <f>+VLOOKUP(A2234,BD!$A$2:$E$3988,3,0)</f>
        <v>104x114</v>
      </c>
      <c r="D2234" s="95" t="str">
        <f>+VLOOKUP(A2234,BD!$A$2:$E$3988,4,0)</f>
        <v>104x114</v>
      </c>
      <c r="E2234" s="96">
        <f>+VLOOKUP(A2234,BD!$A$2:$E$3988,5,0)</f>
        <v>0</v>
      </c>
      <c r="G2234" s="101">
        <f t="shared" si="66"/>
        <v>0</v>
      </c>
      <c r="H2234" s="69"/>
      <c r="I2234" s="101">
        <f t="array" ref="I2234">+ROUND(G2234+(G2234*DES.2),2)</f>
        <v>0</v>
      </c>
      <c r="J2234" s="57"/>
      <c r="K2234" s="57"/>
      <c r="L2234" s="57"/>
      <c r="M2234" s="57"/>
      <c r="N2234" s="57"/>
      <c r="O2234" s="65" t="str">
        <f>+IFERROR(VLOOKUP(A2234,Imagen!A:B,2,0),"")</f>
        <v/>
      </c>
    </row>
    <row r="2235" spans="1:15" ht="18">
      <c r="A2235" s="75" t="s">
        <v>2244</v>
      </c>
      <c r="C2235" s="94" t="str">
        <f>+VLOOKUP(A2235,BD!$A$2:$E$3988,3,0)</f>
        <v>104x116</v>
      </c>
      <c r="D2235" s="95" t="str">
        <f>+VLOOKUP(A2235,BD!$A$2:$E$3988,4,0)</f>
        <v>104x116</v>
      </c>
      <c r="E2235" s="96">
        <f>+VLOOKUP(A2235,BD!$A$2:$E$3988,5,0)</f>
        <v>0</v>
      </c>
      <c r="G2235" s="101">
        <f t="shared" si="66"/>
        <v>0</v>
      </c>
      <c r="H2235" s="69"/>
      <c r="I2235" s="101">
        <f t="array" ref="I2235">+ROUND(G2235+(G2235*DES.2),2)</f>
        <v>0</v>
      </c>
      <c r="J2235" s="57"/>
      <c r="K2235" s="57"/>
      <c r="L2235" s="57"/>
      <c r="M2235" s="57"/>
      <c r="N2235" s="57"/>
      <c r="O2235" s="65" t="str">
        <f>+IFERROR(VLOOKUP(A2235,Imagen!A:B,2,0),"")</f>
        <v/>
      </c>
    </row>
    <row r="2236" spans="1:15" ht="18">
      <c r="A2236" s="75" t="s">
        <v>2245</v>
      </c>
      <c r="C2236" s="94" t="str">
        <f>+VLOOKUP(A2236,BD!$A$2:$E$3988,3,0)</f>
        <v>105x117</v>
      </c>
      <c r="D2236" s="95" t="str">
        <f>+VLOOKUP(A2236,BD!$A$2:$E$3988,4,0)</f>
        <v>105x117</v>
      </c>
      <c r="E2236" s="96">
        <f>+VLOOKUP(A2236,BD!$A$2:$E$3988,5,0)</f>
        <v>4790.6899999999996</v>
      </c>
      <c r="G2236" s="101">
        <f t="shared" si="66"/>
        <v>2586.9699999999998</v>
      </c>
      <c r="H2236" s="69"/>
      <c r="I2236" s="101">
        <f t="array" ref="I2236">+ROUND(G2236+(G2236*DES.2),2)</f>
        <v>4656.55</v>
      </c>
      <c r="J2236" s="57"/>
      <c r="K2236" s="57"/>
      <c r="L2236" s="57"/>
      <c r="M2236" s="57"/>
      <c r="N2236" s="57"/>
      <c r="O2236" s="65" t="str">
        <f>+IFERROR(VLOOKUP(A2236,Imagen!A:B,2,0),"")</f>
        <v/>
      </c>
    </row>
    <row r="2237" spans="1:15" ht="18">
      <c r="A2237" s="75" t="s">
        <v>2246</v>
      </c>
      <c r="C2237" s="94" t="str">
        <f>+VLOOKUP(A2237,BD!$A$2:$E$3988,3,0)</f>
        <v>105x118</v>
      </c>
      <c r="D2237" s="95" t="str">
        <f>+VLOOKUP(A2237,BD!$A$2:$E$3988,4,0)</f>
        <v>105x118</v>
      </c>
      <c r="E2237" s="96">
        <f>+VLOOKUP(A2237,BD!$A$2:$E$3988,5,0)</f>
        <v>0</v>
      </c>
      <c r="G2237" s="101">
        <f t="shared" ref="G2237:G2255" si="67">IF($G$7="SI",ROUND(E2237-(E2237*DES.1),2)*1.21,ROUND(E2237-(E2237*DES.1),2))</f>
        <v>0</v>
      </c>
      <c r="H2237" s="69"/>
      <c r="I2237" s="101">
        <f t="array" ref="I2237">+ROUND(G2237+(G2237*DES.2),2)</f>
        <v>0</v>
      </c>
      <c r="J2237" s="57"/>
      <c r="K2237" s="57"/>
      <c r="L2237" s="57"/>
      <c r="M2237" s="57"/>
      <c r="N2237" s="57"/>
      <c r="O2237" s="65" t="str">
        <f>+IFERROR(VLOOKUP(A2237,Imagen!A:B,2,0),"")</f>
        <v/>
      </c>
    </row>
    <row r="2238" spans="1:15" ht="18">
      <c r="A2238" s="75" t="s">
        <v>2247</v>
      </c>
      <c r="C2238" s="94" t="str">
        <f>+VLOOKUP(A2238,BD!$A$2:$E$3988,3,0)</f>
        <v>106x118</v>
      </c>
      <c r="D2238" s="95" t="str">
        <f>+VLOOKUP(A2238,BD!$A$2:$E$3988,4,0)</f>
        <v>106x118</v>
      </c>
      <c r="E2238" s="96">
        <f>+VLOOKUP(A2238,BD!$A$2:$E$3988,5,0)</f>
        <v>0</v>
      </c>
      <c r="G2238" s="101">
        <f t="shared" si="67"/>
        <v>0</v>
      </c>
      <c r="H2238" s="69"/>
      <c r="I2238" s="101">
        <f t="array" ref="I2238">+ROUND(G2238+(G2238*DES.2),2)</f>
        <v>0</v>
      </c>
      <c r="J2238" s="57"/>
      <c r="K2238" s="57"/>
      <c r="L2238" s="57"/>
      <c r="M2238" s="57"/>
      <c r="N2238" s="57"/>
      <c r="O2238" s="65" t="str">
        <f>+IFERROR(VLOOKUP(A2238,Imagen!A:B,2,0),"")</f>
        <v/>
      </c>
    </row>
    <row r="2239" spans="1:15" ht="18">
      <c r="A2239" s="75" t="s">
        <v>2248</v>
      </c>
      <c r="C2239" s="94" t="str">
        <f>+VLOOKUP(A2239,BD!$A$2:$E$3988,3,0)</f>
        <v>107x118</v>
      </c>
      <c r="D2239" s="95" t="str">
        <f>+VLOOKUP(A2239,BD!$A$2:$E$3988,4,0)</f>
        <v>107x118</v>
      </c>
      <c r="E2239" s="96">
        <f>+VLOOKUP(A2239,BD!$A$2:$E$3988,5,0)</f>
        <v>0</v>
      </c>
      <c r="G2239" s="101">
        <f t="shared" si="67"/>
        <v>0</v>
      </c>
      <c r="H2239" s="69"/>
      <c r="I2239" s="101">
        <f t="array" ref="I2239">+ROUND(G2239+(G2239*DES.2),2)</f>
        <v>0</v>
      </c>
      <c r="J2239" s="57"/>
      <c r="K2239" s="57"/>
      <c r="L2239" s="57"/>
      <c r="M2239" s="57"/>
      <c r="N2239" s="57"/>
      <c r="O2239" s="65" t="str">
        <f>+IFERROR(VLOOKUP(A2239,Imagen!A:B,2,0),"")</f>
        <v/>
      </c>
    </row>
    <row r="2240" spans="1:15" ht="18">
      <c r="A2240" s="75" t="s">
        <v>2249</v>
      </c>
      <c r="C2240" s="94" t="str">
        <f>+VLOOKUP(A2240,BD!$A$2:$E$3988,3,0)</f>
        <v>107x119</v>
      </c>
      <c r="D2240" s="95" t="str">
        <f>+VLOOKUP(A2240,BD!$A$2:$E$3988,4,0)</f>
        <v>107x119</v>
      </c>
      <c r="E2240" s="96">
        <f>+VLOOKUP(A2240,BD!$A$2:$E$3988,5,0)</f>
        <v>0</v>
      </c>
      <c r="G2240" s="101">
        <f t="shared" si="67"/>
        <v>0</v>
      </c>
      <c r="H2240" s="69"/>
      <c r="I2240" s="101">
        <f t="array" ref="I2240">+ROUND(G2240+(G2240*DES.2),2)</f>
        <v>0</v>
      </c>
      <c r="J2240" s="57"/>
      <c r="K2240" s="57"/>
      <c r="L2240" s="57"/>
      <c r="M2240" s="57"/>
      <c r="N2240" s="57"/>
      <c r="O2240" s="65" t="str">
        <f>+IFERROR(VLOOKUP(A2240,Imagen!A:B,2,0),"")</f>
        <v/>
      </c>
    </row>
    <row r="2241" spans="1:15" ht="18">
      <c r="A2241" s="75" t="s">
        <v>2250</v>
      </c>
      <c r="C2241" s="94" t="str">
        <f>+VLOOKUP(A2241,BD!$A$2:$E$3988,3,0)</f>
        <v>108x120</v>
      </c>
      <c r="D2241" s="95" t="str">
        <f>+VLOOKUP(A2241,BD!$A$2:$E$3988,4,0)</f>
        <v>108x120</v>
      </c>
      <c r="E2241" s="96">
        <f>+VLOOKUP(A2241,BD!$A$2:$E$3988,5,0)</f>
        <v>0</v>
      </c>
      <c r="G2241" s="101">
        <f t="shared" si="67"/>
        <v>0</v>
      </c>
      <c r="H2241" s="69"/>
      <c r="I2241" s="101">
        <f t="array" ref="I2241">+ROUND(G2241+(G2241*DES.2),2)</f>
        <v>0</v>
      </c>
      <c r="J2241" s="57"/>
      <c r="K2241" s="57"/>
      <c r="L2241" s="57"/>
      <c r="M2241" s="57"/>
      <c r="N2241" s="57"/>
      <c r="O2241" s="65" t="str">
        <f>+IFERROR(VLOOKUP(A2241,Imagen!A:B,2,0),"")</f>
        <v/>
      </c>
    </row>
    <row r="2242" spans="1:15" ht="18">
      <c r="A2242" s="75" t="s">
        <v>2251</v>
      </c>
      <c r="C2242" s="94" t="str">
        <f>+VLOOKUP(A2242,BD!$A$2:$E$3988,3,0)</f>
        <v>109x121</v>
      </c>
      <c r="D2242" s="95" t="str">
        <f>+VLOOKUP(A2242,BD!$A$2:$E$3988,4,0)</f>
        <v>109x121</v>
      </c>
      <c r="E2242" s="96">
        <f>+VLOOKUP(A2242,BD!$A$2:$E$3988,5,0)</f>
        <v>0</v>
      </c>
      <c r="G2242" s="101">
        <f t="shared" si="67"/>
        <v>0</v>
      </c>
      <c r="H2242" s="69"/>
      <c r="I2242" s="101">
        <f t="array" ref="I2242">+ROUND(G2242+(G2242*DES.2),2)</f>
        <v>0</v>
      </c>
      <c r="J2242" s="57"/>
      <c r="K2242" s="57"/>
      <c r="L2242" s="57"/>
      <c r="M2242" s="57"/>
      <c r="N2242" s="57"/>
      <c r="O2242" s="65" t="str">
        <f>+IFERROR(VLOOKUP(A2242,Imagen!A:B,2,0),"")</f>
        <v/>
      </c>
    </row>
    <row r="2243" spans="1:15" ht="18">
      <c r="A2243" s="75" t="s">
        <v>2252</v>
      </c>
      <c r="C2243" s="94" t="str">
        <f>+VLOOKUP(A2243,BD!$A$2:$E$3988,3,0)</f>
        <v>110x121</v>
      </c>
      <c r="D2243" s="95" t="str">
        <f>+VLOOKUP(A2243,BD!$A$2:$E$3988,4,0)</f>
        <v>110x121</v>
      </c>
      <c r="E2243" s="96">
        <f>+VLOOKUP(A2243,BD!$A$2:$E$3988,5,0)</f>
        <v>0</v>
      </c>
      <c r="G2243" s="101">
        <f t="shared" si="67"/>
        <v>0</v>
      </c>
      <c r="H2243" s="69"/>
      <c r="I2243" s="101">
        <f t="array" ref="I2243">+ROUND(G2243+(G2243*DES.2),2)</f>
        <v>0</v>
      </c>
      <c r="J2243" s="57"/>
      <c r="K2243" s="57"/>
      <c r="L2243" s="57"/>
      <c r="M2243" s="57"/>
      <c r="N2243" s="57"/>
      <c r="O2243" s="65" t="str">
        <f>+IFERROR(VLOOKUP(A2243,Imagen!A:B,2,0),"")</f>
        <v/>
      </c>
    </row>
    <row r="2244" spans="1:15" ht="18">
      <c r="A2244" s="75" t="s">
        <v>2253</v>
      </c>
      <c r="C2244" s="94" t="str">
        <f>+VLOOKUP(A2244,BD!$A$2:$E$3988,3,0)</f>
        <v>110x124</v>
      </c>
      <c r="D2244" s="95" t="str">
        <f>+VLOOKUP(A2244,BD!$A$2:$E$3988,4,0)</f>
        <v>110x124</v>
      </c>
      <c r="E2244" s="96">
        <f>+VLOOKUP(A2244,BD!$A$2:$E$3988,5,0)</f>
        <v>0</v>
      </c>
      <c r="G2244" s="101">
        <f t="shared" si="67"/>
        <v>0</v>
      </c>
      <c r="H2244" s="69"/>
      <c r="I2244" s="101">
        <f t="array" ref="I2244">+ROUND(G2244+(G2244*DES.2),2)</f>
        <v>0</v>
      </c>
      <c r="J2244" s="57"/>
      <c r="K2244" s="57"/>
      <c r="L2244" s="57"/>
      <c r="M2244" s="57"/>
      <c r="N2244" s="57"/>
      <c r="O2244" s="65" t="str">
        <f>+IFERROR(VLOOKUP(A2244,Imagen!A:B,2,0),"")</f>
        <v/>
      </c>
    </row>
    <row r="2245" spans="1:15" ht="18">
      <c r="A2245" s="75" t="s">
        <v>2254</v>
      </c>
      <c r="C2245" s="94" t="str">
        <f>+VLOOKUP(A2245,BD!$A$2:$E$3988,3,0)</f>
        <v>111x124</v>
      </c>
      <c r="D2245" s="95" t="str">
        <f>+VLOOKUP(A2245,BD!$A$2:$E$3988,4,0)</f>
        <v>111x124</v>
      </c>
      <c r="E2245" s="96">
        <f>+VLOOKUP(A2245,BD!$A$2:$E$3988,5,0)</f>
        <v>0</v>
      </c>
      <c r="G2245" s="101">
        <f t="shared" si="67"/>
        <v>0</v>
      </c>
      <c r="H2245" s="69"/>
      <c r="I2245" s="101">
        <f t="array" ref="I2245">+ROUND(G2245+(G2245*DES.2),2)</f>
        <v>0</v>
      </c>
      <c r="J2245" s="57"/>
      <c r="K2245" s="57"/>
      <c r="L2245" s="57"/>
      <c r="M2245" s="57"/>
      <c r="N2245" s="57"/>
      <c r="O2245" s="65" t="str">
        <f>+IFERROR(VLOOKUP(A2245,Imagen!A:B,2,0),"")</f>
        <v/>
      </c>
    </row>
    <row r="2246" spans="1:15" ht="18">
      <c r="A2246" s="75" t="s">
        <v>2255</v>
      </c>
      <c r="C2246" s="94" t="str">
        <f>+VLOOKUP(A2246,BD!$A$2:$E$3988,3,0)</f>
        <v>112x124</v>
      </c>
      <c r="D2246" s="95" t="str">
        <f>+VLOOKUP(A2246,BD!$A$2:$E$3988,4,0)</f>
        <v>112x124</v>
      </c>
      <c r="E2246" s="96">
        <f>+VLOOKUP(A2246,BD!$A$2:$E$3988,5,0)</f>
        <v>0</v>
      </c>
      <c r="G2246" s="101">
        <f t="shared" si="67"/>
        <v>0</v>
      </c>
      <c r="H2246" s="69"/>
      <c r="I2246" s="101">
        <f t="array" ref="I2246">+ROUND(G2246+(G2246*DES.2),2)</f>
        <v>0</v>
      </c>
      <c r="J2246" s="57"/>
      <c r="K2246" s="57"/>
      <c r="L2246" s="57"/>
      <c r="M2246" s="57"/>
      <c r="N2246" s="57"/>
      <c r="O2246" s="65" t="str">
        <f>+IFERROR(VLOOKUP(A2246,Imagen!A:B,2,0),"")</f>
        <v/>
      </c>
    </row>
    <row r="2247" spans="1:15" ht="18">
      <c r="A2247" s="75" t="s">
        <v>2256</v>
      </c>
      <c r="C2247" s="94" t="str">
        <f>+VLOOKUP(A2247,BD!$A$2:$E$3988,3,0)</f>
        <v>113x127</v>
      </c>
      <c r="D2247" s="95" t="str">
        <f>+VLOOKUP(A2247,BD!$A$2:$E$3988,4,0)</f>
        <v>113x127</v>
      </c>
      <c r="E2247" s="96">
        <f>+VLOOKUP(A2247,BD!$A$2:$E$3988,5,0)</f>
        <v>0</v>
      </c>
      <c r="G2247" s="101">
        <f t="shared" si="67"/>
        <v>0</v>
      </c>
      <c r="H2247" s="69"/>
      <c r="I2247" s="101">
        <f t="array" ref="I2247">+ROUND(G2247+(G2247*DES.2),2)</f>
        <v>0</v>
      </c>
      <c r="J2247" s="57"/>
      <c r="K2247" s="57"/>
      <c r="L2247" s="57"/>
      <c r="M2247" s="57"/>
      <c r="N2247" s="57"/>
      <c r="O2247" s="65" t="str">
        <f>+IFERROR(VLOOKUP(A2247,Imagen!A:B,2,0),"")</f>
        <v/>
      </c>
    </row>
    <row r="2248" spans="1:15" ht="18">
      <c r="A2248" s="75" t="s">
        <v>2257</v>
      </c>
      <c r="C2248" s="94" t="str">
        <f>+VLOOKUP(A2248,BD!$A$2:$E$3988,3,0)</f>
        <v>114x127</v>
      </c>
      <c r="D2248" s="95" t="str">
        <f>+VLOOKUP(A2248,BD!$A$2:$E$3988,4,0)</f>
        <v>114x127</v>
      </c>
      <c r="E2248" s="96">
        <f>+VLOOKUP(A2248,BD!$A$2:$E$3988,5,0)</f>
        <v>0</v>
      </c>
      <c r="G2248" s="101">
        <f t="shared" si="67"/>
        <v>0</v>
      </c>
      <c r="H2248" s="69"/>
      <c r="I2248" s="101">
        <f t="array" ref="I2248">+ROUND(G2248+(G2248*DES.2),2)</f>
        <v>0</v>
      </c>
      <c r="J2248" s="57"/>
      <c r="K2248" s="57"/>
      <c r="L2248" s="57"/>
      <c r="M2248" s="57"/>
      <c r="N2248" s="57"/>
      <c r="O2248" s="65" t="str">
        <f>+IFERROR(VLOOKUP(A2248,Imagen!A:B,2,0),"")</f>
        <v/>
      </c>
    </row>
    <row r="2249" spans="1:15" ht="18">
      <c r="A2249" s="75" t="s">
        <v>2258</v>
      </c>
      <c r="C2249" s="94" t="str">
        <f>+VLOOKUP(A2249,BD!$A$2:$E$3988,3,0)</f>
        <v>115x127</v>
      </c>
      <c r="D2249" s="95" t="str">
        <f>+VLOOKUP(A2249,BD!$A$2:$E$3988,4,0)</f>
        <v>115x127</v>
      </c>
      <c r="E2249" s="96">
        <f>+VLOOKUP(A2249,BD!$A$2:$E$3988,5,0)</f>
        <v>5154.4399999999996</v>
      </c>
      <c r="G2249" s="101">
        <f t="shared" si="67"/>
        <v>2783.4</v>
      </c>
      <c r="H2249" s="69"/>
      <c r="I2249" s="101">
        <f t="array" ref="I2249">+ROUND(G2249+(G2249*DES.2),2)</f>
        <v>5010.12</v>
      </c>
      <c r="J2249" s="57"/>
      <c r="K2249" s="57"/>
      <c r="L2249" s="57"/>
      <c r="M2249" s="57"/>
      <c r="N2249" s="57"/>
      <c r="O2249" s="65" t="str">
        <f>+IFERROR(VLOOKUP(A2249,Imagen!A:B,2,0),"")</f>
        <v/>
      </c>
    </row>
    <row r="2250" spans="1:15" ht="18">
      <c r="A2250" s="75" t="s">
        <v>2259</v>
      </c>
      <c r="C2250" s="94" t="str">
        <f>+VLOOKUP(A2250,BD!$A$2:$E$3988,3,0)</f>
        <v>116x130</v>
      </c>
      <c r="D2250" s="95" t="str">
        <f>+VLOOKUP(A2250,BD!$A$2:$E$3988,4,0)</f>
        <v>116x130</v>
      </c>
      <c r="E2250" s="96">
        <f>+VLOOKUP(A2250,BD!$A$2:$E$3988,5,0)</f>
        <v>0</v>
      </c>
      <c r="G2250" s="101">
        <f t="shared" si="67"/>
        <v>0</v>
      </c>
      <c r="H2250" s="69"/>
      <c r="I2250" s="101">
        <f t="array" ref="I2250">+ROUND(G2250+(G2250*DES.2),2)</f>
        <v>0</v>
      </c>
      <c r="J2250" s="57"/>
      <c r="K2250" s="57"/>
      <c r="L2250" s="57"/>
      <c r="M2250" s="57"/>
      <c r="N2250" s="57"/>
      <c r="O2250" s="65" t="str">
        <f>+IFERROR(VLOOKUP(A2250,Imagen!A:B,2,0),"")</f>
        <v/>
      </c>
    </row>
    <row r="2251" spans="1:15" ht="18">
      <c r="A2251" s="75" t="s">
        <v>2260</v>
      </c>
      <c r="C2251" s="94" t="str">
        <f>+VLOOKUP(A2251,BD!$A$2:$E$3988,3,0)</f>
        <v>117x130</v>
      </c>
      <c r="D2251" s="95" t="str">
        <f>+VLOOKUP(A2251,BD!$A$2:$E$3988,4,0)</f>
        <v>117x130</v>
      </c>
      <c r="E2251" s="96">
        <f>+VLOOKUP(A2251,BD!$A$2:$E$3988,5,0)</f>
        <v>0</v>
      </c>
      <c r="G2251" s="101">
        <f t="shared" si="67"/>
        <v>0</v>
      </c>
      <c r="H2251" s="69"/>
      <c r="I2251" s="101">
        <f t="array" ref="I2251">+ROUND(G2251+(G2251*DES.2),2)</f>
        <v>0</v>
      </c>
      <c r="J2251" s="57"/>
      <c r="K2251" s="57"/>
      <c r="L2251" s="57"/>
      <c r="M2251" s="57"/>
      <c r="N2251" s="57"/>
      <c r="O2251" s="65" t="str">
        <f>+IFERROR(VLOOKUP(A2251,Imagen!A:B,2,0),"")</f>
        <v/>
      </c>
    </row>
    <row r="2252" spans="1:15" ht="18">
      <c r="A2252" s="75" t="s">
        <v>2261</v>
      </c>
      <c r="C2252" s="94" t="str">
        <f>+VLOOKUP(A2252,BD!$A$2:$E$3988,3,0)</f>
        <v>118x130</v>
      </c>
      <c r="D2252" s="95" t="str">
        <f>+VLOOKUP(A2252,BD!$A$2:$E$3988,4,0)</f>
        <v>118x130</v>
      </c>
      <c r="E2252" s="96">
        <f>+VLOOKUP(A2252,BD!$A$2:$E$3988,5,0)</f>
        <v>0</v>
      </c>
      <c r="G2252" s="101">
        <f t="shared" si="67"/>
        <v>0</v>
      </c>
      <c r="H2252" s="69"/>
      <c r="I2252" s="101">
        <f t="array" ref="I2252">+ROUND(G2252+(G2252*DES.2),2)</f>
        <v>0</v>
      </c>
      <c r="J2252" s="57"/>
      <c r="K2252" s="57"/>
      <c r="L2252" s="57"/>
      <c r="M2252" s="57"/>
      <c r="N2252" s="57"/>
      <c r="O2252" s="65" t="str">
        <f>+IFERROR(VLOOKUP(A2252,Imagen!A:B,2,0),"")</f>
        <v/>
      </c>
    </row>
    <row r="2253" spans="1:15" ht="18">
      <c r="A2253" s="75" t="s">
        <v>2262</v>
      </c>
      <c r="C2253" s="94" t="str">
        <f>+VLOOKUP(A2253,BD!$A$2:$E$3988,3,0)</f>
        <v>119x133</v>
      </c>
      <c r="D2253" s="95" t="str">
        <f>+VLOOKUP(A2253,BD!$A$2:$E$3988,4,0)</f>
        <v>119x133</v>
      </c>
      <c r="E2253" s="96">
        <f>+VLOOKUP(A2253,BD!$A$2:$E$3988,5,0)</f>
        <v>0</v>
      </c>
      <c r="G2253" s="101">
        <f t="shared" si="67"/>
        <v>0</v>
      </c>
      <c r="H2253" s="69"/>
      <c r="I2253" s="101">
        <f t="array" ref="I2253">+ROUND(G2253+(G2253*DES.2),2)</f>
        <v>0</v>
      </c>
      <c r="J2253" s="57"/>
      <c r="K2253" s="57"/>
      <c r="L2253" s="57"/>
      <c r="M2253" s="57"/>
      <c r="N2253" s="57"/>
      <c r="O2253" s="65" t="str">
        <f>+IFERROR(VLOOKUP(A2253,Imagen!A:B,2,0),"")</f>
        <v/>
      </c>
    </row>
    <row r="2254" spans="1:15" ht="18">
      <c r="A2254" s="75" t="s">
        <v>2263</v>
      </c>
      <c r="C2254" s="94" t="str">
        <f>+VLOOKUP(A2254,BD!$A$2:$E$3988,3,0)</f>
        <v>120x133</v>
      </c>
      <c r="D2254" s="95" t="str">
        <f>+VLOOKUP(A2254,BD!$A$2:$E$3988,4,0)</f>
        <v>120x133</v>
      </c>
      <c r="E2254" s="96">
        <f>+VLOOKUP(A2254,BD!$A$2:$E$3988,5,0)</f>
        <v>0</v>
      </c>
      <c r="G2254" s="101">
        <f t="shared" si="67"/>
        <v>0</v>
      </c>
      <c r="H2254" s="69"/>
      <c r="I2254" s="101">
        <f t="array" ref="I2254">+ROUND(G2254+(G2254*DES.2),2)</f>
        <v>0</v>
      </c>
      <c r="J2254" s="57"/>
      <c r="K2254" s="57"/>
      <c r="L2254" s="57"/>
      <c r="M2254" s="57"/>
      <c r="N2254" s="57"/>
      <c r="O2254" s="65" t="str">
        <f>+IFERROR(VLOOKUP(A2254,Imagen!A:B,2,0),"")</f>
        <v/>
      </c>
    </row>
    <row r="2255" spans="1:15" ht="18.75" thickBot="1">
      <c r="A2255" s="75" t="s">
        <v>2264</v>
      </c>
      <c r="C2255" s="94" t="str">
        <f>+VLOOKUP(A2255,BD!$A$2:$E$3988,3,0)</f>
        <v>121x133</v>
      </c>
      <c r="D2255" s="95" t="str">
        <f>+VLOOKUP(A2255,BD!$A$2:$E$3988,4,0)</f>
        <v>121x133</v>
      </c>
      <c r="E2255" s="96">
        <f>+VLOOKUP(A2255,BD!$A$2:$E$3988,5,0)</f>
        <v>0</v>
      </c>
      <c r="G2255" s="101">
        <f t="shared" si="67"/>
        <v>0</v>
      </c>
      <c r="H2255" s="69"/>
      <c r="I2255" s="101">
        <f t="array" ref="I2255">+ROUND(G2255+(G2255*DES.2),2)</f>
        <v>0</v>
      </c>
      <c r="J2255" s="57"/>
      <c r="K2255" s="57"/>
      <c r="L2255" s="57"/>
      <c r="M2255" s="57"/>
      <c r="N2255" s="57"/>
      <c r="O2255" s="65" t="str">
        <f>+IFERROR(VLOOKUP(A2255,Imagen!A:B,2,0),"")</f>
        <v/>
      </c>
    </row>
    <row r="2256" spans="1:15" ht="27" thickBot="1">
      <c r="A2256" s="75">
        <f>+A2076+1</f>
        <v>35</v>
      </c>
      <c r="B2256" s="174"/>
      <c r="C2256" s="173" t="str">
        <f>+VLOOKUP(A2256,BD!$G:$H,2,0)</f>
        <v>SUPLEMENTO 0,8</v>
      </c>
      <c r="D2256" s="157"/>
      <c r="E2256" s="158"/>
      <c r="J2256" s="57"/>
      <c r="K2256" s="57"/>
      <c r="L2256" s="57"/>
      <c r="M2256" s="57"/>
      <c r="N2256" s="57"/>
      <c r="O2256" s="65" t="str">
        <f>+IFERROR(VLOOKUP(A2256,Imagen!A:B,2,0),"")</f>
        <v/>
      </c>
    </row>
    <row r="2257" spans="1:15" ht="18">
      <c r="A2257" s="75" t="s">
        <v>2265</v>
      </c>
      <c r="B2257" s="175"/>
      <c r="C2257" s="91" t="str">
        <f>+VLOOKUP(A2257,BD!$A$2:$E$3988,3,0)</f>
        <v>5x10</v>
      </c>
      <c r="D2257" s="92" t="str">
        <f>+VLOOKUP(A2257,BD!$A$2:$E$3988,4,0)</f>
        <v>5x10</v>
      </c>
      <c r="E2257" s="93">
        <f>+VLOOKUP(A2257,BD!$A$2:$E$3988,5,0)</f>
        <v>252.58</v>
      </c>
      <c r="G2257" s="100">
        <f t="shared" ref="G2257:G2288" si="68">IF($G$7="SI",ROUND(E2257-(E2257*DES.1),2)*1.21,ROUND(E2257-(E2257*DES.1),2))</f>
        <v>136.38999999999999</v>
      </c>
      <c r="H2257" s="69"/>
      <c r="I2257" s="100">
        <f t="array" ref="I2257">+ROUND(G2257+(G2257*DES.2),2)</f>
        <v>245.5</v>
      </c>
      <c r="J2257" s="57"/>
      <c r="K2257" s="57"/>
      <c r="L2257" s="57"/>
      <c r="M2257" s="57"/>
      <c r="N2257" s="57"/>
      <c r="O2257" s="65" t="str">
        <f>+IFERROR(VLOOKUP(A2257,Imagen!A:B,2,0),"")</f>
        <v/>
      </c>
    </row>
    <row r="2258" spans="1:15" ht="18">
      <c r="A2258" s="75" t="s">
        <v>2266</v>
      </c>
      <c r="B2258" s="175"/>
      <c r="C2258" s="94" t="str">
        <f>+VLOOKUP(A2258,BD!$A$2:$E$3988,3,0)</f>
        <v>5x13</v>
      </c>
      <c r="D2258" s="95" t="str">
        <f>+VLOOKUP(A2258,BD!$A$2:$E$3988,4,0)</f>
        <v>5x13</v>
      </c>
      <c r="E2258" s="96">
        <f>+VLOOKUP(A2258,BD!$A$2:$E$3988,5,0)</f>
        <v>255.23</v>
      </c>
      <c r="G2258" s="101">
        <f t="shared" si="68"/>
        <v>137.82</v>
      </c>
      <c r="H2258" s="69"/>
      <c r="I2258" s="101">
        <f t="array" ref="I2258">+ROUND(G2258+(G2258*DES.2),2)</f>
        <v>248.08</v>
      </c>
      <c r="J2258" s="57"/>
      <c r="K2258" s="57"/>
      <c r="L2258" s="57"/>
      <c r="M2258" s="57"/>
      <c r="N2258" s="57"/>
      <c r="O2258" s="65" t="str">
        <f>+IFERROR(VLOOKUP(A2258,Imagen!A:B,2,0),"")</f>
        <v/>
      </c>
    </row>
    <row r="2259" spans="1:15" ht="18">
      <c r="A2259" s="75" t="s">
        <v>2267</v>
      </c>
      <c r="B2259" s="175"/>
      <c r="C2259" s="94" t="str">
        <f>+VLOOKUP(A2259,BD!$A$2:$E$3988,3,0)</f>
        <v>6x11</v>
      </c>
      <c r="D2259" s="95" t="str">
        <f>+VLOOKUP(A2259,BD!$A$2:$E$3988,4,0)</f>
        <v>6x11</v>
      </c>
      <c r="E2259" s="96">
        <f>+VLOOKUP(A2259,BD!$A$2:$E$3988,5,0)</f>
        <v>252.58</v>
      </c>
      <c r="G2259" s="101">
        <f t="shared" si="68"/>
        <v>136.38999999999999</v>
      </c>
      <c r="H2259" s="69"/>
      <c r="I2259" s="101">
        <f t="array" ref="I2259">+ROUND(G2259+(G2259*DES.2),2)</f>
        <v>245.5</v>
      </c>
      <c r="J2259" s="57"/>
      <c r="K2259" s="57"/>
      <c r="L2259" s="57"/>
      <c r="M2259" s="57"/>
      <c r="N2259" s="57"/>
      <c r="O2259" s="65" t="str">
        <f>+IFERROR(VLOOKUP(A2259,Imagen!A:B,2,0),"")</f>
        <v/>
      </c>
    </row>
    <row r="2260" spans="1:15" ht="18">
      <c r="A2260" s="75" t="s">
        <v>2268</v>
      </c>
      <c r="B2260" s="175"/>
      <c r="C2260" s="94" t="str">
        <f>+VLOOKUP(A2260,BD!$A$2:$E$3988,3,0)</f>
        <v>6x14</v>
      </c>
      <c r="D2260" s="95" t="str">
        <f>+VLOOKUP(A2260,BD!$A$2:$E$3988,4,0)</f>
        <v>6x14</v>
      </c>
      <c r="E2260" s="96">
        <f>+VLOOKUP(A2260,BD!$A$2:$E$3988,5,0)</f>
        <v>346.6</v>
      </c>
      <c r="G2260" s="101">
        <f t="shared" si="68"/>
        <v>187.16</v>
      </c>
      <c r="H2260" s="69"/>
      <c r="I2260" s="101">
        <f t="array" ref="I2260">+ROUND(G2260+(G2260*DES.2),2)</f>
        <v>336.89</v>
      </c>
      <c r="J2260" s="57"/>
      <c r="K2260" s="57"/>
      <c r="L2260" s="57"/>
      <c r="M2260" s="57"/>
      <c r="N2260" s="57"/>
      <c r="O2260" s="65" t="str">
        <f>+IFERROR(VLOOKUP(A2260,Imagen!A:B,2,0),"")</f>
        <v/>
      </c>
    </row>
    <row r="2261" spans="1:15" ht="18">
      <c r="A2261" s="75" t="s">
        <v>2269</v>
      </c>
      <c r="B2261" s="175"/>
      <c r="C2261" s="94" t="str">
        <f>+VLOOKUP(A2261,BD!$A$2:$E$3988,3,0)</f>
        <v>7x12</v>
      </c>
      <c r="D2261" s="95" t="str">
        <f>+VLOOKUP(A2261,BD!$A$2:$E$3988,4,0)</f>
        <v>7x12</v>
      </c>
      <c r="E2261" s="96">
        <f>+VLOOKUP(A2261,BD!$A$2:$E$3988,5,0)</f>
        <v>252.58</v>
      </c>
      <c r="G2261" s="101">
        <f t="shared" si="68"/>
        <v>136.38999999999999</v>
      </c>
      <c r="H2261" s="69"/>
      <c r="I2261" s="101">
        <f t="array" ref="I2261">+ROUND(G2261+(G2261*DES.2),2)</f>
        <v>245.5</v>
      </c>
      <c r="J2261" s="57"/>
      <c r="K2261" s="57"/>
      <c r="L2261" s="57"/>
      <c r="M2261" s="57"/>
      <c r="N2261" s="57"/>
      <c r="O2261" s="65" t="str">
        <f>+IFERROR(VLOOKUP(A2261,Imagen!A:B,2,0),"")</f>
        <v/>
      </c>
    </row>
    <row r="2262" spans="1:15" ht="18">
      <c r="A2262" s="75" t="s">
        <v>2270</v>
      </c>
      <c r="B2262" s="175"/>
      <c r="C2262" s="94" t="str">
        <f>+VLOOKUP(A2262,BD!$A$2:$E$3988,3,0)</f>
        <v>7x15</v>
      </c>
      <c r="D2262" s="95" t="str">
        <f>+VLOOKUP(A2262,BD!$A$2:$E$3988,4,0)</f>
        <v>7x15</v>
      </c>
      <c r="E2262" s="96">
        <f>+VLOOKUP(A2262,BD!$A$2:$E$3988,5,0)</f>
        <v>346.6</v>
      </c>
      <c r="G2262" s="101">
        <f t="shared" si="68"/>
        <v>187.16</v>
      </c>
      <c r="H2262" s="69"/>
      <c r="I2262" s="101">
        <f t="array" ref="I2262">+ROUND(G2262+(G2262*DES.2),2)</f>
        <v>336.89</v>
      </c>
      <c r="J2262" s="57"/>
      <c r="K2262" s="57"/>
      <c r="L2262" s="57"/>
      <c r="M2262" s="57"/>
      <c r="N2262" s="57"/>
      <c r="O2262" s="65" t="str">
        <f>+IFERROR(VLOOKUP(A2262,Imagen!A:B,2,0),"")</f>
        <v/>
      </c>
    </row>
    <row r="2263" spans="1:15" ht="18">
      <c r="A2263" s="75" t="s">
        <v>2271</v>
      </c>
      <c r="B2263" s="175"/>
      <c r="C2263" s="94" t="str">
        <f>+VLOOKUP(A2263,BD!$A$2:$E$3988,3,0)</f>
        <v>8x13</v>
      </c>
      <c r="D2263" s="95" t="str">
        <f>+VLOOKUP(A2263,BD!$A$2:$E$3988,4,0)</f>
        <v>8x13</v>
      </c>
      <c r="E2263" s="96">
        <f>+VLOOKUP(A2263,BD!$A$2:$E$3988,5,0)</f>
        <v>252.58</v>
      </c>
      <c r="G2263" s="101">
        <f t="shared" si="68"/>
        <v>136.38999999999999</v>
      </c>
      <c r="H2263" s="69"/>
      <c r="I2263" s="101">
        <f t="array" ref="I2263">+ROUND(G2263+(G2263*DES.2),2)</f>
        <v>245.5</v>
      </c>
      <c r="J2263" s="57"/>
      <c r="K2263" s="57"/>
      <c r="L2263" s="57"/>
      <c r="M2263" s="57"/>
      <c r="N2263" s="57"/>
      <c r="O2263" s="65" t="str">
        <f>+IFERROR(VLOOKUP(A2263,Imagen!A:B,2,0),"")</f>
        <v/>
      </c>
    </row>
    <row r="2264" spans="1:15" ht="18">
      <c r="A2264" s="75" t="s">
        <v>2272</v>
      </c>
      <c r="C2264" s="94" t="str">
        <f>+VLOOKUP(A2264,BD!$A$2:$E$3988,3,0)</f>
        <v>8x16</v>
      </c>
      <c r="D2264" s="95" t="str">
        <f>+VLOOKUP(A2264,BD!$A$2:$E$3988,4,0)</f>
        <v>8x16</v>
      </c>
      <c r="E2264" s="96">
        <f>+VLOOKUP(A2264,BD!$A$2:$E$3988,5,0)</f>
        <v>346.6</v>
      </c>
      <c r="G2264" s="101">
        <f t="shared" si="68"/>
        <v>187.16</v>
      </c>
      <c r="H2264" s="69"/>
      <c r="I2264" s="101">
        <f t="array" ref="I2264">+ROUND(G2264+(G2264*DES.2),2)</f>
        <v>336.89</v>
      </c>
      <c r="J2264" s="57"/>
      <c r="K2264" s="57"/>
      <c r="L2264" s="57"/>
      <c r="M2264" s="57"/>
      <c r="N2264" s="57"/>
      <c r="O2264" s="65" t="str">
        <f>+IFERROR(VLOOKUP(A2264,Imagen!A:B,2,0),"")</f>
        <v/>
      </c>
    </row>
    <row r="2265" spans="1:15" ht="18">
      <c r="A2265" s="75" t="s">
        <v>2273</v>
      </c>
      <c r="C2265" s="94" t="str">
        <f>+VLOOKUP(A2265,BD!$A$2:$E$3988,3,0)</f>
        <v>9x14</v>
      </c>
      <c r="D2265" s="95" t="str">
        <f>+VLOOKUP(A2265,BD!$A$2:$E$3988,4,0)</f>
        <v>9x14</v>
      </c>
      <c r="E2265" s="96">
        <f>+VLOOKUP(A2265,BD!$A$2:$E$3988,5,0)</f>
        <v>343.93</v>
      </c>
      <c r="G2265" s="101">
        <f t="shared" si="68"/>
        <v>185.72</v>
      </c>
      <c r="H2265" s="69"/>
      <c r="I2265" s="101">
        <f t="array" ref="I2265">+ROUND(G2265+(G2265*DES.2),2)</f>
        <v>334.3</v>
      </c>
      <c r="J2265" s="57"/>
      <c r="K2265" s="57"/>
      <c r="L2265" s="57"/>
      <c r="M2265" s="57"/>
      <c r="N2265" s="57"/>
      <c r="O2265" s="65" t="str">
        <f>+IFERROR(VLOOKUP(A2265,Imagen!A:B,2,0),"")</f>
        <v/>
      </c>
    </row>
    <row r="2266" spans="1:15" ht="18">
      <c r="A2266" s="75" t="s">
        <v>2274</v>
      </c>
      <c r="C2266" s="94" t="str">
        <f>+VLOOKUP(A2266,BD!$A$2:$E$3988,3,0)</f>
        <v>9x17</v>
      </c>
      <c r="D2266" s="95" t="str">
        <f>+VLOOKUP(A2266,BD!$A$2:$E$3988,4,0)</f>
        <v>9x17</v>
      </c>
      <c r="E2266" s="96">
        <f>+VLOOKUP(A2266,BD!$A$2:$E$3988,5,0)</f>
        <v>349.74</v>
      </c>
      <c r="G2266" s="101">
        <f t="shared" si="68"/>
        <v>188.86</v>
      </c>
      <c r="H2266" s="69"/>
      <c r="I2266" s="101">
        <f t="array" ref="I2266">+ROUND(G2266+(G2266*DES.2),2)</f>
        <v>339.95</v>
      </c>
      <c r="J2266" s="57"/>
      <c r="K2266" s="57"/>
      <c r="L2266" s="57"/>
      <c r="M2266" s="57"/>
      <c r="N2266" s="57"/>
      <c r="O2266" s="65" t="str">
        <f>+IFERROR(VLOOKUP(A2266,Imagen!A:B,2,0),"")</f>
        <v/>
      </c>
    </row>
    <row r="2267" spans="1:15" ht="18">
      <c r="A2267" s="75" t="s">
        <v>2275</v>
      </c>
      <c r="C2267" s="94" t="str">
        <f>+VLOOKUP(A2267,BD!$A$2:$E$3988,3,0)</f>
        <v>10x15</v>
      </c>
      <c r="D2267" s="95" t="str">
        <f>+VLOOKUP(A2267,BD!$A$2:$E$3988,4,0)</f>
        <v>10x15</v>
      </c>
      <c r="E2267" s="96">
        <f>+VLOOKUP(A2267,BD!$A$2:$E$3988,5,0)</f>
        <v>343.93</v>
      </c>
      <c r="G2267" s="101">
        <f t="shared" si="68"/>
        <v>185.72</v>
      </c>
      <c r="H2267" s="69"/>
      <c r="I2267" s="101">
        <f t="array" ref="I2267">+ROUND(G2267+(G2267*DES.2),2)</f>
        <v>334.3</v>
      </c>
      <c r="J2267" s="57"/>
      <c r="K2267" s="57"/>
      <c r="L2267" s="57"/>
      <c r="M2267" s="57"/>
      <c r="N2267" s="57"/>
      <c r="O2267" s="65" t="str">
        <f>+IFERROR(VLOOKUP(A2267,Imagen!A:B,2,0),"")</f>
        <v/>
      </c>
    </row>
    <row r="2268" spans="1:15" ht="18">
      <c r="A2268" s="75" t="s">
        <v>2276</v>
      </c>
      <c r="C2268" s="94" t="str">
        <f>+VLOOKUP(A2268,BD!$A$2:$E$3988,3,0)</f>
        <v>10x18</v>
      </c>
      <c r="D2268" s="95" t="str">
        <f>+VLOOKUP(A2268,BD!$A$2:$E$3988,4,0)</f>
        <v>10x18</v>
      </c>
      <c r="E2268" s="96">
        <f>+VLOOKUP(A2268,BD!$A$2:$E$3988,5,0)</f>
        <v>349.74</v>
      </c>
      <c r="G2268" s="101">
        <f t="shared" si="68"/>
        <v>188.86</v>
      </c>
      <c r="H2268" s="69"/>
      <c r="I2268" s="101">
        <f t="array" ref="I2268">+ROUND(G2268+(G2268*DES.2),2)</f>
        <v>339.95</v>
      </c>
      <c r="J2268" s="57"/>
      <c r="K2268" s="57"/>
      <c r="L2268" s="57"/>
      <c r="M2268" s="57"/>
      <c r="N2268" s="57"/>
      <c r="O2268" s="65" t="str">
        <f>+IFERROR(VLOOKUP(A2268,Imagen!A:B,2,0),"")</f>
        <v/>
      </c>
    </row>
    <row r="2269" spans="1:15" ht="18">
      <c r="A2269" s="75" t="s">
        <v>2277</v>
      </c>
      <c r="C2269" s="94" t="str">
        <f>+VLOOKUP(A2269,BD!$A$2:$E$3988,3,0)</f>
        <v>10x26</v>
      </c>
      <c r="D2269" s="95" t="str">
        <f>+VLOOKUP(A2269,BD!$A$2:$E$3988,4,0)</f>
        <v>10x26</v>
      </c>
      <c r="E2269" s="96">
        <f>+VLOOKUP(A2269,BD!$A$2:$E$3988,5,0)</f>
        <v>635.9</v>
      </c>
      <c r="G2269" s="101">
        <f t="shared" si="68"/>
        <v>343.39</v>
      </c>
      <c r="H2269" s="69"/>
      <c r="I2269" s="101">
        <f t="array" ref="I2269">+ROUND(G2269+(G2269*DES.2),2)</f>
        <v>618.1</v>
      </c>
      <c r="J2269" s="57"/>
      <c r="K2269" s="57"/>
      <c r="L2269" s="57"/>
      <c r="M2269" s="57"/>
      <c r="N2269" s="57"/>
      <c r="O2269" s="65" t="str">
        <f>+IFERROR(VLOOKUP(A2269,Imagen!A:B,2,0),"")</f>
        <v/>
      </c>
    </row>
    <row r="2270" spans="1:15" ht="18">
      <c r="A2270" s="75" t="s">
        <v>2278</v>
      </c>
      <c r="C2270" s="94" t="str">
        <f>+VLOOKUP(A2270,BD!$A$2:$E$3988,3,0)</f>
        <v>11x16</v>
      </c>
      <c r="D2270" s="95" t="str">
        <f>+VLOOKUP(A2270,BD!$A$2:$E$3988,4,0)</f>
        <v>11x16</v>
      </c>
      <c r="E2270" s="96">
        <f>+VLOOKUP(A2270,BD!$A$2:$E$3988,5,0)</f>
        <v>343.93</v>
      </c>
      <c r="G2270" s="101">
        <f t="shared" si="68"/>
        <v>185.72</v>
      </c>
      <c r="H2270" s="69"/>
      <c r="I2270" s="101">
        <f t="array" ref="I2270">+ROUND(G2270+(G2270*DES.2),2)</f>
        <v>334.3</v>
      </c>
      <c r="J2270" s="57"/>
      <c r="K2270" s="57"/>
      <c r="L2270" s="57"/>
      <c r="M2270" s="57"/>
      <c r="N2270" s="57"/>
      <c r="O2270" s="65" t="str">
        <f>+IFERROR(VLOOKUP(A2270,Imagen!A:B,2,0),"")</f>
        <v/>
      </c>
    </row>
    <row r="2271" spans="1:15" ht="18">
      <c r="A2271" s="75" t="s">
        <v>2279</v>
      </c>
      <c r="C2271" s="94" t="str">
        <f>+VLOOKUP(A2271,BD!$A$2:$E$3988,3,0)</f>
        <v>11x19</v>
      </c>
      <c r="D2271" s="95" t="str">
        <f>+VLOOKUP(A2271,BD!$A$2:$E$3988,4,0)</f>
        <v>11x19</v>
      </c>
      <c r="E2271" s="96">
        <f>+VLOOKUP(A2271,BD!$A$2:$E$3988,5,0)</f>
        <v>464.3</v>
      </c>
      <c r="G2271" s="101">
        <f t="shared" si="68"/>
        <v>250.72</v>
      </c>
      <c r="H2271" s="69"/>
      <c r="I2271" s="101">
        <f t="array" ref="I2271">+ROUND(G2271+(G2271*DES.2),2)</f>
        <v>451.3</v>
      </c>
      <c r="J2271" s="57"/>
      <c r="K2271" s="57"/>
      <c r="L2271" s="57"/>
      <c r="M2271" s="57"/>
      <c r="N2271" s="57"/>
      <c r="O2271" s="65" t="str">
        <f>+IFERROR(VLOOKUP(A2271,Imagen!A:B,2,0),"")</f>
        <v/>
      </c>
    </row>
    <row r="2272" spans="1:15" ht="18">
      <c r="A2272" s="75" t="s">
        <v>2280</v>
      </c>
      <c r="C2272" s="94" t="str">
        <f>+VLOOKUP(A2272,BD!$A$2:$E$3988,3,0)</f>
        <v>11x27</v>
      </c>
      <c r="D2272" s="95" t="str">
        <f>+VLOOKUP(A2272,BD!$A$2:$E$3988,4,0)</f>
        <v>11x27</v>
      </c>
      <c r="E2272" s="96">
        <f>+VLOOKUP(A2272,BD!$A$2:$E$3988,5,0)</f>
        <v>641.95000000000005</v>
      </c>
      <c r="G2272" s="101">
        <f t="shared" si="68"/>
        <v>346.65</v>
      </c>
      <c r="H2272" s="69"/>
      <c r="I2272" s="101">
        <f t="array" ref="I2272">+ROUND(G2272+(G2272*DES.2),2)</f>
        <v>623.97</v>
      </c>
      <c r="J2272" s="57"/>
      <c r="K2272" s="57"/>
      <c r="L2272" s="57"/>
      <c r="M2272" s="57"/>
      <c r="N2272" s="57"/>
      <c r="O2272" s="65" t="str">
        <f>+IFERROR(VLOOKUP(A2272,Imagen!A:B,2,0),"")</f>
        <v/>
      </c>
    </row>
    <row r="2273" spans="1:15" ht="18">
      <c r="A2273" s="75" t="s">
        <v>2281</v>
      </c>
      <c r="C2273" s="94" t="str">
        <f>+VLOOKUP(A2273,BD!$A$2:$E$3988,3,0)</f>
        <v>12x17</v>
      </c>
      <c r="D2273" s="95" t="str">
        <f>+VLOOKUP(A2273,BD!$A$2:$E$3988,4,0)</f>
        <v>12x17</v>
      </c>
      <c r="E2273" s="96">
        <f>+VLOOKUP(A2273,BD!$A$2:$E$3988,5,0)</f>
        <v>346.6</v>
      </c>
      <c r="G2273" s="101">
        <f t="shared" si="68"/>
        <v>187.16</v>
      </c>
      <c r="H2273" s="69"/>
      <c r="I2273" s="101">
        <f t="array" ref="I2273">+ROUND(G2273+(G2273*DES.2),2)</f>
        <v>336.89</v>
      </c>
      <c r="J2273" s="57"/>
      <c r="K2273" s="57"/>
      <c r="L2273" s="57"/>
      <c r="M2273" s="57"/>
      <c r="N2273" s="57"/>
      <c r="O2273" s="65" t="str">
        <f>+IFERROR(VLOOKUP(A2273,Imagen!A:B,2,0),"")</f>
        <v/>
      </c>
    </row>
    <row r="2274" spans="1:15" ht="18">
      <c r="A2274" s="75" t="s">
        <v>2282</v>
      </c>
      <c r="C2274" s="94" t="str">
        <f>+VLOOKUP(A2274,BD!$A$2:$E$3988,3,0)</f>
        <v>12x20</v>
      </c>
      <c r="D2274" s="95" t="str">
        <f>+VLOOKUP(A2274,BD!$A$2:$E$3988,4,0)</f>
        <v>12x20</v>
      </c>
      <c r="E2274" s="96">
        <f>+VLOOKUP(A2274,BD!$A$2:$E$3988,5,0)</f>
        <v>470.1</v>
      </c>
      <c r="G2274" s="101">
        <f t="shared" si="68"/>
        <v>253.85</v>
      </c>
      <c r="H2274" s="69"/>
      <c r="I2274" s="101">
        <f t="array" ref="I2274">+ROUND(G2274+(G2274*DES.2),2)</f>
        <v>456.93</v>
      </c>
      <c r="J2274" s="57"/>
      <c r="K2274" s="57"/>
      <c r="L2274" s="57"/>
      <c r="M2274" s="57"/>
      <c r="N2274" s="57"/>
      <c r="O2274" s="65" t="str">
        <f>+IFERROR(VLOOKUP(A2274,Imagen!A:B,2,0),"")</f>
        <v/>
      </c>
    </row>
    <row r="2275" spans="1:15" ht="18">
      <c r="A2275" s="75" t="s">
        <v>2283</v>
      </c>
      <c r="C2275" s="94" t="str">
        <f>+VLOOKUP(A2275,BD!$A$2:$E$3988,3,0)</f>
        <v>12x28</v>
      </c>
      <c r="D2275" s="95" t="str">
        <f>+VLOOKUP(A2275,BD!$A$2:$E$3988,4,0)</f>
        <v>12x28</v>
      </c>
      <c r="E2275" s="96">
        <f>+VLOOKUP(A2275,BD!$A$2:$E$3988,5,0)</f>
        <v>647.75</v>
      </c>
      <c r="G2275" s="101">
        <f t="shared" si="68"/>
        <v>349.79</v>
      </c>
      <c r="H2275" s="69"/>
      <c r="I2275" s="101">
        <f t="array" ref="I2275">+ROUND(G2275+(G2275*DES.2),2)</f>
        <v>629.62</v>
      </c>
      <c r="J2275" s="57"/>
      <c r="K2275" s="57"/>
      <c r="L2275" s="57"/>
      <c r="M2275" s="57"/>
      <c r="N2275" s="57"/>
      <c r="O2275" s="65" t="str">
        <f>+IFERROR(VLOOKUP(A2275,Imagen!A:B,2,0),"")</f>
        <v/>
      </c>
    </row>
    <row r="2276" spans="1:15" ht="18">
      <c r="A2276" s="75" t="s">
        <v>2284</v>
      </c>
      <c r="C2276" s="94" t="str">
        <f>+VLOOKUP(A2276,BD!$A$2:$E$3988,3,0)</f>
        <v>13x18</v>
      </c>
      <c r="D2276" s="95" t="str">
        <f>+VLOOKUP(A2276,BD!$A$2:$E$3988,4,0)</f>
        <v>13x18</v>
      </c>
      <c r="E2276" s="96">
        <f>+VLOOKUP(A2276,BD!$A$2:$E$3988,5,0)</f>
        <v>346.6</v>
      </c>
      <c r="G2276" s="101">
        <f t="shared" si="68"/>
        <v>187.16</v>
      </c>
      <c r="H2276" s="69"/>
      <c r="I2276" s="101">
        <f t="array" ref="I2276">+ROUND(G2276+(G2276*DES.2),2)</f>
        <v>336.89</v>
      </c>
      <c r="J2276" s="57"/>
      <c r="K2276" s="57"/>
      <c r="L2276" s="57"/>
      <c r="M2276" s="57"/>
      <c r="N2276" s="57"/>
      <c r="O2276" s="65" t="str">
        <f>+IFERROR(VLOOKUP(A2276,Imagen!A:B,2,0),"")</f>
        <v/>
      </c>
    </row>
    <row r="2277" spans="1:15" ht="18">
      <c r="A2277" s="75" t="s">
        <v>2285</v>
      </c>
      <c r="C2277" s="94" t="str">
        <f>+VLOOKUP(A2277,BD!$A$2:$E$3988,3,0)</f>
        <v>13x21</v>
      </c>
      <c r="D2277" s="95" t="str">
        <f>+VLOOKUP(A2277,BD!$A$2:$E$3988,4,0)</f>
        <v>13x21</v>
      </c>
      <c r="E2277" s="96">
        <f>+VLOOKUP(A2277,BD!$A$2:$E$3988,5,0)</f>
        <v>470.1</v>
      </c>
      <c r="G2277" s="101">
        <f t="shared" si="68"/>
        <v>253.85</v>
      </c>
      <c r="H2277" s="69"/>
      <c r="I2277" s="101">
        <f t="array" ref="I2277">+ROUND(G2277+(G2277*DES.2),2)</f>
        <v>456.93</v>
      </c>
      <c r="J2277" s="57"/>
      <c r="K2277" s="57"/>
      <c r="L2277" s="57"/>
      <c r="M2277" s="57"/>
      <c r="N2277" s="57"/>
      <c r="O2277" s="65" t="str">
        <f>+IFERROR(VLOOKUP(A2277,Imagen!A:B,2,0),"")</f>
        <v/>
      </c>
    </row>
    <row r="2278" spans="1:15" ht="18">
      <c r="A2278" s="75" t="s">
        <v>2286</v>
      </c>
      <c r="C2278" s="94" t="str">
        <f>+VLOOKUP(A2278,BD!$A$2:$E$3988,3,0)</f>
        <v>13x29</v>
      </c>
      <c r="D2278" s="95" t="str">
        <f>+VLOOKUP(A2278,BD!$A$2:$E$3988,4,0)</f>
        <v>13x29</v>
      </c>
      <c r="E2278" s="96">
        <f>+VLOOKUP(A2278,BD!$A$2:$E$3988,5,0)</f>
        <v>810.65</v>
      </c>
      <c r="G2278" s="101">
        <f t="shared" si="68"/>
        <v>437.75</v>
      </c>
      <c r="H2278" s="69"/>
      <c r="I2278" s="101">
        <f t="array" ref="I2278">+ROUND(G2278+(G2278*DES.2),2)</f>
        <v>787.95</v>
      </c>
      <c r="J2278" s="57"/>
      <c r="K2278" s="57"/>
      <c r="L2278" s="57"/>
      <c r="M2278" s="57"/>
      <c r="N2278" s="57"/>
      <c r="O2278" s="65" t="str">
        <f>+IFERROR(VLOOKUP(A2278,Imagen!A:B,2,0),"")</f>
        <v/>
      </c>
    </row>
    <row r="2279" spans="1:15" ht="18">
      <c r="A2279" s="75" t="s">
        <v>2287</v>
      </c>
      <c r="C2279" s="94" t="str">
        <f>+VLOOKUP(A2279,BD!$A$2:$E$3988,3,0)</f>
        <v>14x19</v>
      </c>
      <c r="D2279" s="95" t="str">
        <f>+VLOOKUP(A2279,BD!$A$2:$E$3988,4,0)</f>
        <v>14x19</v>
      </c>
      <c r="E2279" s="96">
        <f>+VLOOKUP(A2279,BD!$A$2:$E$3988,5,0)</f>
        <v>461.4</v>
      </c>
      <c r="G2279" s="101">
        <f t="shared" si="68"/>
        <v>249.16</v>
      </c>
      <c r="H2279" s="69"/>
      <c r="I2279" s="101">
        <f t="array" ref="I2279">+ROUND(G2279+(G2279*DES.2),2)</f>
        <v>448.49</v>
      </c>
      <c r="J2279" s="57"/>
      <c r="K2279" s="57"/>
      <c r="L2279" s="57"/>
      <c r="M2279" s="57"/>
      <c r="N2279" s="57"/>
      <c r="O2279" s="65" t="str">
        <f>+IFERROR(VLOOKUP(A2279,Imagen!A:B,2,0),"")</f>
        <v/>
      </c>
    </row>
    <row r="2280" spans="1:15" ht="18">
      <c r="A2280" s="75" t="s">
        <v>2288</v>
      </c>
      <c r="C2280" s="94" t="str">
        <f>+VLOOKUP(A2280,BD!$A$2:$E$3988,3,0)</f>
        <v>14x22</v>
      </c>
      <c r="D2280" s="95" t="str">
        <f>+VLOOKUP(A2280,BD!$A$2:$E$3988,4,0)</f>
        <v>14x22</v>
      </c>
      <c r="E2280" s="96">
        <f>+VLOOKUP(A2280,BD!$A$2:$E$3988,5,0)</f>
        <v>470.1</v>
      </c>
      <c r="G2280" s="101">
        <f t="shared" si="68"/>
        <v>253.85</v>
      </c>
      <c r="H2280" s="69"/>
      <c r="I2280" s="101">
        <f t="array" ref="I2280">+ROUND(G2280+(G2280*DES.2),2)</f>
        <v>456.93</v>
      </c>
      <c r="J2280" s="57"/>
      <c r="K2280" s="57"/>
      <c r="L2280" s="57"/>
      <c r="M2280" s="57"/>
      <c r="N2280" s="57"/>
      <c r="O2280" s="65" t="str">
        <f>+IFERROR(VLOOKUP(A2280,Imagen!A:B,2,0),"")</f>
        <v/>
      </c>
    </row>
    <row r="2281" spans="1:15" ht="18">
      <c r="A2281" s="75" t="s">
        <v>2289</v>
      </c>
      <c r="C2281" s="94" t="str">
        <f>+VLOOKUP(A2281,BD!$A$2:$E$3988,3,0)</f>
        <v>14x30</v>
      </c>
      <c r="D2281" s="95" t="str">
        <f>+VLOOKUP(A2281,BD!$A$2:$E$3988,4,0)</f>
        <v>14x30</v>
      </c>
      <c r="E2281" s="96">
        <f>+VLOOKUP(A2281,BD!$A$2:$E$3988,5,0)</f>
        <v>810.65</v>
      </c>
      <c r="G2281" s="101">
        <f t="shared" si="68"/>
        <v>437.75</v>
      </c>
      <c r="H2281" s="69"/>
      <c r="I2281" s="101">
        <f t="array" ref="I2281">+ROUND(G2281+(G2281*DES.2),2)</f>
        <v>787.95</v>
      </c>
      <c r="J2281" s="57"/>
      <c r="K2281" s="57"/>
      <c r="L2281" s="57"/>
      <c r="M2281" s="57"/>
      <c r="N2281" s="57"/>
      <c r="O2281" s="65" t="str">
        <f>+IFERROR(VLOOKUP(A2281,Imagen!A:B,2,0),"")</f>
        <v/>
      </c>
    </row>
    <row r="2282" spans="1:15" ht="18">
      <c r="A2282" s="75" t="s">
        <v>2290</v>
      </c>
      <c r="C2282" s="94" t="str">
        <f>+VLOOKUP(A2282,BD!$A$2:$E$3988,3,0)</f>
        <v>15x20</v>
      </c>
      <c r="D2282" s="95" t="str">
        <f>+VLOOKUP(A2282,BD!$A$2:$E$3988,4,0)</f>
        <v>15x20</v>
      </c>
      <c r="E2282" s="96">
        <f>+VLOOKUP(A2282,BD!$A$2:$E$3988,5,0)</f>
        <v>461.4</v>
      </c>
      <c r="G2282" s="101">
        <f t="shared" si="68"/>
        <v>249.16</v>
      </c>
      <c r="H2282" s="69"/>
      <c r="I2282" s="101">
        <f t="array" ref="I2282">+ROUND(G2282+(G2282*DES.2),2)</f>
        <v>448.49</v>
      </c>
      <c r="J2282" s="57"/>
      <c r="K2282" s="57"/>
      <c r="L2282" s="57"/>
      <c r="M2282" s="57"/>
      <c r="N2282" s="57"/>
      <c r="O2282" s="65" t="str">
        <f>+IFERROR(VLOOKUP(A2282,Imagen!A:B,2,0),"")</f>
        <v/>
      </c>
    </row>
    <row r="2283" spans="1:15" ht="18">
      <c r="A2283" s="75" t="s">
        <v>2291</v>
      </c>
      <c r="C2283" s="94" t="str">
        <f>+VLOOKUP(A2283,BD!$A$2:$E$3988,3,0)</f>
        <v>15x23</v>
      </c>
      <c r="D2283" s="95" t="str">
        <f>+VLOOKUP(A2283,BD!$A$2:$E$3988,4,0)</f>
        <v>15x23</v>
      </c>
      <c r="E2283" s="96">
        <f>+VLOOKUP(A2283,BD!$A$2:$E$3988,5,0)</f>
        <v>472.27</v>
      </c>
      <c r="G2283" s="101">
        <f t="shared" si="68"/>
        <v>255.03</v>
      </c>
      <c r="H2283" s="69"/>
      <c r="I2283" s="101">
        <f t="array" ref="I2283">+ROUND(G2283+(G2283*DES.2),2)</f>
        <v>459.05</v>
      </c>
      <c r="J2283" s="57"/>
      <c r="K2283" s="57"/>
      <c r="L2283" s="57"/>
      <c r="M2283" s="57"/>
      <c r="N2283" s="57"/>
      <c r="O2283" s="65" t="str">
        <f>+IFERROR(VLOOKUP(A2283,Imagen!A:B,2,0),"")</f>
        <v/>
      </c>
    </row>
    <row r="2284" spans="1:15" ht="18">
      <c r="A2284" s="75" t="s">
        <v>2292</v>
      </c>
      <c r="C2284" s="94" t="str">
        <f>+VLOOKUP(A2284,BD!$A$2:$E$3988,3,0)</f>
        <v>15x30</v>
      </c>
      <c r="D2284" s="95" t="str">
        <f>+VLOOKUP(A2284,BD!$A$2:$E$3988,4,0)</f>
        <v>15x30</v>
      </c>
      <c r="E2284" s="96">
        <f>+VLOOKUP(A2284,BD!$A$2:$E$3988,5,0)</f>
        <v>0</v>
      </c>
      <c r="G2284" s="101">
        <f t="shared" si="68"/>
        <v>0</v>
      </c>
      <c r="H2284" s="69"/>
      <c r="I2284" s="101">
        <f t="array" ref="I2284">+ROUND(G2284+(G2284*DES.2),2)</f>
        <v>0</v>
      </c>
      <c r="J2284" s="57"/>
      <c r="K2284" s="57"/>
      <c r="L2284" s="57"/>
      <c r="M2284" s="57"/>
      <c r="N2284" s="57"/>
      <c r="O2284" s="65" t="str">
        <f>+IFERROR(VLOOKUP(A2284,Imagen!A:B,2,0),"")</f>
        <v/>
      </c>
    </row>
    <row r="2285" spans="1:15" ht="18">
      <c r="A2285" s="75" t="s">
        <v>2293</v>
      </c>
      <c r="C2285" s="94" t="str">
        <f>+VLOOKUP(A2285,BD!$A$2:$E$3988,3,0)</f>
        <v>16x21</v>
      </c>
      <c r="D2285" s="95" t="str">
        <f>+VLOOKUP(A2285,BD!$A$2:$E$3988,4,0)</f>
        <v>16x21</v>
      </c>
      <c r="E2285" s="96">
        <f>+VLOOKUP(A2285,BD!$A$2:$E$3988,5,0)</f>
        <v>461.4</v>
      </c>
      <c r="G2285" s="101">
        <f t="shared" si="68"/>
        <v>249.16</v>
      </c>
      <c r="H2285" s="69"/>
      <c r="I2285" s="101">
        <f t="array" ref="I2285">+ROUND(G2285+(G2285*DES.2),2)</f>
        <v>448.49</v>
      </c>
      <c r="J2285" s="57"/>
      <c r="K2285" s="57"/>
      <c r="L2285" s="57"/>
      <c r="M2285" s="57"/>
      <c r="N2285" s="57"/>
      <c r="O2285" s="65" t="str">
        <f>+IFERROR(VLOOKUP(A2285,Imagen!A:B,2,0),"")</f>
        <v/>
      </c>
    </row>
    <row r="2286" spans="1:15" ht="18">
      <c r="A2286" s="75" t="s">
        <v>2294</v>
      </c>
      <c r="C2286" s="94" t="str">
        <f>+VLOOKUP(A2286,BD!$A$2:$E$3988,3,0)</f>
        <v>16x24</v>
      </c>
      <c r="D2286" s="95" t="str">
        <f>+VLOOKUP(A2286,BD!$A$2:$E$3988,4,0)</f>
        <v>16x24</v>
      </c>
      <c r="E2286" s="96">
        <f>+VLOOKUP(A2286,BD!$A$2:$E$3988,5,0)</f>
        <v>624.79</v>
      </c>
      <c r="G2286" s="101">
        <f t="shared" si="68"/>
        <v>337.39</v>
      </c>
      <c r="H2286" s="69"/>
      <c r="I2286" s="101">
        <f t="array" ref="I2286">+ROUND(G2286+(G2286*DES.2),2)</f>
        <v>607.29999999999995</v>
      </c>
      <c r="J2286" s="57"/>
      <c r="K2286" s="57"/>
      <c r="L2286" s="57"/>
      <c r="M2286" s="57"/>
      <c r="N2286" s="57"/>
      <c r="O2286" s="65" t="str">
        <f>+IFERROR(VLOOKUP(A2286,Imagen!A:B,2,0),"")</f>
        <v/>
      </c>
    </row>
    <row r="2287" spans="1:15" ht="18">
      <c r="A2287" s="75" t="s">
        <v>2295</v>
      </c>
      <c r="C2287" s="94" t="str">
        <f>+VLOOKUP(A2287,BD!$A$2:$E$3988,3,0)</f>
        <v>16x32</v>
      </c>
      <c r="D2287" s="95" t="str">
        <f>+VLOOKUP(A2287,BD!$A$2:$E$3988,4,0)</f>
        <v>16x32</v>
      </c>
      <c r="E2287" s="96">
        <f>+VLOOKUP(A2287,BD!$A$2:$E$3988,5,0)</f>
        <v>820.08</v>
      </c>
      <c r="G2287" s="101">
        <f t="shared" si="68"/>
        <v>442.84</v>
      </c>
      <c r="H2287" s="69"/>
      <c r="I2287" s="101">
        <f t="array" ref="I2287">+ROUND(G2287+(G2287*DES.2),2)</f>
        <v>797.11</v>
      </c>
      <c r="J2287" s="57"/>
      <c r="K2287" s="57"/>
      <c r="L2287" s="57"/>
      <c r="M2287" s="57"/>
      <c r="N2287" s="57"/>
      <c r="O2287" s="65" t="str">
        <f>+IFERROR(VLOOKUP(A2287,Imagen!A:B,2,0),"")</f>
        <v/>
      </c>
    </row>
    <row r="2288" spans="1:15" ht="18">
      <c r="A2288" s="75" t="s">
        <v>2296</v>
      </c>
      <c r="C2288" s="94" t="str">
        <f>+VLOOKUP(A2288,BD!$A$2:$E$3988,3,0)</f>
        <v>17x22</v>
      </c>
      <c r="D2288" s="95" t="str">
        <f>+VLOOKUP(A2288,BD!$A$2:$E$3988,4,0)</f>
        <v>17x22</v>
      </c>
      <c r="E2288" s="96">
        <f>+VLOOKUP(A2288,BD!$A$2:$E$3988,5,0)</f>
        <v>464.3</v>
      </c>
      <c r="G2288" s="101">
        <f t="shared" si="68"/>
        <v>250.72</v>
      </c>
      <c r="H2288" s="69"/>
      <c r="I2288" s="101">
        <f t="array" ref="I2288">+ROUND(G2288+(G2288*DES.2),2)</f>
        <v>451.3</v>
      </c>
      <c r="J2288" s="57"/>
      <c r="K2288" s="57"/>
      <c r="L2288" s="57"/>
      <c r="M2288" s="57"/>
      <c r="N2288" s="57"/>
      <c r="O2288" s="65" t="str">
        <f>+IFERROR(VLOOKUP(A2288,Imagen!A:B,2,0),"")</f>
        <v/>
      </c>
    </row>
    <row r="2289" spans="1:15" ht="18">
      <c r="A2289" s="75" t="s">
        <v>2297</v>
      </c>
      <c r="C2289" s="94" t="str">
        <f>+VLOOKUP(A2289,BD!$A$2:$E$3988,3,0)</f>
        <v>17x25</v>
      </c>
      <c r="D2289" s="95" t="str">
        <f>+VLOOKUP(A2289,BD!$A$2:$E$3988,4,0)</f>
        <v>17x25</v>
      </c>
      <c r="E2289" s="96">
        <f>+VLOOKUP(A2289,BD!$A$2:$E$3988,5,0)</f>
        <v>624.79</v>
      </c>
      <c r="G2289" s="101">
        <f t="shared" ref="G2289:G2320" si="69">IF($G$7="SI",ROUND(E2289-(E2289*DES.1),2)*1.21,ROUND(E2289-(E2289*DES.1),2))</f>
        <v>337.39</v>
      </c>
      <c r="H2289" s="69"/>
      <c r="I2289" s="101">
        <f t="array" ref="I2289">+ROUND(G2289+(G2289*DES.2),2)</f>
        <v>607.29999999999995</v>
      </c>
      <c r="J2289" s="57"/>
      <c r="K2289" s="57"/>
      <c r="L2289" s="57"/>
      <c r="M2289" s="57"/>
      <c r="N2289" s="57"/>
      <c r="O2289" s="65" t="str">
        <f>+IFERROR(VLOOKUP(A2289,Imagen!A:B,2,0),"")</f>
        <v/>
      </c>
    </row>
    <row r="2290" spans="1:15" ht="18">
      <c r="A2290" s="75" t="s">
        <v>2298</v>
      </c>
      <c r="C2290" s="94" t="str">
        <f>+VLOOKUP(A2290,BD!$A$2:$E$3988,3,0)</f>
        <v>17x33</v>
      </c>
      <c r="D2290" s="95" t="str">
        <f>+VLOOKUP(A2290,BD!$A$2:$E$3988,4,0)</f>
        <v>17x33</v>
      </c>
      <c r="E2290" s="96">
        <f>+VLOOKUP(A2290,BD!$A$2:$E$3988,5,0)</f>
        <v>820.08</v>
      </c>
      <c r="G2290" s="101">
        <f t="shared" si="69"/>
        <v>442.84</v>
      </c>
      <c r="H2290" s="69"/>
      <c r="I2290" s="101">
        <f t="array" ref="I2290">+ROUND(G2290+(G2290*DES.2),2)</f>
        <v>797.11</v>
      </c>
      <c r="J2290" s="57"/>
      <c r="K2290" s="57"/>
      <c r="L2290" s="57"/>
      <c r="M2290" s="57"/>
      <c r="N2290" s="57"/>
      <c r="O2290" s="65" t="str">
        <f>+IFERROR(VLOOKUP(A2290,Imagen!A:B,2,0),"")</f>
        <v/>
      </c>
    </row>
    <row r="2291" spans="1:15" ht="18">
      <c r="A2291" s="75" t="s">
        <v>2299</v>
      </c>
      <c r="C2291" s="94" t="str">
        <f>+VLOOKUP(A2291,BD!$A$2:$E$3988,3,0)</f>
        <v>18x23</v>
      </c>
      <c r="D2291" s="95" t="str">
        <f>+VLOOKUP(A2291,BD!$A$2:$E$3988,4,0)</f>
        <v>18x23</v>
      </c>
      <c r="E2291" s="96">
        <f>+VLOOKUP(A2291,BD!$A$2:$E$3988,5,0)</f>
        <v>464.3</v>
      </c>
      <c r="G2291" s="101">
        <f t="shared" si="69"/>
        <v>250.72</v>
      </c>
      <c r="H2291" s="69"/>
      <c r="I2291" s="101">
        <f t="array" ref="I2291">+ROUND(G2291+(G2291*DES.2),2)</f>
        <v>451.3</v>
      </c>
      <c r="J2291" s="57"/>
      <c r="K2291" s="57"/>
      <c r="L2291" s="57"/>
      <c r="M2291" s="57"/>
      <c r="N2291" s="57"/>
      <c r="O2291" s="65" t="str">
        <f>+IFERROR(VLOOKUP(A2291,Imagen!A:B,2,0),"")</f>
        <v/>
      </c>
    </row>
    <row r="2292" spans="1:15" ht="18">
      <c r="A2292" s="75" t="s">
        <v>2300</v>
      </c>
      <c r="C2292" s="94" t="str">
        <f>+VLOOKUP(A2292,BD!$A$2:$E$3988,3,0)</f>
        <v>18x26</v>
      </c>
      <c r="D2292" s="95" t="str">
        <f>+VLOOKUP(A2292,BD!$A$2:$E$3988,4,0)</f>
        <v>18x26</v>
      </c>
      <c r="E2292" s="96">
        <f>+VLOOKUP(A2292,BD!$A$2:$E$3988,5,0)</f>
        <v>627.44000000000005</v>
      </c>
      <c r="G2292" s="101">
        <f t="shared" si="69"/>
        <v>338.82</v>
      </c>
      <c r="H2292" s="69"/>
      <c r="I2292" s="101">
        <f t="array" ref="I2292">+ROUND(G2292+(G2292*DES.2),2)</f>
        <v>609.88</v>
      </c>
      <c r="J2292" s="57"/>
      <c r="K2292" s="57"/>
      <c r="L2292" s="57"/>
      <c r="M2292" s="57"/>
      <c r="N2292" s="57"/>
      <c r="O2292" s="65" t="str">
        <f>+IFERROR(VLOOKUP(A2292,Imagen!A:B,2,0),"")</f>
        <v/>
      </c>
    </row>
    <row r="2293" spans="1:15" ht="18">
      <c r="A2293" s="75" t="s">
        <v>2301</v>
      </c>
      <c r="C2293" s="94" t="str">
        <f>+VLOOKUP(A2293,BD!$A$2:$E$3988,3,0)</f>
        <v>18x34</v>
      </c>
      <c r="D2293" s="95" t="str">
        <f>+VLOOKUP(A2293,BD!$A$2:$E$3988,4,0)</f>
        <v>18x34</v>
      </c>
      <c r="E2293" s="96">
        <f>+VLOOKUP(A2293,BD!$A$2:$E$3988,5,0)</f>
        <v>1077.24</v>
      </c>
      <c r="G2293" s="101">
        <f t="shared" si="69"/>
        <v>581.71</v>
      </c>
      <c r="H2293" s="69"/>
      <c r="I2293" s="101">
        <f t="array" ref="I2293">+ROUND(G2293+(G2293*DES.2),2)</f>
        <v>1047.08</v>
      </c>
      <c r="J2293" s="57"/>
      <c r="K2293" s="57"/>
      <c r="L2293" s="57"/>
      <c r="M2293" s="57"/>
      <c r="N2293" s="57"/>
      <c r="O2293" s="65" t="str">
        <f>+IFERROR(VLOOKUP(A2293,Imagen!A:B,2,0),"")</f>
        <v/>
      </c>
    </row>
    <row r="2294" spans="1:15" ht="18">
      <c r="A2294" s="75" t="s">
        <v>2302</v>
      </c>
      <c r="C2294" s="94" t="str">
        <f>+VLOOKUP(A2294,BD!$A$2:$E$3988,3,0)</f>
        <v>19x24</v>
      </c>
      <c r="D2294" s="95" t="str">
        <f>+VLOOKUP(A2294,BD!$A$2:$E$3988,4,0)</f>
        <v>19x24</v>
      </c>
      <c r="E2294" s="96">
        <f>+VLOOKUP(A2294,BD!$A$2:$E$3988,5,0)</f>
        <v>601.82000000000005</v>
      </c>
      <c r="G2294" s="101">
        <f t="shared" si="69"/>
        <v>324.98</v>
      </c>
      <c r="H2294" s="69"/>
      <c r="I2294" s="101">
        <f t="array" ref="I2294">+ROUND(G2294+(G2294*DES.2),2)</f>
        <v>584.96</v>
      </c>
      <c r="J2294" s="57"/>
      <c r="K2294" s="57"/>
      <c r="L2294" s="57"/>
      <c r="M2294" s="57"/>
      <c r="N2294" s="57"/>
      <c r="O2294" s="65" t="str">
        <f>+IFERROR(VLOOKUP(A2294,Imagen!A:B,2,0),"")</f>
        <v/>
      </c>
    </row>
    <row r="2295" spans="1:15" ht="18">
      <c r="A2295" s="75" t="s">
        <v>2303</v>
      </c>
      <c r="C2295" s="94" t="str">
        <f>+VLOOKUP(A2295,BD!$A$2:$E$3988,3,0)</f>
        <v>19x27</v>
      </c>
      <c r="D2295" s="95" t="str">
        <f>+VLOOKUP(A2295,BD!$A$2:$E$3988,4,0)</f>
        <v>19x27</v>
      </c>
      <c r="E2295" s="96">
        <f>+VLOOKUP(A2295,BD!$A$2:$E$3988,5,0)</f>
        <v>627.44000000000005</v>
      </c>
      <c r="G2295" s="101">
        <f t="shared" si="69"/>
        <v>338.82</v>
      </c>
      <c r="H2295" s="69"/>
      <c r="I2295" s="101">
        <f t="array" ref="I2295">+ROUND(G2295+(G2295*DES.2),2)</f>
        <v>609.88</v>
      </c>
      <c r="J2295" s="57"/>
      <c r="K2295" s="57"/>
      <c r="L2295" s="57"/>
      <c r="M2295" s="57"/>
      <c r="N2295" s="57"/>
      <c r="O2295" s="65" t="str">
        <f>+IFERROR(VLOOKUP(A2295,Imagen!A:B,2,0),"")</f>
        <v/>
      </c>
    </row>
    <row r="2296" spans="1:15" ht="18">
      <c r="A2296" s="75" t="s">
        <v>2304</v>
      </c>
      <c r="C2296" s="94" t="str">
        <f>+VLOOKUP(A2296,BD!$A$2:$E$3988,3,0)</f>
        <v>19x35</v>
      </c>
      <c r="D2296" s="95" t="str">
        <f>+VLOOKUP(A2296,BD!$A$2:$E$3988,4,0)</f>
        <v>19x35</v>
      </c>
      <c r="E2296" s="96">
        <f>+VLOOKUP(A2296,BD!$A$2:$E$3988,5,0)</f>
        <v>1080.3800000000001</v>
      </c>
      <c r="G2296" s="101">
        <f t="shared" si="69"/>
        <v>583.41</v>
      </c>
      <c r="H2296" s="69"/>
      <c r="I2296" s="101">
        <f t="array" ref="I2296">+ROUND(G2296+(G2296*DES.2),2)</f>
        <v>1050.1400000000001</v>
      </c>
      <c r="J2296" s="57"/>
      <c r="K2296" s="57"/>
      <c r="L2296" s="57"/>
      <c r="M2296" s="57"/>
      <c r="N2296" s="57"/>
      <c r="O2296" s="65" t="str">
        <f>+IFERROR(VLOOKUP(A2296,Imagen!A:B,2,0),"")</f>
        <v/>
      </c>
    </row>
    <row r="2297" spans="1:15" ht="18">
      <c r="A2297" s="75" t="s">
        <v>2305</v>
      </c>
      <c r="C2297" s="94" t="str">
        <f>+VLOOKUP(A2297,BD!$A$2:$E$3988,3,0)</f>
        <v>20x25</v>
      </c>
      <c r="D2297" s="95" t="str">
        <f>+VLOOKUP(A2297,BD!$A$2:$E$3988,4,0)</f>
        <v>20x25</v>
      </c>
      <c r="E2297" s="96">
        <f>+VLOOKUP(A2297,BD!$A$2:$E$3988,5,0)</f>
        <v>601.82000000000005</v>
      </c>
      <c r="G2297" s="101">
        <f t="shared" si="69"/>
        <v>324.98</v>
      </c>
      <c r="H2297" s="69"/>
      <c r="I2297" s="101">
        <f t="array" ref="I2297">+ROUND(G2297+(G2297*DES.2),2)</f>
        <v>584.96</v>
      </c>
      <c r="J2297" s="57"/>
      <c r="K2297" s="57"/>
      <c r="L2297" s="57"/>
      <c r="M2297" s="57"/>
      <c r="N2297" s="57"/>
      <c r="O2297" s="65" t="str">
        <f>+IFERROR(VLOOKUP(A2297,Imagen!A:B,2,0),"")</f>
        <v/>
      </c>
    </row>
    <row r="2298" spans="1:15" ht="18">
      <c r="A2298" s="75" t="s">
        <v>2306</v>
      </c>
      <c r="C2298" s="94" t="str">
        <f>+VLOOKUP(A2298,BD!$A$2:$E$3988,3,0)</f>
        <v>20x28</v>
      </c>
      <c r="D2298" s="95" t="str">
        <f>+VLOOKUP(A2298,BD!$A$2:$E$3988,4,0)</f>
        <v>20x28</v>
      </c>
      <c r="E2298" s="96">
        <f>+VLOOKUP(A2298,BD!$A$2:$E$3988,5,0)</f>
        <v>627.44000000000005</v>
      </c>
      <c r="G2298" s="101">
        <f t="shared" si="69"/>
        <v>338.82</v>
      </c>
      <c r="H2298" s="69"/>
      <c r="I2298" s="101">
        <f t="array" ref="I2298">+ROUND(G2298+(G2298*DES.2),2)</f>
        <v>609.88</v>
      </c>
      <c r="J2298" s="57"/>
      <c r="K2298" s="57"/>
      <c r="L2298" s="57"/>
      <c r="M2298" s="57"/>
      <c r="N2298" s="57"/>
      <c r="O2298" s="65" t="str">
        <f>+IFERROR(VLOOKUP(A2298,Imagen!A:B,2,0),"")</f>
        <v/>
      </c>
    </row>
    <row r="2299" spans="1:15" ht="18">
      <c r="A2299" s="75" t="s">
        <v>2307</v>
      </c>
      <c r="C2299" s="94" t="str">
        <f>+VLOOKUP(A2299,BD!$A$2:$E$3988,3,0)</f>
        <v>20x36</v>
      </c>
      <c r="D2299" s="95" t="str">
        <f>+VLOOKUP(A2299,BD!$A$2:$E$3988,4,0)</f>
        <v>20x36</v>
      </c>
      <c r="E2299" s="96">
        <f>+VLOOKUP(A2299,BD!$A$2:$E$3988,5,0)</f>
        <v>1080.3800000000001</v>
      </c>
      <c r="G2299" s="101">
        <f t="shared" si="69"/>
        <v>583.41</v>
      </c>
      <c r="H2299" s="69"/>
      <c r="I2299" s="101">
        <f t="array" ref="I2299">+ROUND(G2299+(G2299*DES.2),2)</f>
        <v>1050.1400000000001</v>
      </c>
      <c r="J2299" s="57"/>
      <c r="K2299" s="57"/>
      <c r="L2299" s="57"/>
      <c r="M2299" s="57"/>
      <c r="N2299" s="57"/>
      <c r="O2299" s="65" t="str">
        <f>+IFERROR(VLOOKUP(A2299,Imagen!A:B,2,0),"")</f>
        <v/>
      </c>
    </row>
    <row r="2300" spans="1:15" ht="18">
      <c r="A2300" s="75" t="s">
        <v>2308</v>
      </c>
      <c r="C2300" s="94" t="str">
        <f>+VLOOKUP(A2300,BD!$A$2:$E$3988,3,0)</f>
        <v>21x29</v>
      </c>
      <c r="D2300" s="95" t="str">
        <f>+VLOOKUP(A2300,BD!$A$2:$E$3988,4,0)</f>
        <v>21x29</v>
      </c>
      <c r="E2300" s="96">
        <f>+VLOOKUP(A2300,BD!$A$2:$E$3988,5,0)</f>
        <v>793.25</v>
      </c>
      <c r="G2300" s="101">
        <f t="shared" si="69"/>
        <v>428.36</v>
      </c>
      <c r="H2300" s="69"/>
      <c r="I2300" s="101">
        <f t="array" ref="I2300">+ROUND(G2300+(G2300*DES.2),2)</f>
        <v>771.05</v>
      </c>
      <c r="J2300" s="57"/>
      <c r="K2300" s="57"/>
      <c r="L2300" s="57"/>
      <c r="M2300" s="57"/>
      <c r="N2300" s="57"/>
      <c r="O2300" s="65" t="str">
        <f>+IFERROR(VLOOKUP(A2300,Imagen!A:B,2,0),"")</f>
        <v/>
      </c>
    </row>
    <row r="2301" spans="1:15" ht="18">
      <c r="A2301" s="75" t="s">
        <v>2309</v>
      </c>
      <c r="C2301" s="94" t="str">
        <f>+VLOOKUP(A2301,BD!$A$2:$E$3988,3,0)</f>
        <v>21x37</v>
      </c>
      <c r="D2301" s="95" t="str">
        <f>+VLOOKUP(A2301,BD!$A$2:$E$3988,4,0)</f>
        <v>21x37</v>
      </c>
      <c r="E2301" s="96">
        <f>+VLOOKUP(A2301,BD!$A$2:$E$3988,5,0)</f>
        <v>1083.29</v>
      </c>
      <c r="G2301" s="101">
        <f t="shared" si="69"/>
        <v>584.98</v>
      </c>
      <c r="H2301" s="69"/>
      <c r="I2301" s="101">
        <f t="array" ref="I2301">+ROUND(G2301+(G2301*DES.2),2)</f>
        <v>1052.96</v>
      </c>
      <c r="J2301" s="57"/>
      <c r="K2301" s="57"/>
      <c r="L2301" s="57"/>
      <c r="M2301" s="57"/>
      <c r="N2301" s="57"/>
      <c r="O2301" s="65" t="str">
        <f>+IFERROR(VLOOKUP(A2301,Imagen!A:B,2,0),"")</f>
        <v/>
      </c>
    </row>
    <row r="2302" spans="1:15" ht="18">
      <c r="A2302" s="75" t="s">
        <v>2310</v>
      </c>
      <c r="C2302" s="94" t="str">
        <f>+VLOOKUP(A2302,BD!$A$2:$E$3988,3,0)</f>
        <v>22x30</v>
      </c>
      <c r="D2302" s="95" t="str">
        <f>+VLOOKUP(A2302,BD!$A$2:$E$3988,4,0)</f>
        <v>22x30</v>
      </c>
      <c r="E2302" s="96">
        <f>+VLOOKUP(A2302,BD!$A$2:$E$3988,5,0)</f>
        <v>793.25</v>
      </c>
      <c r="G2302" s="101">
        <f t="shared" si="69"/>
        <v>428.36</v>
      </c>
      <c r="H2302" s="69"/>
      <c r="I2302" s="101">
        <f t="array" ref="I2302">+ROUND(G2302+(G2302*DES.2),2)</f>
        <v>771.05</v>
      </c>
      <c r="J2302" s="57"/>
      <c r="K2302" s="57"/>
      <c r="L2302" s="57"/>
      <c r="M2302" s="57"/>
      <c r="N2302" s="57"/>
      <c r="O2302" s="65" t="str">
        <f>+IFERROR(VLOOKUP(A2302,Imagen!A:B,2,0),"")</f>
        <v/>
      </c>
    </row>
    <row r="2303" spans="1:15" ht="18">
      <c r="A2303" s="75" t="s">
        <v>2311</v>
      </c>
      <c r="C2303" s="94" t="str">
        <f>+VLOOKUP(A2303,BD!$A$2:$E$3988,3,0)</f>
        <v>22x38</v>
      </c>
      <c r="D2303" s="95" t="str">
        <f>+VLOOKUP(A2303,BD!$A$2:$E$3988,4,0)</f>
        <v>22x38</v>
      </c>
      <c r="E2303" s="96">
        <f>+VLOOKUP(A2303,BD!$A$2:$E$3988,5,0)</f>
        <v>1083.29</v>
      </c>
      <c r="G2303" s="101">
        <f t="shared" si="69"/>
        <v>584.98</v>
      </c>
      <c r="H2303" s="69"/>
      <c r="I2303" s="101">
        <f t="array" ref="I2303">+ROUND(G2303+(G2303*DES.2),2)</f>
        <v>1052.96</v>
      </c>
      <c r="J2303" s="57"/>
      <c r="K2303" s="57"/>
      <c r="L2303" s="57"/>
      <c r="M2303" s="57"/>
      <c r="N2303" s="57"/>
      <c r="O2303" s="65" t="str">
        <f>+IFERROR(VLOOKUP(A2303,Imagen!A:B,2,0),"")</f>
        <v/>
      </c>
    </row>
    <row r="2304" spans="1:15" ht="18">
      <c r="A2304" s="75" t="s">
        <v>2312</v>
      </c>
      <c r="C2304" s="94" t="str">
        <f>+VLOOKUP(A2304,BD!$A$2:$E$3988,3,0)</f>
        <v>23x31</v>
      </c>
      <c r="D2304" s="95" t="str">
        <f>+VLOOKUP(A2304,BD!$A$2:$E$3988,4,0)</f>
        <v>23x31</v>
      </c>
      <c r="E2304" s="96">
        <f>+VLOOKUP(A2304,BD!$A$2:$E$3988,5,0)</f>
        <v>796.63</v>
      </c>
      <c r="G2304" s="101">
        <f t="shared" si="69"/>
        <v>430.18</v>
      </c>
      <c r="H2304" s="69"/>
      <c r="I2304" s="101">
        <f t="array" ref="I2304">+ROUND(G2304+(G2304*DES.2),2)</f>
        <v>774.32</v>
      </c>
      <c r="J2304" s="57"/>
      <c r="K2304" s="57"/>
      <c r="L2304" s="57"/>
      <c r="M2304" s="57"/>
      <c r="N2304" s="57"/>
      <c r="O2304" s="65" t="str">
        <f>+IFERROR(VLOOKUP(A2304,Imagen!A:B,2,0),"")</f>
        <v/>
      </c>
    </row>
    <row r="2305" spans="1:15" ht="18">
      <c r="A2305" s="75" t="s">
        <v>2313</v>
      </c>
      <c r="C2305" s="94" t="str">
        <f>+VLOOKUP(A2305,BD!$A$2:$E$3988,3,0)</f>
        <v>23x39</v>
      </c>
      <c r="D2305" s="95" t="str">
        <f>+VLOOKUP(A2305,BD!$A$2:$E$3988,4,0)</f>
        <v>23x39</v>
      </c>
      <c r="E2305" s="96">
        <f>+VLOOKUP(A2305,BD!$A$2:$E$3988,5,0)</f>
        <v>1303.48</v>
      </c>
      <c r="G2305" s="101">
        <f t="shared" si="69"/>
        <v>703.88</v>
      </c>
      <c r="H2305" s="69"/>
      <c r="I2305" s="101">
        <f t="array" ref="I2305">+ROUND(G2305+(G2305*DES.2),2)</f>
        <v>1266.98</v>
      </c>
      <c r="J2305" s="57"/>
      <c r="K2305" s="57"/>
      <c r="L2305" s="57"/>
      <c r="M2305" s="57"/>
      <c r="N2305" s="57"/>
      <c r="O2305" s="65" t="str">
        <f>+IFERROR(VLOOKUP(A2305,Imagen!A:B,2,0),"")</f>
        <v/>
      </c>
    </row>
    <row r="2306" spans="1:15" ht="18">
      <c r="A2306" s="75" t="s">
        <v>2314</v>
      </c>
      <c r="C2306" s="94" t="str">
        <f>+VLOOKUP(A2306,BD!$A$2:$E$3988,3,0)</f>
        <v>24x32</v>
      </c>
      <c r="D2306" s="95" t="str">
        <f>+VLOOKUP(A2306,BD!$A$2:$E$3988,4,0)</f>
        <v>24x32</v>
      </c>
      <c r="E2306" s="96">
        <f>+VLOOKUP(A2306,BD!$A$2:$E$3988,5,0)</f>
        <v>796.63</v>
      </c>
      <c r="G2306" s="101">
        <f t="shared" si="69"/>
        <v>430.18</v>
      </c>
      <c r="H2306" s="69"/>
      <c r="I2306" s="101">
        <f t="array" ref="I2306">+ROUND(G2306+(G2306*DES.2),2)</f>
        <v>774.32</v>
      </c>
      <c r="J2306" s="57"/>
      <c r="K2306" s="57"/>
      <c r="L2306" s="57"/>
      <c r="M2306" s="57"/>
      <c r="N2306" s="57"/>
      <c r="O2306" s="65" t="str">
        <f>+IFERROR(VLOOKUP(A2306,Imagen!A:B,2,0),"")</f>
        <v/>
      </c>
    </row>
    <row r="2307" spans="1:15" ht="18">
      <c r="A2307" s="75" t="s">
        <v>2315</v>
      </c>
      <c r="C2307" s="94" t="str">
        <f>+VLOOKUP(A2307,BD!$A$2:$E$3988,3,0)</f>
        <v>24x40</v>
      </c>
      <c r="D2307" s="95" t="str">
        <f>+VLOOKUP(A2307,BD!$A$2:$E$3988,4,0)</f>
        <v>24x40</v>
      </c>
      <c r="E2307" s="96">
        <f>+VLOOKUP(A2307,BD!$A$2:$E$3988,5,0)</f>
        <v>1309.51</v>
      </c>
      <c r="G2307" s="101">
        <f t="shared" si="69"/>
        <v>707.14</v>
      </c>
      <c r="H2307" s="69"/>
      <c r="I2307" s="101">
        <f t="array" ref="I2307">+ROUND(G2307+(G2307*DES.2),2)</f>
        <v>1272.8499999999999</v>
      </c>
      <c r="J2307" s="57"/>
      <c r="K2307" s="57"/>
      <c r="L2307" s="57"/>
      <c r="M2307" s="57"/>
      <c r="N2307" s="57"/>
      <c r="O2307" s="65" t="str">
        <f>+IFERROR(VLOOKUP(A2307,Imagen!A:B,2,0),"")</f>
        <v/>
      </c>
    </row>
    <row r="2308" spans="1:15" ht="18">
      <c r="A2308" s="75" t="s">
        <v>2316</v>
      </c>
      <c r="C2308" s="94" t="str">
        <f>+VLOOKUP(A2308,BD!$A$2:$E$3988,3,0)</f>
        <v>25x33</v>
      </c>
      <c r="D2308" s="95" t="str">
        <f>+VLOOKUP(A2308,BD!$A$2:$E$3988,4,0)</f>
        <v>25x33</v>
      </c>
      <c r="E2308" s="96">
        <f>+VLOOKUP(A2308,BD!$A$2:$E$3988,5,0)</f>
        <v>796.63</v>
      </c>
      <c r="G2308" s="101">
        <f t="shared" si="69"/>
        <v>430.18</v>
      </c>
      <c r="H2308" s="69"/>
      <c r="I2308" s="101">
        <f t="array" ref="I2308">+ROUND(G2308+(G2308*DES.2),2)</f>
        <v>774.32</v>
      </c>
      <c r="J2308" s="57"/>
      <c r="K2308" s="57"/>
      <c r="L2308" s="57"/>
      <c r="M2308" s="57"/>
      <c r="N2308" s="57"/>
      <c r="O2308" s="65" t="str">
        <f>+IFERROR(VLOOKUP(A2308,Imagen!A:B,2,0),"")</f>
        <v/>
      </c>
    </row>
    <row r="2309" spans="1:15" ht="18">
      <c r="A2309" s="75" t="s">
        <v>2317</v>
      </c>
      <c r="C2309" s="94" t="str">
        <f>+VLOOKUP(A2309,BD!$A$2:$E$3988,3,0)</f>
        <v>25x41</v>
      </c>
      <c r="D2309" s="95" t="str">
        <f>+VLOOKUP(A2309,BD!$A$2:$E$3988,4,0)</f>
        <v>25x41</v>
      </c>
      <c r="E2309" s="96">
        <f>+VLOOKUP(A2309,BD!$A$2:$E$3988,5,0)</f>
        <v>1309.51</v>
      </c>
      <c r="G2309" s="101">
        <f t="shared" si="69"/>
        <v>707.14</v>
      </c>
      <c r="H2309" s="69"/>
      <c r="I2309" s="101">
        <f t="array" ref="I2309">+ROUND(G2309+(G2309*DES.2),2)</f>
        <v>1272.8499999999999</v>
      </c>
      <c r="J2309" s="57"/>
      <c r="K2309" s="57"/>
      <c r="L2309" s="57"/>
      <c r="M2309" s="57"/>
      <c r="N2309" s="57"/>
      <c r="O2309" s="65" t="str">
        <f>+IFERROR(VLOOKUP(A2309,Imagen!A:B,2,0),"")</f>
        <v/>
      </c>
    </row>
    <row r="2310" spans="1:15" ht="18">
      <c r="A2310" s="75" t="s">
        <v>2318</v>
      </c>
      <c r="C2310" s="94" t="str">
        <f>+VLOOKUP(A2310,BD!$A$2:$E$3988,3,0)</f>
        <v>26x34</v>
      </c>
      <c r="D2310" s="95" t="str">
        <f>+VLOOKUP(A2310,BD!$A$2:$E$3988,4,0)</f>
        <v>26x34</v>
      </c>
      <c r="E2310" s="96">
        <f>+VLOOKUP(A2310,BD!$A$2:$E$3988,5,0)</f>
        <v>1060.08</v>
      </c>
      <c r="G2310" s="101">
        <f t="shared" si="69"/>
        <v>572.44000000000005</v>
      </c>
      <c r="H2310" s="69"/>
      <c r="I2310" s="101">
        <f t="array" ref="I2310">+ROUND(G2310+(G2310*DES.2),2)</f>
        <v>1030.3900000000001</v>
      </c>
      <c r="J2310" s="57"/>
      <c r="K2310" s="57"/>
      <c r="L2310" s="57"/>
      <c r="M2310" s="57"/>
      <c r="N2310" s="57"/>
      <c r="O2310" s="65" t="str">
        <f>+IFERROR(VLOOKUP(A2310,Imagen!A:B,2,0),"")</f>
        <v/>
      </c>
    </row>
    <row r="2311" spans="1:15" ht="18">
      <c r="A2311" s="75" t="s">
        <v>2319</v>
      </c>
      <c r="C2311" s="94" t="str">
        <f>+VLOOKUP(A2311,BD!$A$2:$E$3988,3,0)</f>
        <v>26x42</v>
      </c>
      <c r="D2311" s="95" t="str">
        <f>+VLOOKUP(A2311,BD!$A$2:$E$3988,4,0)</f>
        <v>26x42</v>
      </c>
      <c r="E2311" s="96">
        <f>+VLOOKUP(A2311,BD!$A$2:$E$3988,5,0)</f>
        <v>1312.18</v>
      </c>
      <c r="G2311" s="101">
        <f t="shared" si="69"/>
        <v>708.58</v>
      </c>
      <c r="H2311" s="69"/>
      <c r="I2311" s="101">
        <f t="array" ref="I2311">+ROUND(G2311+(G2311*DES.2),2)</f>
        <v>1275.44</v>
      </c>
      <c r="J2311" s="57"/>
      <c r="K2311" s="57"/>
      <c r="L2311" s="57"/>
      <c r="M2311" s="57"/>
      <c r="N2311" s="57"/>
      <c r="O2311" s="65" t="str">
        <f>+IFERROR(VLOOKUP(A2311,Imagen!A:B,2,0),"")</f>
        <v/>
      </c>
    </row>
    <row r="2312" spans="1:15" ht="18">
      <c r="A2312" s="75" t="s">
        <v>2320</v>
      </c>
      <c r="C2312" s="94" t="str">
        <f>+VLOOKUP(A2312,BD!$A$2:$E$3988,3,0)</f>
        <v>27x35</v>
      </c>
      <c r="D2312" s="95" t="str">
        <f>+VLOOKUP(A2312,BD!$A$2:$E$3988,4,0)</f>
        <v>27x35</v>
      </c>
      <c r="E2312" s="96">
        <f>+VLOOKUP(A2312,BD!$A$2:$E$3988,5,0)</f>
        <v>1060.08</v>
      </c>
      <c r="G2312" s="101">
        <f t="shared" si="69"/>
        <v>572.44000000000005</v>
      </c>
      <c r="H2312" s="69"/>
      <c r="I2312" s="101">
        <f t="array" ref="I2312">+ROUND(G2312+(G2312*DES.2),2)</f>
        <v>1030.3900000000001</v>
      </c>
      <c r="J2312" s="57"/>
      <c r="K2312" s="57"/>
      <c r="L2312" s="57"/>
      <c r="M2312" s="57"/>
      <c r="N2312" s="57"/>
      <c r="O2312" s="65" t="str">
        <f>+IFERROR(VLOOKUP(A2312,Imagen!A:B,2,0),"")</f>
        <v/>
      </c>
    </row>
    <row r="2313" spans="1:15" ht="18">
      <c r="A2313" s="75" t="s">
        <v>2321</v>
      </c>
      <c r="C2313" s="94" t="str">
        <f>+VLOOKUP(A2313,BD!$A$2:$E$3988,3,0)</f>
        <v>27x43</v>
      </c>
      <c r="D2313" s="95" t="str">
        <f>+VLOOKUP(A2313,BD!$A$2:$E$3988,4,0)</f>
        <v>27x43</v>
      </c>
      <c r="E2313" s="96">
        <f>+VLOOKUP(A2313,BD!$A$2:$E$3988,5,0)</f>
        <v>1312.18</v>
      </c>
      <c r="G2313" s="101">
        <f t="shared" si="69"/>
        <v>708.58</v>
      </c>
      <c r="H2313" s="69"/>
      <c r="I2313" s="101">
        <f t="array" ref="I2313">+ROUND(G2313+(G2313*DES.2),2)</f>
        <v>1275.44</v>
      </c>
      <c r="J2313" s="57"/>
      <c r="K2313" s="57"/>
      <c r="L2313" s="57"/>
      <c r="M2313" s="57"/>
      <c r="N2313" s="57"/>
      <c r="O2313" s="65" t="str">
        <f>+IFERROR(VLOOKUP(A2313,Imagen!A:B,2,0),"")</f>
        <v/>
      </c>
    </row>
    <row r="2314" spans="1:15" ht="18">
      <c r="A2314" s="75" t="s">
        <v>2322</v>
      </c>
      <c r="C2314" s="94" t="str">
        <f>+VLOOKUP(A2314,BD!$A$2:$E$3988,3,0)</f>
        <v>28x36</v>
      </c>
      <c r="D2314" s="95" t="str">
        <f>+VLOOKUP(A2314,BD!$A$2:$E$3988,4,0)</f>
        <v>28x36</v>
      </c>
      <c r="E2314" s="96">
        <f>+VLOOKUP(A2314,BD!$A$2:$E$3988,5,0)</f>
        <v>1060.08</v>
      </c>
      <c r="G2314" s="101">
        <f t="shared" si="69"/>
        <v>572.44000000000005</v>
      </c>
      <c r="H2314" s="69"/>
      <c r="I2314" s="101">
        <f t="array" ref="I2314">+ROUND(G2314+(G2314*DES.2),2)</f>
        <v>1030.3900000000001</v>
      </c>
      <c r="J2314" s="57"/>
      <c r="K2314" s="57"/>
      <c r="L2314" s="57"/>
      <c r="M2314" s="57"/>
      <c r="N2314" s="57"/>
      <c r="O2314" s="65" t="str">
        <f>+IFERROR(VLOOKUP(A2314,Imagen!A:B,2,0),"")</f>
        <v/>
      </c>
    </row>
    <row r="2315" spans="1:15" ht="18">
      <c r="A2315" s="75" t="s">
        <v>2323</v>
      </c>
      <c r="C2315" s="94" t="str">
        <f>+VLOOKUP(A2315,BD!$A$2:$E$3988,3,0)</f>
        <v>28x44</v>
      </c>
      <c r="D2315" s="95" t="str">
        <f>+VLOOKUP(A2315,BD!$A$2:$E$3988,4,0)</f>
        <v>28x44</v>
      </c>
      <c r="E2315" s="96">
        <f>+VLOOKUP(A2315,BD!$A$2:$E$3988,5,0)</f>
        <v>1556.05</v>
      </c>
      <c r="G2315" s="101">
        <f t="shared" si="69"/>
        <v>840.27</v>
      </c>
      <c r="H2315" s="69"/>
      <c r="I2315" s="101">
        <f t="array" ref="I2315">+ROUND(G2315+(G2315*DES.2),2)</f>
        <v>1512.49</v>
      </c>
      <c r="J2315" s="57"/>
      <c r="K2315" s="57"/>
      <c r="L2315" s="57"/>
      <c r="M2315" s="57"/>
      <c r="N2315" s="57"/>
      <c r="O2315" s="65" t="str">
        <f>+IFERROR(VLOOKUP(A2315,Imagen!A:B,2,0),"")</f>
        <v/>
      </c>
    </row>
    <row r="2316" spans="1:15" ht="18">
      <c r="A2316" s="75" t="s">
        <v>2324</v>
      </c>
      <c r="C2316" s="94" t="str">
        <f>+VLOOKUP(A2316,BD!$A$2:$E$3988,3,0)</f>
        <v>29x37</v>
      </c>
      <c r="D2316" s="95" t="str">
        <f>+VLOOKUP(A2316,BD!$A$2:$E$3988,4,0)</f>
        <v>29x37</v>
      </c>
      <c r="E2316" s="96">
        <f>+VLOOKUP(A2316,BD!$A$2:$E$3988,5,0)</f>
        <v>1063.46</v>
      </c>
      <c r="G2316" s="101">
        <f t="shared" si="69"/>
        <v>574.27</v>
      </c>
      <c r="H2316" s="69"/>
      <c r="I2316" s="101">
        <f t="array" ref="I2316">+ROUND(G2316+(G2316*DES.2),2)</f>
        <v>1033.69</v>
      </c>
      <c r="J2316" s="57"/>
      <c r="K2316" s="57"/>
      <c r="L2316" s="57"/>
      <c r="M2316" s="57"/>
      <c r="N2316" s="57"/>
      <c r="O2316" s="65" t="str">
        <f>+IFERROR(VLOOKUP(A2316,Imagen!A:B,2,0),"")</f>
        <v/>
      </c>
    </row>
    <row r="2317" spans="1:15" ht="18">
      <c r="A2317" s="75" t="s">
        <v>2325</v>
      </c>
      <c r="C2317" s="94" t="str">
        <f>+VLOOKUP(A2317,BD!$A$2:$E$3988,3,0)</f>
        <v>29x45</v>
      </c>
      <c r="D2317" s="95" t="str">
        <f>+VLOOKUP(A2317,BD!$A$2:$E$3988,4,0)</f>
        <v>29x45</v>
      </c>
      <c r="E2317" s="96">
        <f>+VLOOKUP(A2317,BD!$A$2:$E$3988,5,0)</f>
        <v>1556.05</v>
      </c>
      <c r="G2317" s="101">
        <f t="shared" si="69"/>
        <v>840.27</v>
      </c>
      <c r="H2317" s="69"/>
      <c r="I2317" s="101">
        <f t="array" ref="I2317">+ROUND(G2317+(G2317*DES.2),2)</f>
        <v>1512.49</v>
      </c>
      <c r="J2317" s="57"/>
      <c r="K2317" s="57"/>
      <c r="L2317" s="57"/>
      <c r="M2317" s="57"/>
      <c r="N2317" s="57"/>
      <c r="O2317" s="65" t="str">
        <f>+IFERROR(VLOOKUP(A2317,Imagen!A:B,2,0),"")</f>
        <v/>
      </c>
    </row>
    <row r="2318" spans="1:15" ht="18">
      <c r="A2318" s="75" t="s">
        <v>2326</v>
      </c>
      <c r="C2318" s="94" t="str">
        <f>+VLOOKUP(A2318,BD!$A$2:$E$3988,3,0)</f>
        <v>30x38</v>
      </c>
      <c r="D2318" s="95" t="str">
        <f>+VLOOKUP(A2318,BD!$A$2:$E$3988,4,0)</f>
        <v>30x38</v>
      </c>
      <c r="E2318" s="96">
        <f>+VLOOKUP(A2318,BD!$A$2:$E$3988,5,0)</f>
        <v>1063.46</v>
      </c>
      <c r="G2318" s="101">
        <f t="shared" si="69"/>
        <v>574.27</v>
      </c>
      <c r="H2318" s="69"/>
      <c r="I2318" s="101">
        <f t="array" ref="I2318">+ROUND(G2318+(G2318*DES.2),2)</f>
        <v>1033.69</v>
      </c>
      <c r="J2318" s="57"/>
      <c r="K2318" s="57"/>
      <c r="L2318" s="57"/>
      <c r="M2318" s="57"/>
      <c r="N2318" s="57"/>
      <c r="O2318" s="65" t="str">
        <f>+IFERROR(VLOOKUP(A2318,Imagen!A:B,2,0),"")</f>
        <v/>
      </c>
    </row>
    <row r="2319" spans="1:15" ht="18">
      <c r="A2319" s="75" t="s">
        <v>2327</v>
      </c>
      <c r="C2319" s="94" t="str">
        <f>+VLOOKUP(A2319,BD!$A$2:$E$3988,3,0)</f>
        <v>30X46</v>
      </c>
      <c r="D2319" s="95" t="str">
        <f>+VLOOKUP(A2319,BD!$A$2:$E$3988,4,0)</f>
        <v>30X46</v>
      </c>
      <c r="E2319" s="96">
        <f>+VLOOKUP(A2319,BD!$A$2:$E$3988,5,0)</f>
        <v>1561.61</v>
      </c>
      <c r="G2319" s="101">
        <f t="shared" si="69"/>
        <v>843.27</v>
      </c>
      <c r="H2319" s="69"/>
      <c r="I2319" s="101">
        <f t="array" ref="I2319">+ROUND(G2319+(G2319*DES.2),2)</f>
        <v>1517.89</v>
      </c>
      <c r="J2319" s="57"/>
      <c r="K2319" s="57"/>
      <c r="L2319" s="57"/>
      <c r="M2319" s="57"/>
      <c r="N2319" s="57"/>
      <c r="O2319" s="65" t="str">
        <f>+IFERROR(VLOOKUP(A2319,Imagen!A:B,2,0),"")</f>
        <v/>
      </c>
    </row>
    <row r="2320" spans="1:15" ht="18">
      <c r="A2320" s="75" t="s">
        <v>2328</v>
      </c>
      <c r="C2320" s="94" t="str">
        <f>+VLOOKUP(A2320,BD!$A$2:$E$3988,3,0)</f>
        <v>31x39</v>
      </c>
      <c r="D2320" s="95" t="str">
        <f>+VLOOKUP(A2320,BD!$A$2:$E$3988,4,0)</f>
        <v>31x39</v>
      </c>
      <c r="E2320" s="96">
        <f>+VLOOKUP(A2320,BD!$A$2:$E$3988,5,0)</f>
        <v>1280.76</v>
      </c>
      <c r="G2320" s="101">
        <f t="shared" si="69"/>
        <v>691.61</v>
      </c>
      <c r="H2320" s="69"/>
      <c r="I2320" s="101">
        <f t="array" ref="I2320">+ROUND(G2320+(G2320*DES.2),2)</f>
        <v>1244.9000000000001</v>
      </c>
      <c r="J2320" s="57"/>
      <c r="K2320" s="57"/>
      <c r="L2320" s="57"/>
      <c r="M2320" s="57"/>
      <c r="N2320" s="57"/>
      <c r="O2320" s="65" t="str">
        <f>+IFERROR(VLOOKUP(A2320,Imagen!A:B,2,0),"")</f>
        <v/>
      </c>
    </row>
    <row r="2321" spans="1:15" ht="18">
      <c r="A2321" s="75" t="s">
        <v>2329</v>
      </c>
      <c r="C2321" s="94" t="str">
        <f>+VLOOKUP(A2321,BD!$A$2:$E$3988,3,0)</f>
        <v>31x47</v>
      </c>
      <c r="D2321" s="95" t="str">
        <f>+VLOOKUP(A2321,BD!$A$2:$E$3988,4,0)</f>
        <v>31x47</v>
      </c>
      <c r="E2321" s="96">
        <f>+VLOOKUP(A2321,BD!$A$2:$E$3988,5,0)</f>
        <v>1563.78</v>
      </c>
      <c r="G2321" s="101">
        <f t="shared" ref="G2321:G2352" si="70">IF($G$7="SI",ROUND(E2321-(E2321*DES.1),2)*1.21,ROUND(E2321-(E2321*DES.1),2))</f>
        <v>844.44</v>
      </c>
      <c r="H2321" s="69"/>
      <c r="I2321" s="101">
        <f t="array" ref="I2321">+ROUND(G2321+(G2321*DES.2),2)</f>
        <v>1519.99</v>
      </c>
      <c r="J2321" s="57"/>
      <c r="K2321" s="57"/>
      <c r="L2321" s="57"/>
      <c r="M2321" s="57"/>
      <c r="N2321" s="57"/>
      <c r="O2321" s="65" t="str">
        <f>+IFERROR(VLOOKUP(A2321,Imagen!A:B,2,0),"")</f>
        <v/>
      </c>
    </row>
    <row r="2322" spans="1:15" ht="18">
      <c r="A2322" s="75" t="s">
        <v>2330</v>
      </c>
      <c r="C2322" s="94" t="str">
        <f>+VLOOKUP(A2322,BD!$A$2:$E$3988,3,0)</f>
        <v>32x40</v>
      </c>
      <c r="D2322" s="95" t="str">
        <f>+VLOOKUP(A2322,BD!$A$2:$E$3988,4,0)</f>
        <v>32x40</v>
      </c>
      <c r="E2322" s="96">
        <f>+VLOOKUP(A2322,BD!$A$2:$E$3988,5,0)</f>
        <v>1280.76</v>
      </c>
      <c r="G2322" s="101">
        <f t="shared" si="70"/>
        <v>691.61</v>
      </c>
      <c r="H2322" s="69"/>
      <c r="I2322" s="101">
        <f t="array" ref="I2322">+ROUND(G2322+(G2322*DES.2),2)</f>
        <v>1244.9000000000001</v>
      </c>
      <c r="J2322" s="57"/>
      <c r="K2322" s="57"/>
      <c r="L2322" s="57"/>
      <c r="M2322" s="57"/>
      <c r="N2322" s="57"/>
      <c r="O2322" s="65" t="str">
        <f>+IFERROR(VLOOKUP(A2322,Imagen!A:B,2,0),"")</f>
        <v/>
      </c>
    </row>
    <row r="2323" spans="1:15" ht="18">
      <c r="A2323" s="75" t="s">
        <v>2331</v>
      </c>
      <c r="C2323" s="94" t="str">
        <f>+VLOOKUP(A2323,BD!$A$2:$E$3988,3,0)</f>
        <v>32x48</v>
      </c>
      <c r="D2323" s="95" t="str">
        <f>+VLOOKUP(A2323,BD!$A$2:$E$3988,4,0)</f>
        <v>32x48</v>
      </c>
      <c r="E2323" s="96">
        <f>+VLOOKUP(A2323,BD!$A$2:$E$3988,5,0)</f>
        <v>1563.78</v>
      </c>
      <c r="G2323" s="101">
        <f t="shared" si="70"/>
        <v>844.44</v>
      </c>
      <c r="H2323" s="69"/>
      <c r="I2323" s="101">
        <f t="array" ref="I2323">+ROUND(G2323+(G2323*DES.2),2)</f>
        <v>1519.99</v>
      </c>
      <c r="J2323" s="57"/>
      <c r="K2323" s="57"/>
      <c r="L2323" s="57"/>
      <c r="M2323" s="57"/>
      <c r="N2323" s="57"/>
      <c r="O2323" s="65" t="str">
        <f>+IFERROR(VLOOKUP(A2323,Imagen!A:B,2,0),"")</f>
        <v/>
      </c>
    </row>
    <row r="2324" spans="1:15" ht="18">
      <c r="A2324" s="75" t="s">
        <v>2332</v>
      </c>
      <c r="C2324" s="94" t="str">
        <f>+VLOOKUP(A2324,BD!$A$2:$E$3988,3,0)</f>
        <v>33x41</v>
      </c>
      <c r="D2324" s="95" t="str">
        <f>+VLOOKUP(A2324,BD!$A$2:$E$3988,4,0)</f>
        <v>33x41</v>
      </c>
      <c r="E2324" s="96">
        <f>+VLOOKUP(A2324,BD!$A$2:$E$3988,5,0)</f>
        <v>1280.76</v>
      </c>
      <c r="G2324" s="101">
        <f t="shared" si="70"/>
        <v>691.61</v>
      </c>
      <c r="H2324" s="69"/>
      <c r="I2324" s="101">
        <f t="array" ref="I2324">+ROUND(G2324+(G2324*DES.2),2)</f>
        <v>1244.9000000000001</v>
      </c>
      <c r="J2324" s="57"/>
      <c r="K2324" s="57"/>
      <c r="L2324" s="57"/>
      <c r="M2324" s="57"/>
      <c r="N2324" s="57"/>
      <c r="O2324" s="65" t="str">
        <f>+IFERROR(VLOOKUP(A2324,Imagen!A:B,2,0),"")</f>
        <v/>
      </c>
    </row>
    <row r="2325" spans="1:15" ht="18">
      <c r="A2325" s="75" t="s">
        <v>2333</v>
      </c>
      <c r="C2325" s="94" t="str">
        <f>+VLOOKUP(A2325,BD!$A$2:$E$3988,3,0)</f>
        <v>33x49</v>
      </c>
      <c r="D2325" s="95" t="str">
        <f>+VLOOKUP(A2325,BD!$A$2:$E$3988,4,0)</f>
        <v>33x49</v>
      </c>
      <c r="E2325" s="96">
        <f>+VLOOKUP(A2325,BD!$A$2:$E$3988,5,0)</f>
        <v>1834</v>
      </c>
      <c r="G2325" s="101">
        <f t="shared" si="70"/>
        <v>990.36</v>
      </c>
      <c r="H2325" s="69"/>
      <c r="I2325" s="101">
        <f t="array" ref="I2325">+ROUND(G2325+(G2325*DES.2),2)</f>
        <v>1782.65</v>
      </c>
      <c r="J2325" s="57"/>
      <c r="K2325" s="57"/>
      <c r="L2325" s="57"/>
      <c r="M2325" s="57"/>
      <c r="N2325" s="57"/>
      <c r="O2325" s="65" t="str">
        <f>+IFERROR(VLOOKUP(A2325,Imagen!A:B,2,0),"")</f>
        <v/>
      </c>
    </row>
    <row r="2326" spans="1:15" ht="18">
      <c r="A2326" s="75" t="s">
        <v>2334</v>
      </c>
      <c r="C2326" s="94" t="str">
        <f>+VLOOKUP(A2326,BD!$A$2:$E$3988,3,0)</f>
        <v>34x42</v>
      </c>
      <c r="D2326" s="95" t="str">
        <f>+VLOOKUP(A2326,BD!$A$2:$E$3988,4,0)</f>
        <v>34x42</v>
      </c>
      <c r="E2326" s="96">
        <f>+VLOOKUP(A2326,BD!$A$2:$E$3988,5,0)</f>
        <v>1280.76</v>
      </c>
      <c r="G2326" s="101">
        <f t="shared" si="70"/>
        <v>691.61</v>
      </c>
      <c r="H2326" s="69"/>
      <c r="I2326" s="101">
        <f t="array" ref="I2326">+ROUND(G2326+(G2326*DES.2),2)</f>
        <v>1244.9000000000001</v>
      </c>
      <c r="J2326" s="57"/>
      <c r="K2326" s="57"/>
      <c r="L2326" s="57"/>
      <c r="M2326" s="57"/>
      <c r="N2326" s="57"/>
      <c r="O2326" s="65" t="str">
        <f>+IFERROR(VLOOKUP(A2326,Imagen!A:B,2,0),"")</f>
        <v/>
      </c>
    </row>
    <row r="2327" spans="1:15" ht="18">
      <c r="A2327" s="75" t="s">
        <v>2335</v>
      </c>
      <c r="C2327" s="94" t="str">
        <f>+VLOOKUP(A2327,BD!$A$2:$E$3988,3,0)</f>
        <v>34x50</v>
      </c>
      <c r="D2327" s="95" t="str">
        <f>+VLOOKUP(A2327,BD!$A$2:$E$3988,4,0)</f>
        <v>34x50</v>
      </c>
      <c r="E2327" s="96">
        <f>+VLOOKUP(A2327,BD!$A$2:$E$3988,5,0)</f>
        <v>1834</v>
      </c>
      <c r="G2327" s="101">
        <f t="shared" si="70"/>
        <v>990.36</v>
      </c>
      <c r="H2327" s="69"/>
      <c r="I2327" s="101">
        <f t="array" ref="I2327">+ROUND(G2327+(G2327*DES.2),2)</f>
        <v>1782.65</v>
      </c>
      <c r="J2327" s="57"/>
      <c r="K2327" s="57"/>
      <c r="L2327" s="57"/>
      <c r="M2327" s="57"/>
      <c r="N2327" s="57"/>
      <c r="O2327" s="65" t="str">
        <f>+IFERROR(VLOOKUP(A2327,Imagen!A:B,2,0),"")</f>
        <v/>
      </c>
    </row>
    <row r="2328" spans="1:15" ht="18">
      <c r="A2328" s="75" t="s">
        <v>2336</v>
      </c>
      <c r="C2328" s="94" t="str">
        <f>+VLOOKUP(A2328,BD!$A$2:$E$3988,3,0)</f>
        <v>35x43</v>
      </c>
      <c r="D2328" s="95" t="str">
        <f>+VLOOKUP(A2328,BD!$A$2:$E$3988,4,0)</f>
        <v>35x43</v>
      </c>
      <c r="E2328" s="96">
        <f>+VLOOKUP(A2328,BD!$A$2:$E$3988,5,0)</f>
        <v>1283.6500000000001</v>
      </c>
      <c r="G2328" s="101">
        <f t="shared" si="70"/>
        <v>693.17</v>
      </c>
      <c r="H2328" s="69"/>
      <c r="I2328" s="101">
        <f t="array" ref="I2328">+ROUND(G2328+(G2328*DES.2),2)</f>
        <v>1247.71</v>
      </c>
      <c r="J2328" s="57"/>
      <c r="K2328" s="57"/>
      <c r="L2328" s="57"/>
      <c r="M2328" s="57"/>
      <c r="N2328" s="57"/>
      <c r="O2328" s="65" t="str">
        <f>+IFERROR(VLOOKUP(A2328,Imagen!A:B,2,0),"")</f>
        <v/>
      </c>
    </row>
    <row r="2329" spans="1:15" ht="18">
      <c r="A2329" s="75" t="s">
        <v>2337</v>
      </c>
      <c r="C2329" s="94" t="str">
        <f>+VLOOKUP(A2329,BD!$A$2:$E$3988,3,0)</f>
        <v>35x51</v>
      </c>
      <c r="D2329" s="95" t="str">
        <f>+VLOOKUP(A2329,BD!$A$2:$E$3988,4,0)</f>
        <v>35x51</v>
      </c>
      <c r="E2329" s="96">
        <f>+VLOOKUP(A2329,BD!$A$2:$E$3988,5,0)</f>
        <v>1836.18</v>
      </c>
      <c r="G2329" s="101">
        <f t="shared" si="70"/>
        <v>991.54</v>
      </c>
      <c r="H2329" s="69"/>
      <c r="I2329" s="101">
        <f t="array" ref="I2329">+ROUND(G2329+(G2329*DES.2),2)</f>
        <v>1784.77</v>
      </c>
      <c r="J2329" s="57"/>
      <c r="K2329" s="57"/>
      <c r="L2329" s="57"/>
      <c r="M2329" s="57"/>
      <c r="N2329" s="57"/>
      <c r="O2329" s="65" t="str">
        <f>+IFERROR(VLOOKUP(A2329,Imagen!A:B,2,0),"")</f>
        <v/>
      </c>
    </row>
    <row r="2330" spans="1:15" ht="18">
      <c r="A2330" s="75" t="s">
        <v>2338</v>
      </c>
      <c r="C2330" s="94" t="str">
        <f>+VLOOKUP(A2330,BD!$A$2:$E$3988,3,0)</f>
        <v>36x44</v>
      </c>
      <c r="D2330" s="95" t="str">
        <f>+VLOOKUP(A2330,BD!$A$2:$E$3988,4,0)</f>
        <v>36x44</v>
      </c>
      <c r="E2330" s="96">
        <f>+VLOOKUP(A2330,BD!$A$2:$E$3988,5,0)</f>
        <v>1524.14</v>
      </c>
      <c r="G2330" s="101">
        <f t="shared" si="70"/>
        <v>823.04</v>
      </c>
      <c r="H2330" s="69"/>
      <c r="I2330" s="101">
        <f t="array" ref="I2330">+ROUND(G2330+(G2330*DES.2),2)</f>
        <v>1481.47</v>
      </c>
      <c r="J2330" s="57"/>
      <c r="K2330" s="57"/>
      <c r="L2330" s="57"/>
      <c r="M2330" s="57"/>
      <c r="N2330" s="57"/>
      <c r="O2330" s="65" t="str">
        <f>+IFERROR(VLOOKUP(A2330,Imagen!A:B,2,0),"")</f>
        <v/>
      </c>
    </row>
    <row r="2331" spans="1:15" ht="18">
      <c r="A2331" s="75" t="s">
        <v>2339</v>
      </c>
      <c r="C2331" s="94" t="str">
        <f>+VLOOKUP(A2331,BD!$A$2:$E$3988,3,0)</f>
        <v>36x52</v>
      </c>
      <c r="D2331" s="95" t="str">
        <f>+VLOOKUP(A2331,BD!$A$2:$E$3988,4,0)</f>
        <v>36x52</v>
      </c>
      <c r="E2331" s="96">
        <f>+VLOOKUP(A2331,BD!$A$2:$E$3988,5,0)</f>
        <v>1836.18</v>
      </c>
      <c r="G2331" s="101">
        <f t="shared" si="70"/>
        <v>991.54</v>
      </c>
      <c r="H2331" s="69"/>
      <c r="I2331" s="101">
        <f t="array" ref="I2331">+ROUND(G2331+(G2331*DES.2),2)</f>
        <v>1784.77</v>
      </c>
      <c r="J2331" s="57"/>
      <c r="K2331" s="57"/>
      <c r="L2331" s="57"/>
      <c r="M2331" s="57"/>
      <c r="N2331" s="57"/>
      <c r="O2331" s="65" t="str">
        <f>+IFERROR(VLOOKUP(A2331,Imagen!A:B,2,0),"")</f>
        <v/>
      </c>
    </row>
    <row r="2332" spans="1:15" ht="18">
      <c r="A2332" s="75" t="s">
        <v>2340</v>
      </c>
      <c r="C2332" s="94" t="str">
        <f>+VLOOKUP(A2332,BD!$A$2:$E$3988,3,0)</f>
        <v>37x45</v>
      </c>
      <c r="D2332" s="95" t="str">
        <f>+VLOOKUP(A2332,BD!$A$2:$E$3988,4,0)</f>
        <v>37x45</v>
      </c>
      <c r="E2332" s="96">
        <f>+VLOOKUP(A2332,BD!$A$2:$E$3988,5,0)</f>
        <v>1524.14</v>
      </c>
      <c r="G2332" s="101">
        <f t="shared" si="70"/>
        <v>823.04</v>
      </c>
      <c r="H2332" s="69"/>
      <c r="I2332" s="101">
        <f t="array" ref="I2332">+ROUND(G2332+(G2332*DES.2),2)</f>
        <v>1481.47</v>
      </c>
      <c r="J2332" s="57"/>
      <c r="K2332" s="57"/>
      <c r="L2332" s="57"/>
      <c r="M2332" s="57"/>
      <c r="N2332" s="57"/>
      <c r="O2332" s="65" t="str">
        <f>+IFERROR(VLOOKUP(A2332,Imagen!A:B,2,0),"")</f>
        <v/>
      </c>
    </row>
    <row r="2333" spans="1:15" ht="18">
      <c r="A2333" s="75" t="s">
        <v>2341</v>
      </c>
      <c r="C2333" s="94" t="str">
        <f>+VLOOKUP(A2333,BD!$A$2:$E$3988,3,0)</f>
        <v>37x53</v>
      </c>
      <c r="D2333" s="95" t="str">
        <f>+VLOOKUP(A2333,BD!$A$2:$E$3988,4,0)</f>
        <v>37x53</v>
      </c>
      <c r="E2333" s="96">
        <f>+VLOOKUP(A2333,BD!$A$2:$E$3988,5,0)</f>
        <v>1839.32</v>
      </c>
      <c r="G2333" s="101">
        <f t="shared" si="70"/>
        <v>993.23</v>
      </c>
      <c r="H2333" s="69"/>
      <c r="I2333" s="101">
        <f t="array" ref="I2333">+ROUND(G2333+(G2333*DES.2),2)</f>
        <v>1787.81</v>
      </c>
      <c r="J2333" s="57"/>
      <c r="K2333" s="57"/>
      <c r="L2333" s="57"/>
      <c r="M2333" s="57"/>
      <c r="N2333" s="57"/>
      <c r="O2333" s="65" t="str">
        <f>+IFERROR(VLOOKUP(A2333,Imagen!A:B,2,0),"")</f>
        <v/>
      </c>
    </row>
    <row r="2334" spans="1:15" ht="18">
      <c r="A2334" s="75" t="s">
        <v>2342</v>
      </c>
      <c r="C2334" s="94" t="str">
        <f>+VLOOKUP(A2334,BD!$A$2:$E$3988,3,0)</f>
        <v>38x46</v>
      </c>
      <c r="D2334" s="95" t="str">
        <f>+VLOOKUP(A2334,BD!$A$2:$E$3988,4,0)</f>
        <v>38x46</v>
      </c>
      <c r="E2334" s="96">
        <f>+VLOOKUP(A2334,BD!$A$2:$E$3988,5,0)</f>
        <v>1524.14</v>
      </c>
      <c r="G2334" s="101">
        <f t="shared" si="70"/>
        <v>823.04</v>
      </c>
      <c r="H2334" s="69"/>
      <c r="I2334" s="101">
        <f t="array" ref="I2334">+ROUND(G2334+(G2334*DES.2),2)</f>
        <v>1481.47</v>
      </c>
      <c r="J2334" s="57"/>
      <c r="K2334" s="57"/>
      <c r="L2334" s="57"/>
      <c r="M2334" s="57"/>
      <c r="N2334" s="57"/>
      <c r="O2334" s="65" t="str">
        <f>+IFERROR(VLOOKUP(A2334,Imagen!A:B,2,0),"")</f>
        <v/>
      </c>
    </row>
    <row r="2335" spans="1:15" ht="18">
      <c r="A2335" s="75" t="s">
        <v>2343</v>
      </c>
      <c r="C2335" s="94" t="str">
        <f>+VLOOKUP(A2335,BD!$A$2:$E$3988,3,0)</f>
        <v>38x54</v>
      </c>
      <c r="D2335" s="95" t="str">
        <f>+VLOOKUP(A2335,BD!$A$2:$E$3988,4,0)</f>
        <v>38x54</v>
      </c>
      <c r="E2335" s="96">
        <f>+VLOOKUP(A2335,BD!$A$2:$E$3988,5,0)</f>
        <v>2137.5700000000002</v>
      </c>
      <c r="G2335" s="101">
        <f t="shared" si="70"/>
        <v>1154.29</v>
      </c>
      <c r="H2335" s="69"/>
      <c r="I2335" s="101">
        <f t="array" ref="I2335">+ROUND(G2335+(G2335*DES.2),2)</f>
        <v>2077.7199999999998</v>
      </c>
      <c r="J2335" s="57"/>
      <c r="K2335" s="57"/>
      <c r="L2335" s="57"/>
      <c r="M2335" s="57"/>
      <c r="N2335" s="57"/>
      <c r="O2335" s="65" t="str">
        <f>+IFERROR(VLOOKUP(A2335,Imagen!A:B,2,0),"")</f>
        <v/>
      </c>
    </row>
    <row r="2336" spans="1:15" ht="18">
      <c r="A2336" s="75" t="s">
        <v>2344</v>
      </c>
      <c r="C2336" s="94" t="str">
        <f>+VLOOKUP(A2336,BD!$A$2:$E$3988,3,0)</f>
        <v>39x47</v>
      </c>
      <c r="D2336" s="95" t="str">
        <f>+VLOOKUP(A2336,BD!$A$2:$E$3988,4,0)</f>
        <v>39x47</v>
      </c>
      <c r="E2336" s="96">
        <f>+VLOOKUP(A2336,BD!$A$2:$E$3988,5,0)</f>
        <v>1530.19</v>
      </c>
      <c r="G2336" s="101">
        <f t="shared" si="70"/>
        <v>826.3</v>
      </c>
      <c r="H2336" s="69"/>
      <c r="I2336" s="101">
        <f t="array" ref="I2336">+ROUND(G2336+(G2336*DES.2),2)</f>
        <v>1487.34</v>
      </c>
      <c r="J2336" s="57"/>
      <c r="K2336" s="57"/>
      <c r="L2336" s="57"/>
      <c r="M2336" s="57"/>
      <c r="N2336" s="57"/>
      <c r="O2336" s="65" t="str">
        <f>+IFERROR(VLOOKUP(A2336,Imagen!A:B,2,0),"")</f>
        <v/>
      </c>
    </row>
    <row r="2337" spans="1:15" ht="18">
      <c r="A2337" s="75" t="s">
        <v>2345</v>
      </c>
      <c r="C2337" s="94" t="str">
        <f>+VLOOKUP(A2337,BD!$A$2:$E$3988,3,0)</f>
        <v>39x55</v>
      </c>
      <c r="D2337" s="95" t="str">
        <f>+VLOOKUP(A2337,BD!$A$2:$E$3988,4,0)</f>
        <v>39x55</v>
      </c>
      <c r="E2337" s="96">
        <f>+VLOOKUP(A2337,BD!$A$2:$E$3988,5,0)</f>
        <v>2140.7199999999998</v>
      </c>
      <c r="G2337" s="101">
        <f t="shared" si="70"/>
        <v>1155.99</v>
      </c>
      <c r="H2337" s="69"/>
      <c r="I2337" s="101">
        <f t="array" ref="I2337">+ROUND(G2337+(G2337*DES.2),2)</f>
        <v>2080.7800000000002</v>
      </c>
      <c r="J2337" s="57"/>
      <c r="K2337" s="57"/>
      <c r="L2337" s="57"/>
      <c r="M2337" s="57"/>
      <c r="N2337" s="57"/>
      <c r="O2337" s="65" t="str">
        <f>+IFERROR(VLOOKUP(A2337,Imagen!A:B,2,0),"")</f>
        <v/>
      </c>
    </row>
    <row r="2338" spans="1:15" ht="18">
      <c r="A2338" s="75" t="s">
        <v>2346</v>
      </c>
      <c r="C2338" s="94" t="str">
        <f>+VLOOKUP(A2338,BD!$A$2:$E$3988,3,0)</f>
        <v>40x48</v>
      </c>
      <c r="D2338" s="95" t="str">
        <f>+VLOOKUP(A2338,BD!$A$2:$E$3988,4,0)</f>
        <v>40x48</v>
      </c>
      <c r="E2338" s="96">
        <f>+VLOOKUP(A2338,BD!$A$2:$E$3988,5,0)</f>
        <v>1530.19</v>
      </c>
      <c r="G2338" s="101">
        <f t="shared" si="70"/>
        <v>826.3</v>
      </c>
      <c r="H2338" s="69"/>
      <c r="I2338" s="101">
        <f t="array" ref="I2338">+ROUND(G2338+(G2338*DES.2),2)</f>
        <v>1487.34</v>
      </c>
      <c r="J2338" s="57"/>
      <c r="K2338" s="57"/>
      <c r="L2338" s="57"/>
      <c r="M2338" s="57"/>
      <c r="N2338" s="57"/>
      <c r="O2338" s="65" t="str">
        <f>+IFERROR(VLOOKUP(A2338,Imagen!A:B,2,0),"")</f>
        <v/>
      </c>
    </row>
    <row r="2339" spans="1:15" ht="18">
      <c r="A2339" s="75" t="s">
        <v>2347</v>
      </c>
      <c r="C2339" s="94" t="str">
        <f>+VLOOKUP(A2339,BD!$A$2:$E$3988,3,0)</f>
        <v>40x56</v>
      </c>
      <c r="D2339" s="95" t="str">
        <f>+VLOOKUP(A2339,BD!$A$2:$E$3988,4,0)</f>
        <v>40x56</v>
      </c>
      <c r="E2339" s="96">
        <f>+VLOOKUP(A2339,BD!$A$2:$E$3988,5,0)</f>
        <v>2140.7199999999998</v>
      </c>
      <c r="G2339" s="101">
        <f t="shared" si="70"/>
        <v>1155.99</v>
      </c>
      <c r="H2339" s="69"/>
      <c r="I2339" s="101">
        <f t="array" ref="I2339">+ROUND(G2339+(G2339*DES.2),2)</f>
        <v>2080.7800000000002</v>
      </c>
      <c r="J2339" s="57"/>
      <c r="K2339" s="57"/>
      <c r="L2339" s="57"/>
      <c r="M2339" s="57"/>
      <c r="N2339" s="57"/>
      <c r="O2339" s="65" t="str">
        <f>+IFERROR(VLOOKUP(A2339,Imagen!A:B,2,0),"")</f>
        <v/>
      </c>
    </row>
    <row r="2340" spans="1:15" ht="18">
      <c r="A2340" s="75" t="s">
        <v>2348</v>
      </c>
      <c r="C2340" s="94" t="str">
        <f>+VLOOKUP(A2340,BD!$A$2:$E$3988,3,0)</f>
        <v>41x49</v>
      </c>
      <c r="D2340" s="95" t="str">
        <f>+VLOOKUP(A2340,BD!$A$2:$E$3988,4,0)</f>
        <v>41x49</v>
      </c>
      <c r="E2340" s="96">
        <f>+VLOOKUP(A2340,BD!$A$2:$E$3988,5,0)</f>
        <v>1796.78</v>
      </c>
      <c r="G2340" s="101">
        <f t="shared" si="70"/>
        <v>970.26</v>
      </c>
      <c r="H2340" s="69"/>
      <c r="I2340" s="101">
        <f t="array" ref="I2340">+ROUND(G2340+(G2340*DES.2),2)</f>
        <v>1746.47</v>
      </c>
      <c r="J2340" s="57"/>
      <c r="K2340" s="57"/>
      <c r="L2340" s="57"/>
      <c r="M2340" s="57"/>
      <c r="N2340" s="57"/>
      <c r="O2340" s="65" t="str">
        <f>+IFERROR(VLOOKUP(A2340,Imagen!A:B,2,0),"")</f>
        <v/>
      </c>
    </row>
    <row r="2341" spans="1:15" ht="18">
      <c r="A2341" s="75" t="s">
        <v>2349</v>
      </c>
      <c r="C2341" s="94" t="str">
        <f>+VLOOKUP(A2341,BD!$A$2:$E$3988,3,0)</f>
        <v>41x57</v>
      </c>
      <c r="D2341" s="95" t="str">
        <f>+VLOOKUP(A2341,BD!$A$2:$E$3988,4,0)</f>
        <v>41x57</v>
      </c>
      <c r="E2341" s="96">
        <f>+VLOOKUP(A2341,BD!$A$2:$E$3988,5,0)</f>
        <v>2142.89</v>
      </c>
      <c r="G2341" s="101">
        <f t="shared" si="70"/>
        <v>1157.1600000000001</v>
      </c>
      <c r="H2341" s="69"/>
      <c r="I2341" s="101">
        <f t="array" ref="I2341">+ROUND(G2341+(G2341*DES.2),2)</f>
        <v>2082.89</v>
      </c>
      <c r="J2341" s="57"/>
      <c r="K2341" s="57"/>
      <c r="L2341" s="57"/>
      <c r="M2341" s="57"/>
      <c r="N2341" s="57"/>
      <c r="O2341" s="65" t="str">
        <f>+IFERROR(VLOOKUP(A2341,Imagen!A:B,2,0),"")</f>
        <v/>
      </c>
    </row>
    <row r="2342" spans="1:15" ht="18">
      <c r="A2342" s="75" t="s">
        <v>2350</v>
      </c>
      <c r="C2342" s="94" t="str">
        <f>+VLOOKUP(A2342,BD!$A$2:$E$3988,3,0)</f>
        <v>42x50</v>
      </c>
      <c r="D2342" s="95" t="str">
        <f>+VLOOKUP(A2342,BD!$A$2:$E$3988,4,0)</f>
        <v>42x50</v>
      </c>
      <c r="E2342" s="96">
        <f>+VLOOKUP(A2342,BD!$A$2:$E$3988,5,0)</f>
        <v>1798.72</v>
      </c>
      <c r="G2342" s="101">
        <f t="shared" si="70"/>
        <v>971.31</v>
      </c>
      <c r="H2342" s="69"/>
      <c r="I2342" s="101">
        <f t="array" ref="I2342">+ROUND(G2342+(G2342*DES.2),2)</f>
        <v>1748.36</v>
      </c>
      <c r="J2342" s="57"/>
      <c r="K2342" s="57"/>
      <c r="L2342" s="57"/>
      <c r="M2342" s="57"/>
      <c r="N2342" s="57"/>
      <c r="O2342" s="65" t="str">
        <f>+IFERROR(VLOOKUP(A2342,Imagen!A:B,2,0),"")</f>
        <v/>
      </c>
    </row>
    <row r="2343" spans="1:15" ht="18">
      <c r="A2343" s="75" t="s">
        <v>2351</v>
      </c>
      <c r="C2343" s="94" t="str">
        <f>+VLOOKUP(A2343,BD!$A$2:$E$3988,3,0)</f>
        <v>42x58</v>
      </c>
      <c r="D2343" s="95" t="str">
        <f>+VLOOKUP(A2343,BD!$A$2:$E$3988,4,0)</f>
        <v>42x58</v>
      </c>
      <c r="E2343" s="96">
        <f>+VLOOKUP(A2343,BD!$A$2:$E$3988,5,0)</f>
        <v>2142.89</v>
      </c>
      <c r="G2343" s="101">
        <f t="shared" si="70"/>
        <v>1157.1600000000001</v>
      </c>
      <c r="H2343" s="69"/>
      <c r="I2343" s="101">
        <f t="array" ref="I2343">+ROUND(G2343+(G2343*DES.2),2)</f>
        <v>2082.89</v>
      </c>
      <c r="J2343" s="57"/>
      <c r="K2343" s="57"/>
      <c r="L2343" s="57"/>
      <c r="M2343" s="57"/>
      <c r="N2343" s="57"/>
      <c r="O2343" s="65" t="str">
        <f>+IFERROR(VLOOKUP(A2343,Imagen!A:B,2,0),"")</f>
        <v/>
      </c>
    </row>
    <row r="2344" spans="1:15" ht="18">
      <c r="A2344" s="75" t="s">
        <v>2352</v>
      </c>
      <c r="C2344" s="94" t="str">
        <f>+VLOOKUP(A2344,BD!$A$2:$E$3988,3,0)</f>
        <v>43x59</v>
      </c>
      <c r="D2344" s="95" t="str">
        <f>+VLOOKUP(A2344,BD!$A$2:$E$3988,4,0)</f>
        <v>43x59</v>
      </c>
      <c r="E2344" s="96">
        <f>+VLOOKUP(A2344,BD!$A$2:$E$3988,5,0)</f>
        <v>2460.7199999999998</v>
      </c>
      <c r="G2344" s="101">
        <f t="shared" si="70"/>
        <v>1328.79</v>
      </c>
      <c r="H2344" s="69"/>
      <c r="I2344" s="101">
        <f t="array" ref="I2344">+ROUND(G2344+(G2344*DES.2),2)</f>
        <v>2391.8200000000002</v>
      </c>
      <c r="J2344" s="57"/>
      <c r="K2344" s="57"/>
      <c r="L2344" s="57"/>
      <c r="M2344" s="57"/>
      <c r="N2344" s="57"/>
      <c r="O2344" s="65" t="str">
        <f>+IFERROR(VLOOKUP(A2344,Imagen!A:B,2,0),"")</f>
        <v/>
      </c>
    </row>
    <row r="2345" spans="1:15" ht="18">
      <c r="A2345" s="75" t="s">
        <v>2353</v>
      </c>
      <c r="C2345" s="94" t="str">
        <f>+VLOOKUP(A2345,BD!$A$2:$E$3988,3,0)</f>
        <v>44x60</v>
      </c>
      <c r="D2345" s="95" t="str">
        <f>+VLOOKUP(A2345,BD!$A$2:$E$3988,4,0)</f>
        <v>44x60</v>
      </c>
      <c r="E2345" s="96">
        <f>+VLOOKUP(A2345,BD!$A$2:$E$3988,5,0)</f>
        <v>2460.7199999999998</v>
      </c>
      <c r="G2345" s="101">
        <f t="shared" si="70"/>
        <v>1328.79</v>
      </c>
      <c r="H2345" s="69"/>
      <c r="I2345" s="101">
        <f t="array" ref="I2345">+ROUND(G2345+(G2345*DES.2),2)</f>
        <v>2391.8200000000002</v>
      </c>
      <c r="J2345" s="57"/>
      <c r="K2345" s="57"/>
      <c r="L2345" s="57"/>
      <c r="M2345" s="57"/>
      <c r="N2345" s="57"/>
      <c r="O2345" s="65" t="str">
        <f>+IFERROR(VLOOKUP(A2345,Imagen!A:B,2,0),"")</f>
        <v/>
      </c>
    </row>
    <row r="2346" spans="1:15" ht="18">
      <c r="A2346" s="75" t="s">
        <v>2354</v>
      </c>
      <c r="C2346" s="94" t="str">
        <f>+VLOOKUP(A2346,BD!$A$2:$E$3988,3,0)</f>
        <v>45x61</v>
      </c>
      <c r="D2346" s="95" t="str">
        <f>+VLOOKUP(A2346,BD!$A$2:$E$3988,4,0)</f>
        <v>45x61</v>
      </c>
      <c r="E2346" s="96">
        <f>+VLOOKUP(A2346,BD!$A$2:$E$3988,5,0)</f>
        <v>2463.86</v>
      </c>
      <c r="G2346" s="101">
        <f t="shared" si="70"/>
        <v>1330.48</v>
      </c>
      <c r="H2346" s="69"/>
      <c r="I2346" s="101">
        <f t="array" ref="I2346">+ROUND(G2346+(G2346*DES.2),2)</f>
        <v>2394.86</v>
      </c>
      <c r="J2346" s="57"/>
      <c r="K2346" s="57"/>
      <c r="L2346" s="57"/>
      <c r="M2346" s="57"/>
      <c r="N2346" s="57"/>
      <c r="O2346" s="65" t="str">
        <f>+IFERROR(VLOOKUP(A2346,Imagen!A:B,2,0),"")</f>
        <v/>
      </c>
    </row>
    <row r="2347" spans="1:15" ht="18">
      <c r="A2347" s="75" t="s">
        <v>2355</v>
      </c>
      <c r="C2347" s="94" t="str">
        <f>+VLOOKUP(A2347,BD!$A$2:$E$3988,3,0)</f>
        <v>46x58</v>
      </c>
      <c r="D2347" s="95" t="str">
        <f>+VLOOKUP(A2347,BD!$A$2:$E$3988,4,0)</f>
        <v>46x58</v>
      </c>
      <c r="E2347" s="96">
        <f>+VLOOKUP(A2347,BD!$A$2:$E$3988,5,0)</f>
        <v>2119.9299999999998</v>
      </c>
      <c r="G2347" s="101">
        <f t="shared" si="70"/>
        <v>1144.76</v>
      </c>
      <c r="H2347" s="69"/>
      <c r="I2347" s="101">
        <f t="array" ref="I2347">+ROUND(G2347+(G2347*DES.2),2)</f>
        <v>2060.5700000000002</v>
      </c>
      <c r="J2347" s="57"/>
      <c r="K2347" s="57"/>
      <c r="L2347" s="57"/>
      <c r="M2347" s="57"/>
      <c r="N2347" s="57"/>
      <c r="O2347" s="65" t="str">
        <f>+IFERROR(VLOOKUP(A2347,Imagen!A:B,2,0),"")</f>
        <v/>
      </c>
    </row>
    <row r="2348" spans="1:15" ht="18">
      <c r="A2348" s="75" t="s">
        <v>2356</v>
      </c>
      <c r="C2348" s="94" t="str">
        <f>+VLOOKUP(A2348,BD!$A$2:$E$3988,3,0)</f>
        <v>47x59</v>
      </c>
      <c r="D2348" s="95" t="str">
        <f>+VLOOKUP(A2348,BD!$A$2:$E$3988,4,0)</f>
        <v>47x59</v>
      </c>
      <c r="E2348" s="96">
        <f>+VLOOKUP(A2348,BD!$A$2:$E$3988,5,0)</f>
        <v>2435.58</v>
      </c>
      <c r="G2348" s="101">
        <f t="shared" si="70"/>
        <v>1315.21</v>
      </c>
      <c r="H2348" s="69"/>
      <c r="I2348" s="101">
        <f t="array" ref="I2348">+ROUND(G2348+(G2348*DES.2),2)</f>
        <v>2367.38</v>
      </c>
      <c r="J2348" s="57"/>
      <c r="K2348" s="57"/>
      <c r="L2348" s="57"/>
      <c r="M2348" s="57"/>
      <c r="N2348" s="57"/>
      <c r="O2348" s="65" t="str">
        <f>+IFERROR(VLOOKUP(A2348,Imagen!A:B,2,0),"")</f>
        <v/>
      </c>
    </row>
    <row r="2349" spans="1:15" ht="18">
      <c r="A2349" s="75" t="s">
        <v>2357</v>
      </c>
      <c r="C2349" s="94" t="str">
        <f>+VLOOKUP(A2349,BD!$A$2:$E$3988,3,0)</f>
        <v>48x60</v>
      </c>
      <c r="D2349" s="95" t="str">
        <f>+VLOOKUP(A2349,BD!$A$2:$E$3988,4,0)</f>
        <v>48x60</v>
      </c>
      <c r="E2349" s="96">
        <f>+VLOOKUP(A2349,BD!$A$2:$E$3988,5,0)</f>
        <v>2438.2399999999998</v>
      </c>
      <c r="G2349" s="101">
        <f t="shared" si="70"/>
        <v>1316.65</v>
      </c>
      <c r="H2349" s="69"/>
      <c r="I2349" s="101">
        <f t="array" ref="I2349">+ROUND(G2349+(G2349*DES.2),2)</f>
        <v>2369.9699999999998</v>
      </c>
      <c r="J2349" s="57"/>
      <c r="K2349" s="57"/>
      <c r="L2349" s="57"/>
      <c r="M2349" s="57"/>
      <c r="N2349" s="57"/>
      <c r="O2349" s="65" t="str">
        <f>+IFERROR(VLOOKUP(A2349,Imagen!A:B,2,0),"")</f>
        <v/>
      </c>
    </row>
    <row r="2350" spans="1:15" ht="18">
      <c r="A2350" s="75" t="s">
        <v>2358</v>
      </c>
      <c r="C2350" s="94" t="str">
        <f>+VLOOKUP(A2350,BD!$A$2:$E$3988,3,0)</f>
        <v>49x61</v>
      </c>
      <c r="D2350" s="95" t="str">
        <f>+VLOOKUP(A2350,BD!$A$2:$E$3988,4,0)</f>
        <v>49x61</v>
      </c>
      <c r="E2350" s="96">
        <f>+VLOOKUP(A2350,BD!$A$2:$E$3988,5,0)</f>
        <v>2438.2399999999998</v>
      </c>
      <c r="G2350" s="101">
        <f t="shared" si="70"/>
        <v>1316.65</v>
      </c>
      <c r="H2350" s="69"/>
      <c r="I2350" s="101">
        <f t="array" ref="I2350">+ROUND(G2350+(G2350*DES.2),2)</f>
        <v>2369.9699999999998</v>
      </c>
      <c r="J2350" s="57"/>
      <c r="K2350" s="57"/>
      <c r="L2350" s="57"/>
      <c r="M2350" s="57"/>
      <c r="N2350" s="57"/>
      <c r="O2350" s="65" t="str">
        <f>+IFERROR(VLOOKUP(A2350,Imagen!A:B,2,0),"")</f>
        <v/>
      </c>
    </row>
    <row r="2351" spans="1:15" ht="18">
      <c r="A2351" s="75" t="s">
        <v>2359</v>
      </c>
      <c r="C2351" s="94" t="str">
        <f>+VLOOKUP(A2351,BD!$A$2:$E$3988,3,0)</f>
        <v>50x62</v>
      </c>
      <c r="D2351" s="95" t="str">
        <f>+VLOOKUP(A2351,BD!$A$2:$E$3988,4,0)</f>
        <v>50x62</v>
      </c>
      <c r="E2351" s="96">
        <f>+VLOOKUP(A2351,BD!$A$2:$E$3988,5,0)</f>
        <v>2446.6999999999998</v>
      </c>
      <c r="G2351" s="101">
        <f t="shared" si="70"/>
        <v>1321.22</v>
      </c>
      <c r="H2351" s="69"/>
      <c r="I2351" s="101">
        <f t="array" ref="I2351">+ROUND(G2351+(G2351*DES.2),2)</f>
        <v>2378.1999999999998</v>
      </c>
      <c r="J2351" s="57"/>
      <c r="K2351" s="57"/>
      <c r="L2351" s="57"/>
      <c r="M2351" s="57"/>
      <c r="N2351" s="57"/>
      <c r="O2351" s="65" t="str">
        <f>+IFERROR(VLOOKUP(A2351,Imagen!A:B,2,0),"")</f>
        <v/>
      </c>
    </row>
    <row r="2352" spans="1:15" ht="18">
      <c r="A2352" s="75" t="s">
        <v>2360</v>
      </c>
      <c r="C2352" s="94" t="str">
        <f>+VLOOKUP(A2352,BD!$A$2:$E$3988,3,0)</f>
        <v>51x63</v>
      </c>
      <c r="D2352" s="95" t="str">
        <f>+VLOOKUP(A2352,BD!$A$2:$E$3988,4,0)</f>
        <v>51x63</v>
      </c>
      <c r="E2352" s="96">
        <f>+VLOOKUP(A2352,BD!$A$2:$E$3988,5,0)</f>
        <v>2446.6999999999998</v>
      </c>
      <c r="G2352" s="101">
        <f t="shared" si="70"/>
        <v>1321.22</v>
      </c>
      <c r="H2352" s="69"/>
      <c r="I2352" s="101">
        <f t="array" ref="I2352">+ROUND(G2352+(G2352*DES.2),2)</f>
        <v>2378.1999999999998</v>
      </c>
      <c r="J2352" s="57"/>
      <c r="K2352" s="57"/>
      <c r="L2352" s="57"/>
      <c r="M2352" s="57"/>
      <c r="N2352" s="57"/>
      <c r="O2352" s="65" t="str">
        <f>+IFERROR(VLOOKUP(A2352,Imagen!A:B,2,0),"")</f>
        <v/>
      </c>
    </row>
    <row r="2353" spans="1:15" ht="18">
      <c r="A2353" s="75" t="s">
        <v>2361</v>
      </c>
      <c r="C2353" s="94" t="str">
        <f>+VLOOKUP(A2353,BD!$A$2:$E$3988,3,0)</f>
        <v>52x64</v>
      </c>
      <c r="D2353" s="95" t="str">
        <f>+VLOOKUP(A2353,BD!$A$2:$E$3988,4,0)</f>
        <v>52x64</v>
      </c>
      <c r="E2353" s="96">
        <f>+VLOOKUP(A2353,BD!$A$2:$E$3988,5,0)</f>
        <v>2910.52</v>
      </c>
      <c r="G2353" s="101">
        <f t="shared" ref="G2353:G2362" si="71">IF($G$7="SI",ROUND(E2353-(E2353*DES.1),2)*1.21,ROUND(E2353-(E2353*DES.1),2))</f>
        <v>1571.68</v>
      </c>
      <c r="H2353" s="69"/>
      <c r="I2353" s="101">
        <f t="array" ref="I2353">+ROUND(G2353+(G2353*DES.2),2)</f>
        <v>2829.02</v>
      </c>
      <c r="J2353" s="57"/>
      <c r="K2353" s="57"/>
      <c r="L2353" s="57"/>
      <c r="M2353" s="57"/>
      <c r="N2353" s="57"/>
      <c r="O2353" s="65" t="str">
        <f>+IFERROR(VLOOKUP(A2353,Imagen!A:B,2,0),"")</f>
        <v/>
      </c>
    </row>
    <row r="2354" spans="1:15" ht="18">
      <c r="A2354" s="75" t="s">
        <v>2362</v>
      </c>
      <c r="C2354" s="94" t="str">
        <f>+VLOOKUP(A2354,BD!$A$2:$E$3988,3,0)</f>
        <v>53x65</v>
      </c>
      <c r="D2354" s="95" t="str">
        <f>+VLOOKUP(A2354,BD!$A$2:$E$3988,4,0)</f>
        <v>53x65</v>
      </c>
      <c r="E2354" s="96">
        <f>+VLOOKUP(A2354,BD!$A$2:$E$3988,5,0)</f>
        <v>2910.52</v>
      </c>
      <c r="G2354" s="101">
        <f t="shared" si="71"/>
        <v>1571.68</v>
      </c>
      <c r="H2354" s="69"/>
      <c r="I2354" s="101">
        <f t="array" ref="I2354">+ROUND(G2354+(G2354*DES.2),2)</f>
        <v>2829.02</v>
      </c>
      <c r="J2354" s="57"/>
      <c r="K2354" s="57"/>
      <c r="L2354" s="57"/>
      <c r="M2354" s="57"/>
      <c r="N2354" s="57"/>
      <c r="O2354" s="65" t="str">
        <f>+IFERROR(VLOOKUP(A2354,Imagen!A:B,2,0),"")</f>
        <v/>
      </c>
    </row>
    <row r="2355" spans="1:15" ht="18">
      <c r="A2355" s="75" t="s">
        <v>2363</v>
      </c>
      <c r="C2355" s="94" t="str">
        <f>+VLOOKUP(A2355,BD!$A$2:$E$3988,3,0)</f>
        <v>54x66</v>
      </c>
      <c r="D2355" s="95" t="str">
        <f>+VLOOKUP(A2355,BD!$A$2:$E$3988,4,0)</f>
        <v>54x66</v>
      </c>
      <c r="E2355" s="96">
        <f>+VLOOKUP(A2355,BD!$A$2:$E$3988,5,0)</f>
        <v>2916.56</v>
      </c>
      <c r="G2355" s="101">
        <f t="shared" si="71"/>
        <v>1574.94</v>
      </c>
      <c r="H2355" s="69"/>
      <c r="I2355" s="101">
        <f t="array" ref="I2355">+ROUND(G2355+(G2355*DES.2),2)</f>
        <v>2834.89</v>
      </c>
      <c r="J2355" s="57"/>
      <c r="K2355" s="57"/>
      <c r="L2355" s="57"/>
      <c r="M2355" s="57"/>
      <c r="N2355" s="57"/>
      <c r="O2355" s="65" t="str">
        <f>+IFERROR(VLOOKUP(A2355,Imagen!A:B,2,0),"")</f>
        <v/>
      </c>
    </row>
    <row r="2356" spans="1:15" ht="18">
      <c r="A2356" s="75" t="s">
        <v>2364</v>
      </c>
      <c r="C2356" s="94" t="str">
        <f>+VLOOKUP(A2356,BD!$A$2:$E$3988,3,0)</f>
        <v>55x67</v>
      </c>
      <c r="D2356" s="95" t="str">
        <f>+VLOOKUP(A2356,BD!$A$2:$E$3988,4,0)</f>
        <v>55x67</v>
      </c>
      <c r="E2356" s="96">
        <f>+VLOOKUP(A2356,BD!$A$2:$E$3988,5,0)</f>
        <v>2916.56</v>
      </c>
      <c r="G2356" s="101">
        <f t="shared" si="71"/>
        <v>1574.94</v>
      </c>
      <c r="H2356" s="69"/>
      <c r="I2356" s="101">
        <f t="array" ref="I2356">+ROUND(G2356+(G2356*DES.2),2)</f>
        <v>2834.89</v>
      </c>
      <c r="J2356" s="57"/>
      <c r="K2356" s="57"/>
      <c r="L2356" s="57"/>
      <c r="M2356" s="57"/>
      <c r="N2356" s="57"/>
      <c r="O2356" s="65" t="str">
        <f>+IFERROR(VLOOKUP(A2356,Imagen!A:B,2,0),"")</f>
        <v/>
      </c>
    </row>
    <row r="2357" spans="1:15" ht="18">
      <c r="A2357" s="75" t="s">
        <v>2365</v>
      </c>
      <c r="C2357" s="94" t="str">
        <f>+VLOOKUP(A2357,BD!$A$2:$E$3988,3,0)</f>
        <v>56x68</v>
      </c>
      <c r="D2357" s="95" t="str">
        <f>+VLOOKUP(A2357,BD!$A$2:$E$3988,4,0)</f>
        <v>56x68</v>
      </c>
      <c r="E2357" s="96">
        <f>+VLOOKUP(A2357,BD!$A$2:$E$3988,5,0)</f>
        <v>2919.71</v>
      </c>
      <c r="G2357" s="101">
        <f t="shared" si="71"/>
        <v>1576.64</v>
      </c>
      <c r="H2357" s="69"/>
      <c r="I2357" s="101">
        <f t="array" ref="I2357">+ROUND(G2357+(G2357*DES.2),2)</f>
        <v>2837.95</v>
      </c>
      <c r="J2357" s="57"/>
      <c r="K2357" s="57"/>
      <c r="L2357" s="57"/>
      <c r="M2357" s="57"/>
      <c r="N2357" s="57"/>
      <c r="O2357" s="65" t="str">
        <f>+IFERROR(VLOOKUP(A2357,Imagen!A:B,2,0),"")</f>
        <v/>
      </c>
    </row>
    <row r="2358" spans="1:15" ht="18">
      <c r="A2358" s="75" t="s">
        <v>2366</v>
      </c>
      <c r="C2358" s="94" t="str">
        <f>+VLOOKUP(A2358,BD!$A$2:$E$3988,3,0)</f>
        <v>57x69</v>
      </c>
      <c r="D2358" s="95" t="str">
        <f>+VLOOKUP(A2358,BD!$A$2:$E$3988,4,0)</f>
        <v>57x69</v>
      </c>
      <c r="E2358" s="96">
        <f>+VLOOKUP(A2358,BD!$A$2:$E$3988,5,0)</f>
        <v>3288.54</v>
      </c>
      <c r="G2358" s="101">
        <f t="shared" si="71"/>
        <v>1775.81</v>
      </c>
      <c r="H2358" s="69"/>
      <c r="I2358" s="101">
        <f t="array" ref="I2358">+ROUND(G2358+(G2358*DES.2),2)</f>
        <v>3196.46</v>
      </c>
      <c r="J2358" s="57"/>
      <c r="K2358" s="57"/>
      <c r="L2358" s="57"/>
      <c r="M2358" s="57"/>
      <c r="N2358" s="57"/>
      <c r="O2358" s="65" t="str">
        <f>+IFERROR(VLOOKUP(A2358,Imagen!A:B,2,0),"")</f>
        <v/>
      </c>
    </row>
    <row r="2359" spans="1:15" ht="18">
      <c r="A2359" s="75" t="s">
        <v>2367</v>
      </c>
      <c r="C2359" s="94" t="str">
        <f>+VLOOKUP(A2359,BD!$A$2:$E$3988,3,0)</f>
        <v>58x70</v>
      </c>
      <c r="D2359" s="95" t="str">
        <f>+VLOOKUP(A2359,BD!$A$2:$E$3988,4,0)</f>
        <v>58x70</v>
      </c>
      <c r="E2359" s="96">
        <f>+VLOOKUP(A2359,BD!$A$2:$E$3988,5,0)</f>
        <v>3288.54</v>
      </c>
      <c r="G2359" s="101">
        <f t="shared" si="71"/>
        <v>1775.81</v>
      </c>
      <c r="H2359" s="69"/>
      <c r="I2359" s="101">
        <f t="array" ref="I2359">+ROUND(G2359+(G2359*DES.2),2)</f>
        <v>3196.46</v>
      </c>
      <c r="J2359" s="57"/>
      <c r="K2359" s="57"/>
      <c r="L2359" s="57"/>
      <c r="M2359" s="57"/>
      <c r="N2359" s="57"/>
      <c r="O2359" s="65" t="str">
        <f>+IFERROR(VLOOKUP(A2359,Imagen!A:B,2,0),"")</f>
        <v/>
      </c>
    </row>
    <row r="2360" spans="1:15" ht="18">
      <c r="A2360" s="75" t="s">
        <v>2368</v>
      </c>
      <c r="C2360" s="94" t="str">
        <f>+VLOOKUP(A2360,BD!$A$2:$E$3988,3,0)</f>
        <v>59x71</v>
      </c>
      <c r="D2360" s="95" t="str">
        <f>+VLOOKUP(A2360,BD!$A$2:$E$3988,4,0)</f>
        <v>59x71</v>
      </c>
      <c r="E2360" s="96">
        <f>+VLOOKUP(A2360,BD!$A$2:$E$3988,5,0)</f>
        <v>3288.54</v>
      </c>
      <c r="G2360" s="101">
        <f t="shared" si="71"/>
        <v>1775.81</v>
      </c>
      <c r="H2360" s="69"/>
      <c r="I2360" s="101">
        <f t="array" ref="I2360">+ROUND(G2360+(G2360*DES.2),2)</f>
        <v>3196.46</v>
      </c>
      <c r="J2360" s="57"/>
      <c r="K2360" s="57"/>
      <c r="L2360" s="57"/>
      <c r="M2360" s="57"/>
      <c r="N2360" s="57"/>
      <c r="O2360" s="65" t="str">
        <f>+IFERROR(VLOOKUP(A2360,Imagen!A:B,2,0),"")</f>
        <v/>
      </c>
    </row>
    <row r="2361" spans="1:15" ht="18">
      <c r="A2361" s="75" t="s">
        <v>2369</v>
      </c>
      <c r="C2361" s="94" t="str">
        <f>+VLOOKUP(A2361,BD!$A$2:$E$3988,3,0)</f>
        <v>60x72</v>
      </c>
      <c r="D2361" s="95" t="str">
        <f>+VLOOKUP(A2361,BD!$A$2:$E$3988,4,0)</f>
        <v>60x72</v>
      </c>
      <c r="E2361" s="96">
        <f>+VLOOKUP(A2361,BD!$A$2:$E$3988,5,0)</f>
        <v>3294.58</v>
      </c>
      <c r="G2361" s="101">
        <f t="shared" si="71"/>
        <v>1779.07</v>
      </c>
      <c r="H2361" s="69"/>
      <c r="I2361" s="101">
        <f t="array" ref="I2361">+ROUND(G2361+(G2361*DES.2),2)</f>
        <v>3202.33</v>
      </c>
      <c r="J2361" s="57"/>
      <c r="K2361" s="57"/>
      <c r="L2361" s="57"/>
      <c r="M2361" s="57"/>
      <c r="N2361" s="57"/>
      <c r="O2361" s="65" t="str">
        <f>+IFERROR(VLOOKUP(A2361,Imagen!A:B,2,0),"")</f>
        <v/>
      </c>
    </row>
    <row r="2362" spans="1:15" ht="18.75" thickBot="1">
      <c r="A2362" s="75" t="s">
        <v>2370</v>
      </c>
      <c r="C2362" s="94" t="str">
        <f>+VLOOKUP(A2362,BD!$A$2:$E$3988,3,0)</f>
        <v>61x73</v>
      </c>
      <c r="D2362" s="95" t="str">
        <f>+VLOOKUP(A2362,BD!$A$2:$E$3988,4,0)</f>
        <v>61x73</v>
      </c>
      <c r="E2362" s="96">
        <f>+VLOOKUP(A2362,BD!$A$2:$E$3988,5,0)</f>
        <v>3294.58</v>
      </c>
      <c r="G2362" s="101">
        <f t="shared" si="71"/>
        <v>1779.07</v>
      </c>
      <c r="H2362" s="69"/>
      <c r="I2362" s="101">
        <f t="array" ref="I2362">+ROUND(G2362+(G2362*DES.2),2)</f>
        <v>3202.33</v>
      </c>
      <c r="J2362" s="57"/>
      <c r="K2362" s="57"/>
      <c r="L2362" s="57"/>
      <c r="M2362" s="57"/>
      <c r="N2362" s="57"/>
      <c r="O2362" s="65" t="str">
        <f>+IFERROR(VLOOKUP(A2362,Imagen!A:B,2,0),"")</f>
        <v/>
      </c>
    </row>
    <row r="2363" spans="1:15" ht="27" thickBot="1">
      <c r="A2363" s="75">
        <f>+A2256+1</f>
        <v>36</v>
      </c>
      <c r="B2363" s="174"/>
      <c r="C2363" s="173" t="str">
        <f>+VLOOKUP(A2363,BD!$G:$H,2,0)</f>
        <v>PICOS PARA GAS</v>
      </c>
      <c r="D2363" s="157"/>
      <c r="E2363" s="158"/>
      <c r="J2363" s="57"/>
      <c r="K2363" s="57"/>
      <c r="L2363" s="57"/>
      <c r="M2363" s="57"/>
      <c r="N2363" s="57"/>
      <c r="O2363" s="65" t="str">
        <f>+IFERROR(VLOOKUP(A2363,Imagen!A:B,2,0),"")</f>
        <v/>
      </c>
    </row>
    <row r="2364" spans="1:15" ht="18">
      <c r="A2364" s="75" t="s">
        <v>2371</v>
      </c>
      <c r="B2364" s="175"/>
      <c r="C2364" s="91">
        <f>+VLOOKUP(A2364,BD!$A$2:$E$3988,3,0)</f>
        <v>1</v>
      </c>
      <c r="D2364" s="92" t="str">
        <f>+VLOOKUP(A2364,BD!$A$2:$E$3988,4,0)</f>
        <v>COCINA - ARTHUR MARTIN - ROSCA FINA</v>
      </c>
      <c r="E2364" s="93">
        <f>+VLOOKUP(A2364,BD!$A$2:$E$3988,5,0)</f>
        <v>1024.8900000000001</v>
      </c>
      <c r="G2364" s="100">
        <f t="shared" ref="G2364:G2395" si="72">IF($G$7="SI",ROUND(E2364-(E2364*DES.1),2)*1.21,ROUND(E2364-(E2364*DES.1),2))</f>
        <v>553.44000000000005</v>
      </c>
      <c r="H2364" s="69"/>
      <c r="I2364" s="100">
        <f t="array" ref="I2364">+ROUND(G2364+(G2364*DES.2),2)</f>
        <v>996.19</v>
      </c>
      <c r="J2364" s="57"/>
      <c r="K2364" s="57"/>
      <c r="L2364" s="57"/>
      <c r="M2364" s="57"/>
      <c r="N2364" s="57"/>
      <c r="O2364" s="64" t="str">
        <f>+IFERROR(VLOOKUP(A2364,Imagen!A:B,2,0),"")</f>
        <v>http://http2.mlstatic.com/D_787707-MLA72045125037_102023-F.jpg</v>
      </c>
    </row>
    <row r="2365" spans="1:15" ht="18">
      <c r="A2365" s="75" t="s">
        <v>2372</v>
      </c>
      <c r="B2365" s="175"/>
      <c r="C2365" s="94">
        <f>+VLOOKUP(A2365,BD!$A$2:$E$3988,3,0)</f>
        <v>7</v>
      </c>
      <c r="D2365" s="95" t="str">
        <f>+VLOOKUP(A2365,BD!$A$2:$E$3988,4,0)</f>
        <v>COCINA - COVENTRY - HORNO</v>
      </c>
      <c r="E2365" s="96">
        <f>+VLOOKUP(A2365,BD!$A$2:$E$3988,5,0)</f>
        <v>860.91</v>
      </c>
      <c r="G2365" s="101">
        <f t="shared" si="72"/>
        <v>464.89</v>
      </c>
      <c r="H2365" s="69"/>
      <c r="I2365" s="101">
        <f t="array" ref="I2365">+ROUND(G2365+(G2365*DES.2),2)</f>
        <v>836.8</v>
      </c>
      <c r="J2365" s="57"/>
      <c r="K2365" s="57"/>
      <c r="L2365" s="57"/>
      <c r="M2365" s="57"/>
      <c r="N2365" s="57"/>
      <c r="O2365" s="64" t="str">
        <f>+IFERROR(VLOOKUP(A2365,Imagen!A:B,2,0),"")</f>
        <v>http://http2.mlstatic.com/D_891255-MLA72044930729_102023-F.jpg</v>
      </c>
    </row>
    <row r="2366" spans="1:15" ht="18">
      <c r="A2366" s="75" t="s">
        <v>2373</v>
      </c>
      <c r="B2366" s="175"/>
      <c r="C2366" s="94">
        <f>+VLOOKUP(A2366,BD!$A$2:$E$3988,3,0)</f>
        <v>9</v>
      </c>
      <c r="D2366" s="95" t="str">
        <f>+VLOOKUP(A2366,BD!$A$2:$E$3988,4,0)</f>
        <v>COCINA - COVENTRY - CORTO</v>
      </c>
      <c r="E2366" s="96">
        <f>+VLOOKUP(A2366,BD!$A$2:$E$3988,5,0)</f>
        <v>1024.8900000000001</v>
      </c>
      <c r="G2366" s="101">
        <f t="shared" si="72"/>
        <v>553.44000000000005</v>
      </c>
      <c r="H2366" s="69"/>
      <c r="I2366" s="101">
        <f t="array" ref="I2366">+ROUND(G2366+(G2366*DES.2),2)</f>
        <v>996.19</v>
      </c>
      <c r="J2366" s="57"/>
      <c r="K2366" s="57"/>
      <c r="L2366" s="57"/>
      <c r="M2366" s="57"/>
      <c r="N2366" s="57"/>
      <c r="O2366" s="64" t="str">
        <f>+IFERROR(VLOOKUP(A2366,Imagen!A:B,2,0),"")</f>
        <v>http://http2.mlstatic.com/D_800419-MLA72527463956_102023-F.jpg</v>
      </c>
    </row>
    <row r="2367" spans="1:15" ht="18">
      <c r="A2367" s="75" t="s">
        <v>2374</v>
      </c>
      <c r="B2367" s="175"/>
      <c r="C2367" s="94">
        <f>+VLOOKUP(A2367,BD!$A$2:$E$3988,3,0)</f>
        <v>11</v>
      </c>
      <c r="D2367" s="95" t="str">
        <f>+VLOOKUP(A2367,BD!$A$2:$E$3988,4,0)</f>
        <v>COCINA - DOMEC</v>
      </c>
      <c r="E2367" s="96">
        <f>+VLOOKUP(A2367,BD!$A$2:$E$3988,5,0)</f>
        <v>922.4</v>
      </c>
      <c r="G2367" s="101">
        <f t="shared" si="72"/>
        <v>498.1</v>
      </c>
      <c r="H2367" s="69"/>
      <c r="I2367" s="101">
        <f t="array" ref="I2367">+ROUND(G2367+(G2367*DES.2),2)</f>
        <v>896.58</v>
      </c>
      <c r="J2367" s="57"/>
      <c r="K2367" s="57"/>
      <c r="L2367" s="57"/>
      <c r="M2367" s="57"/>
      <c r="N2367" s="57"/>
      <c r="O2367" s="64" t="str">
        <f>+IFERROR(VLOOKUP(A2367,Imagen!A:B,2,0),"")</f>
        <v>http://http2.mlstatic.com/D_856670-MLA72044872011_102023-F.jpg</v>
      </c>
    </row>
    <row r="2368" spans="1:15" ht="18">
      <c r="A2368" s="75" t="s">
        <v>2375</v>
      </c>
      <c r="B2368" s="175"/>
      <c r="C2368" s="94">
        <f>+VLOOKUP(A2368,BD!$A$2:$E$3988,3,0)</f>
        <v>17</v>
      </c>
      <c r="D2368" s="95" t="str">
        <f>+VLOOKUP(A2368,BD!$A$2:$E$3988,4,0)</f>
        <v xml:space="preserve">COCINA - ESCORIAL - CORTO </v>
      </c>
      <c r="E2368" s="96">
        <f>+VLOOKUP(A2368,BD!$A$2:$E$3988,5,0)</f>
        <v>778.92</v>
      </c>
      <c r="G2368" s="101">
        <f t="shared" si="72"/>
        <v>420.62</v>
      </c>
      <c r="H2368" s="69"/>
      <c r="I2368" s="101">
        <f t="array" ref="I2368">+ROUND(G2368+(G2368*DES.2),2)</f>
        <v>757.12</v>
      </c>
      <c r="J2368" s="57"/>
      <c r="K2368" s="57"/>
      <c r="L2368" s="57"/>
      <c r="M2368" s="57"/>
      <c r="N2368" s="57"/>
      <c r="O2368" s="64" t="str">
        <f>+IFERROR(VLOOKUP(A2368,Imagen!A:B,2,0),"")</f>
        <v>http://http2.mlstatic.com/D_714892-MLA72044872013_102023-F.jpg</v>
      </c>
    </row>
    <row r="2369" spans="1:15" ht="18">
      <c r="A2369" s="75" t="s">
        <v>2376</v>
      </c>
      <c r="B2369" s="175"/>
      <c r="C2369" s="94">
        <f>+VLOOKUP(A2369,BD!$A$2:$E$3988,3,0)</f>
        <v>19</v>
      </c>
      <c r="D2369" s="95" t="str">
        <f>+VLOOKUP(A2369,BD!$A$2:$E$3988,4,0)</f>
        <v>COCINA - ESCORIAL - MEDIANO</v>
      </c>
      <c r="E2369" s="96">
        <f>+VLOOKUP(A2369,BD!$A$2:$E$3988,5,0)</f>
        <v>1106.8800000000001</v>
      </c>
      <c r="G2369" s="101">
        <f t="shared" si="72"/>
        <v>597.72</v>
      </c>
      <c r="H2369" s="69"/>
      <c r="I2369" s="101">
        <f t="array" ref="I2369">+ROUND(G2369+(G2369*DES.2),2)</f>
        <v>1075.9000000000001</v>
      </c>
      <c r="J2369" s="57"/>
      <c r="K2369" s="57"/>
      <c r="L2369" s="57"/>
      <c r="M2369" s="57"/>
      <c r="N2369" s="57"/>
      <c r="O2369" s="64" t="str">
        <f>+IFERROR(VLOOKUP(A2369,Imagen!A:B,2,0),"")</f>
        <v>http://http2.mlstatic.com/D_791752-MLA72045125041_102023-F.jpg</v>
      </c>
    </row>
    <row r="2370" spans="1:15" ht="18">
      <c r="A2370" s="75" t="s">
        <v>2377</v>
      </c>
      <c r="B2370" s="175"/>
      <c r="C2370" s="94">
        <f>+VLOOKUP(A2370,BD!$A$2:$E$3988,3,0)</f>
        <v>21</v>
      </c>
      <c r="D2370" s="95" t="str">
        <f>+VLOOKUP(A2370,BD!$A$2:$E$3988,4,0)</f>
        <v>COCINA - ESCORIAL - LARGO</v>
      </c>
      <c r="E2370" s="96">
        <f>+VLOOKUP(A2370,BD!$A$2:$E$3988,5,0)</f>
        <v>1252</v>
      </c>
      <c r="G2370" s="101">
        <f t="shared" si="72"/>
        <v>676.08</v>
      </c>
      <c r="H2370" s="69"/>
      <c r="I2370" s="101">
        <f t="array" ref="I2370">+ROUND(G2370+(G2370*DES.2),2)</f>
        <v>1216.94</v>
      </c>
      <c r="J2370" s="57"/>
      <c r="K2370" s="57"/>
      <c r="L2370" s="57"/>
      <c r="M2370" s="57"/>
      <c r="N2370" s="57"/>
      <c r="O2370" s="64" t="str">
        <f>+IFERROR(VLOOKUP(A2370,Imagen!A:B,2,0),"")</f>
        <v>http://http2.mlstatic.com/D_788235-MLA72158382647_102023-F.jpg</v>
      </c>
    </row>
    <row r="2371" spans="1:15" ht="18">
      <c r="A2371" s="75" t="s">
        <v>2378</v>
      </c>
      <c r="C2371" s="94">
        <f>+VLOOKUP(A2371,BD!$A$2:$E$3988,3,0)</f>
        <v>23</v>
      </c>
      <c r="D2371" s="95" t="str">
        <f>+VLOOKUP(A2371,BD!$A$2:$E$3988,4,0)</f>
        <v>COCINA - LONGVIE - ANTIGUA</v>
      </c>
      <c r="E2371" s="96">
        <f>+VLOOKUP(A2371,BD!$A$2:$E$3988,5,0)</f>
        <v>2558.17</v>
      </c>
      <c r="G2371" s="101">
        <f t="shared" si="72"/>
        <v>1381.41</v>
      </c>
      <c r="H2371" s="69"/>
      <c r="I2371" s="101">
        <f t="array" ref="I2371">+ROUND(G2371+(G2371*DES.2),2)</f>
        <v>2486.54</v>
      </c>
      <c r="J2371" s="57"/>
      <c r="K2371" s="57"/>
      <c r="L2371" s="57"/>
      <c r="M2371" s="57"/>
      <c r="N2371" s="57"/>
      <c r="O2371" s="64" t="str">
        <f>+IFERROR(VLOOKUP(A2371,Imagen!A:B,2,0),"")</f>
        <v>http://http2.mlstatic.com/D_914439-MLA72044872021_102023-F.jpg</v>
      </c>
    </row>
    <row r="2372" spans="1:15" ht="18">
      <c r="A2372" s="75" t="s">
        <v>2379</v>
      </c>
      <c r="C2372" s="94">
        <f>+VLOOKUP(A2372,BD!$A$2:$E$3988,3,0)</f>
        <v>27</v>
      </c>
      <c r="D2372" s="95" t="str">
        <f>+VLOOKUP(A2372,BD!$A$2:$E$3988,4,0)</f>
        <v>COCINA - LONGVIE - BRASIL LARGO</v>
      </c>
      <c r="E2372" s="96">
        <f>+VLOOKUP(A2372,BD!$A$2:$E$3988,5,0)</f>
        <v>1310.4100000000001</v>
      </c>
      <c r="G2372" s="101">
        <f t="shared" si="72"/>
        <v>707.62</v>
      </c>
      <c r="H2372" s="69"/>
      <c r="I2372" s="101">
        <f t="array" ref="I2372">+ROUND(G2372+(G2372*DES.2),2)</f>
        <v>1273.72</v>
      </c>
      <c r="J2372" s="57"/>
      <c r="K2372" s="57"/>
      <c r="L2372" s="57"/>
      <c r="M2372" s="57"/>
      <c r="N2372" s="57"/>
      <c r="O2372" s="64" t="str">
        <f>+IFERROR(VLOOKUP(A2372,Imagen!A:B,2,0),"")</f>
        <v>http://http2.mlstatic.com/D_832670-MLA72045125043_102023-F.jpg</v>
      </c>
    </row>
    <row r="2373" spans="1:15" ht="18">
      <c r="A2373" s="75" t="s">
        <v>2380</v>
      </c>
      <c r="C2373" s="94">
        <f>+VLOOKUP(A2373,BD!$A$2:$E$3988,3,0)</f>
        <v>29</v>
      </c>
      <c r="D2373" s="95" t="str">
        <f>+VLOOKUP(A2373,BD!$A$2:$E$3988,4,0)</f>
        <v>COCINA - LONGVIE - DOBLE ROSCA</v>
      </c>
      <c r="E2373" s="96">
        <f>+VLOOKUP(A2373,BD!$A$2:$E$3988,5,0)</f>
        <v>2230.16</v>
      </c>
      <c r="G2373" s="101">
        <f t="shared" si="72"/>
        <v>1204.29</v>
      </c>
      <c r="H2373" s="69"/>
      <c r="I2373" s="101">
        <f t="array" ref="I2373">+ROUND(G2373+(G2373*DES.2),2)</f>
        <v>2167.7199999999998</v>
      </c>
      <c r="J2373" s="57"/>
      <c r="K2373" s="57"/>
      <c r="L2373" s="57"/>
      <c r="M2373" s="57"/>
      <c r="N2373" s="57"/>
      <c r="O2373" s="64" t="str">
        <f>+IFERROR(VLOOKUP(A2373,Imagen!A:B,2,0),"")</f>
        <v>http://http2.mlstatic.com/D_895985-MLA72044872023_102023-F.jpg</v>
      </c>
    </row>
    <row r="2374" spans="1:15" ht="18">
      <c r="A2374" s="75" t="s">
        <v>2381</v>
      </c>
      <c r="C2374" s="94">
        <f>+VLOOKUP(A2374,BD!$A$2:$E$3988,3,0)</f>
        <v>31</v>
      </c>
      <c r="D2374" s="95" t="str">
        <f>+VLOOKUP(A2374,BD!$A$2:$E$3988,4,0)</f>
        <v>COCINA - LONGVIE - DOBLE ROSCA VENTURI</v>
      </c>
      <c r="E2374" s="96">
        <f>+VLOOKUP(A2374,BD!$A$2:$E$3988,5,0)</f>
        <v>1717.63</v>
      </c>
      <c r="G2374" s="101">
        <f t="shared" si="72"/>
        <v>927.52</v>
      </c>
      <c r="H2374" s="69"/>
      <c r="I2374" s="101">
        <f t="array" ref="I2374">+ROUND(G2374+(G2374*DES.2),2)</f>
        <v>1669.54</v>
      </c>
      <c r="J2374" s="57"/>
      <c r="K2374" s="57"/>
      <c r="L2374" s="57"/>
      <c r="M2374" s="57"/>
      <c r="N2374" s="57"/>
      <c r="O2374" s="64" t="str">
        <f>+IFERROR(VLOOKUP(A2374,Imagen!A:B,2,0),"")</f>
        <v>http://http2.mlstatic.com/D_848317-MLA72527473698_102023-F.jpg</v>
      </c>
    </row>
    <row r="2375" spans="1:15" ht="18">
      <c r="A2375" s="75" t="s">
        <v>2382</v>
      </c>
      <c r="C2375" s="94">
        <f>+VLOOKUP(A2375,BD!$A$2:$E$3988,3,0)</f>
        <v>33</v>
      </c>
      <c r="D2375" s="95" t="str">
        <f>+VLOOKUP(A2375,BD!$A$2:$E$3988,4,0)</f>
        <v>COCINA - LONGVIE - DOBLE ROSCA LARGO</v>
      </c>
      <c r="E2375" s="96">
        <f>+VLOOKUP(A2375,BD!$A$2:$E$3988,5,0)</f>
        <v>2735.67</v>
      </c>
      <c r="G2375" s="101">
        <f t="shared" si="72"/>
        <v>1477.26</v>
      </c>
      <c r="H2375" s="69"/>
      <c r="I2375" s="101">
        <f t="array" ref="I2375">+ROUND(G2375+(G2375*DES.2),2)</f>
        <v>2659.07</v>
      </c>
      <c r="J2375" s="57"/>
      <c r="K2375" s="57"/>
      <c r="L2375" s="57"/>
      <c r="M2375" s="57"/>
      <c r="N2375" s="57"/>
      <c r="O2375" s="64" t="str">
        <f>+IFERROR(VLOOKUP(A2375,Imagen!A:B,2,0),"")</f>
        <v>http://http2.mlstatic.com/D_642454-MLA72044872027_102023-F.jpg</v>
      </c>
    </row>
    <row r="2376" spans="1:15" ht="18">
      <c r="A2376" s="75" t="s">
        <v>2383</v>
      </c>
      <c r="C2376" s="94">
        <f>+VLOOKUP(A2376,BD!$A$2:$E$3988,3,0)</f>
        <v>35</v>
      </c>
      <c r="D2376" s="95" t="str">
        <f>+VLOOKUP(A2376,BD!$A$2:$E$3988,4,0)</f>
        <v xml:space="preserve">COCINA - ORBIS - VERTICAL </v>
      </c>
      <c r="E2376" s="96">
        <f>+VLOOKUP(A2376,BD!$A$2:$E$3988,5,0)</f>
        <v>3115.66</v>
      </c>
      <c r="G2376" s="101">
        <f t="shared" si="72"/>
        <v>1682.46</v>
      </c>
      <c r="H2376" s="69"/>
      <c r="I2376" s="101">
        <f t="array" ref="I2376">+ROUND(G2376+(G2376*DES.2),2)</f>
        <v>3028.43</v>
      </c>
      <c r="J2376" s="57"/>
      <c r="K2376" s="57"/>
      <c r="L2376" s="57"/>
      <c r="M2376" s="57"/>
      <c r="N2376" s="57"/>
      <c r="O2376" s="64" t="str">
        <f>+IFERROR(VLOOKUP(A2376,Imagen!A:B,2,0),"")</f>
        <v>http://http2.mlstatic.com/D_918341-MLA72045125051_102023-F.jpg</v>
      </c>
    </row>
    <row r="2377" spans="1:15" ht="18">
      <c r="A2377" s="75" t="s">
        <v>2384</v>
      </c>
      <c r="C2377" s="94">
        <f>+VLOOKUP(A2377,BD!$A$2:$E$3988,3,0)</f>
        <v>37</v>
      </c>
      <c r="D2377" s="95" t="str">
        <f>+VLOOKUP(A2377,BD!$A$2:$E$3988,4,0)</f>
        <v xml:space="preserve">COCINA - ORBIS - COQUETA  CORTO </v>
      </c>
      <c r="E2377" s="96">
        <f>+VLOOKUP(A2377,BD!$A$2:$E$3988,5,0)</f>
        <v>1425.26</v>
      </c>
      <c r="G2377" s="101">
        <f t="shared" si="72"/>
        <v>769.64</v>
      </c>
      <c r="H2377" s="69"/>
      <c r="I2377" s="101">
        <f t="array" ref="I2377">+ROUND(G2377+(G2377*DES.2),2)</f>
        <v>1385.35</v>
      </c>
      <c r="J2377" s="57"/>
      <c r="K2377" s="57"/>
      <c r="L2377" s="57"/>
      <c r="M2377" s="57"/>
      <c r="N2377" s="57"/>
      <c r="O2377" s="64" t="str">
        <f>+IFERROR(VLOOKUP(A2377,Imagen!A:B,2,0),"")</f>
        <v>http://http2.mlstatic.com/D_652166-MLA72044930745_102023-F.jpg</v>
      </c>
    </row>
    <row r="2378" spans="1:15" ht="18">
      <c r="A2378" s="75" t="s">
        <v>2385</v>
      </c>
      <c r="C2378" s="94">
        <f>+VLOOKUP(A2378,BD!$A$2:$E$3988,3,0)</f>
        <v>39</v>
      </c>
      <c r="D2378" s="95" t="str">
        <f>+VLOOKUP(A2378,BD!$A$2:$E$3988,4,0)</f>
        <v xml:space="preserve">COCINA - ORBIS - COQUETA  LARGO </v>
      </c>
      <c r="E2378" s="96">
        <f>+VLOOKUP(A2378,BD!$A$2:$E$3988,5,0)</f>
        <v>2495.52</v>
      </c>
      <c r="G2378" s="101">
        <f t="shared" si="72"/>
        <v>1347.58</v>
      </c>
      <c r="H2378" s="69"/>
      <c r="I2378" s="101">
        <f t="array" ref="I2378">+ROUND(G2378+(G2378*DES.2),2)</f>
        <v>2425.64</v>
      </c>
      <c r="J2378" s="57"/>
      <c r="K2378" s="57"/>
      <c r="L2378" s="57"/>
      <c r="M2378" s="57"/>
      <c r="N2378" s="57"/>
      <c r="O2378" s="64" t="str">
        <f>+IFERROR(VLOOKUP(A2378,Imagen!A:B,2,0),"")</f>
        <v>http://http2.mlstatic.com/D_971473-MLA72045125053_102023-F.jpg</v>
      </c>
    </row>
    <row r="2379" spans="1:15" ht="18">
      <c r="A2379" s="75" t="s">
        <v>2386</v>
      </c>
      <c r="C2379" s="94">
        <f>+VLOOKUP(A2379,BD!$A$2:$E$3988,3,0)</f>
        <v>43</v>
      </c>
      <c r="D2379" s="95" t="str">
        <f>+VLOOKUP(A2379,BD!$A$2:$E$3988,4,0)</f>
        <v xml:space="preserve">COCINA - ORBIS - CONVECTA </v>
      </c>
      <c r="E2379" s="96">
        <f>+VLOOKUP(A2379,BD!$A$2:$E$3988,5,0)</f>
        <v>963.39</v>
      </c>
      <c r="G2379" s="101">
        <f t="shared" si="72"/>
        <v>520.23</v>
      </c>
      <c r="H2379" s="69"/>
      <c r="I2379" s="101">
        <f t="array" ref="I2379">+ROUND(G2379+(G2379*DES.2),2)</f>
        <v>936.41</v>
      </c>
      <c r="J2379" s="57"/>
      <c r="K2379" s="57"/>
      <c r="L2379" s="57"/>
      <c r="M2379" s="57"/>
      <c r="N2379" s="57"/>
      <c r="O2379" s="64" t="str">
        <f>+IFERROR(VLOOKUP(A2379,Imagen!A:B,2,0),"")</f>
        <v>http://http2.mlstatic.com/D_737379-MLA72044872029_102023-F.jpg</v>
      </c>
    </row>
    <row r="2380" spans="1:15" ht="18">
      <c r="A2380" s="75" t="s">
        <v>2387</v>
      </c>
      <c r="C2380" s="94">
        <f>+VLOOKUP(A2380,BD!$A$2:$E$3988,3,0)</f>
        <v>45</v>
      </c>
      <c r="D2380" s="95" t="str">
        <f>+VLOOKUP(A2380,BD!$A$2:$E$3988,4,0)</f>
        <v xml:space="preserve">COCINA - ORBIS - DONNA  </v>
      </c>
      <c r="E2380" s="96">
        <f>+VLOOKUP(A2380,BD!$A$2:$E$3988,5,0)</f>
        <v>1205.99</v>
      </c>
      <c r="G2380" s="101">
        <f t="shared" si="72"/>
        <v>651.23</v>
      </c>
      <c r="H2380" s="69"/>
      <c r="I2380" s="101">
        <f t="array" ref="I2380">+ROUND(G2380+(G2380*DES.2),2)</f>
        <v>1172.21</v>
      </c>
      <c r="J2380" s="57"/>
      <c r="K2380" s="57"/>
      <c r="L2380" s="57"/>
      <c r="M2380" s="57"/>
      <c r="N2380" s="57"/>
      <c r="O2380" s="64" t="str">
        <f>+IFERROR(VLOOKUP(A2380,Imagen!A:B,2,0),"")</f>
        <v>http://http2.mlstatic.com/D_872156-MLA72597531345_102023-F.jpg</v>
      </c>
    </row>
    <row r="2381" spans="1:15" ht="18">
      <c r="A2381" s="75" t="s">
        <v>2388</v>
      </c>
      <c r="C2381" s="94">
        <f>+VLOOKUP(A2381,BD!$A$2:$E$3988,3,0)</f>
        <v>47</v>
      </c>
      <c r="D2381" s="95" t="str">
        <f>+VLOOKUP(A2381,BD!$A$2:$E$3988,4,0)</f>
        <v xml:space="preserve">COCINA - ORBIS - GALA ANTIGUO </v>
      </c>
      <c r="E2381" s="96">
        <f>+VLOOKUP(A2381,BD!$A$2:$E$3988,5,0)</f>
        <v>2693.9</v>
      </c>
      <c r="G2381" s="101">
        <f t="shared" si="72"/>
        <v>1454.71</v>
      </c>
      <c r="H2381" s="69"/>
      <c r="I2381" s="101">
        <f t="array" ref="I2381">+ROUND(G2381+(G2381*DES.2),2)</f>
        <v>2618.48</v>
      </c>
      <c r="J2381" s="57"/>
      <c r="K2381" s="57"/>
      <c r="L2381" s="57"/>
      <c r="M2381" s="57"/>
      <c r="N2381" s="57"/>
      <c r="O2381" s="64" t="str">
        <f>+IFERROR(VLOOKUP(A2381,Imagen!A:B,2,0),"")</f>
        <v>http://http2.mlstatic.com/D_634859-MLA72044930753_102023-F.jpg</v>
      </c>
    </row>
    <row r="2382" spans="1:15" ht="18">
      <c r="A2382" s="75" t="s">
        <v>2389</v>
      </c>
      <c r="C2382" s="94">
        <f>+VLOOKUP(A2382,BD!$A$2:$E$3988,3,0)</f>
        <v>49</v>
      </c>
      <c r="D2382" s="95" t="str">
        <f>+VLOOKUP(A2382,BD!$A$2:$E$3988,4,0)</f>
        <v xml:space="preserve">COCINA - ORBIS - GALA MODERNO  </v>
      </c>
      <c r="E2382" s="96">
        <f>+VLOOKUP(A2382,BD!$A$2:$E$3988,5,0)</f>
        <v>1498.35</v>
      </c>
      <c r="G2382" s="101">
        <f t="shared" si="72"/>
        <v>809.11</v>
      </c>
      <c r="H2382" s="69"/>
      <c r="I2382" s="101">
        <f t="array" ref="I2382">+ROUND(G2382+(G2382*DES.2),2)</f>
        <v>1456.4</v>
      </c>
      <c r="J2382" s="57"/>
      <c r="K2382" s="57"/>
      <c r="L2382" s="57"/>
      <c r="M2382" s="57"/>
      <c r="N2382" s="57"/>
      <c r="O2382" s="64" t="str">
        <f>+IFERROR(VLOOKUP(A2382,Imagen!A:B,2,0),"")</f>
        <v>http://http2.mlstatic.com/D_887079-MLA72045125055_102023-F.jpg</v>
      </c>
    </row>
    <row r="2383" spans="1:15" ht="18">
      <c r="A2383" s="75" t="s">
        <v>2390</v>
      </c>
      <c r="C2383" s="94">
        <f>+VLOOKUP(A2383,BD!$A$2:$E$3988,3,0)</f>
        <v>51</v>
      </c>
      <c r="D2383" s="95" t="str">
        <f>+VLOOKUP(A2383,BD!$A$2:$E$3988,4,0)</f>
        <v xml:space="preserve">COCINA - ORBIS - DONNA HORNO </v>
      </c>
      <c r="E2383" s="96">
        <f>+VLOOKUP(A2383,BD!$A$2:$E$3988,5,0)</f>
        <v>1498.35</v>
      </c>
      <c r="G2383" s="101">
        <f t="shared" si="72"/>
        <v>809.11</v>
      </c>
      <c r="H2383" s="69"/>
      <c r="I2383" s="101">
        <f t="array" ref="I2383">+ROUND(G2383+(G2383*DES.2),2)</f>
        <v>1456.4</v>
      </c>
      <c r="J2383" s="57"/>
      <c r="K2383" s="57"/>
      <c r="L2383" s="57"/>
      <c r="M2383" s="57"/>
      <c r="N2383" s="57"/>
      <c r="O2383" s="64" t="str">
        <f>+IFERROR(VLOOKUP(A2383,Imagen!A:B,2,0),"")</f>
        <v>http://http2.mlstatic.com/D_634249-MLA72045125061_102023-F.jpg</v>
      </c>
    </row>
    <row r="2384" spans="1:15" ht="18">
      <c r="A2384" s="75" t="s">
        <v>2391</v>
      </c>
      <c r="C2384" s="94">
        <f>+VLOOKUP(A2384,BD!$A$2:$E$3988,3,0)</f>
        <v>53</v>
      </c>
      <c r="D2384" s="95" t="str">
        <f>+VLOOKUP(A2384,BD!$A$2:$E$3988,4,0)</f>
        <v>COCINA - ORO AZUL - -</v>
      </c>
      <c r="E2384" s="96">
        <f>+VLOOKUP(A2384,BD!$A$2:$E$3988,5,0)</f>
        <v>1310.4100000000001</v>
      </c>
      <c r="G2384" s="101">
        <f t="shared" si="72"/>
        <v>707.62</v>
      </c>
      <c r="H2384" s="69"/>
      <c r="I2384" s="101">
        <f t="array" ref="I2384">+ROUND(G2384+(G2384*DES.2),2)</f>
        <v>1273.72</v>
      </c>
      <c r="J2384" s="57"/>
      <c r="K2384" s="57"/>
      <c r="L2384" s="57"/>
      <c r="M2384" s="57"/>
      <c r="N2384" s="57"/>
      <c r="O2384" s="64" t="str">
        <f>+IFERROR(VLOOKUP(A2384,Imagen!A:B,2,0),"")</f>
        <v>http://http2.mlstatic.com/D_608393-MLA72597531341_102023-F.jpg</v>
      </c>
    </row>
    <row r="2385" spans="1:15" ht="18">
      <c r="A2385" s="75" t="s">
        <v>2392</v>
      </c>
      <c r="C2385" s="94">
        <f>+VLOOKUP(A2385,BD!$A$2:$E$3988,3,0)</f>
        <v>55</v>
      </c>
      <c r="D2385" s="95" t="str">
        <f>+VLOOKUP(A2385,BD!$A$2:$E$3988,4,0)</f>
        <v>COCINA - WHIRPOOL</v>
      </c>
      <c r="E2385" s="96">
        <f>+VLOOKUP(A2385,BD!$A$2:$E$3988,5,0)</f>
        <v>860.91</v>
      </c>
      <c r="G2385" s="101">
        <f t="shared" si="72"/>
        <v>464.89</v>
      </c>
      <c r="H2385" s="69"/>
      <c r="I2385" s="101">
        <f t="array" ref="I2385">+ROUND(G2385+(G2385*DES.2),2)</f>
        <v>836.8</v>
      </c>
      <c r="J2385" s="57"/>
      <c r="K2385" s="57"/>
      <c r="L2385" s="57"/>
      <c r="M2385" s="57"/>
      <c r="N2385" s="57"/>
      <c r="O2385" s="64" t="str">
        <f>+IFERROR(VLOOKUP(A2385,Imagen!A:B,2,0),"")</f>
        <v>http://http2.mlstatic.com/D_770848-MLA72044872041_102023-F.jpg</v>
      </c>
    </row>
    <row r="2386" spans="1:15" ht="18">
      <c r="A2386" s="75" t="s">
        <v>2393</v>
      </c>
      <c r="C2386" s="94">
        <f>+VLOOKUP(A2386,BD!$A$2:$E$3988,3,0)</f>
        <v>57</v>
      </c>
      <c r="D2386" s="95" t="str">
        <f>+VLOOKUP(A2386,BD!$A$2:$E$3988,4,0)</f>
        <v>COCINA - POMPEYA</v>
      </c>
      <c r="E2386" s="96">
        <f>+VLOOKUP(A2386,BD!$A$2:$E$3988,5,0)</f>
        <v>1524.46</v>
      </c>
      <c r="G2386" s="101">
        <f t="shared" si="72"/>
        <v>823.21</v>
      </c>
      <c r="H2386" s="69"/>
      <c r="I2386" s="101">
        <f t="array" ref="I2386">+ROUND(G2386+(G2386*DES.2),2)</f>
        <v>1481.78</v>
      </c>
      <c r="J2386" s="57"/>
      <c r="K2386" s="57"/>
      <c r="L2386" s="57"/>
      <c r="M2386" s="57"/>
      <c r="N2386" s="57"/>
      <c r="O2386" s="64" t="str">
        <f>+IFERROR(VLOOKUP(A2386,Imagen!A:B,2,0),"")</f>
        <v>http://http2.mlstatic.com/D_672718-MLA72044872047_102023-F.jpg</v>
      </c>
    </row>
    <row r="2387" spans="1:15" ht="18">
      <c r="A2387" s="75" t="s">
        <v>2394</v>
      </c>
      <c r="C2387" s="94">
        <f>+VLOOKUP(A2387,BD!$A$2:$E$3988,3,0)</f>
        <v>61</v>
      </c>
      <c r="D2387" s="95" t="str">
        <f>+VLOOKUP(A2387,BD!$A$2:$E$3988,4,0)</f>
        <v>COCINA - SIRENA - -</v>
      </c>
      <c r="E2387" s="96">
        <f>+VLOOKUP(A2387,BD!$A$2:$E$3988,5,0)</f>
        <v>1722.85</v>
      </c>
      <c r="G2387" s="101">
        <f t="shared" si="72"/>
        <v>930.34</v>
      </c>
      <c r="H2387" s="69"/>
      <c r="I2387" s="101">
        <f t="array" ref="I2387">+ROUND(G2387+(G2387*DES.2),2)</f>
        <v>1674.61</v>
      </c>
      <c r="J2387" s="57"/>
      <c r="K2387" s="57"/>
      <c r="L2387" s="57"/>
      <c r="M2387" s="57"/>
      <c r="N2387" s="57"/>
      <c r="O2387" s="64" t="str">
        <f>+IFERROR(VLOOKUP(A2387,Imagen!A:B,2,0),"")</f>
        <v>http://http2.mlstatic.com/D_962854-MLA72044930769_102023-F.jpg</v>
      </c>
    </row>
    <row r="2388" spans="1:15" ht="18">
      <c r="A2388" s="75" t="s">
        <v>2395</v>
      </c>
      <c r="C2388" s="94">
        <f>+VLOOKUP(A2388,BD!$A$2:$E$3988,3,0)</f>
        <v>63</v>
      </c>
      <c r="D2388" s="95" t="str">
        <f>+VLOOKUP(A2388,BD!$A$2:$E$3988,4,0)</f>
        <v>COCINA - VOLCAN - ANTIGUO</v>
      </c>
      <c r="E2388" s="96">
        <f>+VLOOKUP(A2388,BD!$A$2:$E$3988,5,0)</f>
        <v>1024.8900000000001</v>
      </c>
      <c r="G2388" s="101">
        <f t="shared" si="72"/>
        <v>553.44000000000005</v>
      </c>
      <c r="H2388" s="69"/>
      <c r="I2388" s="101">
        <f t="array" ref="I2388">+ROUND(G2388+(G2388*DES.2),2)</f>
        <v>996.19</v>
      </c>
      <c r="J2388" s="57"/>
      <c r="K2388" s="57"/>
      <c r="L2388" s="57"/>
      <c r="M2388" s="57"/>
      <c r="N2388" s="57"/>
      <c r="O2388" s="64" t="str">
        <f>+IFERROR(VLOOKUP(A2388,Imagen!A:B,2,0),"")</f>
        <v>http://http2.mlstatic.com/D_688595-MLA72597620541_102023-F.jpg</v>
      </c>
    </row>
    <row r="2389" spans="1:15" ht="18">
      <c r="A2389" s="75" t="s">
        <v>2396</v>
      </c>
      <c r="C2389" s="94">
        <f>+VLOOKUP(A2389,BD!$A$2:$E$3988,3,0)</f>
        <v>76</v>
      </c>
      <c r="D2389" s="95" t="str">
        <f>+VLOOKUP(A2389,BD!$A$2:$E$3988,4,0)</f>
        <v>COCINA - MABE/PATRICK - CORTO</v>
      </c>
      <c r="E2389" s="96">
        <f>+VLOOKUP(A2389,BD!$A$2:$E$3988,5,0)</f>
        <v>977.77</v>
      </c>
      <c r="G2389" s="101">
        <f t="shared" si="72"/>
        <v>528</v>
      </c>
      <c r="H2389" s="69"/>
      <c r="I2389" s="101">
        <f t="array" ref="I2389">+ROUND(G2389+(G2389*DES.2),2)</f>
        <v>950.4</v>
      </c>
      <c r="J2389" s="57"/>
      <c r="K2389" s="57"/>
      <c r="L2389" s="57"/>
      <c r="M2389" s="57"/>
      <c r="N2389" s="57"/>
      <c r="O2389" s="64" t="str">
        <f>+IFERROR(VLOOKUP(A2389,Imagen!A:B,2,0),"")</f>
        <v>http://http2.mlstatic.com/D_753579-MLA72044872055_102023-F.jpg</v>
      </c>
    </row>
    <row r="2390" spans="1:15" ht="18">
      <c r="A2390" s="75" t="s">
        <v>2397</v>
      </c>
      <c r="C2390" s="94">
        <f>+VLOOKUP(A2390,BD!$A$2:$E$3988,3,0)</f>
        <v>78</v>
      </c>
      <c r="D2390" s="95" t="str">
        <f>+VLOOKUP(A2390,BD!$A$2:$E$3988,4,0)</f>
        <v xml:space="preserve">COCINA - VOLCAN - MODERNO </v>
      </c>
      <c r="E2390" s="96">
        <f>+VLOOKUP(A2390,BD!$A$2:$E$3988,5,0)</f>
        <v>1487.91</v>
      </c>
      <c r="G2390" s="101">
        <f t="shared" si="72"/>
        <v>803.47</v>
      </c>
      <c r="H2390" s="69"/>
      <c r="I2390" s="101">
        <f t="array" ref="I2390">+ROUND(G2390+(G2390*DES.2),2)</f>
        <v>1446.25</v>
      </c>
      <c r="J2390" s="57"/>
      <c r="K2390" s="57"/>
      <c r="L2390" s="57"/>
      <c r="M2390" s="57"/>
      <c r="N2390" s="57"/>
      <c r="O2390" s="64" t="str">
        <f>+IFERROR(VLOOKUP(A2390,Imagen!A:B,2,0),"")</f>
        <v>http://http2.mlstatic.com/D_619295-MLA72044872049_102023-F.jpg</v>
      </c>
    </row>
    <row r="2391" spans="1:15" ht="18">
      <c r="A2391" s="75" t="s">
        <v>2398</v>
      </c>
      <c r="C2391" s="94">
        <f>+VLOOKUP(A2391,BD!$A$2:$E$3988,3,0)</f>
        <v>80</v>
      </c>
      <c r="D2391" s="95" t="str">
        <f>+VLOOKUP(A2391,BD!$A$2:$E$3988,4,0)</f>
        <v>TERMOTANQUE - ECOTERMO - LARGO PARA VIROLA</v>
      </c>
      <c r="E2391" s="96">
        <f>+VLOOKUP(A2391,BD!$A$2:$E$3988,5,0)</f>
        <v>1681.08</v>
      </c>
      <c r="G2391" s="101">
        <f t="shared" si="72"/>
        <v>907.78</v>
      </c>
      <c r="H2391" s="69"/>
      <c r="I2391" s="101">
        <f t="array" ref="I2391">+ROUND(G2391+(G2391*DES.2),2)</f>
        <v>1634</v>
      </c>
      <c r="J2391" s="57"/>
      <c r="K2391" s="57"/>
      <c r="L2391" s="57"/>
      <c r="M2391" s="57"/>
      <c r="N2391" s="57"/>
      <c r="O2391" s="64" t="str">
        <f>+IFERROR(VLOOKUP(A2391,Imagen!A:B,2,0),"")</f>
        <v>http://http2.mlstatic.com/D_624198-MLA72044930775_102023-F.jpg</v>
      </c>
    </row>
    <row r="2392" spans="1:15" ht="18">
      <c r="A2392" s="75" t="s">
        <v>2399</v>
      </c>
      <c r="C2392" s="94">
        <f>+VLOOKUP(A2392,BD!$A$2:$E$3988,3,0)</f>
        <v>81</v>
      </c>
      <c r="D2392" s="95" t="str">
        <f>+VLOOKUP(A2392,BD!$A$2:$E$3988,4,0)</f>
        <v xml:space="preserve">TERMOTANQUE - ECOTERMO - CORTO  </v>
      </c>
      <c r="E2392" s="96">
        <f>+VLOOKUP(A2392,BD!$A$2:$E$3988,5,0)</f>
        <v>1244.6199999999999</v>
      </c>
      <c r="G2392" s="101">
        <f t="shared" si="72"/>
        <v>672.09</v>
      </c>
      <c r="H2392" s="69"/>
      <c r="I2392" s="101">
        <f t="array" ref="I2392">+ROUND(G2392+(G2392*DES.2),2)</f>
        <v>1209.76</v>
      </c>
      <c r="J2392" s="57"/>
      <c r="K2392" s="57"/>
      <c r="L2392" s="57"/>
      <c r="M2392" s="57"/>
      <c r="N2392" s="57"/>
      <c r="O2392" s="64" t="str">
        <f>+IFERROR(VLOOKUP(A2392,Imagen!A:B,2,0),"")</f>
        <v>http://http2.mlstatic.com/D_709020-MLA72045125079_102023-F.jpg</v>
      </c>
    </row>
    <row r="2393" spans="1:15" ht="18">
      <c r="A2393" s="75" t="s">
        <v>2400</v>
      </c>
      <c r="C2393" s="94">
        <f>+VLOOKUP(A2393,BD!$A$2:$E$3988,3,0)</f>
        <v>82</v>
      </c>
      <c r="D2393" s="95" t="str">
        <f>+VLOOKUP(A2393,BD!$A$2:$E$3988,4,0)</f>
        <v>TERMOTANQUE - EITAR - PILOTO MACHO-HEMBRA</v>
      </c>
      <c r="E2393" s="96">
        <f>+VLOOKUP(A2393,BD!$A$2:$E$3988,5,0)</f>
        <v>3033.67</v>
      </c>
      <c r="G2393" s="101">
        <f t="shared" si="72"/>
        <v>1638.18</v>
      </c>
      <c r="H2393" s="69"/>
      <c r="I2393" s="101">
        <f t="array" ref="I2393">+ROUND(G2393+(G2393*DES.2),2)</f>
        <v>2948.72</v>
      </c>
      <c r="J2393" s="57"/>
      <c r="K2393" s="57"/>
      <c r="L2393" s="57"/>
      <c r="M2393" s="57"/>
      <c r="N2393" s="57"/>
      <c r="O2393" s="64" t="str">
        <f>+IFERROR(VLOOKUP(A2393,Imagen!A:B,2,0),"")</f>
        <v>http://http2.mlstatic.com/D_834551-MLA72044930779_102023-F.jpg</v>
      </c>
    </row>
    <row r="2394" spans="1:15" ht="25.5">
      <c r="A2394" s="75" t="s">
        <v>2401</v>
      </c>
      <c r="C2394" s="94">
        <f>+VLOOKUP(A2394,BD!$A$2:$E$3988,3,0)</f>
        <v>83</v>
      </c>
      <c r="D2394" s="95" t="str">
        <f>+VLOOKUP(A2394,BD!$A$2:$E$3988,4,0)</f>
        <v>TERMOTANQUE - EITAR - PILOTO ROSCA MACHO-MACHO PARA PESTAÑA</v>
      </c>
      <c r="E2394" s="96">
        <f>+VLOOKUP(A2394,BD!$A$2:$E$3988,5,0)</f>
        <v>3115.66</v>
      </c>
      <c r="G2394" s="101">
        <f t="shared" si="72"/>
        <v>1682.46</v>
      </c>
      <c r="H2394" s="69"/>
      <c r="I2394" s="101">
        <f t="array" ref="I2394">+ROUND(G2394+(G2394*DES.2),2)</f>
        <v>3028.43</v>
      </c>
      <c r="J2394" s="57"/>
      <c r="K2394" s="57"/>
      <c r="L2394" s="57"/>
      <c r="M2394" s="57"/>
      <c r="N2394" s="57"/>
      <c r="O2394" s="64" t="str">
        <f>+IFERROR(VLOOKUP(A2394,Imagen!A:B,2,0),"")</f>
        <v>http://http2.mlstatic.com/D_722447-MLA72045125081_102023-F.jpg</v>
      </c>
    </row>
    <row r="2395" spans="1:15" ht="25.5">
      <c r="A2395" s="75" t="s">
        <v>2402</v>
      </c>
      <c r="C2395" s="94">
        <f>+VLOOKUP(A2395,BD!$A$2:$E$3988,3,0)</f>
        <v>84</v>
      </c>
      <c r="D2395" s="95" t="str">
        <f>+VLOOKUP(A2395,BD!$A$2:$E$3988,4,0)</f>
        <v>TERMOTANQUE - EITAR - PILOTO ROSCA MACHO-MACHO PARA VIROLA</v>
      </c>
      <c r="E2395" s="96">
        <f>+VLOOKUP(A2395,BD!$A$2:$E$3988,5,0)</f>
        <v>3115.66</v>
      </c>
      <c r="G2395" s="101">
        <f t="shared" si="72"/>
        <v>1682.46</v>
      </c>
      <c r="H2395" s="69"/>
      <c r="I2395" s="101">
        <f t="array" ref="I2395">+ROUND(G2395+(G2395*DES.2),2)</f>
        <v>3028.43</v>
      </c>
      <c r="J2395" s="57"/>
      <c r="K2395" s="57"/>
      <c r="L2395" s="57"/>
      <c r="M2395" s="57"/>
      <c r="N2395" s="57"/>
      <c r="O2395" s="64" t="str">
        <f>+IFERROR(VLOOKUP(A2395,Imagen!A:B,2,0),"")</f>
        <v>http://http2.mlstatic.com/D_843677-MLA72045125085_102023-F.jpg</v>
      </c>
    </row>
    <row r="2396" spans="1:15" ht="18">
      <c r="A2396" s="75" t="s">
        <v>2403</v>
      </c>
      <c r="C2396" s="94">
        <f>+VLOOKUP(A2396,BD!$A$2:$E$3988,3,0)</f>
        <v>86</v>
      </c>
      <c r="D2396" s="95" t="str">
        <f>+VLOOKUP(A2396,BD!$A$2:$E$3988,4,0)</f>
        <v>TERMOTANQUE - ESKABE - ACQUAPIU PILOTO</v>
      </c>
      <c r="E2396" s="96">
        <f>+VLOOKUP(A2396,BD!$A$2:$E$3988,5,0)</f>
        <v>4468.96</v>
      </c>
      <c r="G2396" s="101">
        <f t="shared" ref="G2396:G2418" si="73">IF($G$7="SI",ROUND(E2396-(E2396*DES.1),2)*1.21,ROUND(E2396-(E2396*DES.1),2))</f>
        <v>2413.2399999999998</v>
      </c>
      <c r="H2396" s="69"/>
      <c r="I2396" s="101">
        <f t="array" ref="I2396">+ROUND(G2396+(G2396*DES.2),2)</f>
        <v>4343.83</v>
      </c>
      <c r="J2396" s="57"/>
      <c r="K2396" s="57"/>
      <c r="L2396" s="57"/>
      <c r="M2396" s="57"/>
      <c r="N2396" s="57"/>
      <c r="O2396" s="64" t="str">
        <f>+IFERROR(VLOOKUP(A2396,Imagen!A:B,2,0),"")</f>
        <v>http://http2.mlstatic.com/D_887761-MLA72597620539_102023-F.jpg</v>
      </c>
    </row>
    <row r="2397" spans="1:15" ht="25.5">
      <c r="A2397" s="75" t="s">
        <v>2404</v>
      </c>
      <c r="C2397" s="94">
        <f>+VLOOKUP(A2397,BD!$A$2:$E$3988,3,0)</f>
        <v>96</v>
      </c>
      <c r="D2397" s="95" t="str">
        <f>+VLOOKUP(A2397,BD!$A$2:$E$3988,4,0)</f>
        <v>TERMOTANQUE - PILOTO ANALIZADOR - MACHO-MACHO 1/8</v>
      </c>
      <c r="E2397" s="96">
        <f>+VLOOKUP(A2397,BD!$A$2:$E$3988,5,0)</f>
        <v>3529.22</v>
      </c>
      <c r="G2397" s="101">
        <f t="shared" si="73"/>
        <v>1905.78</v>
      </c>
      <c r="H2397" s="69"/>
      <c r="I2397" s="101">
        <f t="array" ref="I2397">+ROUND(G2397+(G2397*DES.2),2)</f>
        <v>3430.4</v>
      </c>
      <c r="J2397" s="57"/>
      <c r="K2397" s="57"/>
      <c r="L2397" s="57"/>
      <c r="M2397" s="57"/>
      <c r="N2397" s="57"/>
      <c r="O2397" s="64" t="str">
        <f>+IFERROR(VLOOKUP(A2397,Imagen!A:B,2,0),"")</f>
        <v>http://http2.mlstatic.com/D_852725-MLA72044930781_102023-F.jpg</v>
      </c>
    </row>
    <row r="2398" spans="1:15" ht="25.5">
      <c r="A2398" s="75" t="s">
        <v>2405</v>
      </c>
      <c r="C2398" s="94">
        <f>+VLOOKUP(A2398,BD!$A$2:$E$3988,3,0)</f>
        <v>97</v>
      </c>
      <c r="D2398" s="95" t="str">
        <f>+VLOOKUP(A2398,BD!$A$2:$E$3988,4,0)</f>
        <v>TERMOTANQUE - PILOTO ANALIZADOR - MACHO-HEMBRA CORTO 1/8 P/CABEZAL BIGAS GAS ENVASADO</v>
      </c>
      <c r="E2398" s="96">
        <f>+VLOOKUP(A2398,BD!$A$2:$E$3988,5,0)</f>
        <v>3962.55</v>
      </c>
      <c r="G2398" s="101">
        <f t="shared" si="73"/>
        <v>2139.7800000000002</v>
      </c>
      <c r="H2398" s="69"/>
      <c r="I2398" s="101">
        <f t="array" ref="I2398">+ROUND(G2398+(G2398*DES.2),2)</f>
        <v>3851.6</v>
      </c>
      <c r="J2398" s="57"/>
      <c r="K2398" s="57"/>
      <c r="L2398" s="57"/>
      <c r="M2398" s="57"/>
      <c r="N2398" s="57"/>
      <c r="O2398" s="64" t="str">
        <f>+IFERROR(VLOOKUP(A2398,Imagen!A:B,2,0),"")</f>
        <v>http://http2.mlstatic.com/D_711580-MLA72044872063_102023-F.jpg</v>
      </c>
    </row>
    <row r="2399" spans="1:15" ht="25.5">
      <c r="A2399" s="75" t="s">
        <v>2406</v>
      </c>
      <c r="C2399" s="94">
        <f>+VLOOKUP(A2399,BD!$A$2:$E$3988,3,0)</f>
        <v>98</v>
      </c>
      <c r="D2399" s="95" t="str">
        <f>+VLOOKUP(A2399,BD!$A$2:$E$3988,4,0)</f>
        <v>TERMOTANQUE - PILOTO ANALIZADOR - MACHO-HEMBRA LARGO 1/8 P/CABEZAL BIGAS GAS NATURAL</v>
      </c>
      <c r="E2399" s="96">
        <f>+VLOOKUP(A2399,BD!$A$2:$E$3988,5,0)</f>
        <v>5210.3</v>
      </c>
      <c r="G2399" s="101">
        <f t="shared" si="73"/>
        <v>2813.56</v>
      </c>
      <c r="H2399" s="69"/>
      <c r="I2399" s="101">
        <f t="array" ref="I2399">+ROUND(G2399+(G2399*DES.2),2)</f>
        <v>5064.41</v>
      </c>
      <c r="J2399" s="57"/>
      <c r="K2399" s="57"/>
      <c r="L2399" s="57"/>
      <c r="M2399" s="57"/>
      <c r="N2399" s="57"/>
      <c r="O2399" s="64" t="str">
        <f>+IFERROR(VLOOKUP(A2399,Imagen!A:B,2,0),"")</f>
        <v>http://http2.mlstatic.com/D_676340-MLA72044872067_102023-F.jpg</v>
      </c>
    </row>
    <row r="2400" spans="1:15" ht="25.5">
      <c r="A2400" s="75" t="s">
        <v>2407</v>
      </c>
      <c r="C2400" s="94">
        <f>+VLOOKUP(A2400,BD!$A$2:$E$3988,3,0)</f>
        <v>99</v>
      </c>
      <c r="D2400" s="95" t="str">
        <f>+VLOOKUP(A2400,BD!$A$2:$E$3988,4,0)</f>
        <v>TERMOTANQUE - PILOTO ANALIZADOR - MACHO-MACHO 1/8 x 5/16 SEÑORIAL</v>
      </c>
      <c r="E2400" s="96">
        <f>+VLOOKUP(A2400,BD!$A$2:$E$3988,5,0)</f>
        <v>3529.22</v>
      </c>
      <c r="G2400" s="101">
        <f t="shared" si="73"/>
        <v>1905.78</v>
      </c>
      <c r="H2400" s="69"/>
      <c r="I2400" s="101">
        <f t="array" ref="I2400">+ROUND(G2400+(G2400*DES.2),2)</f>
        <v>3430.4</v>
      </c>
      <c r="J2400" s="57"/>
      <c r="K2400" s="57"/>
      <c r="L2400" s="57"/>
      <c r="M2400" s="57"/>
      <c r="N2400" s="57"/>
      <c r="O2400" s="64" t="str">
        <f>+IFERROR(VLOOKUP(A2400,Imagen!A:B,2,0),"")</f>
        <v>http://http2.mlstatic.com/D_880619-MLA72527473700_102023-F.jpg</v>
      </c>
    </row>
    <row r="2401" spans="1:15" ht="18">
      <c r="A2401" s="75" t="s">
        <v>2408</v>
      </c>
      <c r="C2401" s="94">
        <f>+VLOOKUP(A2401,BD!$A$2:$E$3988,3,0)</f>
        <v>102</v>
      </c>
      <c r="D2401" s="95" t="str">
        <f>+VLOOKUP(A2401,BD!$A$2:$E$3988,4,0)</f>
        <v xml:space="preserve">TERMOTANQUE - RHEEM - PILOTO  </v>
      </c>
      <c r="E2401" s="96">
        <f>+VLOOKUP(A2401,BD!$A$2:$E$3988,5,0)</f>
        <v>1229.8699999999999</v>
      </c>
      <c r="G2401" s="101">
        <f t="shared" si="73"/>
        <v>664.13</v>
      </c>
      <c r="H2401" s="69"/>
      <c r="I2401" s="101">
        <f t="array" ref="I2401">+ROUND(G2401+(G2401*DES.2),2)</f>
        <v>1195.43</v>
      </c>
      <c r="J2401" s="57"/>
      <c r="K2401" s="57"/>
      <c r="L2401" s="57"/>
      <c r="M2401" s="57"/>
      <c r="N2401" s="57"/>
      <c r="O2401" s="64" t="str">
        <f>+IFERROR(VLOOKUP(A2401,Imagen!A:B,2,0),"")</f>
        <v>http://http2.mlstatic.com/D_851766-MLA72044872071_102023-F.jpg</v>
      </c>
    </row>
    <row r="2402" spans="1:15" ht="18">
      <c r="A2402" s="75" t="s">
        <v>2409</v>
      </c>
      <c r="C2402" s="94">
        <f>+VLOOKUP(A2402,BD!$A$2:$E$3988,3,0)</f>
        <v>103</v>
      </c>
      <c r="D2402" s="95" t="str">
        <f>+VLOOKUP(A2402,BD!$A$2:$E$3988,4,0)</f>
        <v xml:space="preserve">TERMOTANQUE - RHEEM - QUEMADOR  </v>
      </c>
      <c r="E2402" s="96">
        <f>+VLOOKUP(A2402,BD!$A$2:$E$3988,5,0)</f>
        <v>1147.8699999999999</v>
      </c>
      <c r="G2402" s="101">
        <f t="shared" si="73"/>
        <v>619.85</v>
      </c>
      <c r="H2402" s="69"/>
      <c r="I2402" s="101">
        <f t="array" ref="I2402">+ROUND(G2402+(G2402*DES.2),2)</f>
        <v>1115.73</v>
      </c>
      <c r="J2402" s="57"/>
      <c r="K2402" s="57"/>
      <c r="L2402" s="57"/>
      <c r="M2402" s="57"/>
      <c r="N2402" s="57"/>
      <c r="O2402" s="64" t="str">
        <f>+IFERROR(VLOOKUP(A2402,Imagen!A:B,2,0),"")</f>
        <v>http://http2.mlstatic.com/D_778483-MLA72044930795_102023-F.jpg</v>
      </c>
    </row>
    <row r="2403" spans="1:15" ht="25.5">
      <c r="A2403" s="75" t="s">
        <v>2410</v>
      </c>
      <c r="C2403" s="94">
        <f>+VLOOKUP(A2403,BD!$A$2:$E$3988,3,0)</f>
        <v>104</v>
      </c>
      <c r="D2403" s="95" t="str">
        <f>+VLOOKUP(A2403,BD!$A$2:$E$3988,4,0)</f>
        <v>TERMOTANQUE - RHEEM - QUEMADOR NUEVO CON VENTURI</v>
      </c>
      <c r="E2403" s="96">
        <f>+VLOOKUP(A2403,BD!$A$2:$E$3988,5,0)</f>
        <v>1534.9</v>
      </c>
      <c r="G2403" s="101">
        <f t="shared" si="73"/>
        <v>828.85</v>
      </c>
      <c r="H2403" s="69"/>
      <c r="I2403" s="101">
        <f t="array" ref="I2403">+ROUND(G2403+(G2403*DES.2),2)</f>
        <v>1491.93</v>
      </c>
      <c r="J2403" s="57"/>
      <c r="K2403" s="57"/>
      <c r="L2403" s="57"/>
      <c r="M2403" s="57"/>
      <c r="N2403" s="57"/>
      <c r="O2403" s="64" t="str">
        <f>+IFERROR(VLOOKUP(A2403,Imagen!A:B,2,0),"")</f>
        <v>http://http2.mlstatic.com/D_840559-MLA72044930791_102023-F.jpg</v>
      </c>
    </row>
    <row r="2404" spans="1:15" ht="18">
      <c r="A2404" s="75" t="s">
        <v>2411</v>
      </c>
      <c r="C2404" s="94">
        <f>+VLOOKUP(A2404,BD!$A$2:$E$3988,3,0)</f>
        <v>107</v>
      </c>
      <c r="D2404" s="95" t="str">
        <f>+VLOOKUP(A2404,BD!$A$2:$E$3988,4,0)</f>
        <v>TERMOTANQUE - SEÑORIAL - QUEMADOR NUEVO</v>
      </c>
      <c r="E2404" s="96">
        <f>+VLOOKUP(A2404,BD!$A$2:$E$3988,5,0)</f>
        <v>1153.78</v>
      </c>
      <c r="G2404" s="101">
        <f t="shared" si="73"/>
        <v>623.04</v>
      </c>
      <c r="H2404" s="69"/>
      <c r="I2404" s="101">
        <f t="array" ref="I2404">+ROUND(G2404+(G2404*DES.2),2)</f>
        <v>1121.47</v>
      </c>
      <c r="J2404" s="57"/>
      <c r="K2404" s="57"/>
      <c r="L2404" s="57"/>
      <c r="M2404" s="57"/>
      <c r="N2404" s="57"/>
      <c r="O2404" s="64" t="str">
        <f>+IFERROR(VLOOKUP(A2404,Imagen!A:B,2,0),"")</f>
        <v>http://http2.mlstatic.com/D_868418-MLA72045125095_102023-F.jpg</v>
      </c>
    </row>
    <row r="2405" spans="1:15" ht="25.5">
      <c r="A2405" s="75" t="s">
        <v>2412</v>
      </c>
      <c r="C2405" s="94">
        <f>+VLOOKUP(A2405,BD!$A$2:$E$3988,3,0)</f>
        <v>108</v>
      </c>
      <c r="D2405" s="95" t="str">
        <f>+VLOOKUP(A2405,BD!$A$2:$E$3988,4,0)</f>
        <v>TERMOTANQUE - SEÑORIAL - QUEMADOR NUEVO CON VENTURI GAS NATURAL</v>
      </c>
      <c r="E2405" s="96">
        <f>+VLOOKUP(A2405,BD!$A$2:$E$3988,5,0)</f>
        <v>942.9</v>
      </c>
      <c r="G2405" s="101">
        <f t="shared" si="73"/>
        <v>509.17</v>
      </c>
      <c r="H2405" s="69"/>
      <c r="I2405" s="101">
        <f t="array" ref="I2405">+ROUND(G2405+(G2405*DES.2),2)</f>
        <v>916.51</v>
      </c>
      <c r="J2405" s="57"/>
      <c r="K2405" s="57"/>
      <c r="L2405" s="57"/>
      <c r="M2405" s="57"/>
      <c r="N2405" s="57"/>
      <c r="O2405" s="64" t="str">
        <f>+IFERROR(VLOOKUP(A2405,Imagen!A:B,2,0),"")</f>
        <v>http://http2.mlstatic.com/D_807307-MLA72044872077_102023-F.jpg</v>
      </c>
    </row>
    <row r="2406" spans="1:15" ht="25.5">
      <c r="A2406" s="75" t="s">
        <v>2413</v>
      </c>
      <c r="C2406" s="94">
        <f>+VLOOKUP(A2406,BD!$A$2:$E$3988,3,0)</f>
        <v>109</v>
      </c>
      <c r="D2406" s="95" t="str">
        <f>+VLOOKUP(A2406,BD!$A$2:$E$3988,4,0)</f>
        <v>TERMOTANQUE - UNIVERSAL - NUEVO PARA PESTAÑA QUEMADOR</v>
      </c>
      <c r="E2406" s="96">
        <f>+VLOOKUP(A2406,BD!$A$2:$E$3988,5,0)</f>
        <v>1540.12</v>
      </c>
      <c r="G2406" s="101">
        <f t="shared" si="73"/>
        <v>831.66</v>
      </c>
      <c r="H2406" s="69"/>
      <c r="I2406" s="101">
        <f t="array" ref="I2406">+ROUND(G2406+(G2406*DES.2),2)</f>
        <v>1496.99</v>
      </c>
      <c r="J2406" s="57"/>
      <c r="K2406" s="57"/>
      <c r="L2406" s="57"/>
      <c r="M2406" s="57"/>
      <c r="N2406" s="57"/>
      <c r="O2406" s="64" t="str">
        <f>+IFERROR(VLOOKUP(A2406,Imagen!A:B,2,0),"")</f>
        <v>http://http2.mlstatic.com/D_925061-MLA72044930803_102023-F.jpg</v>
      </c>
    </row>
    <row r="2407" spans="1:15" ht="18">
      <c r="A2407" s="75" t="s">
        <v>2414</v>
      </c>
      <c r="C2407" s="94">
        <f>+VLOOKUP(A2407,BD!$A$2:$E$3988,3,0)</f>
        <v>121</v>
      </c>
      <c r="D2407" s="95" t="str">
        <f>+VLOOKUP(A2407,BD!$A$2:$E$3988,4,0)</f>
        <v xml:space="preserve">INYECTORES ARTEFACTOS DE GAS  - PANTALLA DIRECTA </v>
      </c>
      <c r="E2407" s="96">
        <f>+VLOOKUP(A2407,BD!$A$2:$E$3988,5,0)</f>
        <v>1054.5899999999999</v>
      </c>
      <c r="G2407" s="101">
        <f t="shared" si="73"/>
        <v>569.48</v>
      </c>
      <c r="H2407" s="69"/>
      <c r="I2407" s="101">
        <f t="array" ref="I2407">+ROUND(G2407+(G2407*DES.2),2)</f>
        <v>1025.06</v>
      </c>
      <c r="J2407" s="57"/>
      <c r="K2407" s="57"/>
      <c r="L2407" s="57"/>
      <c r="M2407" s="57"/>
      <c r="N2407" s="57"/>
      <c r="O2407" s="64" t="str">
        <f>+IFERROR(VLOOKUP(A2407,Imagen!A:B,2,0),"")</f>
        <v>http://http2.mlstatic.com/D_639242-MLA72044872079_102023-F.jpg</v>
      </c>
    </row>
    <row r="2408" spans="1:15" ht="25.5">
      <c r="A2408" s="75" t="s">
        <v>2415</v>
      </c>
      <c r="C2408" s="94">
        <f>+VLOOKUP(A2408,BD!$A$2:$E$3988,3,0)</f>
        <v>122</v>
      </c>
      <c r="D2408" s="95" t="str">
        <f>+VLOOKUP(A2408,BD!$A$2:$E$3988,4,0)</f>
        <v>INYECTORES ARTEFACTOS DE GAS  - PANTALLA DIRECTA PARABOLICA ALUMINIO 1500 CAL</v>
      </c>
      <c r="E2408" s="96">
        <f>+VLOOKUP(A2408,BD!$A$2:$E$3988,5,0)</f>
        <v>1127.68</v>
      </c>
      <c r="G2408" s="101">
        <f t="shared" si="73"/>
        <v>608.95000000000005</v>
      </c>
      <c r="H2408" s="69"/>
      <c r="I2408" s="101">
        <f t="array" ref="I2408">+ROUND(G2408+(G2408*DES.2),2)</f>
        <v>1096.1099999999999</v>
      </c>
      <c r="J2408" s="57"/>
      <c r="K2408" s="57"/>
      <c r="L2408" s="57"/>
      <c r="M2408" s="57"/>
      <c r="N2408" s="57"/>
      <c r="O2408" s="64" t="str">
        <f>+IFERROR(VLOOKUP(A2408,Imagen!A:B,2,0),"")</f>
        <v>http://http2.mlstatic.com/D_605103-MLA72044930807_102023-F.jpg</v>
      </c>
    </row>
    <row r="2409" spans="1:15" ht="25.5">
      <c r="A2409" s="75" t="s">
        <v>2416</v>
      </c>
      <c r="C2409" s="94">
        <f>+VLOOKUP(A2409,BD!$A$2:$E$3988,3,0)</f>
        <v>123</v>
      </c>
      <c r="D2409" s="95" t="str">
        <f>+VLOOKUP(A2409,BD!$A$2:$E$3988,4,0)</f>
        <v>INYECTORES ARTEFACTOS DE GAS  - PANTALLA DIRECTA PARABOLICA ALUMINIO 3000 CAL</v>
      </c>
      <c r="E2409" s="96">
        <f>+VLOOKUP(A2409,BD!$A$2:$E$3988,5,0)</f>
        <v>1127.68</v>
      </c>
      <c r="G2409" s="101">
        <f t="shared" si="73"/>
        <v>608.95000000000005</v>
      </c>
      <c r="H2409" s="69"/>
      <c r="I2409" s="101">
        <f t="array" ref="I2409">+ROUND(G2409+(G2409*DES.2),2)</f>
        <v>1096.1099999999999</v>
      </c>
      <c r="J2409" s="57"/>
      <c r="K2409" s="57"/>
      <c r="L2409" s="57"/>
      <c r="M2409" s="57"/>
      <c r="N2409" s="57"/>
      <c r="O2409" s="64" t="str">
        <f>+IFERROR(VLOOKUP(A2409,Imagen!A:B,2,0),"")</f>
        <v>http://http2.mlstatic.com/D_885812-MLA72045125103_102023-F.jpg</v>
      </c>
    </row>
    <row r="2410" spans="1:15" ht="25.5">
      <c r="A2410" s="75" t="s">
        <v>2417</v>
      </c>
      <c r="C2410" s="94">
        <f>+VLOOKUP(A2410,BD!$A$2:$E$3988,3,0)</f>
        <v>125</v>
      </c>
      <c r="D2410" s="95" t="str">
        <f>+VLOOKUP(A2410,BD!$A$2:$E$3988,4,0)</f>
        <v>INYECTORES ARTEFACTOS DE GAS  - STANDARD HEXAGONAL 7 mm - 0,60 mm EN ADELANTE</v>
      </c>
      <c r="E2410" s="96">
        <f>+VLOOKUP(A2410,BD!$A$2:$E$3988,5,0)</f>
        <v>737.92</v>
      </c>
      <c r="G2410" s="101">
        <f t="shared" si="73"/>
        <v>398.48</v>
      </c>
      <c r="H2410" s="69"/>
      <c r="I2410" s="101">
        <f t="array" ref="I2410">+ROUND(G2410+(G2410*DES.2),2)</f>
        <v>717.26</v>
      </c>
      <c r="J2410" s="57"/>
      <c r="K2410" s="57"/>
      <c r="L2410" s="57"/>
      <c r="M2410" s="57"/>
      <c r="N2410" s="57"/>
      <c r="O2410" s="65" t="str">
        <f>+IFERROR(VLOOKUP(A2410,Imagen!A:B,2,0),"")</f>
        <v/>
      </c>
    </row>
    <row r="2411" spans="1:15" ht="25.5">
      <c r="A2411" s="75" t="s">
        <v>2418</v>
      </c>
      <c r="C2411" s="94">
        <f>+VLOOKUP(A2411,BD!$A$2:$E$3988,3,0)</f>
        <v>139</v>
      </c>
      <c r="D2411" s="95" t="str">
        <f>+VLOOKUP(A2411,BD!$A$2:$E$3988,4,0)</f>
        <v>INYECTORES PARA CALEFACTOR  - ESKABE - 2000/3000 CAL</v>
      </c>
      <c r="E2411" s="96">
        <f>+VLOOKUP(A2411,BD!$A$2:$E$3988,5,0)</f>
        <v>4468.63</v>
      </c>
      <c r="G2411" s="101">
        <f t="shared" si="73"/>
        <v>2413.06</v>
      </c>
      <c r="H2411" s="69"/>
      <c r="I2411" s="101">
        <f t="array" ref="I2411">+ROUND(G2411+(G2411*DES.2),2)</f>
        <v>4343.51</v>
      </c>
      <c r="J2411" s="57"/>
      <c r="K2411" s="57"/>
      <c r="L2411" s="57"/>
      <c r="M2411" s="57"/>
      <c r="N2411" s="57"/>
      <c r="O2411" s="64" t="str">
        <f>+IFERROR(VLOOKUP(A2411,Imagen!A:B,2,0),"")</f>
        <v>http://http2.mlstatic.com/D_623320-MLA72597561683_102023-F.jpg</v>
      </c>
    </row>
    <row r="2412" spans="1:15" ht="18">
      <c r="A2412" s="75" t="s">
        <v>2419</v>
      </c>
      <c r="C2412" s="94">
        <f>+VLOOKUP(A2412,BD!$A$2:$E$3988,3,0)</f>
        <v>140</v>
      </c>
      <c r="D2412" s="95" t="str">
        <f>+VLOOKUP(A2412,BD!$A$2:$E$3988,4,0)</f>
        <v>INYECTORES PARA CALEFACTOR  - ESKABE - 5000 CAL</v>
      </c>
      <c r="E2412" s="96">
        <f>+VLOOKUP(A2412,BD!$A$2:$E$3988,5,0)</f>
        <v>1184.3900000000001</v>
      </c>
      <c r="G2412" s="101">
        <f t="shared" si="73"/>
        <v>639.57000000000005</v>
      </c>
      <c r="H2412" s="69"/>
      <c r="I2412" s="101">
        <f t="array" ref="I2412">+ROUND(G2412+(G2412*DES.2),2)</f>
        <v>1151.23</v>
      </c>
      <c r="J2412" s="57"/>
      <c r="K2412" s="57"/>
      <c r="L2412" s="57"/>
      <c r="M2412" s="57"/>
      <c r="N2412" s="57"/>
      <c r="O2412" s="64" t="str">
        <f>+IFERROR(VLOOKUP(A2412,Imagen!A:B,2,0),"")</f>
        <v>http://http2.mlstatic.com/D_623603-MLA72597561685_102023-F.jpg</v>
      </c>
    </row>
    <row r="2413" spans="1:15" ht="25.5">
      <c r="A2413" s="75" t="s">
        <v>2420</v>
      </c>
      <c r="C2413" s="94">
        <f>+VLOOKUP(A2413,BD!$A$2:$E$3988,3,0)</f>
        <v>145</v>
      </c>
      <c r="D2413" s="95" t="str">
        <f>+VLOOKUP(A2413,BD!$A$2:$E$3988,4,0)</f>
        <v>INYECTORES PARA CALEFACTOR  - ORBIS - CALORAMA QUEMADOR</v>
      </c>
      <c r="E2413" s="96">
        <f>+VLOOKUP(A2413,BD!$A$2:$E$3988,5,0)</f>
        <v>741.35</v>
      </c>
      <c r="G2413" s="101">
        <f t="shared" si="73"/>
        <v>400.33</v>
      </c>
      <c r="H2413" s="69"/>
      <c r="I2413" s="101">
        <f t="array" ref="I2413">+ROUND(G2413+(G2413*DES.2),2)</f>
        <v>720.59</v>
      </c>
      <c r="J2413" s="57"/>
      <c r="K2413" s="57"/>
      <c r="L2413" s="57"/>
      <c r="M2413" s="57"/>
      <c r="N2413" s="57"/>
      <c r="O2413" s="64" t="str">
        <f>+IFERROR(VLOOKUP(A2413,Imagen!A:B,2,0),"")</f>
        <v>http://http2.mlstatic.com/D_602759-MLA72597531405_102023-F.jpg</v>
      </c>
    </row>
    <row r="2414" spans="1:15" ht="18">
      <c r="A2414" s="75" t="s">
        <v>2421</v>
      </c>
      <c r="C2414" s="94">
        <f>+VLOOKUP(A2414,BD!$A$2:$E$3988,3,0)</f>
        <v>156</v>
      </c>
      <c r="D2414" s="95" t="str">
        <f>+VLOOKUP(A2414,BD!$A$2:$E$3988,4,0)</f>
        <v>INYECTORES PARA CALEFON  - ESKABE - ACTUAL</v>
      </c>
      <c r="E2414" s="96">
        <f>+VLOOKUP(A2414,BD!$A$2:$E$3988,5,0)</f>
        <v>1179.8900000000001</v>
      </c>
      <c r="G2414" s="101">
        <f t="shared" si="73"/>
        <v>637.14</v>
      </c>
      <c r="H2414" s="69"/>
      <c r="I2414" s="101">
        <f t="array" ref="I2414">+ROUND(G2414+(G2414*DES.2),2)</f>
        <v>1146.8499999999999</v>
      </c>
      <c r="J2414" s="57"/>
      <c r="K2414" s="57"/>
      <c r="L2414" s="57"/>
      <c r="M2414" s="57"/>
      <c r="N2414" s="57"/>
      <c r="O2414" s="64" t="str">
        <f>+IFERROR(VLOOKUP(A2414,Imagen!A:B,2,0),"")</f>
        <v>http://http2.mlstatic.com/D_788172-MLA72044930819_102023-F.jpg</v>
      </c>
    </row>
    <row r="2415" spans="1:15" ht="25.5">
      <c r="A2415" s="75" t="s">
        <v>2422</v>
      </c>
      <c r="C2415" s="94">
        <f>+VLOOKUP(A2415,BD!$A$2:$E$3988,3,0)</f>
        <v>162</v>
      </c>
      <c r="D2415" s="95" t="str">
        <f>+VLOOKUP(A2415,BD!$A$2:$E$3988,4,0)</f>
        <v>INYECTORES PARA CALEFON  - LONGVIE - SEMILLA QUEMADOR</v>
      </c>
      <c r="E2415" s="96">
        <f>+VLOOKUP(A2415,BD!$A$2:$E$3988,5,0)</f>
        <v>830.1</v>
      </c>
      <c r="G2415" s="101">
        <f t="shared" si="73"/>
        <v>448.25</v>
      </c>
      <c r="H2415" s="69"/>
      <c r="I2415" s="101">
        <f t="array" ref="I2415">+ROUND(G2415+(G2415*DES.2),2)</f>
        <v>806.85</v>
      </c>
      <c r="J2415" s="57"/>
      <c r="K2415" s="57"/>
      <c r="L2415" s="57"/>
      <c r="M2415" s="57"/>
      <c r="N2415" s="57"/>
      <c r="O2415" s="64" t="str">
        <f>+IFERROR(VLOOKUP(A2415,Imagen!A:B,2,0),"")</f>
        <v>http://http2.mlstatic.com/D_853750-MLA72045125121_102023-F.jpg</v>
      </c>
    </row>
    <row r="2416" spans="1:15" ht="25.5">
      <c r="A2416" s="75" t="s">
        <v>2423</v>
      </c>
      <c r="C2416" s="94">
        <f>+VLOOKUP(A2416,BD!$A$2:$E$3988,3,0)</f>
        <v>166</v>
      </c>
      <c r="D2416" s="95" t="str">
        <f>+VLOOKUP(A2416,BD!$A$2:$E$3988,4,0)</f>
        <v>INYECTORES PARA CALEFON  - ORBIS - BOTONERA ANTIGUO QUEMADOR</v>
      </c>
      <c r="E2416" s="96">
        <f>+VLOOKUP(A2416,BD!$A$2:$E$3988,5,0)</f>
        <v>983.89</v>
      </c>
      <c r="G2416" s="101">
        <f t="shared" si="73"/>
        <v>531.29999999999995</v>
      </c>
      <c r="H2416" s="69"/>
      <c r="I2416" s="101">
        <f t="array" ref="I2416">+ROUND(G2416+(G2416*DES.2),2)</f>
        <v>956.34</v>
      </c>
      <c r="J2416" s="57"/>
      <c r="K2416" s="57"/>
      <c r="L2416" s="57"/>
      <c r="M2416" s="57"/>
      <c r="N2416" s="57"/>
      <c r="O2416" s="64" t="str">
        <f>+IFERROR(VLOOKUP(A2416,Imagen!A:B,2,0),"")</f>
        <v>http://http2.mlstatic.com/D_822392-MLA72045125129_102023-F.jpg</v>
      </c>
    </row>
    <row r="2417" spans="1:15" ht="25.5">
      <c r="A2417" s="75" t="s">
        <v>2424</v>
      </c>
      <c r="C2417" s="94">
        <f>+VLOOKUP(A2417,BD!$A$2:$E$3988,3,0)</f>
        <v>168</v>
      </c>
      <c r="D2417" s="95" t="str">
        <f>+VLOOKUP(A2417,BD!$A$2:$E$3988,4,0)</f>
        <v>INYECTORES PARA CALEFON  - ORBIS - POLIDORO QUEMADOR</v>
      </c>
      <c r="E2417" s="96">
        <f>+VLOOKUP(A2417,BD!$A$2:$E$3988,5,0)</f>
        <v>1002.38</v>
      </c>
      <c r="G2417" s="101">
        <f t="shared" si="73"/>
        <v>541.29</v>
      </c>
      <c r="H2417" s="69"/>
      <c r="I2417" s="101">
        <f t="array" ref="I2417">+ROUND(G2417+(G2417*DES.2),2)</f>
        <v>974.32</v>
      </c>
      <c r="J2417" s="57"/>
      <c r="K2417" s="57"/>
      <c r="L2417" s="57"/>
      <c r="M2417" s="57"/>
      <c r="N2417" s="57"/>
      <c r="O2417" s="64" t="str">
        <f>+IFERROR(VLOOKUP(A2417,Imagen!A:B,2,0),"")</f>
        <v>http://http2.mlstatic.com/D_883978-MLA72044930827_102023-F.jpg</v>
      </c>
    </row>
    <row r="2418" spans="1:15" ht="18.75" thickBot="1">
      <c r="A2418" s="75" t="s">
        <v>2425</v>
      </c>
      <c r="C2418" s="94" t="str">
        <f>+VLOOKUP(A2418,BD!$A$2:$E$3988,3,0)</f>
        <v>Calisuar</v>
      </c>
      <c r="D2418" s="95" t="str">
        <f>+VLOOKUP(A2418,BD!$A$2:$E$3988,4,0)</f>
        <v>Kit 7 medidas con mango de Bronce</v>
      </c>
      <c r="E2418" s="96">
        <f>+VLOOKUP(A2418,BD!$A$2:$E$3988,5,0)</f>
        <v>25450.880000000001</v>
      </c>
      <c r="G2418" s="101">
        <f t="shared" si="73"/>
        <v>13743.48</v>
      </c>
      <c r="H2418" s="69"/>
      <c r="I2418" s="101">
        <f t="array" ref="I2418">+ROUND(G2418+(G2418*DES.2),2)</f>
        <v>24738.26</v>
      </c>
      <c r="J2418" s="57"/>
      <c r="K2418" s="57"/>
      <c r="L2418" s="57"/>
      <c r="M2418" s="57"/>
      <c r="N2418" s="57"/>
      <c r="O2418" s="64" t="str">
        <f>+IFERROR(VLOOKUP(A2418,Imagen!A:B,2,0),"")</f>
        <v>http://http2.mlstatic.com/D_807282-MLA72597531407_102023-F.jpg</v>
      </c>
    </row>
    <row r="2419" spans="1:15" ht="27" thickBot="1">
      <c r="A2419" s="75">
        <f>+A2363+1</f>
        <v>37</v>
      </c>
      <c r="B2419" s="174"/>
      <c r="C2419" s="173" t="str">
        <f>+VLOOKUP(A2419,BD!$G:$H,2,0)</f>
        <v>RETENES SEGURIDAD</v>
      </c>
      <c r="D2419" s="157"/>
      <c r="E2419" s="158"/>
      <c r="J2419" s="57"/>
      <c r="K2419" s="57"/>
      <c r="L2419" s="57"/>
      <c r="M2419" s="57"/>
      <c r="N2419" s="57"/>
      <c r="O2419" s="65" t="str">
        <f>+IFERROR(VLOOKUP(A2419,Imagen!A:B,2,0),"")</f>
        <v/>
      </c>
    </row>
    <row r="2420" spans="1:15" ht="18">
      <c r="A2420" s="75" t="s">
        <v>2426</v>
      </c>
      <c r="B2420" s="175"/>
      <c r="C2420" s="91">
        <f>+VLOOKUP(A2420,BD!$A$2:$E$3988,3,0)</f>
        <v>1.2</v>
      </c>
      <c r="D2420" s="92" t="str">
        <f>+VLOOKUP(A2420,BD!$A$2:$E$3988,4,0)</f>
        <v>RETENES SEGURIDAD DIN 6799 RS   1.20</v>
      </c>
      <c r="E2420" s="93">
        <f>+VLOOKUP(A2420,BD!$A$2:$E$3988,5,0)</f>
        <v>104.56</v>
      </c>
      <c r="G2420" s="100">
        <f t="shared" ref="G2420:G2434" si="74">IF($G$7="SI",ROUND(E2420-(E2420*DES.1),2)*1.21,ROUND(E2420-(E2420*DES.1),2))</f>
        <v>56.46</v>
      </c>
      <c r="H2420" s="69"/>
      <c r="I2420" s="100">
        <f t="array" ref="I2420">+ROUND(G2420+(G2420*DES.2),2)</f>
        <v>101.63</v>
      </c>
      <c r="J2420" s="57"/>
      <c r="K2420" s="57"/>
      <c r="L2420" s="57"/>
      <c r="M2420" s="57"/>
      <c r="N2420" s="57"/>
      <c r="O2420" s="64" t="str">
        <f>+IFERROR(VLOOKUP(A2420,Imagen!A:B,2,0),"")</f>
        <v>http://http2.mlstatic.com/D_670076-MLA72527473022_102023-F.jpg</v>
      </c>
    </row>
    <row r="2421" spans="1:15" ht="18">
      <c r="A2421" s="75" t="s">
        <v>2427</v>
      </c>
      <c r="B2421" s="175"/>
      <c r="C2421" s="94">
        <f>+VLOOKUP(A2421,BD!$A$2:$E$3988,3,0)</f>
        <v>1.5</v>
      </c>
      <c r="D2421" s="95" t="str">
        <f>+VLOOKUP(A2421,BD!$A$2:$E$3988,4,0)</f>
        <v>RETENES SEGURIDAD DIN 6799 RS   1.50</v>
      </c>
      <c r="E2421" s="96">
        <f>+VLOOKUP(A2421,BD!$A$2:$E$3988,5,0)</f>
        <v>51.17</v>
      </c>
      <c r="G2421" s="101">
        <f t="shared" si="74"/>
        <v>27.63</v>
      </c>
      <c r="H2421" s="69"/>
      <c r="I2421" s="101">
        <f t="array" ref="I2421">+ROUND(G2421+(G2421*DES.2),2)</f>
        <v>49.73</v>
      </c>
      <c r="J2421" s="57"/>
      <c r="K2421" s="57"/>
      <c r="L2421" s="57"/>
      <c r="M2421" s="57"/>
      <c r="N2421" s="57"/>
      <c r="O2421" s="64" t="str">
        <f>+IFERROR(VLOOKUP(A2421,Imagen!A:B,2,0),"")</f>
        <v>http://http2.mlstatic.com/D_612647-MLA72527836946_102023-F.jpg</v>
      </c>
    </row>
    <row r="2422" spans="1:15" ht="18">
      <c r="A2422" s="75" t="s">
        <v>2428</v>
      </c>
      <c r="B2422" s="175"/>
      <c r="C2422" s="94">
        <f>+VLOOKUP(A2422,BD!$A$2:$E$3988,3,0)</f>
        <v>1.9</v>
      </c>
      <c r="D2422" s="95" t="str">
        <f>+VLOOKUP(A2422,BD!$A$2:$E$3988,4,0)</f>
        <v>RETENES SEGURIDAD DIN 6799 RS   1.90</v>
      </c>
      <c r="E2422" s="96">
        <f>+VLOOKUP(A2422,BD!$A$2:$E$3988,5,0)</f>
        <v>50.85</v>
      </c>
      <c r="G2422" s="101">
        <f t="shared" si="74"/>
        <v>27.46</v>
      </c>
      <c r="H2422" s="69"/>
      <c r="I2422" s="101">
        <f t="array" ref="I2422">+ROUND(G2422+(G2422*DES.2),2)</f>
        <v>49.43</v>
      </c>
      <c r="J2422" s="57"/>
      <c r="K2422" s="57"/>
      <c r="L2422" s="57"/>
      <c r="M2422" s="57"/>
      <c r="N2422" s="57"/>
      <c r="O2422" s="64" t="str">
        <f>+IFERROR(VLOOKUP(A2422,Imagen!A:B,2,0),"")</f>
        <v>http://http2.mlstatic.com/D_670076-MLA72527473022_102023-F.jpg</v>
      </c>
    </row>
    <row r="2423" spans="1:15" ht="18">
      <c r="A2423" s="75" t="s">
        <v>2429</v>
      </c>
      <c r="B2423" s="175"/>
      <c r="C2423" s="94">
        <f>+VLOOKUP(A2423,BD!$A$2:$E$3988,3,0)</f>
        <v>2.2999999999999998</v>
      </c>
      <c r="D2423" s="95" t="str">
        <f>+VLOOKUP(A2423,BD!$A$2:$E$3988,4,0)</f>
        <v>RETENES SEGURIDAD DIN 6799 RS   2.30</v>
      </c>
      <c r="E2423" s="96">
        <f>+VLOOKUP(A2423,BD!$A$2:$E$3988,5,0)</f>
        <v>44.59</v>
      </c>
      <c r="G2423" s="101">
        <f t="shared" si="74"/>
        <v>24.08</v>
      </c>
      <c r="H2423" s="69"/>
      <c r="I2423" s="101">
        <f t="array" ref="I2423">+ROUND(G2423+(G2423*DES.2),2)</f>
        <v>43.34</v>
      </c>
      <c r="J2423" s="57"/>
      <c r="K2423" s="57"/>
      <c r="L2423" s="57"/>
      <c r="M2423" s="57"/>
      <c r="N2423" s="57"/>
      <c r="O2423" s="64" t="str">
        <f>+IFERROR(VLOOKUP(A2423,Imagen!A:B,2,0),"")</f>
        <v>http://http2.mlstatic.com/D_670076-MLA72527473022_102023-F.jpg</v>
      </c>
    </row>
    <row r="2424" spans="1:15" ht="18">
      <c r="A2424" s="75" t="s">
        <v>2430</v>
      </c>
      <c r="B2424" s="175"/>
      <c r="C2424" s="94">
        <f>+VLOOKUP(A2424,BD!$A$2:$E$3988,3,0)</f>
        <v>3.2</v>
      </c>
      <c r="D2424" s="95" t="str">
        <f>+VLOOKUP(A2424,BD!$A$2:$E$3988,4,0)</f>
        <v>RETENES SEGURIDAD DIN 6799 RS 3.20</v>
      </c>
      <c r="E2424" s="96">
        <f>+VLOOKUP(A2424,BD!$A$2:$E$3988,5,0)</f>
        <v>43.64</v>
      </c>
      <c r="G2424" s="101">
        <f t="shared" si="74"/>
        <v>23.57</v>
      </c>
      <c r="H2424" s="69"/>
      <c r="I2424" s="101">
        <f t="array" ref="I2424">+ROUND(G2424+(G2424*DES.2),2)</f>
        <v>42.43</v>
      </c>
      <c r="J2424" s="57"/>
      <c r="K2424" s="57"/>
      <c r="L2424" s="57"/>
      <c r="M2424" s="57"/>
      <c r="N2424" s="57"/>
      <c r="O2424" s="64" t="str">
        <f>+IFERROR(VLOOKUP(A2424,Imagen!A:B,2,0),"")</f>
        <v>http://http2.mlstatic.com/D_670076-MLA72527473022_102023-F.jpg</v>
      </c>
    </row>
    <row r="2425" spans="1:15" ht="18">
      <c r="A2425" s="75" t="s">
        <v>2431</v>
      </c>
      <c r="B2425" s="175"/>
      <c r="C2425" s="94">
        <f>+VLOOKUP(A2425,BD!$A$2:$E$3988,3,0)</f>
        <v>4</v>
      </c>
      <c r="D2425" s="95" t="str">
        <f>+VLOOKUP(A2425,BD!$A$2:$E$3988,4,0)</f>
        <v>RETENES SEGURIDAD DIN 6799 RS 4</v>
      </c>
      <c r="E2425" s="96">
        <f>+VLOOKUP(A2425,BD!$A$2:$E$3988,5,0)</f>
        <v>62.91</v>
      </c>
      <c r="G2425" s="101">
        <f t="shared" si="74"/>
        <v>33.97</v>
      </c>
      <c r="H2425" s="69"/>
      <c r="I2425" s="101">
        <f t="array" ref="I2425">+ROUND(G2425+(G2425*DES.2),2)</f>
        <v>61.15</v>
      </c>
      <c r="J2425" s="57"/>
      <c r="K2425" s="57"/>
      <c r="L2425" s="57"/>
      <c r="M2425" s="57"/>
      <c r="N2425" s="57"/>
      <c r="O2425" s="64" t="str">
        <f>+IFERROR(VLOOKUP(A2425,Imagen!A:B,2,0),"")</f>
        <v>http://http2.mlstatic.com/D_670076-MLA72527473022_102023-F.jpg</v>
      </c>
    </row>
    <row r="2426" spans="1:15" ht="18">
      <c r="A2426" s="75" t="s">
        <v>2432</v>
      </c>
      <c r="B2426" s="175"/>
      <c r="C2426" s="94">
        <f>+VLOOKUP(A2426,BD!$A$2:$E$3988,3,0)</f>
        <v>5</v>
      </c>
      <c r="D2426" s="95" t="str">
        <f>+VLOOKUP(A2426,BD!$A$2:$E$3988,4,0)</f>
        <v>RETENES SEGURIDAD DIN 6799 RS 5</v>
      </c>
      <c r="E2426" s="96">
        <f>+VLOOKUP(A2426,BD!$A$2:$E$3988,5,0)</f>
        <v>82.31</v>
      </c>
      <c r="G2426" s="101">
        <f t="shared" si="74"/>
        <v>44.45</v>
      </c>
      <c r="H2426" s="69"/>
      <c r="I2426" s="101">
        <f t="array" ref="I2426">+ROUND(G2426+(G2426*DES.2),2)</f>
        <v>80.010000000000005</v>
      </c>
      <c r="J2426" s="57"/>
      <c r="K2426" s="57"/>
      <c r="L2426" s="57"/>
      <c r="M2426" s="57"/>
      <c r="N2426" s="57"/>
      <c r="O2426" s="64" t="str">
        <f>+IFERROR(VLOOKUP(A2426,Imagen!A:B,2,0),"")</f>
        <v>http://http2.mlstatic.com/D_670076-MLA72527473022_102023-F.jpg</v>
      </c>
    </row>
    <row r="2427" spans="1:15" ht="18">
      <c r="A2427" s="75" t="s">
        <v>2433</v>
      </c>
      <c r="C2427" s="94">
        <f>+VLOOKUP(A2427,BD!$A$2:$E$3988,3,0)</f>
        <v>6</v>
      </c>
      <c r="D2427" s="95" t="str">
        <f>+VLOOKUP(A2427,BD!$A$2:$E$3988,4,0)</f>
        <v>RETENES SEGURIDAD DIN 6799 RS 6</v>
      </c>
      <c r="E2427" s="96">
        <f>+VLOOKUP(A2427,BD!$A$2:$E$3988,5,0)</f>
        <v>83.64</v>
      </c>
      <c r="G2427" s="101">
        <f t="shared" si="74"/>
        <v>45.17</v>
      </c>
      <c r="H2427" s="69"/>
      <c r="I2427" s="101">
        <f t="array" ref="I2427">+ROUND(G2427+(G2427*DES.2),2)</f>
        <v>81.31</v>
      </c>
      <c r="J2427" s="57"/>
      <c r="K2427" s="57"/>
      <c r="L2427" s="57"/>
      <c r="M2427" s="57"/>
      <c r="N2427" s="57"/>
      <c r="O2427" s="64" t="str">
        <f>+IFERROR(VLOOKUP(A2427,Imagen!A:B,2,0),"")</f>
        <v>http://http2.mlstatic.com/D_670076-MLA72527473022_102023-F.jpg</v>
      </c>
    </row>
    <row r="2428" spans="1:15" ht="18">
      <c r="A2428" s="75" t="s">
        <v>2434</v>
      </c>
      <c r="C2428" s="94">
        <f>+VLOOKUP(A2428,BD!$A$2:$E$3988,3,0)</f>
        <v>7</v>
      </c>
      <c r="D2428" s="95" t="str">
        <f>+VLOOKUP(A2428,BD!$A$2:$E$3988,4,0)</f>
        <v>RETENES SEGURIDAD DIN 6799 RS 7</v>
      </c>
      <c r="E2428" s="96">
        <f>+VLOOKUP(A2428,BD!$A$2:$E$3988,5,0)</f>
        <v>135.79</v>
      </c>
      <c r="G2428" s="101">
        <f t="shared" si="74"/>
        <v>73.33</v>
      </c>
      <c r="H2428" s="69"/>
      <c r="I2428" s="101">
        <f t="array" ref="I2428">+ROUND(G2428+(G2428*DES.2),2)</f>
        <v>131.99</v>
      </c>
      <c r="J2428" s="57"/>
      <c r="K2428" s="57"/>
      <c r="L2428" s="57"/>
      <c r="M2428" s="57"/>
      <c r="N2428" s="57"/>
      <c r="O2428" s="64" t="str">
        <f>+IFERROR(VLOOKUP(A2428,Imagen!A:B,2,0),"")</f>
        <v>http://http2.mlstatic.com/D_670076-MLA72527473022_102023-F.jpg</v>
      </c>
    </row>
    <row r="2429" spans="1:15" ht="18">
      <c r="A2429" s="75" t="s">
        <v>2435</v>
      </c>
      <c r="C2429" s="94">
        <f>+VLOOKUP(A2429,BD!$A$2:$E$3988,3,0)</f>
        <v>8</v>
      </c>
      <c r="D2429" s="95" t="str">
        <f>+VLOOKUP(A2429,BD!$A$2:$E$3988,4,0)</f>
        <v>RETENES SEGURIDAD DIN 6799 RS 8</v>
      </c>
      <c r="E2429" s="96">
        <f>+VLOOKUP(A2429,BD!$A$2:$E$3988,5,0)</f>
        <v>172.44</v>
      </c>
      <c r="G2429" s="101">
        <f t="shared" si="74"/>
        <v>93.12</v>
      </c>
      <c r="H2429" s="69"/>
      <c r="I2429" s="101">
        <f t="array" ref="I2429">+ROUND(G2429+(G2429*DES.2),2)</f>
        <v>167.62</v>
      </c>
      <c r="J2429" s="57"/>
      <c r="K2429" s="57"/>
      <c r="L2429" s="57"/>
      <c r="M2429" s="57"/>
      <c r="N2429" s="57"/>
      <c r="O2429" s="64" t="str">
        <f>+IFERROR(VLOOKUP(A2429,Imagen!A:B,2,0),"")</f>
        <v>http://http2.mlstatic.com/D_670076-MLA72527473022_102023-F.jpg</v>
      </c>
    </row>
    <row r="2430" spans="1:15" ht="18">
      <c r="A2430" s="75" t="s">
        <v>2436</v>
      </c>
      <c r="C2430" s="94">
        <f>+VLOOKUP(A2430,BD!$A$2:$E$3988,3,0)</f>
        <v>9</v>
      </c>
      <c r="D2430" s="95" t="str">
        <f>+VLOOKUP(A2430,BD!$A$2:$E$3988,4,0)</f>
        <v>RETENES SEGURIDAD DIN 6799 RS 9</v>
      </c>
      <c r="E2430" s="96">
        <f>+VLOOKUP(A2430,BD!$A$2:$E$3988,5,0)</f>
        <v>237.56</v>
      </c>
      <c r="G2430" s="101">
        <f t="shared" si="74"/>
        <v>128.28</v>
      </c>
      <c r="H2430" s="69"/>
      <c r="I2430" s="101">
        <f t="array" ref="I2430">+ROUND(G2430+(G2430*DES.2),2)</f>
        <v>230.9</v>
      </c>
      <c r="J2430" s="57"/>
      <c r="K2430" s="57"/>
      <c r="L2430" s="57"/>
      <c r="M2430" s="57"/>
      <c r="N2430" s="57"/>
      <c r="O2430" s="64" t="str">
        <f>+IFERROR(VLOOKUP(A2430,Imagen!A:B,2,0),"")</f>
        <v>http://http2.mlstatic.com/D_670076-MLA72527473022_102023-F.jpg</v>
      </c>
    </row>
    <row r="2431" spans="1:15" ht="18">
      <c r="A2431" s="75" t="s">
        <v>2437</v>
      </c>
      <c r="C2431" s="94">
        <f>+VLOOKUP(A2431,BD!$A$2:$E$3988,3,0)</f>
        <v>10</v>
      </c>
      <c r="D2431" s="95" t="str">
        <f>+VLOOKUP(A2431,BD!$A$2:$E$3988,4,0)</f>
        <v>RETENES SEGURIDAD DIN 6799 RS 10</v>
      </c>
      <c r="E2431" s="96">
        <f>+VLOOKUP(A2431,BD!$A$2:$E$3988,5,0)</f>
        <v>295.99</v>
      </c>
      <c r="G2431" s="101">
        <f t="shared" si="74"/>
        <v>159.83000000000001</v>
      </c>
      <c r="H2431" s="69"/>
      <c r="I2431" s="101">
        <f t="array" ref="I2431">+ROUND(G2431+(G2431*DES.2),2)</f>
        <v>287.69</v>
      </c>
      <c r="J2431" s="57"/>
      <c r="K2431" s="57"/>
      <c r="L2431" s="57"/>
      <c r="M2431" s="57"/>
      <c r="N2431" s="57"/>
      <c r="O2431" s="64" t="str">
        <f>+IFERROR(VLOOKUP(A2431,Imagen!A:B,2,0),"")</f>
        <v>http://http2.mlstatic.com/D_670076-MLA72527473022_102023-F.jpg</v>
      </c>
    </row>
    <row r="2432" spans="1:15" ht="18">
      <c r="A2432" s="75" t="s">
        <v>2438</v>
      </c>
      <c r="C2432" s="94">
        <f>+VLOOKUP(A2432,BD!$A$2:$E$3988,3,0)</f>
        <v>12</v>
      </c>
      <c r="D2432" s="95" t="str">
        <f>+VLOOKUP(A2432,BD!$A$2:$E$3988,4,0)</f>
        <v>RETENES SEGURIDAD DIN 6799 RS 12</v>
      </c>
      <c r="E2432" s="96">
        <f>+VLOOKUP(A2432,BD!$A$2:$E$3988,5,0)</f>
        <v>396.4</v>
      </c>
      <c r="G2432" s="101">
        <f t="shared" si="74"/>
        <v>214.06</v>
      </c>
      <c r="H2432" s="69"/>
      <c r="I2432" s="101">
        <f t="array" ref="I2432">+ROUND(G2432+(G2432*DES.2),2)</f>
        <v>385.31</v>
      </c>
      <c r="J2432" s="57"/>
      <c r="K2432" s="57"/>
      <c r="L2432" s="57"/>
      <c r="M2432" s="57"/>
      <c r="N2432" s="57"/>
      <c r="O2432" s="64" t="str">
        <f>+IFERROR(VLOOKUP(A2432,Imagen!A:B,2,0),"")</f>
        <v>http://http2.mlstatic.com/D_670076-MLA72527473022_102023-F.jpg</v>
      </c>
    </row>
    <row r="2433" spans="1:15" ht="18">
      <c r="A2433" s="75" t="s">
        <v>2439</v>
      </c>
      <c r="C2433" s="94">
        <f>+VLOOKUP(A2433,BD!$A$2:$E$3988,3,0)</f>
        <v>15</v>
      </c>
      <c r="D2433" s="95" t="str">
        <f>+VLOOKUP(A2433,BD!$A$2:$E$3988,4,0)</f>
        <v>RETENES SEGURIDAD DIN 6799 RS 15</v>
      </c>
      <c r="E2433" s="96">
        <f>+VLOOKUP(A2433,BD!$A$2:$E$3988,5,0)</f>
        <v>761.68</v>
      </c>
      <c r="G2433" s="101">
        <f t="shared" si="74"/>
        <v>411.31</v>
      </c>
      <c r="H2433" s="69"/>
      <c r="I2433" s="101">
        <f t="array" ref="I2433">+ROUND(G2433+(G2433*DES.2),2)</f>
        <v>740.36</v>
      </c>
      <c r="J2433" s="57"/>
      <c r="K2433" s="57"/>
      <c r="L2433" s="57"/>
      <c r="M2433" s="57"/>
      <c r="N2433" s="57"/>
      <c r="O2433" s="64" t="str">
        <f>+IFERROR(VLOOKUP(A2433,Imagen!A:B,2,0),"")</f>
        <v>http://http2.mlstatic.com/D_670076-MLA72527473022_102023-F.jpg</v>
      </c>
    </row>
    <row r="2434" spans="1:15" ht="18.75" thickBot="1">
      <c r="A2434" s="75" t="s">
        <v>2440</v>
      </c>
      <c r="C2434" s="94">
        <f>+VLOOKUP(A2434,BD!$A$2:$E$3988,3,0)</f>
        <v>19</v>
      </c>
      <c r="D2434" s="95" t="str">
        <f>+VLOOKUP(A2434,BD!$A$2:$E$3988,4,0)</f>
        <v>RETENES SEGURIDAD DIN 6799 RS 19</v>
      </c>
      <c r="E2434" s="96">
        <f>+VLOOKUP(A2434,BD!$A$2:$E$3988,5,0)</f>
        <v>1518.97</v>
      </c>
      <c r="G2434" s="101">
        <f t="shared" si="74"/>
        <v>820.24</v>
      </c>
      <c r="H2434" s="69"/>
      <c r="I2434" s="101">
        <f t="array" ref="I2434">+ROUND(G2434+(G2434*DES.2),2)</f>
        <v>1476.43</v>
      </c>
      <c r="J2434" s="57"/>
      <c r="K2434" s="57"/>
      <c r="L2434" s="57"/>
      <c r="M2434" s="57"/>
      <c r="N2434" s="57"/>
      <c r="O2434" s="65" t="str">
        <f>+IFERROR(VLOOKUP(A2434,Imagen!A:B,2,0),"")</f>
        <v/>
      </c>
    </row>
    <row r="2435" spans="1:15" ht="27" thickBot="1">
      <c r="A2435" s="75">
        <f>+A2419+1</f>
        <v>38</v>
      </c>
      <c r="B2435" s="174"/>
      <c r="C2435" s="173" t="str">
        <f>+VLOOKUP(A2435,BD!$G:$H,2,0)</f>
        <v>ARANLOCK</v>
      </c>
      <c r="D2435" s="157"/>
      <c r="E2435" s="158"/>
      <c r="J2435" s="57"/>
      <c r="K2435" s="57"/>
      <c r="L2435" s="57"/>
      <c r="M2435" s="57"/>
      <c r="N2435" s="57"/>
      <c r="O2435" s="65" t="str">
        <f>+IFERROR(VLOOKUP(A2435,Imagen!A:B,2,0),"")</f>
        <v/>
      </c>
    </row>
    <row r="2436" spans="1:15" ht="18">
      <c r="A2436" s="75" t="s">
        <v>2441</v>
      </c>
      <c r="B2436" s="175"/>
      <c r="C2436" s="91" t="str">
        <f>+VLOOKUP(A2436,BD!$A$2:$E$3988,3,0)</f>
        <v>3 X 11.3</v>
      </c>
      <c r="D2436" s="92" t="str">
        <f>+VLOOKUP(A2436,BD!$A$2:$E$3988,4,0)</f>
        <v>ARANI LOCK 3 X 11.3</v>
      </c>
      <c r="E2436" s="93">
        <f>+VLOOKUP(A2436,BD!$A$2:$E$3988,5,0)</f>
        <v>78.08</v>
      </c>
      <c r="G2436" s="100">
        <f t="shared" ref="G2436:G2448" si="75">IF($G$7="SI",ROUND(E2436-(E2436*DES.1),2)*1.21,ROUND(E2436-(E2436*DES.1),2))</f>
        <v>42.16</v>
      </c>
      <c r="H2436" s="69"/>
      <c r="I2436" s="100">
        <f t="array" ref="I2436">+ROUND(G2436+(G2436*DES.2),2)</f>
        <v>75.89</v>
      </c>
      <c r="J2436" s="57"/>
      <c r="K2436" s="57"/>
      <c r="L2436" s="57"/>
      <c r="M2436" s="57"/>
      <c r="N2436" s="57"/>
      <c r="O2436" s="64" t="str">
        <f>+IFERROR(VLOOKUP(A2436,Imagen!A:B,2,0),"")</f>
        <v>http://http2.mlstatic.com/D_605074-MLA72597629877_102023-F.jpg</v>
      </c>
    </row>
    <row r="2437" spans="1:15" ht="18">
      <c r="A2437" s="75" t="s">
        <v>2442</v>
      </c>
      <c r="B2437" s="175"/>
      <c r="C2437" s="94" t="str">
        <f>+VLOOKUP(A2437,BD!$A$2:$E$3988,3,0)</f>
        <v>4 X 11.3</v>
      </c>
      <c r="D2437" s="95" t="str">
        <f>+VLOOKUP(A2437,BD!$A$2:$E$3988,4,0)</f>
        <v>ARAN  LOCK 4 X 11.3 (5/32X11.3)</v>
      </c>
      <c r="E2437" s="96">
        <f>+VLOOKUP(A2437,BD!$A$2:$E$3988,5,0)</f>
        <v>78.08</v>
      </c>
      <c r="G2437" s="101">
        <f t="shared" si="75"/>
        <v>42.16</v>
      </c>
      <c r="H2437" s="69"/>
      <c r="I2437" s="101">
        <f t="array" ref="I2437">+ROUND(G2437+(G2437*DES.2),2)</f>
        <v>75.89</v>
      </c>
      <c r="J2437" s="57"/>
      <c r="K2437" s="57"/>
      <c r="L2437" s="57"/>
      <c r="M2437" s="57"/>
      <c r="N2437" s="57"/>
      <c r="O2437" s="64" t="str">
        <f>+IFERROR(VLOOKUP(A2437,Imagen!A:B,2,0),"")</f>
        <v>http://http2.mlstatic.com/D_658172-MLA72527473106_102023-F.jpg</v>
      </c>
    </row>
    <row r="2438" spans="1:15" ht="18">
      <c r="A2438" s="75" t="s">
        <v>2443</v>
      </c>
      <c r="B2438" s="175"/>
      <c r="C2438" s="94" t="str">
        <f>+VLOOKUP(A2438,BD!$A$2:$E$3988,3,0)</f>
        <v>5 X 11.3</v>
      </c>
      <c r="D2438" s="95" t="str">
        <f>+VLOOKUP(A2438,BD!$A$2:$E$3988,4,0)</f>
        <v>ARAN LOCK 5 X 11.3</v>
      </c>
      <c r="E2438" s="96">
        <f>+VLOOKUP(A2438,BD!$A$2:$E$3988,5,0)</f>
        <v>78.08</v>
      </c>
      <c r="G2438" s="101">
        <f t="shared" si="75"/>
        <v>42.16</v>
      </c>
      <c r="H2438" s="69"/>
      <c r="I2438" s="101">
        <f t="array" ref="I2438">+ROUND(G2438+(G2438*DES.2),2)</f>
        <v>75.89</v>
      </c>
      <c r="J2438" s="57"/>
      <c r="K2438" s="57"/>
      <c r="L2438" s="57"/>
      <c r="M2438" s="57"/>
      <c r="N2438" s="57"/>
      <c r="O2438" s="64" t="str">
        <f>+IFERROR(VLOOKUP(A2438,Imagen!A:B,2,0),"")</f>
        <v>http://http2.mlstatic.com/D_605074-MLA72597629877_102023-F.jpg</v>
      </c>
    </row>
    <row r="2439" spans="1:15" ht="18">
      <c r="A2439" s="75" t="s">
        <v>2444</v>
      </c>
      <c r="B2439" s="175"/>
      <c r="C2439" s="94" t="str">
        <f>+VLOOKUP(A2439,BD!$A$2:$E$3988,3,0)</f>
        <v>6 X 15</v>
      </c>
      <c r="D2439" s="95" t="str">
        <f>+VLOOKUP(A2439,BD!$A$2:$E$3988,4,0)</f>
        <v>ARANI LOCK 6 X 15</v>
      </c>
      <c r="E2439" s="96">
        <f>+VLOOKUP(A2439,BD!$A$2:$E$3988,5,0)</f>
        <v>125</v>
      </c>
      <c r="G2439" s="101">
        <f t="shared" si="75"/>
        <v>67.5</v>
      </c>
      <c r="H2439" s="69"/>
      <c r="I2439" s="101">
        <f t="array" ref="I2439">+ROUND(G2439+(G2439*DES.2),2)</f>
        <v>121.5</v>
      </c>
      <c r="J2439" s="57"/>
      <c r="K2439" s="57"/>
      <c r="L2439" s="57"/>
      <c r="M2439" s="57"/>
      <c r="N2439" s="57"/>
      <c r="O2439" s="64" t="str">
        <f>+IFERROR(VLOOKUP(A2439,Imagen!A:B,2,0),"")</f>
        <v>http://http2.mlstatic.com/D_605074-MLA72597629877_102023-F.jpg</v>
      </c>
    </row>
    <row r="2440" spans="1:15" ht="18">
      <c r="A2440" s="75" t="s">
        <v>2445</v>
      </c>
      <c r="B2440" s="175"/>
      <c r="C2440" s="94" t="str">
        <f>+VLOOKUP(A2440,BD!$A$2:$E$3988,3,0)</f>
        <v>7 X 15</v>
      </c>
      <c r="D2440" s="95" t="str">
        <f>+VLOOKUP(A2440,BD!$A$2:$E$3988,4,0)</f>
        <v>ARANLOCK 7 X 15</v>
      </c>
      <c r="E2440" s="96">
        <f>+VLOOKUP(A2440,BD!$A$2:$E$3988,5,0)</f>
        <v>125</v>
      </c>
      <c r="G2440" s="101">
        <f t="shared" si="75"/>
        <v>67.5</v>
      </c>
      <c r="H2440" s="69"/>
      <c r="I2440" s="101">
        <f t="array" ref="I2440">+ROUND(G2440+(G2440*DES.2),2)</f>
        <v>121.5</v>
      </c>
      <c r="J2440" s="57"/>
      <c r="K2440" s="57"/>
      <c r="L2440" s="57"/>
      <c r="M2440" s="57"/>
      <c r="N2440" s="57"/>
      <c r="O2440" s="64" t="str">
        <f>+IFERROR(VLOOKUP(A2440,Imagen!A:B,2,0),"")</f>
        <v>http://http2.mlstatic.com/D_605074-MLA72597629877_102023-F.jpg</v>
      </c>
    </row>
    <row r="2441" spans="1:15" ht="18">
      <c r="A2441" s="75" t="s">
        <v>2446</v>
      </c>
      <c r="B2441" s="175"/>
      <c r="C2441" s="94" t="str">
        <f>+VLOOKUP(A2441,BD!$A$2:$E$3988,3,0)</f>
        <v>8 X 15</v>
      </c>
      <c r="D2441" s="95" t="str">
        <f>+VLOOKUP(A2441,BD!$A$2:$E$3988,4,0)</f>
        <v>ARANI LOCK 8 X 15</v>
      </c>
      <c r="E2441" s="96">
        <f>+VLOOKUP(A2441,BD!$A$2:$E$3988,5,0)</f>
        <v>125</v>
      </c>
      <c r="G2441" s="101">
        <f t="shared" si="75"/>
        <v>67.5</v>
      </c>
      <c r="H2441" s="69"/>
      <c r="I2441" s="101">
        <f t="array" ref="I2441">+ROUND(G2441+(G2441*DES.2),2)</f>
        <v>121.5</v>
      </c>
      <c r="J2441" s="57"/>
      <c r="K2441" s="57"/>
      <c r="L2441" s="57"/>
      <c r="M2441" s="57"/>
      <c r="N2441" s="57"/>
      <c r="O2441" s="64" t="str">
        <f>+IFERROR(VLOOKUP(A2441,Imagen!A:B,2,0),"")</f>
        <v>http://http2.mlstatic.com/D_605074-MLA72597629877_102023-F.jpg</v>
      </c>
    </row>
    <row r="2442" spans="1:15" ht="18">
      <c r="A2442" s="75" t="s">
        <v>2447</v>
      </c>
      <c r="B2442" s="175"/>
      <c r="C2442" s="94" t="str">
        <f>+VLOOKUP(A2442,BD!$A$2:$E$3988,3,0)</f>
        <v>9 X 18</v>
      </c>
      <c r="D2442" s="95" t="str">
        <f>+VLOOKUP(A2442,BD!$A$2:$E$3988,4,0)</f>
        <v>ARAN LOCK 9 X 18</v>
      </c>
      <c r="E2442" s="96">
        <f>+VLOOKUP(A2442,BD!$A$2:$E$3988,5,0)</f>
        <v>169.08</v>
      </c>
      <c r="G2442" s="101">
        <f t="shared" si="75"/>
        <v>91.3</v>
      </c>
      <c r="H2442" s="69"/>
      <c r="I2442" s="101">
        <f t="array" ref="I2442">+ROUND(G2442+(G2442*DES.2),2)</f>
        <v>164.34</v>
      </c>
      <c r="J2442" s="57"/>
      <c r="K2442" s="57"/>
      <c r="L2442" s="57"/>
      <c r="M2442" s="57"/>
      <c r="N2442" s="57"/>
      <c r="O2442" s="64" t="str">
        <f>+IFERROR(VLOOKUP(A2442,Imagen!A:B,2,0),"")</f>
        <v>http://http2.mlstatic.com/D_605074-MLA72597629877_102023-F.jpg</v>
      </c>
    </row>
    <row r="2443" spans="1:15" ht="18">
      <c r="A2443" s="75" t="s">
        <v>2448</v>
      </c>
      <c r="B2443" s="175"/>
      <c r="C2443" s="94" t="str">
        <f>+VLOOKUP(A2443,BD!$A$2:$E$3988,3,0)</f>
        <v>10 X 18</v>
      </c>
      <c r="D2443" s="95" t="str">
        <f>+VLOOKUP(A2443,BD!$A$2:$E$3988,4,0)</f>
        <v>ARANI LOCK 10 X 18 (5/16X 18)</v>
      </c>
      <c r="E2443" s="96">
        <f>+VLOOKUP(A2443,BD!$A$2:$E$3988,5,0)</f>
        <v>169.08</v>
      </c>
      <c r="G2443" s="101">
        <f t="shared" si="75"/>
        <v>91.3</v>
      </c>
      <c r="H2443" s="69"/>
      <c r="I2443" s="101">
        <f t="array" ref="I2443">+ROUND(G2443+(G2443*DES.2),2)</f>
        <v>164.34</v>
      </c>
      <c r="J2443" s="57"/>
      <c r="K2443" s="57"/>
      <c r="L2443" s="57"/>
      <c r="M2443" s="57"/>
      <c r="N2443" s="57"/>
      <c r="O2443" s="64" t="str">
        <f>+IFERROR(VLOOKUP(A2443,Imagen!A:B,2,0),"")</f>
        <v>http://http2.mlstatic.com/D_605074-MLA72597629877_102023-F.jpg</v>
      </c>
    </row>
    <row r="2444" spans="1:15" ht="18">
      <c r="A2444" s="75" t="s">
        <v>2449</v>
      </c>
      <c r="B2444" s="175"/>
      <c r="C2444" s="94" t="str">
        <f>+VLOOKUP(A2444,BD!$A$2:$E$3988,3,0)</f>
        <v>11 X 21</v>
      </c>
      <c r="D2444" s="95" t="str">
        <f>+VLOOKUP(A2444,BD!$A$2:$E$3988,4,0)</f>
        <v>ARANI LOCK 11 X 18</v>
      </c>
      <c r="E2444" s="96">
        <f>+VLOOKUP(A2444,BD!$A$2:$E$3988,5,0)</f>
        <v>301.24</v>
      </c>
      <c r="G2444" s="101">
        <f t="shared" si="75"/>
        <v>162.66999999999999</v>
      </c>
      <c r="H2444" s="69"/>
      <c r="I2444" s="101">
        <f t="array" ref="I2444">+ROUND(G2444+(G2444*DES.2),2)</f>
        <v>292.81</v>
      </c>
      <c r="J2444" s="57"/>
      <c r="K2444" s="57"/>
      <c r="L2444" s="57"/>
      <c r="M2444" s="57"/>
      <c r="N2444" s="57"/>
      <c r="O2444" s="64" t="str">
        <f>+IFERROR(VLOOKUP(A2444,Imagen!A:B,2,0),"")</f>
        <v>http://http2.mlstatic.com/D_605074-MLA72597629877_102023-F.jpg</v>
      </c>
    </row>
    <row r="2445" spans="1:15" ht="18">
      <c r="A2445" s="75" t="s">
        <v>2450</v>
      </c>
      <c r="B2445" s="175"/>
      <c r="C2445" s="94" t="str">
        <f>+VLOOKUP(A2445,BD!$A$2:$E$3988,3,0)</f>
        <v>12 X 21</v>
      </c>
      <c r="D2445" s="95" t="str">
        <f>+VLOOKUP(A2445,BD!$A$2:$E$3988,4,0)</f>
        <v>ARANLOCK 12 X 21</v>
      </c>
      <c r="E2445" s="96">
        <f>+VLOOKUP(A2445,BD!$A$2:$E$3988,5,0)</f>
        <v>311.60000000000002</v>
      </c>
      <c r="G2445" s="101">
        <f t="shared" si="75"/>
        <v>168.26</v>
      </c>
      <c r="H2445" s="69"/>
      <c r="I2445" s="101">
        <f t="array" ref="I2445">+ROUND(G2445+(G2445*DES.2),2)</f>
        <v>302.87</v>
      </c>
      <c r="J2445" s="57"/>
      <c r="K2445" s="57"/>
      <c r="L2445" s="57"/>
      <c r="M2445" s="57"/>
      <c r="N2445" s="57"/>
      <c r="O2445" s="64" t="str">
        <f>+IFERROR(VLOOKUP(A2445,Imagen!A:B,2,0),"")</f>
        <v>http://http2.mlstatic.com/D_605074-MLA72597629877_102023-F.jpg</v>
      </c>
    </row>
    <row r="2446" spans="1:15" ht="18">
      <c r="A2446" s="75" t="s">
        <v>2451</v>
      </c>
      <c r="C2446" s="94">
        <f>+VLOOKUP(A2446,BD!$A$2:$E$3988,3,0)</f>
        <v>9.5</v>
      </c>
      <c r="D2446" s="95" t="str">
        <f>+VLOOKUP(A2446,BD!$A$2:$E$3988,4,0)</f>
        <v>ARANLOCK 9.52X 18 (3/8 X 18)</v>
      </c>
      <c r="E2446" s="96">
        <f>+VLOOKUP(A2446,BD!$A$2:$E$3988,5,0)</f>
        <v>179.08</v>
      </c>
      <c r="G2446" s="101">
        <f t="shared" si="75"/>
        <v>96.7</v>
      </c>
      <c r="H2446" s="69"/>
      <c r="I2446" s="101">
        <f t="array" ref="I2446">+ROUND(G2446+(G2446*DES.2),2)</f>
        <v>174.06</v>
      </c>
      <c r="J2446" s="57"/>
      <c r="K2446" s="57"/>
      <c r="L2446" s="57"/>
      <c r="M2446" s="57"/>
      <c r="N2446" s="57"/>
      <c r="O2446" s="64" t="str">
        <f>+IFERROR(VLOOKUP(A2446,Imagen!A:B,2,0),"")</f>
        <v>http://http2.mlstatic.com/D_605074-MLA72597629877_102023-F.jpg</v>
      </c>
    </row>
    <row r="2447" spans="1:15" ht="18">
      <c r="A2447" s="75" t="s">
        <v>2452</v>
      </c>
      <c r="C2447" s="94">
        <f>+VLOOKUP(A2447,BD!$A$2:$E$3988,3,0)</f>
        <v>10</v>
      </c>
      <c r="D2447" s="95" t="str">
        <f>+VLOOKUP(A2447,BD!$A$2:$E$3988,4,0)</f>
        <v>ARAN LOCK 10 X 18</v>
      </c>
      <c r="E2447" s="96">
        <f>+VLOOKUP(A2447,BD!$A$2:$E$3988,5,0)</f>
        <v>275.33999999999997</v>
      </c>
      <c r="G2447" s="101">
        <f t="shared" si="75"/>
        <v>148.68</v>
      </c>
      <c r="H2447" s="69"/>
      <c r="I2447" s="101">
        <f t="array" ref="I2447">+ROUND(G2447+(G2447*DES.2),2)</f>
        <v>267.62</v>
      </c>
      <c r="J2447" s="57"/>
      <c r="K2447" s="57"/>
      <c r="L2447" s="57"/>
      <c r="M2447" s="57"/>
      <c r="N2447" s="57"/>
      <c r="O2447" s="65" t="str">
        <f>+IFERROR(VLOOKUP(A2447,Imagen!A:B,2,0),"")</f>
        <v/>
      </c>
    </row>
    <row r="2448" spans="1:15" ht="18.75" thickBot="1">
      <c r="A2448" s="75" t="s">
        <v>2453</v>
      </c>
      <c r="C2448" s="94">
        <f>+VLOOKUP(A2448,BD!$A$2:$E$3988,3,0)</f>
        <v>12</v>
      </c>
      <c r="D2448" s="95" t="str">
        <f>+VLOOKUP(A2448,BD!$A$2:$E$3988,4,0)</f>
        <v>ARANLOCK 12 X 21</v>
      </c>
      <c r="E2448" s="96">
        <f>+VLOOKUP(A2448,BD!$A$2:$E$3988,5,0)</f>
        <v>311.60000000000002</v>
      </c>
      <c r="G2448" s="101">
        <f t="shared" si="75"/>
        <v>168.26</v>
      </c>
      <c r="H2448" s="69"/>
      <c r="I2448" s="101">
        <f t="array" ref="I2448">+ROUND(G2448+(G2448*DES.2),2)</f>
        <v>302.87</v>
      </c>
      <c r="J2448" s="57"/>
      <c r="K2448" s="57"/>
      <c r="L2448" s="57"/>
      <c r="M2448" s="57"/>
      <c r="N2448" s="57"/>
      <c r="O2448" s="65" t="str">
        <f>+IFERROR(VLOOKUP(A2448,Imagen!A:B,2,0),"")</f>
        <v/>
      </c>
    </row>
    <row r="2449" spans="1:15" ht="27" thickBot="1">
      <c r="A2449" s="75">
        <f>+A2435+1</f>
        <v>39</v>
      </c>
      <c r="B2449" s="174"/>
      <c r="C2449" s="173" t="str">
        <f>+VLOOKUP(A2449,BD!$G:$H,2,0)</f>
        <v>ESPARRAGOS DE ACERO</v>
      </c>
      <c r="D2449" s="157"/>
      <c r="E2449" s="158"/>
      <c r="J2449" s="57"/>
      <c r="K2449" s="57"/>
      <c r="L2449" s="57"/>
      <c r="M2449" s="57"/>
      <c r="N2449" s="57"/>
      <c r="O2449" s="65" t="str">
        <f>+IFERROR(VLOOKUP(A2449,Imagen!A:B,2,0),"")</f>
        <v/>
      </c>
    </row>
    <row r="2450" spans="1:15" ht="18">
      <c r="A2450" s="75" t="s">
        <v>2454</v>
      </c>
      <c r="B2450" s="175"/>
      <c r="C2450" s="91" t="str">
        <f>+VLOOKUP(A2450,BD!$A$2:$E$3988,3,0)</f>
        <v>6 x 25</v>
      </c>
      <c r="D2450" s="92" t="str">
        <f>+VLOOKUP(A2450,BD!$A$2:$E$3988,4,0)</f>
        <v>6 x 25</v>
      </c>
      <c r="E2450" s="93">
        <f>+VLOOKUP(A2450,BD!$A$2:$E$3988,5,0)</f>
        <v>1529.01</v>
      </c>
      <c r="G2450" s="100">
        <f t="shared" ref="G2450:G2481" si="76">IF($G$7="SI",ROUND(E2450-(E2450*DES.1),2)*1.21,ROUND(E2450-(E2450*DES.1),2))</f>
        <v>825.67</v>
      </c>
      <c r="H2450" s="69"/>
      <c r="I2450" s="100">
        <f t="array" ref="I2450">+ROUND(G2450+(G2450*DES.2),2)</f>
        <v>1486.21</v>
      </c>
      <c r="J2450" s="57"/>
      <c r="K2450" s="57"/>
      <c r="L2450" s="57"/>
      <c r="M2450" s="57"/>
      <c r="N2450" s="57"/>
      <c r="O2450" s="65" t="str">
        <f>+IFERROR(VLOOKUP(A2450,Imagen!A:B,2,0),"")</f>
        <v/>
      </c>
    </row>
    <row r="2451" spans="1:15" ht="18">
      <c r="A2451" s="75" t="s">
        <v>2455</v>
      </c>
      <c r="B2451" s="175"/>
      <c r="C2451" s="94" t="str">
        <f>+VLOOKUP(A2451,BD!$A$2:$E$3988,3,0)</f>
        <v>6 x 30</v>
      </c>
      <c r="D2451" s="95" t="str">
        <f>+VLOOKUP(A2451,BD!$A$2:$E$3988,4,0)</f>
        <v>6 x 30</v>
      </c>
      <c r="E2451" s="96">
        <f>+VLOOKUP(A2451,BD!$A$2:$E$3988,5,0)</f>
        <v>1529.01</v>
      </c>
      <c r="G2451" s="101">
        <f t="shared" si="76"/>
        <v>825.67</v>
      </c>
      <c r="H2451" s="69"/>
      <c r="I2451" s="101">
        <f t="array" ref="I2451">+ROUND(G2451+(G2451*DES.2),2)</f>
        <v>1486.21</v>
      </c>
      <c r="J2451" s="57"/>
      <c r="K2451" s="57"/>
      <c r="L2451" s="57"/>
      <c r="M2451" s="57"/>
      <c r="N2451" s="57"/>
      <c r="O2451" s="65" t="str">
        <f>+IFERROR(VLOOKUP(A2451,Imagen!A:B,2,0),"")</f>
        <v/>
      </c>
    </row>
    <row r="2452" spans="1:15" ht="18">
      <c r="A2452" s="75" t="s">
        <v>2456</v>
      </c>
      <c r="B2452" s="175"/>
      <c r="C2452" s="94" t="str">
        <f>+VLOOKUP(A2452,BD!$A$2:$E$3988,3,0)</f>
        <v>6 x 35</v>
      </c>
      <c r="D2452" s="95" t="str">
        <f>+VLOOKUP(A2452,BD!$A$2:$E$3988,4,0)</f>
        <v>6 x 35</v>
      </c>
      <c r="E2452" s="96">
        <f>+VLOOKUP(A2452,BD!$A$2:$E$3988,5,0)</f>
        <v>1431.04</v>
      </c>
      <c r="G2452" s="101">
        <f t="shared" si="76"/>
        <v>772.76</v>
      </c>
      <c r="H2452" s="69"/>
      <c r="I2452" s="101">
        <f t="array" ref="I2452">+ROUND(G2452+(G2452*DES.2),2)</f>
        <v>1390.97</v>
      </c>
      <c r="J2452" s="57"/>
      <c r="K2452" s="57"/>
      <c r="L2452" s="57"/>
      <c r="M2452" s="57"/>
      <c r="N2452" s="57"/>
      <c r="O2452" s="65" t="str">
        <f>+IFERROR(VLOOKUP(A2452,Imagen!A:B,2,0),"")</f>
        <v/>
      </c>
    </row>
    <row r="2453" spans="1:15" ht="18">
      <c r="A2453" s="75" t="s">
        <v>2457</v>
      </c>
      <c r="B2453" s="175"/>
      <c r="C2453" s="94" t="str">
        <f>+VLOOKUP(A2453,BD!$A$2:$E$3988,3,0)</f>
        <v>6 x 40</v>
      </c>
      <c r="D2453" s="95" t="str">
        <f>+VLOOKUP(A2453,BD!$A$2:$E$3988,4,0)</f>
        <v>6 x 40</v>
      </c>
      <c r="E2453" s="96">
        <f>+VLOOKUP(A2453,BD!$A$2:$E$3988,5,0)</f>
        <v>1529.01</v>
      </c>
      <c r="G2453" s="101">
        <f t="shared" si="76"/>
        <v>825.67</v>
      </c>
      <c r="H2453" s="69"/>
      <c r="I2453" s="101">
        <f t="array" ref="I2453">+ROUND(G2453+(G2453*DES.2),2)</f>
        <v>1486.21</v>
      </c>
      <c r="J2453" s="57"/>
      <c r="K2453" s="57"/>
      <c r="L2453" s="57"/>
      <c r="M2453" s="57"/>
      <c r="N2453" s="57"/>
      <c r="O2453" s="65" t="str">
        <f>+IFERROR(VLOOKUP(A2453,Imagen!A:B,2,0),"")</f>
        <v/>
      </c>
    </row>
    <row r="2454" spans="1:15" ht="18">
      <c r="A2454" s="75" t="s">
        <v>2458</v>
      </c>
      <c r="B2454" s="175"/>
      <c r="C2454" s="94" t="str">
        <f>+VLOOKUP(A2454,BD!$A$2:$E$3988,3,0)</f>
        <v>6 x 45</v>
      </c>
      <c r="D2454" s="95" t="str">
        <f>+VLOOKUP(A2454,BD!$A$2:$E$3988,4,0)</f>
        <v>6 x 45</v>
      </c>
      <c r="E2454" s="96">
        <f>+VLOOKUP(A2454,BD!$A$2:$E$3988,5,0)</f>
        <v>1529.01</v>
      </c>
      <c r="G2454" s="101">
        <f t="shared" si="76"/>
        <v>825.67</v>
      </c>
      <c r="H2454" s="69"/>
      <c r="I2454" s="101">
        <f t="array" ref="I2454">+ROUND(G2454+(G2454*DES.2),2)</f>
        <v>1486.21</v>
      </c>
      <c r="J2454" s="57"/>
      <c r="K2454" s="57"/>
      <c r="L2454" s="57"/>
      <c r="M2454" s="57"/>
      <c r="N2454" s="57"/>
      <c r="O2454" s="65" t="str">
        <f>+IFERROR(VLOOKUP(A2454,Imagen!A:B,2,0),"")</f>
        <v/>
      </c>
    </row>
    <row r="2455" spans="1:15" ht="18">
      <c r="A2455" s="75" t="s">
        <v>2459</v>
      </c>
      <c r="B2455" s="175"/>
      <c r="C2455" s="94" t="str">
        <f>+VLOOKUP(A2455,BD!$A$2:$E$3988,3,0)</f>
        <v>6 x 50</v>
      </c>
      <c r="D2455" s="95" t="str">
        <f>+VLOOKUP(A2455,BD!$A$2:$E$3988,4,0)</f>
        <v>6 x 50</v>
      </c>
      <c r="E2455" s="96">
        <f>+VLOOKUP(A2455,BD!$A$2:$E$3988,5,0)</f>
        <v>1529.01</v>
      </c>
      <c r="G2455" s="101">
        <f t="shared" si="76"/>
        <v>825.67</v>
      </c>
      <c r="H2455" s="69"/>
      <c r="I2455" s="101">
        <f t="array" ref="I2455">+ROUND(G2455+(G2455*DES.2),2)</f>
        <v>1486.21</v>
      </c>
      <c r="J2455" s="57"/>
      <c r="K2455" s="57"/>
      <c r="L2455" s="57"/>
      <c r="M2455" s="57"/>
      <c r="N2455" s="57"/>
      <c r="O2455" s="65" t="str">
        <f>+IFERROR(VLOOKUP(A2455,Imagen!A:B,2,0),"")</f>
        <v/>
      </c>
    </row>
    <row r="2456" spans="1:15" ht="18">
      <c r="A2456" s="75" t="s">
        <v>2460</v>
      </c>
      <c r="B2456" s="175"/>
      <c r="C2456" s="94" t="str">
        <f>+VLOOKUP(A2456,BD!$A$2:$E$3988,3,0)</f>
        <v>6 x 60</v>
      </c>
      <c r="D2456" s="95" t="str">
        <f>+VLOOKUP(A2456,BD!$A$2:$E$3988,4,0)</f>
        <v>6 x 60</v>
      </c>
      <c r="E2456" s="96">
        <f>+VLOOKUP(A2456,BD!$A$2:$E$3988,5,0)</f>
        <v>2016.8</v>
      </c>
      <c r="G2456" s="101">
        <f t="shared" si="76"/>
        <v>1089.07</v>
      </c>
      <c r="H2456" s="69"/>
      <c r="I2456" s="101">
        <f t="array" ref="I2456">+ROUND(G2456+(G2456*DES.2),2)</f>
        <v>1960.33</v>
      </c>
      <c r="J2456" s="57"/>
      <c r="K2456" s="57"/>
      <c r="L2456" s="57"/>
      <c r="M2456" s="57"/>
      <c r="N2456" s="57"/>
      <c r="O2456" s="65" t="str">
        <f>+IFERROR(VLOOKUP(A2456,Imagen!A:B,2,0),"")</f>
        <v/>
      </c>
    </row>
    <row r="2457" spans="1:15" ht="18">
      <c r="A2457" s="75" t="s">
        <v>2461</v>
      </c>
      <c r="B2457" s="175"/>
      <c r="C2457" s="94" t="str">
        <f>+VLOOKUP(A2457,BD!$A$2:$E$3988,3,0)</f>
        <v>6 x 70</v>
      </c>
      <c r="D2457" s="95" t="str">
        <f>+VLOOKUP(A2457,BD!$A$2:$E$3988,4,0)</f>
        <v>6 x 70</v>
      </c>
      <c r="E2457" s="96">
        <f>+VLOOKUP(A2457,BD!$A$2:$E$3988,5,0)</f>
        <v>2348.81</v>
      </c>
      <c r="G2457" s="101">
        <f t="shared" si="76"/>
        <v>1268.3599999999999</v>
      </c>
      <c r="H2457" s="69"/>
      <c r="I2457" s="101">
        <f t="array" ref="I2457">+ROUND(G2457+(G2457*DES.2),2)</f>
        <v>2283.0500000000002</v>
      </c>
      <c r="J2457" s="57"/>
      <c r="K2457" s="57"/>
      <c r="L2457" s="57"/>
      <c r="M2457" s="57"/>
      <c r="N2457" s="57"/>
      <c r="O2457" s="65" t="str">
        <f>+IFERROR(VLOOKUP(A2457,Imagen!A:B,2,0),"")</f>
        <v/>
      </c>
    </row>
    <row r="2458" spans="1:15" ht="18">
      <c r="A2458" s="75" t="s">
        <v>2462</v>
      </c>
      <c r="C2458" s="94" t="str">
        <f>+VLOOKUP(A2458,BD!$A$2:$E$3988,3,0)</f>
        <v>6 x 80</v>
      </c>
      <c r="D2458" s="95" t="str">
        <f>+VLOOKUP(A2458,BD!$A$2:$E$3988,4,0)</f>
        <v>6 x 80</v>
      </c>
      <c r="E2458" s="96">
        <f>+VLOOKUP(A2458,BD!$A$2:$E$3988,5,0)</f>
        <v>2651.69</v>
      </c>
      <c r="G2458" s="101">
        <f t="shared" si="76"/>
        <v>1431.91</v>
      </c>
      <c r="H2458" s="69"/>
      <c r="I2458" s="101">
        <f t="array" ref="I2458">+ROUND(G2458+(G2458*DES.2),2)</f>
        <v>2577.44</v>
      </c>
      <c r="J2458" s="57"/>
      <c r="K2458" s="57"/>
      <c r="L2458" s="57"/>
      <c r="M2458" s="57"/>
      <c r="N2458" s="57"/>
      <c r="O2458" s="65" t="str">
        <f>+IFERROR(VLOOKUP(A2458,Imagen!A:B,2,0),"")</f>
        <v/>
      </c>
    </row>
    <row r="2459" spans="1:15" ht="18">
      <c r="A2459" s="75" t="s">
        <v>2463</v>
      </c>
      <c r="C2459" s="94" t="str">
        <f>+VLOOKUP(A2459,BD!$A$2:$E$3988,3,0)</f>
        <v>6 x 90</v>
      </c>
      <c r="D2459" s="95" t="str">
        <f>+VLOOKUP(A2459,BD!$A$2:$E$3988,4,0)</f>
        <v>6 x 90</v>
      </c>
      <c r="E2459" s="96">
        <f>+VLOOKUP(A2459,BD!$A$2:$E$3988,5,0)</f>
        <v>2996.83</v>
      </c>
      <c r="G2459" s="101">
        <f t="shared" si="76"/>
        <v>1618.29</v>
      </c>
      <c r="H2459" s="69"/>
      <c r="I2459" s="101">
        <f t="array" ref="I2459">+ROUND(G2459+(G2459*DES.2),2)</f>
        <v>2912.92</v>
      </c>
      <c r="J2459" s="57"/>
      <c r="K2459" s="57"/>
      <c r="L2459" s="57"/>
      <c r="M2459" s="57"/>
      <c r="N2459" s="57"/>
      <c r="O2459" s="65" t="str">
        <f>+IFERROR(VLOOKUP(A2459,Imagen!A:B,2,0),"")</f>
        <v/>
      </c>
    </row>
    <row r="2460" spans="1:15" ht="18">
      <c r="A2460" s="75" t="s">
        <v>2464</v>
      </c>
      <c r="C2460" s="94" t="str">
        <f>+VLOOKUP(A2460,BD!$A$2:$E$3988,3,0)</f>
        <v>6 x 100</v>
      </c>
      <c r="D2460" s="95" t="str">
        <f>+VLOOKUP(A2460,BD!$A$2:$E$3988,4,0)</f>
        <v>6 x 100</v>
      </c>
      <c r="E2460" s="96">
        <f>+VLOOKUP(A2460,BD!$A$2:$E$3988,5,0)</f>
        <v>3273.49</v>
      </c>
      <c r="G2460" s="101">
        <f t="shared" si="76"/>
        <v>1767.68</v>
      </c>
      <c r="H2460" s="69"/>
      <c r="I2460" s="101">
        <f t="array" ref="I2460">+ROUND(G2460+(G2460*DES.2),2)</f>
        <v>3181.82</v>
      </c>
      <c r="J2460" s="57"/>
      <c r="K2460" s="57"/>
      <c r="L2460" s="57"/>
      <c r="M2460" s="57"/>
      <c r="N2460" s="57"/>
      <c r="O2460" s="65" t="str">
        <f>+IFERROR(VLOOKUP(A2460,Imagen!A:B,2,0),"")</f>
        <v/>
      </c>
    </row>
    <row r="2461" spans="1:15" ht="18">
      <c r="A2461" s="75" t="s">
        <v>2465</v>
      </c>
      <c r="C2461" s="94" t="str">
        <f>+VLOOKUP(A2461,BD!$A$2:$E$3988,3,0)</f>
        <v>7 x 35</v>
      </c>
      <c r="D2461" s="95" t="str">
        <f>+VLOOKUP(A2461,BD!$A$2:$E$3988,4,0)</f>
        <v>7 x 35</v>
      </c>
      <c r="E2461" s="96">
        <f>+VLOOKUP(A2461,BD!$A$2:$E$3988,5,0)</f>
        <v>1579.95</v>
      </c>
      <c r="G2461" s="101">
        <f t="shared" si="76"/>
        <v>853.17</v>
      </c>
      <c r="H2461" s="69"/>
      <c r="I2461" s="101">
        <f t="array" ref="I2461">+ROUND(G2461+(G2461*DES.2),2)</f>
        <v>1535.71</v>
      </c>
      <c r="J2461" s="57"/>
      <c r="K2461" s="57"/>
      <c r="L2461" s="57"/>
      <c r="M2461" s="57"/>
      <c r="N2461" s="57"/>
      <c r="O2461" s="65" t="str">
        <f>+IFERROR(VLOOKUP(A2461,Imagen!A:B,2,0),"")</f>
        <v/>
      </c>
    </row>
    <row r="2462" spans="1:15" ht="18">
      <c r="A2462" s="75" t="s">
        <v>2466</v>
      </c>
      <c r="C2462" s="94" t="str">
        <f>+VLOOKUP(A2462,BD!$A$2:$E$3988,3,0)</f>
        <v>7 x 40</v>
      </c>
      <c r="D2462" s="95" t="str">
        <f>+VLOOKUP(A2462,BD!$A$2:$E$3988,4,0)</f>
        <v>7 x 40</v>
      </c>
      <c r="E2462" s="96">
        <f>+VLOOKUP(A2462,BD!$A$2:$E$3988,5,0)</f>
        <v>1579.95</v>
      </c>
      <c r="G2462" s="101">
        <f t="shared" si="76"/>
        <v>853.17</v>
      </c>
      <c r="H2462" s="69"/>
      <c r="I2462" s="101">
        <f t="array" ref="I2462">+ROUND(G2462+(G2462*DES.2),2)</f>
        <v>1535.71</v>
      </c>
      <c r="J2462" s="57"/>
      <c r="K2462" s="57"/>
      <c r="L2462" s="57"/>
      <c r="M2462" s="57"/>
      <c r="N2462" s="57"/>
      <c r="O2462" s="65" t="str">
        <f>+IFERROR(VLOOKUP(A2462,Imagen!A:B,2,0),"")</f>
        <v/>
      </c>
    </row>
    <row r="2463" spans="1:15" ht="18">
      <c r="A2463" s="75" t="s">
        <v>2467</v>
      </c>
      <c r="C2463" s="94" t="str">
        <f>+VLOOKUP(A2463,BD!$A$2:$E$3988,3,0)</f>
        <v>7 x 50</v>
      </c>
      <c r="D2463" s="95" t="str">
        <f>+VLOOKUP(A2463,BD!$A$2:$E$3988,4,0)</f>
        <v>7 x 50</v>
      </c>
      <c r="E2463" s="96">
        <f>+VLOOKUP(A2463,BD!$A$2:$E$3988,5,0)</f>
        <v>1849.35</v>
      </c>
      <c r="G2463" s="101">
        <f t="shared" si="76"/>
        <v>998.65</v>
      </c>
      <c r="H2463" s="69"/>
      <c r="I2463" s="101">
        <f t="array" ref="I2463">+ROUND(G2463+(G2463*DES.2),2)</f>
        <v>1797.57</v>
      </c>
      <c r="J2463" s="57"/>
      <c r="K2463" s="57"/>
      <c r="L2463" s="57"/>
      <c r="M2463" s="57"/>
      <c r="N2463" s="57"/>
      <c r="O2463" s="65" t="str">
        <f>+IFERROR(VLOOKUP(A2463,Imagen!A:B,2,0),"")</f>
        <v/>
      </c>
    </row>
    <row r="2464" spans="1:15" ht="18">
      <c r="A2464" s="75" t="s">
        <v>2468</v>
      </c>
      <c r="C2464" s="94" t="str">
        <f>+VLOOKUP(A2464,BD!$A$2:$E$3988,3,0)</f>
        <v>7 x 60</v>
      </c>
      <c r="D2464" s="95" t="str">
        <f>+VLOOKUP(A2464,BD!$A$2:$E$3988,4,0)</f>
        <v>7 x 60</v>
      </c>
      <c r="E2464" s="96">
        <f>+VLOOKUP(A2464,BD!$A$2:$E$3988,5,0)</f>
        <v>2238.14</v>
      </c>
      <c r="G2464" s="101">
        <f t="shared" si="76"/>
        <v>1208.5999999999999</v>
      </c>
      <c r="H2464" s="69"/>
      <c r="I2464" s="101">
        <f t="array" ref="I2464">+ROUND(G2464+(G2464*DES.2),2)</f>
        <v>2175.48</v>
      </c>
      <c r="J2464" s="57"/>
      <c r="K2464" s="57"/>
      <c r="L2464" s="57"/>
      <c r="M2464" s="57"/>
      <c r="N2464" s="57"/>
      <c r="O2464" s="65" t="str">
        <f>+IFERROR(VLOOKUP(A2464,Imagen!A:B,2,0),"")</f>
        <v/>
      </c>
    </row>
    <row r="2465" spans="1:15" ht="18">
      <c r="A2465" s="75" t="s">
        <v>2469</v>
      </c>
      <c r="C2465" s="94" t="str">
        <f>+VLOOKUP(A2465,BD!$A$2:$E$3988,3,0)</f>
        <v>7 x 70</v>
      </c>
      <c r="D2465" s="95" t="str">
        <f>+VLOOKUP(A2465,BD!$A$2:$E$3988,4,0)</f>
        <v>7 x 70</v>
      </c>
      <c r="E2465" s="96">
        <f>+VLOOKUP(A2465,BD!$A$2:$E$3988,5,0)</f>
        <v>2568.69</v>
      </c>
      <c r="G2465" s="101">
        <f t="shared" si="76"/>
        <v>1387.09</v>
      </c>
      <c r="H2465" s="69"/>
      <c r="I2465" s="101">
        <f t="array" ref="I2465">+ROUND(G2465+(G2465*DES.2),2)</f>
        <v>2496.7600000000002</v>
      </c>
      <c r="J2465" s="57"/>
      <c r="K2465" s="57"/>
      <c r="L2465" s="57"/>
      <c r="M2465" s="57"/>
      <c r="N2465" s="57"/>
      <c r="O2465" s="65" t="str">
        <f>+IFERROR(VLOOKUP(A2465,Imagen!A:B,2,0),"")</f>
        <v/>
      </c>
    </row>
    <row r="2466" spans="1:15" ht="18">
      <c r="A2466" s="75" t="s">
        <v>2470</v>
      </c>
      <c r="C2466" s="94" t="str">
        <f>+VLOOKUP(A2466,BD!$A$2:$E$3988,3,0)</f>
        <v>7 x 80</v>
      </c>
      <c r="D2466" s="95" t="str">
        <f>+VLOOKUP(A2466,BD!$A$2:$E$3988,4,0)</f>
        <v>7 x 80</v>
      </c>
      <c r="E2466" s="96">
        <f>+VLOOKUP(A2466,BD!$A$2:$E$3988,5,0)</f>
        <v>2983.7</v>
      </c>
      <c r="G2466" s="101">
        <f t="shared" si="76"/>
        <v>1611.2</v>
      </c>
      <c r="H2466" s="69"/>
      <c r="I2466" s="101">
        <f t="array" ref="I2466">+ROUND(G2466+(G2466*DES.2),2)</f>
        <v>2900.16</v>
      </c>
      <c r="J2466" s="57"/>
      <c r="K2466" s="57"/>
      <c r="L2466" s="57"/>
      <c r="M2466" s="57"/>
      <c r="N2466" s="57"/>
      <c r="O2466" s="65" t="str">
        <f>+IFERROR(VLOOKUP(A2466,Imagen!A:B,2,0),"")</f>
        <v/>
      </c>
    </row>
    <row r="2467" spans="1:15" ht="18">
      <c r="A2467" s="75" t="s">
        <v>2471</v>
      </c>
      <c r="C2467" s="94" t="str">
        <f>+VLOOKUP(A2467,BD!$A$2:$E$3988,3,0)</f>
        <v>8 x 30</v>
      </c>
      <c r="D2467" s="95" t="str">
        <f>+VLOOKUP(A2467,BD!$A$2:$E$3988,4,0)</f>
        <v>8 x 30</v>
      </c>
      <c r="E2467" s="96">
        <f>+VLOOKUP(A2467,BD!$A$2:$E$3988,5,0)</f>
        <v>1613.46</v>
      </c>
      <c r="G2467" s="101">
        <f t="shared" si="76"/>
        <v>871.27</v>
      </c>
      <c r="H2467" s="69"/>
      <c r="I2467" s="101">
        <f t="array" ref="I2467">+ROUND(G2467+(G2467*DES.2),2)</f>
        <v>1568.29</v>
      </c>
      <c r="J2467" s="57"/>
      <c r="K2467" s="57"/>
      <c r="L2467" s="57"/>
      <c r="M2467" s="57"/>
      <c r="N2467" s="57"/>
      <c r="O2467" s="65" t="str">
        <f>+IFERROR(VLOOKUP(A2467,Imagen!A:B,2,0),"")</f>
        <v/>
      </c>
    </row>
    <row r="2468" spans="1:15" ht="18">
      <c r="A2468" s="75" t="s">
        <v>2472</v>
      </c>
      <c r="C2468" s="94" t="str">
        <f>+VLOOKUP(A2468,BD!$A$2:$E$3988,3,0)</f>
        <v>8 x 35</v>
      </c>
      <c r="D2468" s="95" t="str">
        <f>+VLOOKUP(A2468,BD!$A$2:$E$3988,4,0)</f>
        <v>8 x 35</v>
      </c>
      <c r="E2468" s="96">
        <f>+VLOOKUP(A2468,BD!$A$2:$E$3988,5,0)</f>
        <v>1613.46</v>
      </c>
      <c r="G2468" s="101">
        <f t="shared" si="76"/>
        <v>871.27</v>
      </c>
      <c r="H2468" s="69"/>
      <c r="I2468" s="101">
        <f t="array" ref="I2468">+ROUND(G2468+(G2468*DES.2),2)</f>
        <v>1568.29</v>
      </c>
      <c r="J2468" s="57"/>
      <c r="K2468" s="57"/>
      <c r="L2468" s="57"/>
      <c r="M2468" s="57"/>
      <c r="N2468" s="57"/>
      <c r="O2468" s="65" t="str">
        <f>+IFERROR(VLOOKUP(A2468,Imagen!A:B,2,0),"")</f>
        <v/>
      </c>
    </row>
    <row r="2469" spans="1:15" ht="18">
      <c r="A2469" s="75" t="s">
        <v>2473</v>
      </c>
      <c r="C2469" s="94" t="str">
        <f>+VLOOKUP(A2469,BD!$A$2:$E$3988,3,0)</f>
        <v>8 x 40</v>
      </c>
      <c r="D2469" s="95" t="str">
        <f>+VLOOKUP(A2469,BD!$A$2:$E$3988,4,0)</f>
        <v>8 x 40</v>
      </c>
      <c r="E2469" s="96">
        <f>+VLOOKUP(A2469,BD!$A$2:$E$3988,5,0)</f>
        <v>1510.54</v>
      </c>
      <c r="G2469" s="101">
        <f t="shared" si="76"/>
        <v>815.69</v>
      </c>
      <c r="H2469" s="69"/>
      <c r="I2469" s="101">
        <f t="array" ref="I2469">+ROUND(G2469+(G2469*DES.2),2)</f>
        <v>1468.24</v>
      </c>
      <c r="J2469" s="57"/>
      <c r="K2469" s="57"/>
      <c r="L2469" s="57"/>
      <c r="M2469" s="57"/>
      <c r="N2469" s="57"/>
      <c r="O2469" s="65" t="str">
        <f>+IFERROR(VLOOKUP(A2469,Imagen!A:B,2,0),"")</f>
        <v/>
      </c>
    </row>
    <row r="2470" spans="1:15" ht="18">
      <c r="A2470" s="75" t="s">
        <v>2474</v>
      </c>
      <c r="C2470" s="94" t="str">
        <f>+VLOOKUP(A2470,BD!$A$2:$E$3988,3,0)</f>
        <v>8 x 45</v>
      </c>
      <c r="D2470" s="95" t="str">
        <f>+VLOOKUP(A2470,BD!$A$2:$E$3988,4,0)</f>
        <v>8 x 45</v>
      </c>
      <c r="E2470" s="96">
        <f>+VLOOKUP(A2470,BD!$A$2:$E$3988,5,0)</f>
        <v>1694.74</v>
      </c>
      <c r="G2470" s="101">
        <f t="shared" si="76"/>
        <v>915.16</v>
      </c>
      <c r="H2470" s="69"/>
      <c r="I2470" s="101">
        <f t="array" ref="I2470">+ROUND(G2470+(G2470*DES.2),2)</f>
        <v>1647.29</v>
      </c>
      <c r="J2470" s="57"/>
      <c r="K2470" s="57"/>
      <c r="L2470" s="57"/>
      <c r="M2470" s="57"/>
      <c r="N2470" s="57"/>
      <c r="O2470" s="65" t="str">
        <f>+IFERROR(VLOOKUP(A2470,Imagen!A:B,2,0),"")</f>
        <v/>
      </c>
    </row>
    <row r="2471" spans="1:15" ht="18">
      <c r="A2471" s="75" t="s">
        <v>2475</v>
      </c>
      <c r="C2471" s="94" t="str">
        <f>+VLOOKUP(A2471,BD!$A$2:$E$3988,3,0)</f>
        <v>8 x 50</v>
      </c>
      <c r="D2471" s="95" t="str">
        <f>+VLOOKUP(A2471,BD!$A$2:$E$3988,4,0)</f>
        <v>8 x 50</v>
      </c>
      <c r="E2471" s="96">
        <f>+VLOOKUP(A2471,BD!$A$2:$E$3988,5,0)</f>
        <v>1768.43</v>
      </c>
      <c r="G2471" s="101">
        <f t="shared" si="76"/>
        <v>954.95</v>
      </c>
      <c r="H2471" s="69"/>
      <c r="I2471" s="101">
        <f t="array" ref="I2471">+ROUND(G2471+(G2471*DES.2),2)</f>
        <v>1718.91</v>
      </c>
      <c r="J2471" s="57"/>
      <c r="K2471" s="57"/>
      <c r="L2471" s="57"/>
      <c r="M2471" s="57"/>
      <c r="N2471" s="57"/>
      <c r="O2471" s="65" t="str">
        <f>+IFERROR(VLOOKUP(A2471,Imagen!A:B,2,0),"")</f>
        <v/>
      </c>
    </row>
    <row r="2472" spans="1:15" ht="18">
      <c r="A2472" s="75" t="s">
        <v>2476</v>
      </c>
      <c r="C2472" s="94" t="str">
        <f>+VLOOKUP(A2472,BD!$A$2:$E$3988,3,0)</f>
        <v>8 x 60</v>
      </c>
      <c r="D2472" s="95" t="str">
        <f>+VLOOKUP(A2472,BD!$A$2:$E$3988,4,0)</f>
        <v>8 x 60</v>
      </c>
      <c r="E2472" s="96">
        <f>+VLOOKUP(A2472,BD!$A$2:$E$3988,5,0)</f>
        <v>2238.14</v>
      </c>
      <c r="G2472" s="101">
        <f t="shared" si="76"/>
        <v>1208.5999999999999</v>
      </c>
      <c r="H2472" s="69"/>
      <c r="I2472" s="101">
        <f t="array" ref="I2472">+ROUND(G2472+(G2472*DES.2),2)</f>
        <v>2175.48</v>
      </c>
      <c r="J2472" s="57"/>
      <c r="K2472" s="57"/>
      <c r="L2472" s="57"/>
      <c r="M2472" s="57"/>
      <c r="N2472" s="57"/>
      <c r="O2472" s="65" t="str">
        <f>+IFERROR(VLOOKUP(A2472,Imagen!A:B,2,0),"")</f>
        <v/>
      </c>
    </row>
    <row r="2473" spans="1:15" ht="18">
      <c r="A2473" s="75" t="s">
        <v>2477</v>
      </c>
      <c r="C2473" s="94" t="str">
        <f>+VLOOKUP(A2473,BD!$A$2:$E$3988,3,0)</f>
        <v>8 x 70</v>
      </c>
      <c r="D2473" s="95" t="str">
        <f>+VLOOKUP(A2473,BD!$A$2:$E$3988,4,0)</f>
        <v>8 x 70</v>
      </c>
      <c r="E2473" s="96">
        <f>+VLOOKUP(A2473,BD!$A$2:$E$3988,5,0)</f>
        <v>2568.69</v>
      </c>
      <c r="G2473" s="101">
        <f t="shared" si="76"/>
        <v>1387.09</v>
      </c>
      <c r="H2473" s="69"/>
      <c r="I2473" s="101">
        <f t="array" ref="I2473">+ROUND(G2473+(G2473*DES.2),2)</f>
        <v>2496.7600000000002</v>
      </c>
      <c r="J2473" s="57"/>
      <c r="K2473" s="57"/>
      <c r="L2473" s="57"/>
      <c r="M2473" s="57"/>
      <c r="N2473" s="57"/>
      <c r="O2473" s="65" t="str">
        <f>+IFERROR(VLOOKUP(A2473,Imagen!A:B,2,0),"")</f>
        <v/>
      </c>
    </row>
    <row r="2474" spans="1:15" ht="18">
      <c r="A2474" s="75" t="s">
        <v>2478</v>
      </c>
      <c r="C2474" s="94" t="str">
        <f>+VLOOKUP(A2474,BD!$A$2:$E$3988,3,0)</f>
        <v>8 x 80</v>
      </c>
      <c r="D2474" s="95" t="str">
        <f>+VLOOKUP(A2474,BD!$A$2:$E$3988,4,0)</f>
        <v>8 x 80</v>
      </c>
      <c r="E2474" s="96">
        <f>+VLOOKUP(A2474,BD!$A$2:$E$3988,5,0)</f>
        <v>3190.5</v>
      </c>
      <c r="G2474" s="101">
        <f t="shared" si="76"/>
        <v>1722.87</v>
      </c>
      <c r="H2474" s="69"/>
      <c r="I2474" s="101">
        <f t="array" ref="I2474">+ROUND(G2474+(G2474*DES.2),2)</f>
        <v>3101.17</v>
      </c>
      <c r="J2474" s="57"/>
      <c r="K2474" s="57"/>
      <c r="L2474" s="57"/>
      <c r="M2474" s="57"/>
      <c r="N2474" s="57"/>
      <c r="O2474" s="65" t="str">
        <f>+IFERROR(VLOOKUP(A2474,Imagen!A:B,2,0),"")</f>
        <v/>
      </c>
    </row>
    <row r="2475" spans="1:15" ht="18">
      <c r="A2475" s="75" t="s">
        <v>2479</v>
      </c>
      <c r="C2475" s="94" t="str">
        <f>+VLOOKUP(A2475,BD!$A$2:$E$3988,3,0)</f>
        <v>8 x 90</v>
      </c>
      <c r="D2475" s="95" t="str">
        <f>+VLOOKUP(A2475,BD!$A$2:$E$3988,4,0)</f>
        <v>8 x 90</v>
      </c>
      <c r="E2475" s="96">
        <f>+VLOOKUP(A2475,BD!$A$2:$E$3988,5,0)</f>
        <v>3633.18</v>
      </c>
      <c r="G2475" s="101">
        <f t="shared" si="76"/>
        <v>1961.92</v>
      </c>
      <c r="H2475" s="69"/>
      <c r="I2475" s="101">
        <f t="array" ref="I2475">+ROUND(G2475+(G2475*DES.2),2)</f>
        <v>3531.46</v>
      </c>
      <c r="J2475" s="57"/>
      <c r="K2475" s="57"/>
      <c r="L2475" s="57"/>
      <c r="M2475" s="57"/>
      <c r="N2475" s="57"/>
      <c r="O2475" s="65" t="str">
        <f>+IFERROR(VLOOKUP(A2475,Imagen!A:B,2,0),"")</f>
        <v/>
      </c>
    </row>
    <row r="2476" spans="1:15" ht="18">
      <c r="A2476" s="75" t="s">
        <v>2480</v>
      </c>
      <c r="C2476" s="94" t="str">
        <f>+VLOOKUP(A2476,BD!$A$2:$E$3988,3,0)</f>
        <v>8 x 100</v>
      </c>
      <c r="D2476" s="95" t="str">
        <f>+VLOOKUP(A2476,BD!$A$2:$E$3988,4,0)</f>
        <v>8 x 100</v>
      </c>
      <c r="E2476" s="96">
        <f>+VLOOKUP(A2476,BD!$A$2:$E$3988,5,0)</f>
        <v>3895.29</v>
      </c>
      <c r="G2476" s="101">
        <f t="shared" si="76"/>
        <v>2103.46</v>
      </c>
      <c r="H2476" s="69"/>
      <c r="I2476" s="101">
        <f t="array" ref="I2476">+ROUND(G2476+(G2476*DES.2),2)</f>
        <v>3786.23</v>
      </c>
      <c r="J2476" s="57"/>
      <c r="K2476" s="57"/>
      <c r="L2476" s="57"/>
      <c r="M2476" s="57"/>
      <c r="N2476" s="57"/>
      <c r="O2476" s="65" t="str">
        <f>+IFERROR(VLOOKUP(A2476,Imagen!A:B,2,0),"")</f>
        <v/>
      </c>
    </row>
    <row r="2477" spans="1:15" ht="18">
      <c r="A2477" s="75" t="s">
        <v>2481</v>
      </c>
      <c r="C2477" s="94" t="str">
        <f>+VLOOKUP(A2477,BD!$A$2:$E$3988,3,0)</f>
        <v>10x1,25 x 45</v>
      </c>
      <c r="D2477" s="95" t="str">
        <f>+VLOOKUP(A2477,BD!$A$2:$E$3988,4,0)</f>
        <v>10x1,25 x 45</v>
      </c>
      <c r="E2477" s="96">
        <f>+VLOOKUP(A2477,BD!$A$2:$E$3988,5,0)</f>
        <v>2308.04</v>
      </c>
      <c r="G2477" s="101">
        <f t="shared" si="76"/>
        <v>1246.3399999999999</v>
      </c>
      <c r="H2477" s="69"/>
      <c r="I2477" s="101">
        <f t="array" ref="I2477">+ROUND(G2477+(G2477*DES.2),2)</f>
        <v>2243.41</v>
      </c>
      <c r="J2477" s="57"/>
      <c r="K2477" s="57"/>
      <c r="L2477" s="57"/>
      <c r="M2477" s="57"/>
      <c r="N2477" s="57"/>
      <c r="O2477" s="65" t="str">
        <f>+IFERROR(VLOOKUP(A2477,Imagen!A:B,2,0),"")</f>
        <v/>
      </c>
    </row>
    <row r="2478" spans="1:15" ht="18">
      <c r="A2478" s="75" t="s">
        <v>2482</v>
      </c>
      <c r="C2478" s="94" t="str">
        <f>+VLOOKUP(A2478,BD!$A$2:$E$3988,3,0)</f>
        <v>10x1,25 x 50</v>
      </c>
      <c r="D2478" s="95" t="str">
        <f>+VLOOKUP(A2478,BD!$A$2:$E$3988,4,0)</f>
        <v>10x1,25 x 50</v>
      </c>
      <c r="E2478" s="96">
        <f>+VLOOKUP(A2478,BD!$A$2:$E$3988,5,0)</f>
        <v>2527.9299999999998</v>
      </c>
      <c r="G2478" s="101">
        <f t="shared" si="76"/>
        <v>1365.08</v>
      </c>
      <c r="H2478" s="69"/>
      <c r="I2478" s="101">
        <f t="array" ref="I2478">+ROUND(G2478+(G2478*DES.2),2)</f>
        <v>2457.14</v>
      </c>
      <c r="J2478" s="57"/>
      <c r="K2478" s="57"/>
      <c r="L2478" s="57"/>
      <c r="M2478" s="57"/>
      <c r="N2478" s="57"/>
      <c r="O2478" s="65" t="str">
        <f>+IFERROR(VLOOKUP(A2478,Imagen!A:B,2,0),"")</f>
        <v/>
      </c>
    </row>
    <row r="2479" spans="1:15" ht="18">
      <c r="A2479" s="75" t="s">
        <v>2483</v>
      </c>
      <c r="C2479" s="94" t="str">
        <f>+VLOOKUP(A2479,BD!$A$2:$E$3988,3,0)</f>
        <v>10x1,25 x 60</v>
      </c>
      <c r="D2479" s="95" t="str">
        <f>+VLOOKUP(A2479,BD!$A$2:$E$3988,4,0)</f>
        <v>10x1,25 x 60</v>
      </c>
      <c r="E2479" s="96">
        <f>+VLOOKUP(A2479,BD!$A$2:$E$3988,5,0)</f>
        <v>3039.06</v>
      </c>
      <c r="G2479" s="101">
        <f t="shared" si="76"/>
        <v>1641.09</v>
      </c>
      <c r="H2479" s="69"/>
      <c r="I2479" s="101">
        <f t="array" ref="I2479">+ROUND(G2479+(G2479*DES.2),2)</f>
        <v>2953.96</v>
      </c>
      <c r="J2479" s="57"/>
      <c r="K2479" s="57"/>
      <c r="L2479" s="57"/>
      <c r="M2479" s="57"/>
      <c r="N2479" s="57"/>
      <c r="O2479" s="65" t="str">
        <f>+IFERROR(VLOOKUP(A2479,Imagen!A:B,2,0),"")</f>
        <v/>
      </c>
    </row>
    <row r="2480" spans="1:15" ht="18">
      <c r="A2480" s="75" t="s">
        <v>2484</v>
      </c>
      <c r="C2480" s="94" t="str">
        <f>+VLOOKUP(A2480,BD!$A$2:$E$3988,3,0)</f>
        <v>10x1,25 x 70</v>
      </c>
      <c r="D2480" s="95" t="str">
        <f>+VLOOKUP(A2480,BD!$A$2:$E$3988,4,0)</f>
        <v>10x1,25 x 70</v>
      </c>
      <c r="E2480" s="96">
        <f>+VLOOKUP(A2480,BD!$A$2:$E$3988,5,0)</f>
        <v>3742.39</v>
      </c>
      <c r="G2480" s="101">
        <f t="shared" si="76"/>
        <v>2020.89</v>
      </c>
      <c r="H2480" s="69"/>
      <c r="I2480" s="101">
        <f t="array" ref="I2480">+ROUND(G2480+(G2480*DES.2),2)</f>
        <v>3637.6</v>
      </c>
      <c r="J2480" s="57"/>
      <c r="K2480" s="57"/>
      <c r="L2480" s="57"/>
      <c r="M2480" s="57"/>
      <c r="N2480" s="57"/>
      <c r="O2480" s="65" t="str">
        <f>+IFERROR(VLOOKUP(A2480,Imagen!A:B,2,0),"")</f>
        <v/>
      </c>
    </row>
    <row r="2481" spans="1:15" ht="18">
      <c r="A2481" s="75" t="s">
        <v>2485</v>
      </c>
      <c r="C2481" s="94" t="str">
        <f>+VLOOKUP(A2481,BD!$A$2:$E$3988,3,0)</f>
        <v>10x1,25 x 30</v>
      </c>
      <c r="D2481" s="95" t="str">
        <f>+VLOOKUP(A2481,BD!$A$2:$E$3988,4,0)</f>
        <v>10x1,25 x 30</v>
      </c>
      <c r="E2481" s="96">
        <f>+VLOOKUP(A2481,BD!$A$2:$E$3988,5,0)</f>
        <v>2127.88</v>
      </c>
      <c r="G2481" s="101">
        <f t="shared" si="76"/>
        <v>1149.06</v>
      </c>
      <c r="H2481" s="69"/>
      <c r="I2481" s="101">
        <f t="array" ref="I2481">+ROUND(G2481+(G2481*DES.2),2)</f>
        <v>2068.31</v>
      </c>
      <c r="J2481" s="57"/>
      <c r="K2481" s="57"/>
      <c r="L2481" s="57"/>
      <c r="M2481" s="57"/>
      <c r="N2481" s="57"/>
      <c r="O2481" s="65" t="str">
        <f>+IFERROR(VLOOKUP(A2481,Imagen!A:B,2,0),"")</f>
        <v/>
      </c>
    </row>
    <row r="2482" spans="1:15" ht="18">
      <c r="A2482" s="75" t="s">
        <v>2486</v>
      </c>
      <c r="C2482" s="94" t="str">
        <f>+VLOOKUP(A2482,BD!$A$2:$E$3988,3,0)</f>
        <v>10X1,5 X 30</v>
      </c>
      <c r="D2482" s="95" t="str">
        <f>+VLOOKUP(A2482,BD!$A$2:$E$3988,4,0)</f>
        <v>10X1,5 X 30</v>
      </c>
      <c r="E2482" s="96">
        <f>+VLOOKUP(A2482,BD!$A$2:$E$3988,5,0)</f>
        <v>2127.88</v>
      </c>
      <c r="G2482" s="101">
        <f t="shared" ref="G2482:G2506" si="77">IF($G$7="SI",ROUND(E2482-(E2482*DES.1),2)*1.21,ROUND(E2482-(E2482*DES.1),2))</f>
        <v>1149.06</v>
      </c>
      <c r="H2482" s="69"/>
      <c r="I2482" s="101">
        <f t="array" ref="I2482">+ROUND(G2482+(G2482*DES.2),2)</f>
        <v>2068.31</v>
      </c>
      <c r="J2482" s="57"/>
      <c r="K2482" s="57"/>
      <c r="L2482" s="57"/>
      <c r="M2482" s="57"/>
      <c r="N2482" s="57"/>
      <c r="O2482" s="65" t="str">
        <f>+IFERROR(VLOOKUP(A2482,Imagen!A:B,2,0),"")</f>
        <v/>
      </c>
    </row>
    <row r="2483" spans="1:15" ht="25.5">
      <c r="A2483" s="75" t="s">
        <v>2487</v>
      </c>
      <c r="C2483" s="94" t="str">
        <f>+VLOOKUP(A2483,BD!$A$2:$E$3988,3,0)</f>
        <v>10x1,5 x 40 (escape)</v>
      </c>
      <c r="D2483" s="95" t="str">
        <f>+VLOOKUP(A2483,BD!$A$2:$E$3988,4,0)</f>
        <v>10x1,5 x 40 (escape)</v>
      </c>
      <c r="E2483" s="96">
        <f>+VLOOKUP(A2483,BD!$A$2:$E$3988,5,0)</f>
        <v>2127.4699999999998</v>
      </c>
      <c r="G2483" s="101">
        <f t="shared" si="77"/>
        <v>1148.83</v>
      </c>
      <c r="H2483" s="69"/>
      <c r="I2483" s="101">
        <f t="array" ref="I2483">+ROUND(G2483+(G2483*DES.2),2)</f>
        <v>2067.89</v>
      </c>
      <c r="J2483" s="57"/>
      <c r="K2483" s="57"/>
      <c r="L2483" s="57"/>
      <c r="M2483" s="57"/>
      <c r="N2483" s="57"/>
      <c r="O2483" s="64" t="str">
        <f>+IFERROR(VLOOKUP(A2483,Imagen!A:B,2,0),"")</f>
        <v>http://http2.mlstatic.com/D_926061-MLA72597630189_102023-F.jpg</v>
      </c>
    </row>
    <row r="2484" spans="1:15" ht="18">
      <c r="A2484" s="75" t="s">
        <v>2488</v>
      </c>
      <c r="C2484" s="94" t="str">
        <f>+VLOOKUP(A2484,BD!$A$2:$E$3988,3,0)</f>
        <v>10X1,5 X 45</v>
      </c>
      <c r="D2484" s="95" t="str">
        <f>+VLOOKUP(A2484,BD!$A$2:$E$3988,4,0)</f>
        <v>10X1,5 X 45</v>
      </c>
      <c r="E2484" s="96">
        <f>+VLOOKUP(A2484,BD!$A$2:$E$3988,5,0)</f>
        <v>2280.36</v>
      </c>
      <c r="G2484" s="101">
        <f t="shared" si="77"/>
        <v>1231.3900000000001</v>
      </c>
      <c r="H2484" s="69"/>
      <c r="I2484" s="101">
        <f t="array" ref="I2484">+ROUND(G2484+(G2484*DES.2),2)</f>
        <v>2216.5</v>
      </c>
      <c r="J2484" s="57"/>
      <c r="K2484" s="57"/>
      <c r="L2484" s="57"/>
      <c r="M2484" s="57"/>
      <c r="N2484" s="57"/>
      <c r="O2484" s="65" t="str">
        <f>+IFERROR(VLOOKUP(A2484,Imagen!A:B,2,0),"")</f>
        <v/>
      </c>
    </row>
    <row r="2485" spans="1:15" ht="18">
      <c r="A2485" s="75" t="s">
        <v>2489</v>
      </c>
      <c r="C2485" s="94" t="str">
        <f>+VLOOKUP(A2485,BD!$A$2:$E$3988,3,0)</f>
        <v>10x1,5 x 50</v>
      </c>
      <c r="D2485" s="95" t="str">
        <f>+VLOOKUP(A2485,BD!$A$2:$E$3988,4,0)</f>
        <v>10x1,5 x 50</v>
      </c>
      <c r="E2485" s="96">
        <f>+VLOOKUP(A2485,BD!$A$2:$E$3988,5,0)</f>
        <v>2389.58</v>
      </c>
      <c r="G2485" s="101">
        <f t="shared" si="77"/>
        <v>1290.3699999999999</v>
      </c>
      <c r="H2485" s="69"/>
      <c r="I2485" s="101">
        <f t="array" ref="I2485">+ROUND(G2485+(G2485*DES.2),2)</f>
        <v>2322.67</v>
      </c>
      <c r="J2485" s="57"/>
      <c r="K2485" s="57"/>
      <c r="L2485" s="57"/>
      <c r="M2485" s="57"/>
      <c r="N2485" s="57"/>
      <c r="O2485" s="65" t="str">
        <f>+IFERROR(VLOOKUP(A2485,Imagen!A:B,2,0),"")</f>
        <v/>
      </c>
    </row>
    <row r="2486" spans="1:15" ht="18">
      <c r="A2486" s="75" t="s">
        <v>2490</v>
      </c>
      <c r="C2486" s="94" t="str">
        <f>+VLOOKUP(A2486,BD!$A$2:$E$3988,3,0)</f>
        <v>10x1,5 x 60</v>
      </c>
      <c r="D2486" s="95" t="str">
        <f>+VLOOKUP(A2486,BD!$A$2:$E$3988,4,0)</f>
        <v>10x1,5 x 60</v>
      </c>
      <c r="E2486" s="96">
        <f>+VLOOKUP(A2486,BD!$A$2:$E$3988,5,0)</f>
        <v>2817.72</v>
      </c>
      <c r="G2486" s="101">
        <f t="shared" si="77"/>
        <v>1521.57</v>
      </c>
      <c r="H2486" s="69"/>
      <c r="I2486" s="101">
        <f t="array" ref="I2486">+ROUND(G2486+(G2486*DES.2),2)</f>
        <v>2738.83</v>
      </c>
      <c r="J2486" s="57"/>
      <c r="K2486" s="57"/>
      <c r="L2486" s="57"/>
      <c r="M2486" s="57"/>
      <c r="N2486" s="57"/>
      <c r="O2486" s="65" t="str">
        <f>+IFERROR(VLOOKUP(A2486,Imagen!A:B,2,0),"")</f>
        <v/>
      </c>
    </row>
    <row r="2487" spans="1:15" ht="18">
      <c r="A2487" s="75" t="s">
        <v>2491</v>
      </c>
      <c r="C2487" s="94" t="str">
        <f>+VLOOKUP(A2487,BD!$A$2:$E$3988,3,0)</f>
        <v>10x1,5 x 70</v>
      </c>
      <c r="D2487" s="95" t="str">
        <f>+VLOOKUP(A2487,BD!$A$2:$E$3988,4,0)</f>
        <v>10x1,5 x 70</v>
      </c>
      <c r="E2487" s="96">
        <f>+VLOOKUP(A2487,BD!$A$2:$E$3988,5,0)</f>
        <v>3480.28</v>
      </c>
      <c r="G2487" s="101">
        <f t="shared" si="77"/>
        <v>1879.35</v>
      </c>
      <c r="H2487" s="69"/>
      <c r="I2487" s="101">
        <f t="array" ref="I2487">+ROUND(G2487+(G2487*DES.2),2)</f>
        <v>3382.83</v>
      </c>
      <c r="J2487" s="57"/>
      <c r="K2487" s="57"/>
      <c r="L2487" s="57"/>
      <c r="M2487" s="57"/>
      <c r="N2487" s="57"/>
      <c r="O2487" s="65" t="str">
        <f>+IFERROR(VLOOKUP(A2487,Imagen!A:B,2,0),"")</f>
        <v/>
      </c>
    </row>
    <row r="2488" spans="1:15" ht="18">
      <c r="A2488" s="75" t="s">
        <v>2492</v>
      </c>
      <c r="C2488" s="94" t="str">
        <f>+VLOOKUP(A2488,BD!$A$2:$E$3988,3,0)</f>
        <v>10x1,5 x 80</v>
      </c>
      <c r="D2488" s="95" t="str">
        <f>+VLOOKUP(A2488,BD!$A$2:$E$3988,4,0)</f>
        <v>10x1,5 x 80</v>
      </c>
      <c r="E2488" s="96">
        <f>+VLOOKUP(A2488,BD!$A$2:$E$3988,5,0)</f>
        <v>3978.28</v>
      </c>
      <c r="G2488" s="101">
        <f t="shared" si="77"/>
        <v>2148.27</v>
      </c>
      <c r="H2488" s="69"/>
      <c r="I2488" s="101">
        <f t="array" ref="I2488">+ROUND(G2488+(G2488*DES.2),2)</f>
        <v>3866.89</v>
      </c>
      <c r="J2488" s="57"/>
      <c r="K2488" s="57"/>
      <c r="L2488" s="57"/>
      <c r="M2488" s="57"/>
      <c r="N2488" s="57"/>
      <c r="O2488" s="65" t="str">
        <f>+IFERROR(VLOOKUP(A2488,Imagen!A:B,2,0),"")</f>
        <v/>
      </c>
    </row>
    <row r="2489" spans="1:15" ht="25.5">
      <c r="A2489" s="75" t="s">
        <v>2493</v>
      </c>
      <c r="C2489" s="94" t="str">
        <f>+VLOOKUP(A2489,BD!$A$2:$E$3988,3,0)</f>
        <v>7 x 8 x 40   combinados</v>
      </c>
      <c r="D2489" s="95" t="str">
        <f>+VLOOKUP(A2489,BD!$A$2:$E$3988,4,0)</f>
        <v>7 x 8 x 40   combinados</v>
      </c>
      <c r="E2489" s="96">
        <f>+VLOOKUP(A2489,BD!$A$2:$E$3988,5,0)</f>
        <v>2210.5100000000002</v>
      </c>
      <c r="G2489" s="101">
        <f t="shared" si="77"/>
        <v>1193.68</v>
      </c>
      <c r="H2489" s="69"/>
      <c r="I2489" s="101">
        <f t="array" ref="I2489">+ROUND(G2489+(G2489*DES.2),2)</f>
        <v>2148.62</v>
      </c>
      <c r="J2489" s="57"/>
      <c r="K2489" s="57"/>
      <c r="L2489" s="57"/>
      <c r="M2489" s="57"/>
      <c r="N2489" s="57"/>
      <c r="O2489" s="65" t="str">
        <f>+IFERROR(VLOOKUP(A2489,Imagen!A:B,2,0),"")</f>
        <v/>
      </c>
    </row>
    <row r="2490" spans="1:15" ht="18">
      <c r="A2490" s="75" t="s">
        <v>2494</v>
      </c>
      <c r="C2490" s="94" t="str">
        <f>+VLOOKUP(A2490,BD!$A$2:$E$3988,3,0)</f>
        <v>7 x 8 x 50</v>
      </c>
      <c r="D2490" s="95" t="str">
        <f>+VLOOKUP(A2490,BD!$A$2:$E$3988,4,0)</f>
        <v>7 x 8 x 50</v>
      </c>
      <c r="E2490" s="96">
        <f>+VLOOKUP(A2490,BD!$A$2:$E$3988,5,0)</f>
        <v>2345.89</v>
      </c>
      <c r="G2490" s="101">
        <f t="shared" si="77"/>
        <v>1266.78</v>
      </c>
      <c r="H2490" s="69"/>
      <c r="I2490" s="101">
        <f t="array" ref="I2490">+ROUND(G2490+(G2490*DES.2),2)</f>
        <v>2280.1999999999998</v>
      </c>
      <c r="J2490" s="57"/>
      <c r="K2490" s="57"/>
      <c r="L2490" s="57"/>
      <c r="M2490" s="57"/>
      <c r="N2490" s="57"/>
      <c r="O2490" s="65" t="str">
        <f>+IFERROR(VLOOKUP(A2490,Imagen!A:B,2,0),"")</f>
        <v/>
      </c>
    </row>
    <row r="2491" spans="1:15" ht="18">
      <c r="A2491" s="75" t="s">
        <v>2495</v>
      </c>
      <c r="C2491" s="94" t="str">
        <f>+VLOOKUP(A2491,BD!$A$2:$E$3988,3,0)</f>
        <v>7 x 8 x 60</v>
      </c>
      <c r="D2491" s="95" t="str">
        <f>+VLOOKUP(A2491,BD!$A$2:$E$3988,4,0)</f>
        <v>7 x 8 x 60</v>
      </c>
      <c r="E2491" s="96">
        <f>+VLOOKUP(A2491,BD!$A$2:$E$3988,5,0)</f>
        <v>2513.38</v>
      </c>
      <c r="G2491" s="101">
        <f t="shared" si="77"/>
        <v>1357.23</v>
      </c>
      <c r="H2491" s="69"/>
      <c r="I2491" s="101">
        <f t="array" ref="I2491">+ROUND(G2491+(G2491*DES.2),2)</f>
        <v>2443.0100000000002</v>
      </c>
      <c r="J2491" s="57"/>
      <c r="K2491" s="57"/>
      <c r="L2491" s="57"/>
      <c r="M2491" s="57"/>
      <c r="N2491" s="57"/>
      <c r="O2491" s="65" t="str">
        <f>+IFERROR(VLOOKUP(A2491,Imagen!A:B,2,0),"")</f>
        <v/>
      </c>
    </row>
    <row r="2492" spans="1:15" ht="18">
      <c r="A2492" s="75" t="s">
        <v>2496</v>
      </c>
      <c r="C2492" s="94" t="str">
        <f>+VLOOKUP(A2492,BD!$A$2:$E$3988,3,0)</f>
        <v>8 x 9 x 40</v>
      </c>
      <c r="D2492" s="95" t="str">
        <f>+VLOOKUP(A2492,BD!$A$2:$E$3988,4,0)</f>
        <v>8 x 9 x 40</v>
      </c>
      <c r="E2492" s="96">
        <f>+VLOOKUP(A2492,BD!$A$2:$E$3988,5,0)</f>
        <v>2313.96</v>
      </c>
      <c r="G2492" s="101">
        <f t="shared" si="77"/>
        <v>1249.54</v>
      </c>
      <c r="H2492" s="69"/>
      <c r="I2492" s="101">
        <f t="array" ref="I2492">+ROUND(G2492+(G2492*DES.2),2)</f>
        <v>2249.17</v>
      </c>
      <c r="J2492" s="57"/>
      <c r="K2492" s="57"/>
      <c r="L2492" s="57"/>
      <c r="M2492" s="57"/>
      <c r="N2492" s="57"/>
      <c r="O2492" s="65" t="str">
        <f>+IFERROR(VLOOKUP(A2492,Imagen!A:B,2,0),"")</f>
        <v/>
      </c>
    </row>
    <row r="2493" spans="1:15" ht="18">
      <c r="A2493" s="75" t="s">
        <v>2497</v>
      </c>
      <c r="C2493" s="94" t="str">
        <f>+VLOOKUP(A2493,BD!$A$2:$E$3988,3,0)</f>
        <v>8 x 9 x 50</v>
      </c>
      <c r="D2493" s="95" t="str">
        <f>+VLOOKUP(A2493,BD!$A$2:$E$3988,4,0)</f>
        <v>8 x 9 x 50</v>
      </c>
      <c r="E2493" s="96">
        <f>+VLOOKUP(A2493,BD!$A$2:$E$3988,5,0)</f>
        <v>2707.04</v>
      </c>
      <c r="G2493" s="101">
        <f t="shared" si="77"/>
        <v>1461.8</v>
      </c>
      <c r="H2493" s="69"/>
      <c r="I2493" s="101">
        <f t="array" ref="I2493">+ROUND(G2493+(G2493*DES.2),2)</f>
        <v>2631.24</v>
      </c>
      <c r="J2493" s="57"/>
      <c r="K2493" s="57"/>
      <c r="L2493" s="57"/>
      <c r="M2493" s="57"/>
      <c r="N2493" s="57"/>
      <c r="O2493" s="65" t="str">
        <f>+IFERROR(VLOOKUP(A2493,Imagen!A:B,2,0),"")</f>
        <v/>
      </c>
    </row>
    <row r="2494" spans="1:15" ht="18">
      <c r="A2494" s="75" t="s">
        <v>2498</v>
      </c>
      <c r="C2494" s="94" t="str">
        <f>+VLOOKUP(A2494,BD!$A$2:$E$3988,3,0)</f>
        <v>8 x 9 x 60</v>
      </c>
      <c r="D2494" s="95" t="str">
        <f>+VLOOKUP(A2494,BD!$A$2:$E$3988,4,0)</f>
        <v>8 x 9 x 60</v>
      </c>
      <c r="E2494" s="96">
        <f>+VLOOKUP(A2494,BD!$A$2:$E$3988,5,0)</f>
        <v>2928.39</v>
      </c>
      <c r="G2494" s="101">
        <f t="shared" si="77"/>
        <v>1581.33</v>
      </c>
      <c r="H2494" s="69"/>
      <c r="I2494" s="101">
        <f t="array" ref="I2494">+ROUND(G2494+(G2494*DES.2),2)</f>
        <v>2846.39</v>
      </c>
      <c r="J2494" s="57"/>
      <c r="K2494" s="57"/>
      <c r="L2494" s="57"/>
      <c r="M2494" s="57"/>
      <c r="N2494" s="57"/>
      <c r="O2494" s="65" t="str">
        <f>+IFERROR(VLOOKUP(A2494,Imagen!A:B,2,0),"")</f>
        <v/>
      </c>
    </row>
    <row r="2495" spans="1:15" ht="25.5">
      <c r="A2495" s="75" t="s">
        <v>2499</v>
      </c>
      <c r="C2495" s="94" t="str">
        <f>+VLOOKUP(A2495,BD!$A$2:$E$3988,3,0)</f>
        <v xml:space="preserve">3/8 X 45 NF-NF ESCAP </v>
      </c>
      <c r="D2495" s="95" t="str">
        <f>+VLOOKUP(A2495,BD!$A$2:$E$3988,4,0)</f>
        <v xml:space="preserve"> 3/8 X 45 NF-NF ESCAP </v>
      </c>
      <c r="E2495" s="96">
        <f>+VLOOKUP(A2495,BD!$A$2:$E$3988,5,0)</f>
        <v>2358.84</v>
      </c>
      <c r="G2495" s="101">
        <f t="shared" si="77"/>
        <v>1273.77</v>
      </c>
      <c r="H2495" s="69"/>
      <c r="I2495" s="101">
        <f t="array" ref="I2495">+ROUND(G2495+(G2495*DES.2),2)</f>
        <v>2292.79</v>
      </c>
      <c r="J2495" s="57"/>
      <c r="K2495" s="57"/>
      <c r="L2495" s="57"/>
      <c r="M2495" s="57"/>
      <c r="N2495" s="57"/>
      <c r="O2495" s="65" t="str">
        <f>+IFERROR(VLOOKUP(A2495,Imagen!A:B,2,0),"")</f>
        <v/>
      </c>
    </row>
    <row r="2496" spans="1:15" ht="25.5">
      <c r="A2496" s="75" t="s">
        <v>2500</v>
      </c>
      <c r="C2496" s="94" t="str">
        <f>+VLOOKUP(A2496,BD!$A$2:$E$3988,3,0)</f>
        <v>3/8 X 50 NF-NF Escap y palier</v>
      </c>
      <c r="D2496" s="95" t="str">
        <f>+VLOOKUP(A2496,BD!$A$2:$E$3988,4,0)</f>
        <v xml:space="preserve"> 3/8 X 50 NF-NF Escap y palier</v>
      </c>
      <c r="E2496" s="96">
        <f>+VLOOKUP(A2496,BD!$A$2:$E$3988,5,0)</f>
        <v>2404.35</v>
      </c>
      <c r="G2496" s="101">
        <f t="shared" si="77"/>
        <v>1298.3499999999999</v>
      </c>
      <c r="H2496" s="69"/>
      <c r="I2496" s="101">
        <f t="array" ref="I2496">+ROUND(G2496+(G2496*DES.2),2)</f>
        <v>2337.0300000000002</v>
      </c>
      <c r="J2496" s="57"/>
      <c r="K2496" s="57"/>
      <c r="L2496" s="57"/>
      <c r="M2496" s="57"/>
      <c r="N2496" s="57"/>
      <c r="O2496" s="65" t="str">
        <f>+IFERROR(VLOOKUP(A2496,Imagen!A:B,2,0),"")</f>
        <v/>
      </c>
    </row>
    <row r="2497" spans="1:15" ht="18">
      <c r="A2497" s="75" t="s">
        <v>2501</v>
      </c>
      <c r="C2497" s="94" t="str">
        <f>+VLOOKUP(A2497,BD!$A$2:$E$3988,3,0)</f>
        <v>7/16 X 48</v>
      </c>
      <c r="D2497" s="95" t="str">
        <f>+VLOOKUP(A2497,BD!$A$2:$E$3988,4,0)</f>
        <v>ESP. 7/16 X  1" 3/4  (44,5 MM) NC-NF</v>
      </c>
      <c r="E2497" s="96">
        <f>+VLOOKUP(A2497,BD!$A$2:$E$3988,5,0)</f>
        <v>2872.75</v>
      </c>
      <c r="G2497" s="101">
        <f t="shared" si="77"/>
        <v>1551.29</v>
      </c>
      <c r="H2497" s="69"/>
      <c r="I2497" s="101">
        <f t="array" ref="I2497">+ROUND(G2497+(G2497*DES.2),2)</f>
        <v>2792.32</v>
      </c>
      <c r="J2497" s="57"/>
      <c r="K2497" s="57"/>
      <c r="L2497" s="57"/>
      <c r="M2497" s="57"/>
      <c r="N2497" s="57"/>
      <c r="O2497" s="65" t="str">
        <f>+IFERROR(VLOOKUP(A2497,Imagen!A:B,2,0),"")</f>
        <v/>
      </c>
    </row>
    <row r="2498" spans="1:15" ht="18">
      <c r="A2498" s="75" t="s">
        <v>2502</v>
      </c>
      <c r="C2498" s="94" t="str">
        <f>+VLOOKUP(A2498,BD!$A$2:$E$3988,3,0)</f>
        <v>7/16 X 2"</v>
      </c>
      <c r="D2498" s="95" t="str">
        <f>+VLOOKUP(A2498,BD!$A$2:$E$3988,4,0)</f>
        <v>ESP. 7/16 X 2" NC-NC ESCAPE</v>
      </c>
      <c r="E2498" s="96">
        <f>+VLOOKUP(A2498,BD!$A$2:$E$3988,5,0)</f>
        <v>2872.75</v>
      </c>
      <c r="G2498" s="101">
        <f t="shared" si="77"/>
        <v>1551.29</v>
      </c>
      <c r="H2498" s="69"/>
      <c r="I2498" s="101">
        <f t="array" ref="I2498">+ROUND(G2498+(G2498*DES.2),2)</f>
        <v>2792.32</v>
      </c>
      <c r="J2498" s="57"/>
      <c r="K2498" s="57"/>
      <c r="L2498" s="57"/>
      <c r="M2498" s="57"/>
      <c r="N2498" s="57"/>
      <c r="O2498" s="65" t="str">
        <f>+IFERROR(VLOOKUP(A2498,Imagen!A:B,2,0),"")</f>
        <v/>
      </c>
    </row>
    <row r="2499" spans="1:15" ht="25.5">
      <c r="A2499" s="75" t="s">
        <v>2503</v>
      </c>
      <c r="C2499" s="94" t="str">
        <f>+VLOOKUP(A2499,BD!$A$2:$E$3988,3,0)</f>
        <v>ESP. 1/2 X 55 W-NF</v>
      </c>
      <c r="D2499" s="95" t="str">
        <f>+VLOOKUP(A2499,BD!$A$2:$E$3988,4,0)</f>
        <v>ESP. 1/2 X 55 W-NF</v>
      </c>
      <c r="E2499" s="96">
        <f>+VLOOKUP(A2499,BD!$A$2:$E$3988,5,0)</f>
        <v>4980.1400000000003</v>
      </c>
      <c r="G2499" s="101">
        <f t="shared" si="77"/>
        <v>2689.28</v>
      </c>
      <c r="H2499" s="69"/>
      <c r="I2499" s="101">
        <f t="array" ref="I2499">+ROUND(G2499+(G2499*DES.2),2)</f>
        <v>4840.7</v>
      </c>
      <c r="J2499" s="57"/>
      <c r="K2499" s="57"/>
      <c r="L2499" s="57"/>
      <c r="M2499" s="57"/>
      <c r="N2499" s="57"/>
      <c r="O2499" s="65" t="str">
        <f>+IFERROR(VLOOKUP(A2499,Imagen!A:B,2,0),"")</f>
        <v/>
      </c>
    </row>
    <row r="2500" spans="1:15" ht="25.5">
      <c r="A2500" s="75" t="s">
        <v>2504</v>
      </c>
      <c r="C2500" s="94" t="str">
        <f>+VLOOKUP(A2500,BD!$A$2:$E$3988,3,0)</f>
        <v xml:space="preserve">ESP. 5/16 X 1.3/8 (34.9) </v>
      </c>
      <c r="D2500" s="95" t="str">
        <f>+VLOOKUP(A2500,BD!$A$2:$E$3988,4,0)</f>
        <v xml:space="preserve">ESP. 5/16 X 1.3/8 (34.9) </v>
      </c>
      <c r="E2500" s="96">
        <f>+VLOOKUP(A2500,BD!$A$2:$E$3988,5,0)</f>
        <v>1831.73</v>
      </c>
      <c r="G2500" s="101">
        <f t="shared" si="77"/>
        <v>989.13</v>
      </c>
      <c r="H2500" s="69"/>
      <c r="I2500" s="101">
        <f t="array" ref="I2500">+ROUND(G2500+(G2500*DES.2),2)</f>
        <v>1780.43</v>
      </c>
      <c r="J2500" s="57"/>
      <c r="K2500" s="57"/>
      <c r="L2500" s="57"/>
      <c r="M2500" s="57"/>
      <c r="N2500" s="57"/>
      <c r="O2500" s="65" t="str">
        <f>+IFERROR(VLOOKUP(A2500,Imagen!A:B,2,0),"")</f>
        <v/>
      </c>
    </row>
    <row r="2501" spans="1:15" ht="18">
      <c r="A2501" s="75" t="s">
        <v>2505</v>
      </c>
      <c r="C2501" s="94" t="str">
        <f>+VLOOKUP(A2501,BD!$A$2:$E$3988,3,0)</f>
        <v>3/8 X 60</v>
      </c>
      <c r="D2501" s="95" t="str">
        <f>+VLOOKUP(A2501,BD!$A$2:$E$3988,4,0)</f>
        <v>3/8 X 60</v>
      </c>
      <c r="E2501" s="96">
        <f>+VLOOKUP(A2501,BD!$A$2:$E$3988,5,0)</f>
        <v>2476.8000000000002</v>
      </c>
      <c r="G2501" s="101">
        <f t="shared" si="77"/>
        <v>1337.47</v>
      </c>
      <c r="H2501" s="69"/>
      <c r="I2501" s="101">
        <f t="array" ref="I2501">+ROUND(G2501+(G2501*DES.2),2)</f>
        <v>2407.4499999999998</v>
      </c>
      <c r="J2501" s="57"/>
      <c r="K2501" s="57"/>
      <c r="L2501" s="57"/>
      <c r="M2501" s="57"/>
      <c r="N2501" s="57"/>
      <c r="O2501" s="65" t="str">
        <f>+IFERROR(VLOOKUP(A2501,Imagen!A:B,2,0),"")</f>
        <v/>
      </c>
    </row>
    <row r="2502" spans="1:15" ht="18">
      <c r="A2502" s="75" t="s">
        <v>2506</v>
      </c>
      <c r="C2502" s="94" t="str">
        <f>+VLOOKUP(A2502,BD!$A$2:$E$3988,3,0)</f>
        <v>8 X 10 X 45</v>
      </c>
      <c r="D2502" s="95" t="str">
        <f>+VLOOKUP(A2502,BD!$A$2:$E$3988,4,0)</f>
        <v>8 X 10 X 45</v>
      </c>
      <c r="E2502" s="96">
        <f>+VLOOKUP(A2502,BD!$A$2:$E$3988,5,0)</f>
        <v>3370.46</v>
      </c>
      <c r="G2502" s="101">
        <f t="shared" si="77"/>
        <v>1820.05</v>
      </c>
      <c r="H2502" s="69"/>
      <c r="I2502" s="101">
        <f t="array" ref="I2502">+ROUND(G2502+(G2502*DES.2),2)</f>
        <v>3276.09</v>
      </c>
      <c r="J2502" s="57"/>
      <c r="K2502" s="57"/>
      <c r="L2502" s="57"/>
      <c r="M2502" s="57"/>
      <c r="N2502" s="57"/>
      <c r="O2502" s="65" t="str">
        <f>+IFERROR(VLOOKUP(A2502,Imagen!A:B,2,0),"")</f>
        <v/>
      </c>
    </row>
    <row r="2503" spans="1:15" ht="18">
      <c r="A2503" s="75" t="s">
        <v>2507</v>
      </c>
      <c r="C2503" s="94" t="str">
        <f>+VLOOKUP(A2503,BD!$A$2:$E$3988,3,0)</f>
        <v>3/8 x 2"</v>
      </c>
      <c r="D2503" s="95" t="str">
        <f>+VLOOKUP(A2503,BD!$A$2:$E$3988,4,0)</f>
        <v>3/8 x 2"</v>
      </c>
      <c r="E2503" s="96">
        <f>+VLOOKUP(A2503,BD!$A$2:$E$3988,5,0)</f>
        <v>2476.8000000000002</v>
      </c>
      <c r="G2503" s="101">
        <f t="shared" si="77"/>
        <v>1337.47</v>
      </c>
      <c r="H2503" s="69"/>
      <c r="I2503" s="101">
        <f t="array" ref="I2503">+ROUND(G2503+(G2503*DES.2),2)</f>
        <v>2407.4499999999998</v>
      </c>
      <c r="J2503" s="57"/>
      <c r="K2503" s="57"/>
      <c r="L2503" s="57"/>
      <c r="M2503" s="57"/>
      <c r="N2503" s="57"/>
      <c r="O2503" s="65" t="str">
        <f>+IFERROR(VLOOKUP(A2503,Imagen!A:B,2,0),"")</f>
        <v/>
      </c>
    </row>
    <row r="2504" spans="1:15" ht="18">
      <c r="A2504" s="75" t="s">
        <v>2508</v>
      </c>
      <c r="C2504" s="94" t="str">
        <f>+VLOOKUP(A2504,BD!$A$2:$E$3988,3,0)</f>
        <v>5 x 60</v>
      </c>
      <c r="D2504" s="95" t="str">
        <f>+VLOOKUP(A2504,BD!$A$2:$E$3988,4,0)</f>
        <v>5 x 60</v>
      </c>
      <c r="E2504" s="96">
        <f>+VLOOKUP(A2504,BD!$A$2:$E$3988,5,0)</f>
        <v>1972.8</v>
      </c>
      <c r="G2504" s="101">
        <f t="shared" si="77"/>
        <v>1065.31</v>
      </c>
      <c r="H2504" s="69"/>
      <c r="I2504" s="101">
        <f t="array" ref="I2504">+ROUND(G2504+(G2504*DES.2),2)</f>
        <v>1917.56</v>
      </c>
      <c r="J2504" s="57"/>
      <c r="K2504" s="57"/>
      <c r="L2504" s="57"/>
      <c r="M2504" s="57"/>
      <c r="N2504" s="57"/>
      <c r="O2504" s="65" t="str">
        <f>+IFERROR(VLOOKUP(A2504,Imagen!A:B,2,0),"")</f>
        <v/>
      </c>
    </row>
    <row r="2505" spans="1:15" ht="18">
      <c r="A2505" s="75" t="s">
        <v>2509</v>
      </c>
      <c r="C2505" s="94" t="str">
        <f>+VLOOKUP(A2505,BD!$A$2:$E$3988,3,0)</f>
        <v>8 x 9 x 80</v>
      </c>
      <c r="D2505" s="95" t="str">
        <f>+VLOOKUP(A2505,BD!$A$2:$E$3988,4,0)</f>
        <v>8 x 9 x 80</v>
      </c>
      <c r="E2505" s="96">
        <f>+VLOOKUP(A2505,BD!$A$2:$E$3988,5,0)</f>
        <v>3240</v>
      </c>
      <c r="G2505" s="101">
        <f t="shared" si="77"/>
        <v>1749.6</v>
      </c>
      <c r="H2505" s="69"/>
      <c r="I2505" s="101">
        <f t="array" ref="I2505">+ROUND(G2505+(G2505*DES.2),2)</f>
        <v>3149.28</v>
      </c>
      <c r="J2505" s="57"/>
      <c r="K2505" s="57"/>
      <c r="L2505" s="57"/>
      <c r="M2505" s="57"/>
      <c r="N2505" s="57"/>
      <c r="O2505" s="65" t="str">
        <f>+IFERROR(VLOOKUP(A2505,Imagen!A:B,2,0),"")</f>
        <v/>
      </c>
    </row>
    <row r="2506" spans="1:15" ht="18.75" thickBot="1">
      <c r="A2506" s="75" t="s">
        <v>2510</v>
      </c>
      <c r="C2506" s="94" t="str">
        <f>+VLOOKUP(A2506,BD!$A$2:$E$3988,3,0)</f>
        <v>8 x 10 x 50</v>
      </c>
      <c r="D2506" s="95" t="str">
        <f>+VLOOKUP(A2506,BD!$A$2:$E$3988,4,0)</f>
        <v>8 x 10 x 50</v>
      </c>
      <c r="E2506" s="96">
        <f>+VLOOKUP(A2506,BD!$A$2:$E$3988,5,0)</f>
        <v>3528</v>
      </c>
      <c r="G2506" s="101">
        <f t="shared" si="77"/>
        <v>1905.12</v>
      </c>
      <c r="H2506" s="69"/>
      <c r="I2506" s="101">
        <f t="array" ref="I2506">+ROUND(G2506+(G2506*DES.2),2)</f>
        <v>3429.22</v>
      </c>
      <c r="J2506" s="57"/>
      <c r="K2506" s="57"/>
      <c r="L2506" s="57"/>
      <c r="M2506" s="57"/>
      <c r="N2506" s="57"/>
      <c r="O2506" s="65" t="str">
        <f>+IFERROR(VLOOKUP(A2506,Imagen!A:B,2,0),"")</f>
        <v/>
      </c>
    </row>
    <row r="2507" spans="1:15" ht="27" thickBot="1">
      <c r="A2507" s="75">
        <f>+A2449+1</f>
        <v>40</v>
      </c>
      <c r="B2507" s="174"/>
      <c r="C2507" s="173" t="str">
        <f>+VLOOKUP(A2507,BD!$G:$H,2,0)</f>
        <v>PASACABLES DE GOMA</v>
      </c>
      <c r="D2507" s="157"/>
      <c r="E2507" s="158"/>
      <c r="J2507" s="57"/>
      <c r="K2507" s="57"/>
      <c r="L2507" s="57"/>
      <c r="M2507" s="57"/>
      <c r="N2507" s="57"/>
      <c r="O2507" s="65" t="str">
        <f>+IFERROR(VLOOKUP(A2507,Imagen!A:B,2,0),"")</f>
        <v/>
      </c>
    </row>
    <row r="2508" spans="1:15" ht="18">
      <c r="A2508" s="75" t="s">
        <v>2511</v>
      </c>
      <c r="B2508" s="175"/>
      <c r="C2508" s="91">
        <f>+VLOOKUP(A2508,BD!$A$2:$E$3988,3,0)</f>
        <v>1</v>
      </c>
      <c r="D2508" s="92" t="str">
        <f>+VLOOKUP(A2508,BD!$A$2:$E$3988,4,0)</f>
        <v>14 x 9 x 5</v>
      </c>
      <c r="E2508" s="93">
        <f>+VLOOKUP(A2508,BD!$A$2:$E$3988,5,0)</f>
        <v>923.36</v>
      </c>
      <c r="G2508" s="100">
        <f t="shared" ref="G2508:G2534" si="78">IF($G$7="SI",ROUND(E2508-(E2508*DES.1),2)*1.21,ROUND(E2508-(E2508*DES.1),2))</f>
        <v>498.61</v>
      </c>
      <c r="H2508" s="69"/>
      <c r="I2508" s="100">
        <f t="array" ref="I2508">+ROUND(G2508+(G2508*DES.2),2)</f>
        <v>897.5</v>
      </c>
      <c r="J2508" s="57"/>
      <c r="K2508" s="57"/>
      <c r="L2508" s="57"/>
      <c r="M2508" s="57"/>
      <c r="N2508" s="57"/>
      <c r="O2508" s="65" t="str">
        <f>+IFERROR(VLOOKUP(A2508,Imagen!A:B,2,0),"")</f>
        <v/>
      </c>
    </row>
    <row r="2509" spans="1:15" ht="18">
      <c r="A2509" s="75" t="s">
        <v>2512</v>
      </c>
      <c r="B2509" s="175"/>
      <c r="C2509" s="94">
        <f>+VLOOKUP(A2509,BD!$A$2:$E$3988,3,0)</f>
        <v>2</v>
      </c>
      <c r="D2509" s="95" t="str">
        <f>+VLOOKUP(A2509,BD!$A$2:$E$3988,4,0)</f>
        <v>9 x 4 x 3,5</v>
      </c>
      <c r="E2509" s="96">
        <f>+VLOOKUP(A2509,BD!$A$2:$E$3988,5,0)</f>
        <v>826.88</v>
      </c>
      <c r="G2509" s="101">
        <f t="shared" si="78"/>
        <v>446.52</v>
      </c>
      <c r="H2509" s="69"/>
      <c r="I2509" s="101">
        <f t="array" ref="I2509">+ROUND(G2509+(G2509*DES.2),2)</f>
        <v>803.74</v>
      </c>
      <c r="J2509" s="57"/>
      <c r="K2509" s="57"/>
      <c r="L2509" s="57"/>
      <c r="M2509" s="57"/>
      <c r="N2509" s="57"/>
      <c r="O2509" s="65" t="str">
        <f>+IFERROR(VLOOKUP(A2509,Imagen!A:B,2,0),"")</f>
        <v/>
      </c>
    </row>
    <row r="2510" spans="1:15" ht="18">
      <c r="A2510" s="75" t="s">
        <v>2513</v>
      </c>
      <c r="B2510" s="175"/>
      <c r="C2510" s="94">
        <f>+VLOOKUP(A2510,BD!$A$2:$E$3988,3,0)</f>
        <v>3</v>
      </c>
      <c r="D2510" s="95" t="str">
        <f>+VLOOKUP(A2510,BD!$A$2:$E$3988,4,0)</f>
        <v>14 x 10,5 x 7</v>
      </c>
      <c r="E2510" s="96">
        <f>+VLOOKUP(A2510,BD!$A$2:$E$3988,5,0)</f>
        <v>532.4</v>
      </c>
      <c r="G2510" s="101">
        <f t="shared" si="78"/>
        <v>287.5</v>
      </c>
      <c r="H2510" s="69"/>
      <c r="I2510" s="101">
        <f t="array" ref="I2510">+ROUND(G2510+(G2510*DES.2),2)</f>
        <v>517.5</v>
      </c>
      <c r="J2510" s="57"/>
      <c r="K2510" s="57"/>
      <c r="L2510" s="57"/>
      <c r="M2510" s="57"/>
      <c r="N2510" s="57"/>
      <c r="O2510" s="65" t="str">
        <f>+IFERROR(VLOOKUP(A2510,Imagen!A:B,2,0),"")</f>
        <v/>
      </c>
    </row>
    <row r="2511" spans="1:15" ht="18">
      <c r="A2511" s="75" t="s">
        <v>2514</v>
      </c>
      <c r="B2511" s="175"/>
      <c r="C2511" s="94">
        <f>+VLOOKUP(A2511,BD!$A$2:$E$3988,3,0)</f>
        <v>4</v>
      </c>
      <c r="D2511" s="95" t="str">
        <f>+VLOOKUP(A2511,BD!$A$2:$E$3988,4,0)</f>
        <v>11 x 6 x 5</v>
      </c>
      <c r="E2511" s="96">
        <f>+VLOOKUP(A2511,BD!$A$2:$E$3988,5,0)</f>
        <v>715.4</v>
      </c>
      <c r="G2511" s="101">
        <f t="shared" si="78"/>
        <v>386.32</v>
      </c>
      <c r="H2511" s="69"/>
      <c r="I2511" s="101">
        <f t="array" ref="I2511">+ROUND(G2511+(G2511*DES.2),2)</f>
        <v>695.38</v>
      </c>
      <c r="J2511" s="57"/>
      <c r="K2511" s="57"/>
      <c r="L2511" s="57"/>
      <c r="M2511" s="57"/>
      <c r="N2511" s="57"/>
      <c r="O2511" s="65" t="str">
        <f>+IFERROR(VLOOKUP(A2511,Imagen!A:B,2,0),"")</f>
        <v/>
      </c>
    </row>
    <row r="2512" spans="1:15" ht="18">
      <c r="A2512" s="75" t="s">
        <v>2515</v>
      </c>
      <c r="B2512" s="175"/>
      <c r="C2512" s="94">
        <f>+VLOOKUP(A2512,BD!$A$2:$E$3988,3,0)</f>
        <v>5</v>
      </c>
      <c r="D2512" s="95" t="str">
        <f>+VLOOKUP(A2512,BD!$A$2:$E$3988,4,0)</f>
        <v>17 x 11 x 9</v>
      </c>
      <c r="E2512" s="96">
        <f>+VLOOKUP(A2512,BD!$A$2:$E$3988,5,0)</f>
        <v>587.32000000000005</v>
      </c>
      <c r="G2512" s="101">
        <f t="shared" si="78"/>
        <v>317.14999999999998</v>
      </c>
      <c r="H2512" s="69"/>
      <c r="I2512" s="101">
        <f t="array" ref="I2512">+ROUND(G2512+(G2512*DES.2),2)</f>
        <v>570.87</v>
      </c>
      <c r="J2512" s="57"/>
      <c r="K2512" s="57"/>
      <c r="L2512" s="57"/>
      <c r="M2512" s="57"/>
      <c r="N2512" s="57"/>
      <c r="O2512" s="65" t="str">
        <f>+IFERROR(VLOOKUP(A2512,Imagen!A:B,2,0),"")</f>
        <v/>
      </c>
    </row>
    <row r="2513" spans="1:15" ht="18">
      <c r="A2513" s="75" t="s">
        <v>2516</v>
      </c>
      <c r="B2513" s="175"/>
      <c r="C2513" s="94">
        <f>+VLOOKUP(A2513,BD!$A$2:$E$3988,3,0)</f>
        <v>6</v>
      </c>
      <c r="D2513" s="95" t="str">
        <f>+VLOOKUP(A2513,BD!$A$2:$E$3988,4,0)</f>
        <v>17 x 11 x 12</v>
      </c>
      <c r="E2513" s="96">
        <f>+VLOOKUP(A2513,BD!$A$2:$E$3988,5,0)</f>
        <v>743.68</v>
      </c>
      <c r="G2513" s="101">
        <f t="shared" si="78"/>
        <v>401.59</v>
      </c>
      <c r="H2513" s="69"/>
      <c r="I2513" s="101">
        <f t="array" ref="I2513">+ROUND(G2513+(G2513*DES.2),2)</f>
        <v>722.86</v>
      </c>
      <c r="J2513" s="57"/>
      <c r="K2513" s="57"/>
      <c r="L2513" s="57"/>
      <c r="M2513" s="57"/>
      <c r="N2513" s="57"/>
      <c r="O2513" s="65" t="str">
        <f>+IFERROR(VLOOKUP(A2513,Imagen!A:B,2,0),"")</f>
        <v/>
      </c>
    </row>
    <row r="2514" spans="1:15" ht="18">
      <c r="A2514" s="75" t="s">
        <v>2517</v>
      </c>
      <c r="B2514" s="175"/>
      <c r="C2514" s="94">
        <f>+VLOOKUP(A2514,BD!$A$2:$E$3988,3,0)</f>
        <v>7</v>
      </c>
      <c r="D2514" s="95" t="str">
        <f>+VLOOKUP(A2514,BD!$A$2:$E$3988,4,0)</f>
        <v>14 x 10 x 8</v>
      </c>
      <c r="E2514" s="96">
        <f>+VLOOKUP(A2514,BD!$A$2:$E$3988,5,0)</f>
        <v>532.4</v>
      </c>
      <c r="G2514" s="101">
        <f t="shared" si="78"/>
        <v>287.5</v>
      </c>
      <c r="H2514" s="69"/>
      <c r="I2514" s="101">
        <f t="array" ref="I2514">+ROUND(G2514+(G2514*DES.2),2)</f>
        <v>517.5</v>
      </c>
      <c r="J2514" s="57"/>
      <c r="K2514" s="57"/>
      <c r="L2514" s="57"/>
      <c r="M2514" s="57"/>
      <c r="N2514" s="57"/>
      <c r="O2514" s="65" t="str">
        <f>+IFERROR(VLOOKUP(A2514,Imagen!A:B,2,0),"")</f>
        <v/>
      </c>
    </row>
    <row r="2515" spans="1:15" ht="18">
      <c r="A2515" s="75" t="s">
        <v>2518</v>
      </c>
      <c r="C2515" s="94">
        <f>+VLOOKUP(A2515,BD!$A$2:$E$3988,3,0)</f>
        <v>8</v>
      </c>
      <c r="D2515" s="95" t="str">
        <f>+VLOOKUP(A2515,BD!$A$2:$E$3988,4,0)</f>
        <v>16 x 11 x 12</v>
      </c>
      <c r="E2515" s="96">
        <f>+VLOOKUP(A2515,BD!$A$2:$E$3988,5,0)</f>
        <v>690.44</v>
      </c>
      <c r="G2515" s="101">
        <f t="shared" si="78"/>
        <v>372.84</v>
      </c>
      <c r="H2515" s="69"/>
      <c r="I2515" s="101">
        <f t="array" ref="I2515">+ROUND(G2515+(G2515*DES.2),2)</f>
        <v>671.11</v>
      </c>
      <c r="J2515" s="57"/>
      <c r="K2515" s="57"/>
      <c r="L2515" s="57"/>
      <c r="M2515" s="57"/>
      <c r="N2515" s="57"/>
      <c r="O2515" s="65" t="str">
        <f>+IFERROR(VLOOKUP(A2515,Imagen!A:B,2,0),"")</f>
        <v/>
      </c>
    </row>
    <row r="2516" spans="1:15" ht="18">
      <c r="A2516" s="75" t="s">
        <v>2519</v>
      </c>
      <c r="C2516" s="94">
        <f>+VLOOKUP(A2516,BD!$A$2:$E$3988,3,0)</f>
        <v>9</v>
      </c>
      <c r="D2516" s="95" t="str">
        <f>+VLOOKUP(A2516,BD!$A$2:$E$3988,4,0)</f>
        <v>17 x 11 x 10</v>
      </c>
      <c r="E2516" s="96">
        <f>+VLOOKUP(A2516,BD!$A$2:$E$3988,5,0)</f>
        <v>1146.32</v>
      </c>
      <c r="G2516" s="101">
        <f t="shared" si="78"/>
        <v>619.01</v>
      </c>
      <c r="H2516" s="69"/>
      <c r="I2516" s="101">
        <f t="array" ref="I2516">+ROUND(G2516+(G2516*DES.2),2)</f>
        <v>1114.22</v>
      </c>
      <c r="J2516" s="57"/>
      <c r="K2516" s="57"/>
      <c r="L2516" s="57"/>
      <c r="M2516" s="57"/>
      <c r="N2516" s="57"/>
      <c r="O2516" s="65" t="str">
        <f>+IFERROR(VLOOKUP(A2516,Imagen!A:B,2,0),"")</f>
        <v/>
      </c>
    </row>
    <row r="2517" spans="1:15" ht="18">
      <c r="A2517" s="75" t="s">
        <v>2520</v>
      </c>
      <c r="C2517" s="94">
        <f>+VLOOKUP(A2517,BD!$A$2:$E$3988,3,0)</f>
        <v>10</v>
      </c>
      <c r="D2517" s="95" t="str">
        <f>+VLOOKUP(A2517,BD!$A$2:$E$3988,4,0)</f>
        <v>17 x 10 x 7,5</v>
      </c>
      <c r="E2517" s="96">
        <f>+VLOOKUP(A2517,BD!$A$2:$E$3988,5,0)</f>
        <v>1099.72</v>
      </c>
      <c r="G2517" s="101">
        <f t="shared" si="78"/>
        <v>593.85</v>
      </c>
      <c r="H2517" s="69"/>
      <c r="I2517" s="101">
        <f t="array" ref="I2517">+ROUND(G2517+(G2517*DES.2),2)</f>
        <v>1068.93</v>
      </c>
      <c r="J2517" s="57"/>
      <c r="K2517" s="57"/>
      <c r="L2517" s="57"/>
      <c r="M2517" s="57"/>
      <c r="N2517" s="57"/>
      <c r="O2517" s="65" t="str">
        <f>+IFERROR(VLOOKUP(A2517,Imagen!A:B,2,0),"")</f>
        <v/>
      </c>
    </row>
    <row r="2518" spans="1:15" ht="18">
      <c r="A2518" s="75" t="s">
        <v>2521</v>
      </c>
      <c r="C2518" s="94">
        <f>+VLOOKUP(A2518,BD!$A$2:$E$3988,3,0)</f>
        <v>11</v>
      </c>
      <c r="D2518" s="95" t="str">
        <f>+VLOOKUP(A2518,BD!$A$2:$E$3988,4,0)</f>
        <v>17 x 12 x 9</v>
      </c>
      <c r="E2518" s="96">
        <f>+VLOOKUP(A2518,BD!$A$2:$E$3988,5,0)</f>
        <v>776.96</v>
      </c>
      <c r="G2518" s="101">
        <f t="shared" si="78"/>
        <v>419.56</v>
      </c>
      <c r="H2518" s="69"/>
      <c r="I2518" s="101">
        <f t="array" ref="I2518">+ROUND(G2518+(G2518*DES.2),2)</f>
        <v>755.21</v>
      </c>
      <c r="J2518" s="57"/>
      <c r="K2518" s="57"/>
      <c r="L2518" s="57"/>
      <c r="M2518" s="57"/>
      <c r="N2518" s="57"/>
      <c r="O2518" s="65" t="str">
        <f>+IFERROR(VLOOKUP(A2518,Imagen!A:B,2,0),"")</f>
        <v/>
      </c>
    </row>
    <row r="2519" spans="1:15" ht="18">
      <c r="A2519" s="75" t="s">
        <v>2522</v>
      </c>
      <c r="C2519" s="94">
        <f>+VLOOKUP(A2519,BD!$A$2:$E$3988,3,0)</f>
        <v>12</v>
      </c>
      <c r="D2519" s="95" t="str">
        <f>+VLOOKUP(A2519,BD!$A$2:$E$3988,4,0)</f>
        <v>27 x 20 x 15</v>
      </c>
      <c r="E2519" s="96">
        <f>+VLOOKUP(A2519,BD!$A$2:$E$3988,5,0)</f>
        <v>1081.44</v>
      </c>
      <c r="G2519" s="101">
        <f t="shared" si="78"/>
        <v>583.98</v>
      </c>
      <c r="H2519" s="69"/>
      <c r="I2519" s="101">
        <f t="array" ref="I2519">+ROUND(G2519+(G2519*DES.2),2)</f>
        <v>1051.1600000000001</v>
      </c>
      <c r="J2519" s="57"/>
      <c r="K2519" s="57"/>
      <c r="L2519" s="57"/>
      <c r="M2519" s="57"/>
      <c r="N2519" s="57"/>
      <c r="O2519" s="65" t="str">
        <f>+IFERROR(VLOOKUP(A2519,Imagen!A:B,2,0),"")</f>
        <v/>
      </c>
    </row>
    <row r="2520" spans="1:15" ht="18">
      <c r="A2520" s="75" t="s">
        <v>2523</v>
      </c>
      <c r="C2520" s="94">
        <f>+VLOOKUP(A2520,BD!$A$2:$E$3988,3,0)</f>
        <v>13</v>
      </c>
      <c r="D2520" s="95" t="str">
        <f>+VLOOKUP(A2520,BD!$A$2:$E$3988,4,0)</f>
        <v>25 x 14 x 8</v>
      </c>
      <c r="E2520" s="96">
        <f>+VLOOKUP(A2520,BD!$A$2:$E$3988,5,0)</f>
        <v>831.88</v>
      </c>
      <c r="G2520" s="101">
        <f t="shared" si="78"/>
        <v>449.22</v>
      </c>
      <c r="H2520" s="69"/>
      <c r="I2520" s="101">
        <f t="array" ref="I2520">+ROUND(G2520+(G2520*DES.2),2)</f>
        <v>808.6</v>
      </c>
      <c r="J2520" s="57"/>
      <c r="K2520" s="57"/>
      <c r="L2520" s="57"/>
      <c r="M2520" s="57"/>
      <c r="N2520" s="57"/>
      <c r="O2520" s="65" t="str">
        <f>+IFERROR(VLOOKUP(A2520,Imagen!A:B,2,0),"")</f>
        <v/>
      </c>
    </row>
    <row r="2521" spans="1:15" ht="18">
      <c r="A2521" s="75" t="s">
        <v>2524</v>
      </c>
      <c r="C2521" s="94">
        <f>+VLOOKUP(A2521,BD!$A$2:$E$3988,3,0)</f>
        <v>14</v>
      </c>
      <c r="D2521" s="95" t="str">
        <f>+VLOOKUP(A2521,BD!$A$2:$E$3988,4,0)</f>
        <v>22 x 15 x 14</v>
      </c>
      <c r="E2521" s="96">
        <f>+VLOOKUP(A2521,BD!$A$2:$E$3988,5,0)</f>
        <v>891.76</v>
      </c>
      <c r="G2521" s="101">
        <f t="shared" si="78"/>
        <v>481.55</v>
      </c>
      <c r="H2521" s="69"/>
      <c r="I2521" s="101">
        <f t="array" ref="I2521">+ROUND(G2521+(G2521*DES.2),2)</f>
        <v>866.79</v>
      </c>
      <c r="J2521" s="57"/>
      <c r="K2521" s="57"/>
      <c r="L2521" s="57"/>
      <c r="M2521" s="57"/>
      <c r="N2521" s="57"/>
      <c r="O2521" s="65" t="str">
        <f>+IFERROR(VLOOKUP(A2521,Imagen!A:B,2,0),"")</f>
        <v/>
      </c>
    </row>
    <row r="2522" spans="1:15" ht="18">
      <c r="A2522" s="75" t="s">
        <v>2525</v>
      </c>
      <c r="C2522" s="94">
        <f>+VLOOKUP(A2522,BD!$A$2:$E$3988,3,0)</f>
        <v>15</v>
      </c>
      <c r="D2522" s="95" t="str">
        <f>+VLOOKUP(A2522,BD!$A$2:$E$3988,4,0)</f>
        <v>22,8 x 17 x 14</v>
      </c>
      <c r="E2522" s="96">
        <f>+VLOOKUP(A2522,BD!$A$2:$E$3988,5,0)</f>
        <v>1048.1600000000001</v>
      </c>
      <c r="G2522" s="101">
        <f t="shared" si="78"/>
        <v>566.01</v>
      </c>
      <c r="H2522" s="69"/>
      <c r="I2522" s="101">
        <f t="array" ref="I2522">+ROUND(G2522+(G2522*DES.2),2)</f>
        <v>1018.82</v>
      </c>
      <c r="J2522" s="57"/>
      <c r="K2522" s="57"/>
      <c r="L2522" s="57"/>
      <c r="M2522" s="57"/>
      <c r="N2522" s="57"/>
      <c r="O2522" s="65" t="str">
        <f>+IFERROR(VLOOKUP(A2522,Imagen!A:B,2,0),"")</f>
        <v/>
      </c>
    </row>
    <row r="2523" spans="1:15" ht="18">
      <c r="A2523" s="75" t="s">
        <v>2526</v>
      </c>
      <c r="C2523" s="94">
        <f>+VLOOKUP(A2523,BD!$A$2:$E$3988,3,0)</f>
        <v>16</v>
      </c>
      <c r="D2523" s="95" t="str">
        <f>+VLOOKUP(A2523,BD!$A$2:$E$3988,4,0)</f>
        <v>21 x 16 x 14</v>
      </c>
      <c r="E2523" s="96">
        <f>+VLOOKUP(A2523,BD!$A$2:$E$3988,5,0)</f>
        <v>1330.64</v>
      </c>
      <c r="G2523" s="101">
        <f t="shared" si="78"/>
        <v>718.55</v>
      </c>
      <c r="H2523" s="69"/>
      <c r="I2523" s="101">
        <f t="array" ref="I2523">+ROUND(G2523+(G2523*DES.2),2)</f>
        <v>1293.3900000000001</v>
      </c>
      <c r="J2523" s="57"/>
      <c r="K2523" s="57"/>
      <c r="L2523" s="57"/>
      <c r="M2523" s="57"/>
      <c r="N2523" s="57"/>
      <c r="O2523" s="65" t="str">
        <f>+IFERROR(VLOOKUP(A2523,Imagen!A:B,2,0),"")</f>
        <v/>
      </c>
    </row>
    <row r="2524" spans="1:15" ht="18">
      <c r="A2524" s="75" t="s">
        <v>2527</v>
      </c>
      <c r="C2524" s="94">
        <f>+VLOOKUP(A2524,BD!$A$2:$E$3988,3,0)</f>
        <v>17</v>
      </c>
      <c r="D2524" s="95" t="str">
        <f>+VLOOKUP(A2524,BD!$A$2:$E$3988,4,0)</f>
        <v>20 x 5 x 10</v>
      </c>
      <c r="E2524" s="96">
        <f>+VLOOKUP(A2524,BD!$A$2:$E$3988,5,0)</f>
        <v>667.16</v>
      </c>
      <c r="G2524" s="101">
        <f t="shared" si="78"/>
        <v>360.27</v>
      </c>
      <c r="H2524" s="69"/>
      <c r="I2524" s="101">
        <f t="array" ref="I2524">+ROUND(G2524+(G2524*DES.2),2)</f>
        <v>648.49</v>
      </c>
      <c r="J2524" s="57"/>
      <c r="K2524" s="57"/>
      <c r="L2524" s="57"/>
      <c r="M2524" s="57"/>
      <c r="N2524" s="57"/>
      <c r="O2524" s="65" t="str">
        <f>+IFERROR(VLOOKUP(A2524,Imagen!A:B,2,0),"")</f>
        <v/>
      </c>
    </row>
    <row r="2525" spans="1:15" ht="18">
      <c r="A2525" s="75" t="s">
        <v>2528</v>
      </c>
      <c r="C2525" s="94">
        <f>+VLOOKUP(A2525,BD!$A$2:$E$3988,3,0)</f>
        <v>18</v>
      </c>
      <c r="D2525" s="95" t="str">
        <f>+VLOOKUP(A2525,BD!$A$2:$E$3988,4,0)</f>
        <v>24 x 12,5 x 9,5</v>
      </c>
      <c r="E2525" s="96">
        <f>+VLOOKUP(A2525,BD!$A$2:$E$3988,5,0)</f>
        <v>1487.4</v>
      </c>
      <c r="G2525" s="101">
        <f t="shared" si="78"/>
        <v>803.2</v>
      </c>
      <c r="H2525" s="69"/>
      <c r="I2525" s="101">
        <f t="array" ref="I2525">+ROUND(G2525+(G2525*DES.2),2)</f>
        <v>1445.76</v>
      </c>
      <c r="J2525" s="57"/>
      <c r="K2525" s="57"/>
      <c r="L2525" s="57"/>
      <c r="M2525" s="57"/>
      <c r="N2525" s="57"/>
      <c r="O2525" s="65" t="str">
        <f>+IFERROR(VLOOKUP(A2525,Imagen!A:B,2,0),"")</f>
        <v/>
      </c>
    </row>
    <row r="2526" spans="1:15" ht="18">
      <c r="A2526" s="75" t="s">
        <v>2529</v>
      </c>
      <c r="C2526" s="94">
        <f>+VLOOKUP(A2526,BD!$A$2:$E$3988,3,0)</f>
        <v>19</v>
      </c>
      <c r="D2526" s="95" t="str">
        <f>+VLOOKUP(A2526,BD!$A$2:$E$3988,4,0)</f>
        <v>17 x 11 x 9</v>
      </c>
      <c r="E2526" s="96">
        <f>+VLOOKUP(A2526,BD!$A$2:$E$3988,5,0)</f>
        <v>828.56</v>
      </c>
      <c r="G2526" s="101">
        <f t="shared" si="78"/>
        <v>447.42</v>
      </c>
      <c r="H2526" s="69"/>
      <c r="I2526" s="101">
        <f t="array" ref="I2526">+ROUND(G2526+(G2526*DES.2),2)</f>
        <v>805.36</v>
      </c>
      <c r="J2526" s="57"/>
      <c r="K2526" s="57"/>
      <c r="L2526" s="57"/>
      <c r="M2526" s="57"/>
      <c r="N2526" s="57"/>
      <c r="O2526" s="65" t="str">
        <f>+IFERROR(VLOOKUP(A2526,Imagen!A:B,2,0),"")</f>
        <v/>
      </c>
    </row>
    <row r="2527" spans="1:15" ht="18">
      <c r="A2527" s="75" t="s">
        <v>2530</v>
      </c>
      <c r="C2527" s="94">
        <f>+VLOOKUP(A2527,BD!$A$2:$E$3988,3,0)</f>
        <v>20</v>
      </c>
      <c r="D2527" s="95" t="str">
        <f>+VLOOKUP(A2527,BD!$A$2:$E$3988,4,0)</f>
        <v>19 x 17 x 14</v>
      </c>
      <c r="E2527" s="96">
        <f>+VLOOKUP(A2527,BD!$A$2:$E$3988,5,0)</f>
        <v>775.32</v>
      </c>
      <c r="G2527" s="101">
        <f t="shared" si="78"/>
        <v>418.67</v>
      </c>
      <c r="H2527" s="69"/>
      <c r="I2527" s="101">
        <f t="array" ref="I2527">+ROUND(G2527+(G2527*DES.2),2)</f>
        <v>753.61</v>
      </c>
      <c r="J2527" s="57"/>
      <c r="K2527" s="57"/>
      <c r="L2527" s="57"/>
      <c r="M2527" s="57"/>
      <c r="N2527" s="57"/>
      <c r="O2527" s="65" t="str">
        <f>+IFERROR(VLOOKUP(A2527,Imagen!A:B,2,0),"")</f>
        <v/>
      </c>
    </row>
    <row r="2528" spans="1:15" ht="18">
      <c r="A2528" s="75" t="s">
        <v>2531</v>
      </c>
      <c r="C2528" s="94">
        <f>+VLOOKUP(A2528,BD!$A$2:$E$3988,3,0)</f>
        <v>21</v>
      </c>
      <c r="D2528" s="95" t="str">
        <f>+VLOOKUP(A2528,BD!$A$2:$E$3988,4,0)</f>
        <v>28 x 10 x 11</v>
      </c>
      <c r="E2528" s="96">
        <f>+VLOOKUP(A2528,BD!$A$2:$E$3988,5,0)</f>
        <v>1019.88</v>
      </c>
      <c r="G2528" s="101">
        <f t="shared" si="78"/>
        <v>550.74</v>
      </c>
      <c r="H2528" s="69"/>
      <c r="I2528" s="101">
        <f t="array" ref="I2528">+ROUND(G2528+(G2528*DES.2),2)</f>
        <v>991.33</v>
      </c>
      <c r="J2528" s="57"/>
      <c r="K2528" s="57"/>
      <c r="L2528" s="57"/>
      <c r="M2528" s="57"/>
      <c r="N2528" s="57"/>
      <c r="O2528" s="65" t="str">
        <f>+IFERROR(VLOOKUP(A2528,Imagen!A:B,2,0),"")</f>
        <v/>
      </c>
    </row>
    <row r="2529" spans="1:15" ht="18">
      <c r="A2529" s="75" t="s">
        <v>2532</v>
      </c>
      <c r="C2529" s="94">
        <f>+VLOOKUP(A2529,BD!$A$2:$E$3988,3,0)</f>
        <v>22</v>
      </c>
      <c r="D2529" s="95" t="str">
        <f>+VLOOKUP(A2529,BD!$A$2:$E$3988,4,0)</f>
        <v>14 x 10 x 7</v>
      </c>
      <c r="E2529" s="96">
        <f>+VLOOKUP(A2529,BD!$A$2:$E$3988,5,0)</f>
        <v>1019.88</v>
      </c>
      <c r="G2529" s="101">
        <f t="shared" si="78"/>
        <v>550.74</v>
      </c>
      <c r="H2529" s="69"/>
      <c r="I2529" s="101">
        <f t="array" ref="I2529">+ROUND(G2529+(G2529*DES.2),2)</f>
        <v>991.33</v>
      </c>
      <c r="J2529" s="57"/>
      <c r="K2529" s="57"/>
      <c r="L2529" s="57"/>
      <c r="M2529" s="57"/>
      <c r="N2529" s="57"/>
      <c r="O2529" s="65" t="str">
        <f>+IFERROR(VLOOKUP(A2529,Imagen!A:B,2,0),"")</f>
        <v/>
      </c>
    </row>
    <row r="2530" spans="1:15" ht="18">
      <c r="A2530" s="75" t="s">
        <v>2533</v>
      </c>
      <c r="C2530" s="94">
        <f>+VLOOKUP(A2530,BD!$A$2:$E$3988,3,0)</f>
        <v>23</v>
      </c>
      <c r="D2530" s="95" t="str">
        <f>+VLOOKUP(A2530,BD!$A$2:$E$3988,4,0)</f>
        <v>25 x 18 x 14</v>
      </c>
      <c r="E2530" s="96">
        <f>+VLOOKUP(A2530,BD!$A$2:$E$3988,5,0)</f>
        <v>823.56</v>
      </c>
      <c r="G2530" s="101">
        <f t="shared" si="78"/>
        <v>444.72</v>
      </c>
      <c r="H2530" s="69"/>
      <c r="I2530" s="101">
        <f t="array" ref="I2530">+ROUND(G2530+(G2530*DES.2),2)</f>
        <v>800.5</v>
      </c>
      <c r="J2530" s="57"/>
      <c r="K2530" s="57"/>
      <c r="L2530" s="57"/>
      <c r="M2530" s="57"/>
      <c r="N2530" s="57"/>
      <c r="O2530" s="65" t="str">
        <f>+IFERROR(VLOOKUP(A2530,Imagen!A:B,2,0),"")</f>
        <v/>
      </c>
    </row>
    <row r="2531" spans="1:15" ht="18">
      <c r="A2531" s="75" t="s">
        <v>2534</v>
      </c>
      <c r="C2531" s="94">
        <f>+VLOOKUP(A2531,BD!$A$2:$E$3988,3,0)</f>
        <v>24</v>
      </c>
      <c r="D2531" s="95" t="str">
        <f>+VLOOKUP(A2531,BD!$A$2:$E$3988,4,0)</f>
        <v>Puntera garrafa 17 x 6 x 9</v>
      </c>
      <c r="E2531" s="96">
        <f>+VLOOKUP(A2531,BD!$A$2:$E$3988,5,0)</f>
        <v>676.6</v>
      </c>
      <c r="G2531" s="101">
        <f t="shared" si="78"/>
        <v>365.36</v>
      </c>
      <c r="H2531" s="69"/>
      <c r="I2531" s="101">
        <f t="array" ref="I2531">+ROUND(G2531+(G2531*DES.2),2)</f>
        <v>657.65</v>
      </c>
      <c r="J2531" s="57"/>
      <c r="K2531" s="57"/>
      <c r="L2531" s="57"/>
      <c r="M2531" s="57"/>
      <c r="N2531" s="57"/>
      <c r="O2531" s="65" t="str">
        <f>+IFERROR(VLOOKUP(A2531,Imagen!A:B,2,0),"")</f>
        <v/>
      </c>
    </row>
    <row r="2532" spans="1:15" ht="18">
      <c r="A2532" s="75" t="s">
        <v>2535</v>
      </c>
      <c r="C2532" s="94">
        <f>+VLOOKUP(A2532,BD!$A$2:$E$3988,3,0)</f>
        <v>25</v>
      </c>
      <c r="D2532" s="95" t="str">
        <f>+VLOOKUP(A2532,BD!$A$2:$E$3988,4,0)</f>
        <v>PUNT GARRAF</v>
      </c>
      <c r="E2532" s="96">
        <f>+VLOOKUP(A2532,BD!$A$2:$E$3988,5,0)</f>
        <v>676.6</v>
      </c>
      <c r="G2532" s="101">
        <f t="shared" si="78"/>
        <v>365.36</v>
      </c>
      <c r="H2532" s="69"/>
      <c r="I2532" s="101">
        <f t="array" ref="I2532">+ROUND(G2532+(G2532*DES.2),2)</f>
        <v>657.65</v>
      </c>
      <c r="J2532" s="57"/>
      <c r="K2532" s="57"/>
      <c r="L2532" s="57"/>
      <c r="M2532" s="57"/>
      <c r="N2532" s="57"/>
      <c r="O2532" s="65" t="str">
        <f>+IFERROR(VLOOKUP(A2532,Imagen!A:B,2,0),"")</f>
        <v/>
      </c>
    </row>
    <row r="2533" spans="1:15" ht="18">
      <c r="A2533" s="75" t="s">
        <v>2536</v>
      </c>
      <c r="C2533" s="94">
        <f>+VLOOKUP(A2533,BD!$A$2:$E$3988,3,0)</f>
        <v>26</v>
      </c>
      <c r="D2533" s="95" t="str">
        <f>+VLOOKUP(A2533,BD!$A$2:$E$3988,4,0)</f>
        <v>Puntera garrafa  18 x 6 x 12</v>
      </c>
      <c r="E2533" s="96">
        <f>+VLOOKUP(A2533,BD!$A$2:$E$3988,5,0)</f>
        <v>911.36</v>
      </c>
      <c r="G2533" s="101">
        <f t="shared" si="78"/>
        <v>492.13</v>
      </c>
      <c r="H2533" s="69"/>
      <c r="I2533" s="101">
        <f t="array" ref="I2533">+ROUND(G2533+(G2533*DES.2),2)</f>
        <v>885.83</v>
      </c>
      <c r="J2533" s="57"/>
      <c r="K2533" s="57"/>
      <c r="L2533" s="57"/>
      <c r="M2533" s="57"/>
      <c r="N2533" s="57"/>
      <c r="O2533" s="65" t="str">
        <f>+IFERROR(VLOOKUP(A2533,Imagen!A:B,2,0),"")</f>
        <v/>
      </c>
    </row>
    <row r="2534" spans="1:15" ht="18.75" thickBot="1">
      <c r="A2534" s="75" t="s">
        <v>2537</v>
      </c>
      <c r="C2534" s="94">
        <f>+VLOOKUP(A2534,BD!$A$2:$E$3988,3,0)</f>
        <v>27</v>
      </c>
      <c r="D2534" s="95" t="str">
        <f>+VLOOKUP(A2534,BD!$A$2:$E$3988,4,0)</f>
        <v>tapon garraf  17 x 5 x 12</v>
      </c>
      <c r="E2534" s="96">
        <f>+VLOOKUP(A2534,BD!$A$2:$E$3988,5,0)</f>
        <v>635.91999999999996</v>
      </c>
      <c r="G2534" s="101">
        <f t="shared" si="78"/>
        <v>343.4</v>
      </c>
      <c r="H2534" s="69"/>
      <c r="I2534" s="101">
        <f t="array" ref="I2534">+ROUND(G2534+(G2534*DES.2),2)</f>
        <v>618.12</v>
      </c>
      <c r="J2534" s="57"/>
      <c r="K2534" s="57"/>
      <c r="L2534" s="57"/>
      <c r="M2534" s="57"/>
      <c r="N2534" s="57"/>
      <c r="O2534" s="65" t="str">
        <f>+IFERROR(VLOOKUP(A2534,Imagen!A:B,2,0),"")</f>
        <v/>
      </c>
    </row>
    <row r="2535" spans="1:15" ht="27" thickBot="1">
      <c r="A2535" s="75">
        <f>+A2507+1</f>
        <v>41</v>
      </c>
      <c r="B2535" s="174"/>
      <c r="C2535" s="173" t="str">
        <f>+VLOOKUP(A2535,BD!$G:$H,2,0)</f>
        <v>ALEMITES</v>
      </c>
      <c r="D2535" s="157"/>
      <c r="E2535" s="158"/>
      <c r="J2535" s="57"/>
      <c r="K2535" s="57"/>
      <c r="L2535" s="57"/>
      <c r="M2535" s="57"/>
      <c r="N2535" s="57"/>
      <c r="O2535" s="65" t="str">
        <f>+IFERROR(VLOOKUP(A2535,Imagen!A:B,2,0),"")</f>
        <v/>
      </c>
    </row>
    <row r="2536" spans="1:15" ht="18">
      <c r="A2536" s="75" t="s">
        <v>2538</v>
      </c>
      <c r="B2536" s="175"/>
      <c r="C2536" s="91" t="str">
        <f>+VLOOKUP(A2536,BD!$A$2:$E$3988,3,0)</f>
        <v>1 - 6 X 1 R</v>
      </c>
      <c r="D2536" s="92" t="str">
        <f>+VLOOKUP(A2536,BD!$A$2:$E$3988,4,0)</f>
        <v>1 - 6 X 1 R</v>
      </c>
      <c r="E2536" s="93">
        <f>+VLOOKUP(A2536,BD!$A$2:$E$3988,5,0)</f>
        <v>682.81</v>
      </c>
      <c r="G2536" s="100">
        <f t="shared" ref="G2536:G2558" si="79">IF($G$7="SI",ROUND(E2536-(E2536*DES.1),2)*1.21,ROUND(E2536-(E2536*DES.1),2))</f>
        <v>368.72</v>
      </c>
      <c r="H2536" s="69"/>
      <c r="I2536" s="100">
        <f t="array" ref="I2536">+ROUND(G2536+(G2536*DES.2),2)</f>
        <v>663.7</v>
      </c>
      <c r="J2536" s="57"/>
      <c r="K2536" s="57"/>
      <c r="L2536" s="57"/>
      <c r="M2536" s="57"/>
      <c r="N2536" s="57"/>
      <c r="O2536" s="64" t="str">
        <f>+IFERROR(VLOOKUP(A2536,Imagen!A:B,2,0),"")</f>
        <v>http://http2.mlstatic.com/D_903658-MLA72623813639_112023-F.jpg</v>
      </c>
    </row>
    <row r="2537" spans="1:15" ht="18">
      <c r="A2537" s="75" t="s">
        <v>2539</v>
      </c>
      <c r="B2537" s="175"/>
      <c r="C2537" s="94" t="str">
        <f>+VLOOKUP(A2537,BD!$A$2:$E$3988,3,0)</f>
        <v>2 - 8 X 1 R</v>
      </c>
      <c r="D2537" s="95" t="str">
        <f>+VLOOKUP(A2537,BD!$A$2:$E$3988,4,0)</f>
        <v>2 - 8 X 1 R</v>
      </c>
      <c r="E2537" s="96">
        <f>+VLOOKUP(A2537,BD!$A$2:$E$3988,5,0)</f>
        <v>1151.1099999999999</v>
      </c>
      <c r="G2537" s="101">
        <f t="shared" si="79"/>
        <v>621.6</v>
      </c>
      <c r="H2537" s="69"/>
      <c r="I2537" s="101">
        <f t="array" ref="I2537">+ROUND(G2537+(G2537*DES.2),2)</f>
        <v>1118.8800000000001</v>
      </c>
      <c r="J2537" s="57"/>
      <c r="K2537" s="57"/>
      <c r="L2537" s="57"/>
      <c r="M2537" s="57"/>
      <c r="N2537" s="57"/>
      <c r="O2537" s="64" t="str">
        <f>+IFERROR(VLOOKUP(A2537,Imagen!A:B,2,0),"")</f>
        <v>http://http2.mlstatic.com/D_918273-MLA72623813641_112023-F.jpg</v>
      </c>
    </row>
    <row r="2538" spans="1:15" ht="18">
      <c r="A2538" s="75" t="s">
        <v>2540</v>
      </c>
      <c r="B2538" s="175"/>
      <c r="C2538" s="94" t="str">
        <f>+VLOOKUP(A2538,BD!$A$2:$E$3988,3,0)</f>
        <v>3 - 8 X 1  67°</v>
      </c>
      <c r="D2538" s="95" t="str">
        <f>+VLOOKUP(A2538,BD!$A$2:$E$3988,4,0)</f>
        <v>3 - 8 X 1  67°</v>
      </c>
      <c r="E2538" s="96">
        <f>+VLOOKUP(A2538,BD!$A$2:$E$3988,5,0)</f>
        <v>1902.22</v>
      </c>
      <c r="G2538" s="101">
        <f t="shared" si="79"/>
        <v>1027.2</v>
      </c>
      <c r="H2538" s="69"/>
      <c r="I2538" s="101">
        <f t="array" ref="I2538">+ROUND(G2538+(G2538*DES.2),2)</f>
        <v>1848.96</v>
      </c>
      <c r="J2538" s="57"/>
      <c r="K2538" s="57"/>
      <c r="L2538" s="57"/>
      <c r="M2538" s="57"/>
      <c r="N2538" s="57"/>
      <c r="O2538" s="64" t="str">
        <f>+IFERROR(VLOOKUP(A2538,Imagen!A:B,2,0),"")</f>
        <v>http://http2.mlstatic.com/D_801865-MLA72624384869_112023-F.jpg</v>
      </c>
    </row>
    <row r="2539" spans="1:15" ht="18">
      <c r="A2539" s="75" t="s">
        <v>2541</v>
      </c>
      <c r="B2539" s="175"/>
      <c r="C2539" s="94" t="str">
        <f>+VLOOKUP(A2539,BD!$A$2:$E$3988,3,0)</f>
        <v>4 - 8 X 1 90°</v>
      </c>
      <c r="D2539" s="95" t="str">
        <f>+VLOOKUP(A2539,BD!$A$2:$E$3988,4,0)</f>
        <v>4 - 8 X 1 90°</v>
      </c>
      <c r="E2539" s="96">
        <f>+VLOOKUP(A2539,BD!$A$2:$E$3988,5,0)</f>
        <v>1902.22</v>
      </c>
      <c r="G2539" s="101">
        <f t="shared" si="79"/>
        <v>1027.2</v>
      </c>
      <c r="H2539" s="69"/>
      <c r="I2539" s="101">
        <f t="array" ref="I2539">+ROUND(G2539+(G2539*DES.2),2)</f>
        <v>1848.96</v>
      </c>
      <c r="J2539" s="57"/>
      <c r="K2539" s="57"/>
      <c r="L2539" s="57"/>
      <c r="M2539" s="57"/>
      <c r="N2539" s="57"/>
      <c r="O2539" s="64" t="str">
        <f>+IFERROR(VLOOKUP(A2539,Imagen!A:B,2,0),"")</f>
        <v>http://http2.mlstatic.com/D_957697-MLA72624098427_112023-F.jpg</v>
      </c>
    </row>
    <row r="2540" spans="1:15" ht="18">
      <c r="A2540" s="75" t="s">
        <v>2542</v>
      </c>
      <c r="B2540" s="175"/>
      <c r="C2540" s="94" t="str">
        <f>+VLOOKUP(A2540,BD!$A$2:$E$3988,3,0)</f>
        <v>5 - 8x1,25 R</v>
      </c>
      <c r="D2540" s="95" t="str">
        <f>+VLOOKUP(A2540,BD!$A$2:$E$3988,4,0)</f>
        <v>5 - 8x1,25 R</v>
      </c>
      <c r="E2540" s="96">
        <f>+VLOOKUP(A2540,BD!$A$2:$E$3988,5,0)</f>
        <v>1151.1099999999999</v>
      </c>
      <c r="G2540" s="101">
        <f t="shared" si="79"/>
        <v>621.6</v>
      </c>
      <c r="H2540" s="69"/>
      <c r="I2540" s="101">
        <f t="array" ref="I2540">+ROUND(G2540+(G2540*DES.2),2)</f>
        <v>1118.8800000000001</v>
      </c>
      <c r="J2540" s="57"/>
      <c r="K2540" s="57"/>
      <c r="L2540" s="57"/>
      <c r="M2540" s="57"/>
      <c r="N2540" s="57"/>
      <c r="O2540" s="64" t="str">
        <f>+IFERROR(VLOOKUP(A2540,Imagen!A:B,2,0),"")</f>
        <v>http://http2.mlstatic.com/D_636843-MLA72624098425_112023-F.jpg</v>
      </c>
    </row>
    <row r="2541" spans="1:15" ht="18">
      <c r="A2541" s="75" t="s">
        <v>2543</v>
      </c>
      <c r="B2541" s="175"/>
      <c r="C2541" s="94" t="str">
        <f>+VLOOKUP(A2541,BD!$A$2:$E$3988,3,0)</f>
        <v>6 - 8 X 1,25 67°</v>
      </c>
      <c r="D2541" s="95" t="str">
        <f>+VLOOKUP(A2541,BD!$A$2:$E$3988,4,0)</f>
        <v>6 - 8 X 1,25 67°</v>
      </c>
      <c r="E2541" s="96">
        <f>+VLOOKUP(A2541,BD!$A$2:$E$3988,5,0)</f>
        <v>1902.22</v>
      </c>
      <c r="G2541" s="101">
        <f t="shared" si="79"/>
        <v>1027.2</v>
      </c>
      <c r="H2541" s="69"/>
      <c r="I2541" s="101">
        <f t="array" ref="I2541">+ROUND(G2541+(G2541*DES.2),2)</f>
        <v>1848.96</v>
      </c>
      <c r="J2541" s="57"/>
      <c r="K2541" s="57"/>
      <c r="L2541" s="57"/>
      <c r="M2541" s="57"/>
      <c r="N2541" s="57"/>
      <c r="O2541" s="64" t="str">
        <f>+IFERROR(VLOOKUP(A2541,Imagen!A:B,2,0),"")</f>
        <v>http://http2.mlstatic.com/D_960378-MLA72624384873_112023-F.jpg</v>
      </c>
    </row>
    <row r="2542" spans="1:15" ht="25.5">
      <c r="A2542" s="75" t="s">
        <v>2544</v>
      </c>
      <c r="B2542" s="175"/>
      <c r="C2542" s="94" t="str">
        <f>+VLOOKUP(A2542,BD!$A$2:$E$3988,3,0)</f>
        <v>7 - 8 X 1,25 CARDAN</v>
      </c>
      <c r="D2542" s="95" t="str">
        <f>+VLOOKUP(A2542,BD!$A$2:$E$3988,4,0)</f>
        <v>7 - 8 X 1,25 CARDAN</v>
      </c>
      <c r="E2542" s="96">
        <f>+VLOOKUP(A2542,BD!$A$2:$E$3988,5,0)</f>
        <v>1421.37</v>
      </c>
      <c r="G2542" s="101">
        <f t="shared" si="79"/>
        <v>767.54</v>
      </c>
      <c r="H2542" s="69"/>
      <c r="I2542" s="101">
        <f t="array" ref="I2542">+ROUND(G2542+(G2542*DES.2),2)</f>
        <v>1381.57</v>
      </c>
      <c r="J2542" s="57"/>
      <c r="K2542" s="57"/>
      <c r="L2542" s="57"/>
      <c r="M2542" s="57"/>
      <c r="N2542" s="57"/>
      <c r="O2542" s="64" t="str">
        <f>+IFERROR(VLOOKUP(A2542,Imagen!A:B,2,0),"")</f>
        <v>http://http2.mlstatic.com/D_918089-MLA72624404737_112023-F.jpg</v>
      </c>
    </row>
    <row r="2543" spans="1:15" ht="18">
      <c r="A2543" s="75" t="s">
        <v>2545</v>
      </c>
      <c r="C2543" s="94" t="str">
        <f>+VLOOKUP(A2543,BD!$A$2:$E$3988,3,0)</f>
        <v>8 - 10 X 1 R</v>
      </c>
      <c r="D2543" s="95" t="str">
        <f>+VLOOKUP(A2543,BD!$A$2:$E$3988,4,0)</f>
        <v>8 - 10 X 1 R</v>
      </c>
      <c r="E2543" s="96">
        <f>+VLOOKUP(A2543,BD!$A$2:$E$3988,5,0)</f>
        <v>1151.1099999999999</v>
      </c>
      <c r="G2543" s="101">
        <f t="shared" si="79"/>
        <v>621.6</v>
      </c>
      <c r="H2543" s="69"/>
      <c r="I2543" s="101">
        <f t="array" ref="I2543">+ROUND(G2543+(G2543*DES.2),2)</f>
        <v>1118.8800000000001</v>
      </c>
      <c r="J2543" s="57"/>
      <c r="K2543" s="57"/>
      <c r="L2543" s="57"/>
      <c r="M2543" s="57"/>
      <c r="N2543" s="57"/>
      <c r="O2543" s="64" t="str">
        <f>+IFERROR(VLOOKUP(A2543,Imagen!A:B,2,0),"")</f>
        <v>http://http2.mlstatic.com/D_810566-MLA72624404747_112023-F.jpg</v>
      </c>
    </row>
    <row r="2544" spans="1:15" ht="18">
      <c r="A2544" s="75" t="s">
        <v>2546</v>
      </c>
      <c r="C2544" s="94" t="str">
        <f>+VLOOKUP(A2544,BD!$A$2:$E$3988,3,0)</f>
        <v>9 - 10 X 1   67°</v>
      </c>
      <c r="D2544" s="95" t="str">
        <f>+VLOOKUP(A2544,BD!$A$2:$E$3988,4,0)</f>
        <v>9 - 10 X 1   67°</v>
      </c>
      <c r="E2544" s="96">
        <f>+VLOOKUP(A2544,BD!$A$2:$E$3988,5,0)</f>
        <v>1902.22</v>
      </c>
      <c r="G2544" s="101">
        <f t="shared" si="79"/>
        <v>1027.2</v>
      </c>
      <c r="H2544" s="69"/>
      <c r="I2544" s="101">
        <f t="array" ref="I2544">+ROUND(G2544+(G2544*DES.2),2)</f>
        <v>1848.96</v>
      </c>
      <c r="J2544" s="57"/>
      <c r="K2544" s="57"/>
      <c r="L2544" s="57"/>
      <c r="M2544" s="57"/>
      <c r="N2544" s="57"/>
      <c r="O2544" s="64" t="str">
        <f>+IFERROR(VLOOKUP(A2544,Imagen!A:B,2,0),"")</f>
        <v>http://http2.mlstatic.com/D_939450-MLA72624098455_112023-F.jpg</v>
      </c>
    </row>
    <row r="2545" spans="1:15" ht="18">
      <c r="A2545" s="75" t="s">
        <v>2547</v>
      </c>
      <c r="C2545" s="94" t="str">
        <f>+VLOOKUP(A2545,BD!$A$2:$E$3988,3,0)</f>
        <v>10 - 10 X 1   90°</v>
      </c>
      <c r="D2545" s="95" t="str">
        <f>+VLOOKUP(A2545,BD!$A$2:$E$3988,4,0)</f>
        <v>10 - 10 X 1   90°</v>
      </c>
      <c r="E2545" s="96">
        <f>+VLOOKUP(A2545,BD!$A$2:$E$3988,5,0)</f>
        <v>1902.22</v>
      </c>
      <c r="G2545" s="101">
        <f t="shared" si="79"/>
        <v>1027.2</v>
      </c>
      <c r="H2545" s="69"/>
      <c r="I2545" s="101">
        <f t="array" ref="I2545">+ROUND(G2545+(G2545*DES.2),2)</f>
        <v>1848.96</v>
      </c>
      <c r="J2545" s="57"/>
      <c r="K2545" s="57"/>
      <c r="L2545" s="57"/>
      <c r="M2545" s="57"/>
      <c r="N2545" s="57"/>
      <c r="O2545" s="64" t="str">
        <f>+IFERROR(VLOOKUP(A2545,Imagen!A:B,2,0),"")</f>
        <v>http://http2.mlstatic.com/D_864239-MLA72624058977_112023-F.jpg</v>
      </c>
    </row>
    <row r="2546" spans="1:15" ht="18">
      <c r="A2546" s="75" t="s">
        <v>2548</v>
      </c>
      <c r="C2546" s="94" t="str">
        <f>+VLOOKUP(A2546,BD!$A$2:$E$3988,3,0)</f>
        <v>11 - 1/8 GAS R</v>
      </c>
      <c r="D2546" s="95" t="str">
        <f>+VLOOKUP(A2546,BD!$A$2:$E$3988,4,0)</f>
        <v>11 - 1/8 GAS R</v>
      </c>
      <c r="E2546" s="96">
        <f>+VLOOKUP(A2546,BD!$A$2:$E$3988,5,0)</f>
        <v>1151.1099999999999</v>
      </c>
      <c r="G2546" s="101">
        <f t="shared" si="79"/>
        <v>621.6</v>
      </c>
      <c r="H2546" s="69"/>
      <c r="I2546" s="101">
        <f t="array" ref="I2546">+ROUND(G2546+(G2546*DES.2),2)</f>
        <v>1118.8800000000001</v>
      </c>
      <c r="J2546" s="57"/>
      <c r="K2546" s="57"/>
      <c r="L2546" s="57"/>
      <c r="M2546" s="57"/>
      <c r="N2546" s="57"/>
      <c r="O2546" s="64" t="str">
        <f>+IFERROR(VLOOKUP(A2546,Imagen!A:B,2,0),"")</f>
        <v>http://http2.mlstatic.com/D_814646-MLA72553139120_112023-F.jpg</v>
      </c>
    </row>
    <row r="2547" spans="1:15" ht="18">
      <c r="A2547" s="75" t="s">
        <v>2549</v>
      </c>
      <c r="C2547" s="94" t="str">
        <f>+VLOOKUP(A2547,BD!$A$2:$E$3988,3,0)</f>
        <v>12 - 1/8 GAS 67°</v>
      </c>
      <c r="D2547" s="95" t="str">
        <f>+VLOOKUP(A2547,BD!$A$2:$E$3988,4,0)</f>
        <v>12 - 1/8 GAS 67°</v>
      </c>
      <c r="E2547" s="96">
        <f>+VLOOKUP(A2547,BD!$A$2:$E$3988,5,0)</f>
        <v>1902.22</v>
      </c>
      <c r="G2547" s="101">
        <f t="shared" si="79"/>
        <v>1027.2</v>
      </c>
      <c r="H2547" s="69"/>
      <c r="I2547" s="101">
        <f t="array" ref="I2547">+ROUND(G2547+(G2547*DES.2),2)</f>
        <v>1848.96</v>
      </c>
      <c r="J2547" s="57"/>
      <c r="K2547" s="57"/>
      <c r="L2547" s="57"/>
      <c r="M2547" s="57"/>
      <c r="N2547" s="57"/>
      <c r="O2547" s="64" t="str">
        <f>+IFERROR(VLOOKUP(A2547,Imagen!A:B,2,0),"")</f>
        <v>http://http2.mlstatic.com/D_776564-MLA72553139126_112023-F.jpg</v>
      </c>
    </row>
    <row r="2548" spans="1:15" ht="18">
      <c r="A2548" s="75" t="s">
        <v>2550</v>
      </c>
      <c r="C2548" s="94" t="str">
        <f>+VLOOKUP(A2548,BD!$A$2:$E$3988,3,0)</f>
        <v>13 - 1/8 GAS 90°</v>
      </c>
      <c r="D2548" s="95" t="str">
        <f>+VLOOKUP(A2548,BD!$A$2:$E$3988,4,0)</f>
        <v>13 - 1/8 GAS 90°</v>
      </c>
      <c r="E2548" s="96">
        <f>+VLOOKUP(A2548,BD!$A$2:$E$3988,5,0)</f>
        <v>1902.22</v>
      </c>
      <c r="G2548" s="101">
        <f t="shared" si="79"/>
        <v>1027.2</v>
      </c>
      <c r="H2548" s="69"/>
      <c r="I2548" s="101">
        <f t="array" ref="I2548">+ROUND(G2548+(G2548*DES.2),2)</f>
        <v>1848.96</v>
      </c>
      <c r="J2548" s="57"/>
      <c r="K2548" s="57"/>
      <c r="L2548" s="57"/>
      <c r="M2548" s="57"/>
      <c r="N2548" s="57"/>
      <c r="O2548" s="64" t="str">
        <f>+IFERROR(VLOOKUP(A2548,Imagen!A:B,2,0),"")</f>
        <v>http://http2.mlstatic.com/D_764639-MLA72624058983_112023-F.jpg</v>
      </c>
    </row>
    <row r="2549" spans="1:15" ht="18">
      <c r="A2549" s="75" t="s">
        <v>2551</v>
      </c>
      <c r="C2549" s="94" t="str">
        <f>+VLOOKUP(A2549,BD!$A$2:$E$3988,3,0)</f>
        <v>14 - 1/4 sae R</v>
      </c>
      <c r="D2549" s="95" t="str">
        <f>+VLOOKUP(A2549,BD!$A$2:$E$3988,4,0)</f>
        <v>14 - 1/4 sae R</v>
      </c>
      <c r="E2549" s="96">
        <f>+VLOOKUP(A2549,BD!$A$2:$E$3988,5,0)</f>
        <v>1004.37</v>
      </c>
      <c r="G2549" s="101">
        <f t="shared" si="79"/>
        <v>542.36</v>
      </c>
      <c r="H2549" s="69"/>
      <c r="I2549" s="101">
        <f t="array" ref="I2549">+ROUND(G2549+(G2549*DES.2),2)</f>
        <v>976.25</v>
      </c>
      <c r="J2549" s="57"/>
      <c r="K2549" s="57"/>
      <c r="L2549" s="57"/>
      <c r="M2549" s="57"/>
      <c r="N2549" s="57"/>
      <c r="O2549" s="64" t="str">
        <f>+IFERROR(VLOOKUP(A2549,Imagen!A:B,2,0),"")</f>
        <v>http://http2.mlstatic.com/D_893490-MLA72624098463_112023-F.jpg</v>
      </c>
    </row>
    <row r="2550" spans="1:15" ht="18">
      <c r="A2550" s="75" t="s">
        <v>2552</v>
      </c>
      <c r="C2550" s="94" t="str">
        <f>+VLOOKUP(A2550,BD!$A$2:$E$3988,3,0)</f>
        <v xml:space="preserve">15 - 1/4 sae 67° </v>
      </c>
      <c r="D2550" s="95" t="str">
        <f>+VLOOKUP(A2550,BD!$A$2:$E$3988,4,0)</f>
        <v xml:space="preserve">15 - 1/4 67° </v>
      </c>
      <c r="E2550" s="96">
        <f>+VLOOKUP(A2550,BD!$A$2:$E$3988,5,0)</f>
        <v>1902.22</v>
      </c>
      <c r="G2550" s="101">
        <f t="shared" si="79"/>
        <v>1027.2</v>
      </c>
      <c r="H2550" s="69"/>
      <c r="I2550" s="101">
        <f t="array" ref="I2550">+ROUND(G2550+(G2550*DES.2),2)</f>
        <v>1848.96</v>
      </c>
      <c r="J2550" s="57"/>
      <c r="K2550" s="57"/>
      <c r="L2550" s="57"/>
      <c r="M2550" s="57"/>
      <c r="N2550" s="57"/>
      <c r="O2550" s="64" t="str">
        <f>+IFERROR(VLOOKUP(A2550,Imagen!A:B,2,0),"")</f>
        <v>http://http2.mlstatic.com/D_641395-MLA72623803831_112023-F.jpg</v>
      </c>
    </row>
    <row r="2551" spans="1:15" ht="25.5">
      <c r="A2551" s="75" t="s">
        <v>2553</v>
      </c>
      <c r="C2551" s="94" t="str">
        <f>+VLOOKUP(A2551,BD!$A$2:$E$3988,3,0)</f>
        <v>16 - 1/4 sae X 90° SAE</v>
      </c>
      <c r="D2551" s="95" t="str">
        <f>+VLOOKUP(A2551,BD!$A$2:$E$3988,4,0)</f>
        <v>16 - 1/4 X 90° SAE</v>
      </c>
      <c r="E2551" s="96">
        <f>+VLOOKUP(A2551,BD!$A$2:$E$3988,5,0)</f>
        <v>1902.22</v>
      </c>
      <c r="G2551" s="101">
        <f t="shared" si="79"/>
        <v>1027.2</v>
      </c>
      <c r="H2551" s="69"/>
      <c r="I2551" s="101">
        <f t="array" ref="I2551">+ROUND(G2551+(G2551*DES.2),2)</f>
        <v>1848.96</v>
      </c>
      <c r="J2551" s="57"/>
      <c r="K2551" s="57"/>
      <c r="L2551" s="57"/>
      <c r="M2551" s="57"/>
      <c r="N2551" s="57"/>
      <c r="O2551" s="64" t="str">
        <f>+IFERROR(VLOOKUP(A2551,Imagen!A:B,2,0),"")</f>
        <v>http://http2.mlstatic.com/D_740710-MLA72624306115_112023-F.jpg</v>
      </c>
    </row>
    <row r="2552" spans="1:15" ht="25.5">
      <c r="A2552" s="75" t="s">
        <v>2554</v>
      </c>
      <c r="C2552" s="94" t="str">
        <f>+VLOOKUP(A2552,BD!$A$2:$E$3988,3,0)</f>
        <v>17 - 1/4 SAE 19 mm</v>
      </c>
      <c r="D2552" s="95" t="str">
        <f>+VLOOKUP(A2552,BD!$A$2:$E$3988,4,0)</f>
        <v>17 - 1/4 SAE 19 mm</v>
      </c>
      <c r="E2552" s="96">
        <f>+VLOOKUP(A2552,BD!$A$2:$E$3988,5,0)</f>
        <v>1462.05</v>
      </c>
      <c r="G2552" s="101">
        <f t="shared" si="79"/>
        <v>789.51</v>
      </c>
      <c r="H2552" s="69"/>
      <c r="I2552" s="101">
        <f t="array" ref="I2552">+ROUND(G2552+(G2552*DES.2),2)</f>
        <v>1421.12</v>
      </c>
      <c r="J2552" s="57"/>
      <c r="K2552" s="57"/>
      <c r="L2552" s="57"/>
      <c r="M2552" s="57"/>
      <c r="N2552" s="57"/>
      <c r="O2552" s="64" t="str">
        <f>+IFERROR(VLOOKUP(A2552,Imagen!A:B,2,0),"")</f>
        <v>http://http2.mlstatic.com/D_857303-MLA72624404755_112023-F.jpg</v>
      </c>
    </row>
    <row r="2553" spans="1:15" ht="25.5">
      <c r="A2553" s="75" t="s">
        <v>2555</v>
      </c>
      <c r="C2553" s="94" t="str">
        <f>+VLOOKUP(A2553,BD!$A$2:$E$3988,3,0)</f>
        <v>18 - 1/4 SAE 29 mm (crucetas)</v>
      </c>
      <c r="D2553" s="95" t="str">
        <f>+VLOOKUP(A2553,BD!$A$2:$E$3988,4,0)</f>
        <v>18 - 1/4 SAE 29 mm (crucetas)</v>
      </c>
      <c r="E2553" s="96">
        <f>+VLOOKUP(A2553,BD!$A$2:$E$3988,5,0)</f>
        <v>1675.56</v>
      </c>
      <c r="G2553" s="101">
        <f t="shared" si="79"/>
        <v>904.8</v>
      </c>
      <c r="H2553" s="69"/>
      <c r="I2553" s="101">
        <f t="array" ref="I2553">+ROUND(G2553+(G2553*DES.2),2)</f>
        <v>1628.64</v>
      </c>
      <c r="J2553" s="57"/>
      <c r="K2553" s="57"/>
      <c r="L2553" s="57"/>
      <c r="M2553" s="57"/>
      <c r="N2553" s="57"/>
      <c r="O2553" s="64" t="str">
        <f>+IFERROR(VLOOKUP(A2553,Imagen!A:B,2,0),"")</f>
        <v>http://http2.mlstatic.com/D_676471-MLA72624098473_112023-F.jpg</v>
      </c>
    </row>
    <row r="2554" spans="1:15" ht="25.5">
      <c r="A2554" s="75" t="s">
        <v>2556</v>
      </c>
      <c r="C2554" s="94" t="str">
        <f>+VLOOKUP(A2554,BD!$A$2:$E$3988,3,0)</f>
        <v>19 - 1/8 SAE 34 mm</v>
      </c>
      <c r="D2554" s="95" t="str">
        <f>+VLOOKUP(A2554,BD!$A$2:$E$3988,4,0)</f>
        <v>19 - 1/8 SAE 34 mm</v>
      </c>
      <c r="E2554" s="96">
        <f>+VLOOKUP(A2554,BD!$A$2:$E$3988,5,0)</f>
        <v>3715.56</v>
      </c>
      <c r="G2554" s="101">
        <f t="shared" si="79"/>
        <v>2006.4</v>
      </c>
      <c r="H2554" s="69"/>
      <c r="I2554" s="101">
        <f t="array" ref="I2554">+ROUND(G2554+(G2554*DES.2),2)</f>
        <v>3611.52</v>
      </c>
      <c r="J2554" s="57"/>
      <c r="K2554" s="57"/>
      <c r="L2554" s="57"/>
      <c r="M2554" s="57"/>
      <c r="N2554" s="57"/>
      <c r="O2554" s="64" t="str">
        <f>+IFERROR(VLOOKUP(A2554,Imagen!A:B,2,0),"")</f>
        <v>http://http2.mlstatic.com/D_639389-MLA72623813667_112023-F.jpg</v>
      </c>
    </row>
    <row r="2555" spans="1:15" ht="25.5">
      <c r="A2555" s="75" t="s">
        <v>2557</v>
      </c>
      <c r="C2555" s="94" t="str">
        <f>+VLOOKUP(A2555,BD!$A$2:$E$3988,3,0)</f>
        <v>20 - 1/8 SAE 44 mm (internacional)</v>
      </c>
      <c r="D2555" s="95" t="str">
        <f>+VLOOKUP(A2555,BD!$A$2:$E$3988,4,0)</f>
        <v>20 - 1/8 SAE 44 mm (internacional)</v>
      </c>
      <c r="E2555" s="96">
        <f>+VLOOKUP(A2555,BD!$A$2:$E$3988,5,0)</f>
        <v>3808.89</v>
      </c>
      <c r="G2555" s="101">
        <f t="shared" si="79"/>
        <v>2056.8000000000002</v>
      </c>
      <c r="H2555" s="69"/>
      <c r="I2555" s="101">
        <f t="array" ref="I2555">+ROUND(G2555+(G2555*DES.2),2)</f>
        <v>3702.24</v>
      </c>
      <c r="J2555" s="57"/>
      <c r="K2555" s="57"/>
      <c r="L2555" s="57"/>
      <c r="M2555" s="57"/>
      <c r="N2555" s="57"/>
      <c r="O2555" s="64" t="str">
        <f>+IFERROR(VLOOKUP(A2555,Imagen!A:B,2,0),"")</f>
        <v>http://http2.mlstatic.com/D_850972-MLA72624384905_112023-F.jpg</v>
      </c>
    </row>
    <row r="2556" spans="1:15" ht="18">
      <c r="A2556" s="75" t="s">
        <v>2558</v>
      </c>
      <c r="C2556" s="94" t="str">
        <f>+VLOOKUP(A2556,BD!$A$2:$E$3988,3,0)</f>
        <v>21 - 1/4 GAS recto</v>
      </c>
      <c r="D2556" s="95" t="str">
        <f>+VLOOKUP(A2556,BD!$A$2:$E$3988,4,0)</f>
        <v>21 - 1/4 GAS recto</v>
      </c>
      <c r="E2556" s="96">
        <f>+VLOOKUP(A2556,BD!$A$2:$E$3988,5,0)</f>
        <v>1804.44</v>
      </c>
      <c r="G2556" s="101">
        <f t="shared" si="79"/>
        <v>974.4</v>
      </c>
      <c r="H2556" s="69"/>
      <c r="I2556" s="101">
        <f t="array" ref="I2556">+ROUND(G2556+(G2556*DES.2),2)</f>
        <v>1753.92</v>
      </c>
      <c r="J2556" s="57"/>
      <c r="K2556" s="57"/>
      <c r="L2556" s="57"/>
      <c r="M2556" s="57"/>
      <c r="N2556" s="57"/>
      <c r="O2556" s="64" t="str">
        <f>+IFERROR(VLOOKUP(A2556,Imagen!A:B,2,0),"")</f>
        <v>http://http2.mlstatic.com/D_666520-MLA72623813673_112023-F.jpg</v>
      </c>
    </row>
    <row r="2557" spans="1:15" ht="18">
      <c r="A2557" s="75" t="s">
        <v>2559</v>
      </c>
      <c r="C2557" s="94" t="str">
        <f>+VLOOKUP(A2557,BD!$A$2:$E$3988,3,0)</f>
        <v>22 - 1/4 GAS 45°</v>
      </c>
      <c r="D2557" s="95" t="str">
        <f>+VLOOKUP(A2557,BD!$A$2:$E$3988,4,0)</f>
        <v>22 - 1/4 GAS 45°</v>
      </c>
      <c r="E2557" s="96">
        <f>+VLOOKUP(A2557,BD!$A$2:$E$3988,5,0)</f>
        <v>2402.85</v>
      </c>
      <c r="G2557" s="101">
        <f t="shared" si="79"/>
        <v>1297.54</v>
      </c>
      <c r="H2557" s="69"/>
      <c r="I2557" s="101">
        <f t="array" ref="I2557">+ROUND(G2557+(G2557*DES.2),2)</f>
        <v>2335.5700000000002</v>
      </c>
      <c r="J2557" s="57"/>
      <c r="K2557" s="57"/>
      <c r="L2557" s="57"/>
      <c r="M2557" s="57"/>
      <c r="N2557" s="57"/>
      <c r="O2557" s="64" t="str">
        <f>+IFERROR(VLOOKUP(A2557,Imagen!A:B,2,0),"")</f>
        <v>http://http2.mlstatic.com/D_725994-MLA72624384911_112023-F.jpg</v>
      </c>
    </row>
    <row r="2558" spans="1:15" ht="18.75" thickBot="1">
      <c r="A2558" s="75" t="s">
        <v>2560</v>
      </c>
      <c r="C2558" s="94" t="str">
        <f>+VLOOKUP(A2558,BD!$A$2:$E$3988,3,0)</f>
        <v>23 - 1/4 GAS 90°</v>
      </c>
      <c r="D2558" s="95" t="str">
        <f>+VLOOKUP(A2558,BD!$A$2:$E$3988,4,0)</f>
        <v>23 - 1/4 GAS 90°</v>
      </c>
      <c r="E2558" s="96">
        <f>+VLOOKUP(A2558,BD!$A$2:$E$3988,5,0)</f>
        <v>2402.85</v>
      </c>
      <c r="G2558" s="101">
        <f t="shared" si="79"/>
        <v>1297.54</v>
      </c>
      <c r="H2558" s="69"/>
      <c r="I2558" s="101">
        <f t="array" ref="I2558">+ROUND(G2558+(G2558*DES.2),2)</f>
        <v>2335.5700000000002</v>
      </c>
      <c r="J2558" s="57"/>
      <c r="K2558" s="57"/>
      <c r="L2558" s="57"/>
      <c r="M2558" s="57"/>
      <c r="N2558" s="57"/>
      <c r="O2558" s="64" t="str">
        <f>+IFERROR(VLOOKUP(A2558,Imagen!A:B,2,0),"")</f>
        <v>http://http2.mlstatic.com/D_904072-MLA72623813683_112023-F.jpg</v>
      </c>
    </row>
    <row r="2559" spans="1:15" ht="27" thickBot="1">
      <c r="A2559" s="75">
        <f>+A2535+1</f>
        <v>42</v>
      </c>
      <c r="B2559" s="174"/>
      <c r="C2559" s="173" t="str">
        <f>+VLOOKUP(A2559,BD!$G:$H,2,0)</f>
        <v>CONECTORES NEUMÁTICOS</v>
      </c>
      <c r="D2559" s="157"/>
      <c r="E2559" s="158"/>
      <c r="J2559" s="57"/>
      <c r="K2559" s="57"/>
      <c r="L2559" s="57"/>
      <c r="M2559" s="57"/>
      <c r="N2559" s="57"/>
      <c r="O2559" s="65" t="str">
        <f>+IFERROR(VLOOKUP(A2559,Imagen!A:B,2,0),"")</f>
        <v/>
      </c>
    </row>
    <row r="2560" spans="1:15" ht="18">
      <c r="A2560" s="75" t="s">
        <v>2561</v>
      </c>
      <c r="B2560" s="175"/>
      <c r="C2560" s="91">
        <f>+VLOOKUP(A2560,BD!$A$2:$E$3988,3,0)</f>
        <v>4</v>
      </c>
      <c r="D2560" s="92" t="str">
        <f>+VLOOKUP(A2560,BD!$A$2:$E$3988,4,0)</f>
        <v>Recta Plástica R 1/8 BSPT x 6 mm</v>
      </c>
      <c r="E2560" s="93">
        <f>+VLOOKUP(A2560,BD!$A$2:$E$3988,5,0)</f>
        <v>1981.61</v>
      </c>
      <c r="G2560" s="100">
        <f t="shared" ref="G2560:G2591" si="80">IF($G$7="SI",ROUND(E2560-(E2560*DES.1),2)*1.21,ROUND(E2560-(E2560*DES.1),2))</f>
        <v>1070.07</v>
      </c>
      <c r="H2560" s="69"/>
      <c r="I2560" s="100">
        <f t="array" ref="I2560">+ROUND(G2560+(G2560*DES.2),2)</f>
        <v>1926.13</v>
      </c>
      <c r="J2560" s="57"/>
      <c r="K2560" s="57"/>
      <c r="L2560" s="57"/>
      <c r="M2560" s="57"/>
      <c r="N2560" s="57"/>
      <c r="O2560" s="64" t="str">
        <f>+IFERROR(VLOOKUP(A2560,Imagen!A:B,2,0),"")</f>
        <v>http://http2.mlstatic.com/D_938212-MLA72839567303_112023-F.jpg</v>
      </c>
    </row>
    <row r="2561" spans="1:15" ht="18">
      <c r="A2561" s="75" t="s">
        <v>2562</v>
      </c>
      <c r="B2561" s="175"/>
      <c r="C2561" s="94">
        <f>+VLOOKUP(A2561,BD!$A$2:$E$3988,3,0)</f>
        <v>5</v>
      </c>
      <c r="D2561" s="95" t="str">
        <f>+VLOOKUP(A2561,BD!$A$2:$E$3988,4,0)</f>
        <v>Recta Plástica R 1/8 BSPT x 8 mm</v>
      </c>
      <c r="E2561" s="96">
        <f>+VLOOKUP(A2561,BD!$A$2:$E$3988,5,0)</f>
        <v>2017.61</v>
      </c>
      <c r="G2561" s="101">
        <f t="shared" si="80"/>
        <v>1089.51</v>
      </c>
      <c r="H2561" s="69"/>
      <c r="I2561" s="101">
        <f t="array" ref="I2561">+ROUND(G2561+(G2561*DES.2),2)</f>
        <v>1961.12</v>
      </c>
      <c r="J2561" s="57"/>
      <c r="K2561" s="57"/>
      <c r="L2561" s="57"/>
      <c r="M2561" s="57"/>
      <c r="N2561" s="57"/>
      <c r="O2561" s="64" t="str">
        <f>+IFERROR(VLOOKUP(A2561,Imagen!A:B,2,0),"")</f>
        <v>http://http2.mlstatic.com/D_784849-MLA72839547653_112023-F.jpg</v>
      </c>
    </row>
    <row r="2562" spans="1:15" ht="18">
      <c r="A2562" s="75" t="s">
        <v>2563</v>
      </c>
      <c r="B2562" s="175"/>
      <c r="C2562" s="94">
        <f>+VLOOKUP(A2562,BD!$A$2:$E$3988,3,0)</f>
        <v>6</v>
      </c>
      <c r="D2562" s="95" t="str">
        <f>+VLOOKUP(A2562,BD!$A$2:$E$3988,4,0)</f>
        <v>Recta Plástica R 1/8 BSPT x 10 mm</v>
      </c>
      <c r="E2562" s="96">
        <f>+VLOOKUP(A2562,BD!$A$2:$E$3988,5,0)</f>
        <v>2975.2</v>
      </c>
      <c r="G2562" s="101">
        <f t="shared" si="80"/>
        <v>1606.61</v>
      </c>
      <c r="H2562" s="69"/>
      <c r="I2562" s="101">
        <f t="array" ref="I2562">+ROUND(G2562+(G2562*DES.2),2)</f>
        <v>2891.9</v>
      </c>
      <c r="J2562" s="57"/>
      <c r="K2562" s="57"/>
      <c r="L2562" s="57"/>
      <c r="M2562" s="57"/>
      <c r="N2562" s="57"/>
      <c r="O2562" s="64" t="str">
        <f>+IFERROR(VLOOKUP(A2562,Imagen!A:B,2,0),"")</f>
        <v>http://http2.mlstatic.com/D_701175-MLA72839567299_112023-F.jpg</v>
      </c>
    </row>
    <row r="2563" spans="1:15" ht="18">
      <c r="A2563" s="75" t="s">
        <v>2564</v>
      </c>
      <c r="B2563" s="175"/>
      <c r="C2563" s="94">
        <f>+VLOOKUP(A2563,BD!$A$2:$E$3988,3,0)</f>
        <v>8</v>
      </c>
      <c r="D2563" s="95" t="str">
        <f>+VLOOKUP(A2563,BD!$A$2:$E$3988,4,0)</f>
        <v>Recta Plástica R 1/4 BSPT x 6 mm</v>
      </c>
      <c r="E2563" s="96">
        <f>+VLOOKUP(A2563,BD!$A$2:$E$3988,5,0)</f>
        <v>2102.04</v>
      </c>
      <c r="G2563" s="101">
        <f t="shared" si="80"/>
        <v>1135.0999999999999</v>
      </c>
      <c r="H2563" s="69"/>
      <c r="I2563" s="101">
        <f t="array" ref="I2563">+ROUND(G2563+(G2563*DES.2),2)</f>
        <v>2043.18</v>
      </c>
      <c r="J2563" s="57"/>
      <c r="K2563" s="57"/>
      <c r="L2563" s="57"/>
      <c r="M2563" s="57"/>
      <c r="N2563" s="57"/>
      <c r="O2563" s="64" t="str">
        <f>+IFERROR(VLOOKUP(A2563,Imagen!A:B,2,0),"")</f>
        <v>http://http2.mlstatic.com/D_995573-MLA72839567301_112023-F.jpg</v>
      </c>
    </row>
    <row r="2564" spans="1:15" ht="18">
      <c r="A2564" s="75" t="s">
        <v>2565</v>
      </c>
      <c r="B2564" s="175"/>
      <c r="C2564" s="94">
        <f>+VLOOKUP(A2564,BD!$A$2:$E$3988,3,0)</f>
        <v>9</v>
      </c>
      <c r="D2564" s="95" t="str">
        <f>+VLOOKUP(A2564,BD!$A$2:$E$3988,4,0)</f>
        <v>Recta Plástica R 1/4 BSPT x 8 mm</v>
      </c>
      <c r="E2564" s="96">
        <f>+VLOOKUP(A2564,BD!$A$2:$E$3988,5,0)</f>
        <v>1997.14</v>
      </c>
      <c r="G2564" s="101">
        <f t="shared" si="80"/>
        <v>1078.46</v>
      </c>
      <c r="H2564" s="69"/>
      <c r="I2564" s="101">
        <f t="array" ref="I2564">+ROUND(G2564+(G2564*DES.2),2)</f>
        <v>1941.23</v>
      </c>
      <c r="J2564" s="57"/>
      <c r="K2564" s="57"/>
      <c r="L2564" s="57"/>
      <c r="M2564" s="57"/>
      <c r="N2564" s="57"/>
      <c r="O2564" s="64" t="str">
        <f>+IFERROR(VLOOKUP(A2564,Imagen!A:B,2,0),"")</f>
        <v>http://http2.mlstatic.com/D_696186-MLA72764192844_112023-F.jpg</v>
      </c>
    </row>
    <row r="2565" spans="1:15" ht="18">
      <c r="A2565" s="75" t="s">
        <v>2566</v>
      </c>
      <c r="B2565" s="175"/>
      <c r="C2565" s="94">
        <f>+VLOOKUP(A2565,BD!$A$2:$E$3988,3,0)</f>
        <v>10</v>
      </c>
      <c r="D2565" s="95" t="str">
        <f>+VLOOKUP(A2565,BD!$A$2:$E$3988,4,0)</f>
        <v>Recta Plástica R 1/4 BSPT x 10 mm</v>
      </c>
      <c r="E2565" s="96">
        <f>+VLOOKUP(A2565,BD!$A$2:$E$3988,5,0)</f>
        <v>2691.92</v>
      </c>
      <c r="G2565" s="101">
        <f t="shared" si="80"/>
        <v>1453.64</v>
      </c>
      <c r="H2565" s="69"/>
      <c r="I2565" s="101">
        <f t="array" ref="I2565">+ROUND(G2565+(G2565*DES.2),2)</f>
        <v>2616.5500000000002</v>
      </c>
      <c r="J2565" s="57"/>
      <c r="K2565" s="57"/>
      <c r="L2565" s="57"/>
      <c r="M2565" s="57"/>
      <c r="N2565" s="57"/>
      <c r="O2565" s="64" t="str">
        <f>+IFERROR(VLOOKUP(A2565,Imagen!A:B,2,0),"")</f>
        <v>http://http2.mlstatic.com/D_898312-MLA72839547657_112023-F.jpg</v>
      </c>
    </row>
    <row r="2566" spans="1:15" ht="18">
      <c r="A2566" s="75" t="s">
        <v>2567</v>
      </c>
      <c r="B2566" s="175"/>
      <c r="C2566" s="94">
        <f>+VLOOKUP(A2566,BD!$A$2:$E$3988,3,0)</f>
        <v>11</v>
      </c>
      <c r="D2566" s="95" t="str">
        <f>+VLOOKUP(A2566,BD!$A$2:$E$3988,4,0)</f>
        <v>Recta Plástica R 1/4 BSPT x 12 mm</v>
      </c>
      <c r="E2566" s="96">
        <f>+VLOOKUP(A2566,BD!$A$2:$E$3988,5,0)</f>
        <v>4927.68</v>
      </c>
      <c r="G2566" s="101">
        <f t="shared" si="80"/>
        <v>2660.95</v>
      </c>
      <c r="H2566" s="69"/>
      <c r="I2566" s="101">
        <f t="array" ref="I2566">+ROUND(G2566+(G2566*DES.2),2)</f>
        <v>4789.71</v>
      </c>
      <c r="J2566" s="57"/>
      <c r="K2566" s="57"/>
      <c r="L2566" s="57"/>
      <c r="M2566" s="57"/>
      <c r="N2566" s="57"/>
      <c r="O2566" s="64" t="str">
        <f>+IFERROR(VLOOKUP(A2566,Imagen!A:B,2,0),"")</f>
        <v>http://http2.mlstatic.com/D_628863-MLA72764192848_112023-F.jpg</v>
      </c>
    </row>
    <row r="2567" spans="1:15" ht="18">
      <c r="A2567" s="75" t="s">
        <v>2568</v>
      </c>
      <c r="C2567" s="94">
        <f>+VLOOKUP(A2567,BD!$A$2:$E$3988,3,0)</f>
        <v>44</v>
      </c>
      <c r="D2567" s="95" t="str">
        <f>+VLOOKUP(A2567,BD!$A$2:$E$3988,4,0)</f>
        <v>Recta Hembra R 1/8 BSPT x 6 mm</v>
      </c>
      <c r="E2567" s="96">
        <f>+VLOOKUP(A2567,BD!$A$2:$E$3988,5,0)</f>
        <v>3414.79</v>
      </c>
      <c r="G2567" s="101">
        <f t="shared" si="80"/>
        <v>1843.99</v>
      </c>
      <c r="H2567" s="69"/>
      <c r="I2567" s="101">
        <f t="array" ref="I2567">+ROUND(G2567+(G2567*DES.2),2)</f>
        <v>3319.18</v>
      </c>
      <c r="J2567" s="57"/>
      <c r="K2567" s="57"/>
      <c r="L2567" s="57"/>
      <c r="M2567" s="57"/>
      <c r="N2567" s="57"/>
      <c r="O2567" s="64" t="str">
        <f>+IFERROR(VLOOKUP(A2567,Imagen!A:B,2,0),"")</f>
        <v>http://http2.mlstatic.com/D_745014-MLA72839567315_112023-F.jpg</v>
      </c>
    </row>
    <row r="2568" spans="1:15" ht="18">
      <c r="A2568" s="75" t="s">
        <v>2569</v>
      </c>
      <c r="C2568" s="94">
        <f>+VLOOKUP(A2568,BD!$A$2:$E$3988,3,0)</f>
        <v>45</v>
      </c>
      <c r="D2568" s="95" t="str">
        <f>+VLOOKUP(A2568,BD!$A$2:$E$3988,4,0)</f>
        <v>Recta Hembra R 1/8 BSPT x 8 mm</v>
      </c>
      <c r="E2568" s="96">
        <f>+VLOOKUP(A2568,BD!$A$2:$E$3988,5,0)</f>
        <v>3524.95</v>
      </c>
      <c r="G2568" s="101">
        <f t="shared" si="80"/>
        <v>1903.47</v>
      </c>
      <c r="H2568" s="69"/>
      <c r="I2568" s="101">
        <f t="array" ref="I2568">+ROUND(G2568+(G2568*DES.2),2)</f>
        <v>3426.25</v>
      </c>
      <c r="J2568" s="57"/>
      <c r="K2568" s="57"/>
      <c r="L2568" s="57"/>
      <c r="M2568" s="57"/>
      <c r="N2568" s="57"/>
      <c r="O2568" s="64" t="str">
        <f>+IFERROR(VLOOKUP(A2568,Imagen!A:B,2,0),"")</f>
        <v>http://http2.mlstatic.com/D_938181-MLA72764192876_112023-F.jpg</v>
      </c>
    </row>
    <row r="2569" spans="1:15" ht="18">
      <c r="A2569" s="75" t="s">
        <v>2570</v>
      </c>
      <c r="C2569" s="94">
        <f>+VLOOKUP(A2569,BD!$A$2:$E$3988,3,0)</f>
        <v>46</v>
      </c>
      <c r="D2569" s="95" t="str">
        <f>+VLOOKUP(A2569,BD!$A$2:$E$3988,4,0)</f>
        <v>Recta Hembra R 1/4 BSPT x 6 mm</v>
      </c>
      <c r="E2569" s="96">
        <f>+VLOOKUP(A2569,BD!$A$2:$E$3988,5,0)</f>
        <v>4296.03</v>
      </c>
      <c r="G2569" s="101">
        <f t="shared" si="80"/>
        <v>2319.86</v>
      </c>
      <c r="H2569" s="69"/>
      <c r="I2569" s="101">
        <f t="array" ref="I2569">+ROUND(G2569+(G2569*DES.2),2)</f>
        <v>4175.75</v>
      </c>
      <c r="J2569" s="57"/>
      <c r="K2569" s="57"/>
      <c r="L2569" s="57"/>
      <c r="M2569" s="57"/>
      <c r="N2569" s="57"/>
      <c r="O2569" s="64" t="str">
        <f>+IFERROR(VLOOKUP(A2569,Imagen!A:B,2,0),"")</f>
        <v>http://http2.mlstatic.com/D_757576-MLA72839567327_112023-F.jpg</v>
      </c>
    </row>
    <row r="2570" spans="1:15" ht="18">
      <c r="A2570" s="75" t="s">
        <v>2571</v>
      </c>
      <c r="C2570" s="94">
        <f>+VLOOKUP(A2570,BD!$A$2:$E$3988,3,0)</f>
        <v>47</v>
      </c>
      <c r="D2570" s="95" t="str">
        <f>+VLOOKUP(A2570,BD!$A$2:$E$3988,4,0)</f>
        <v>Recta Hembra R 1/4 BSPT x 8 mm</v>
      </c>
      <c r="E2570" s="96">
        <f>+VLOOKUP(A2570,BD!$A$2:$E$3988,5,0)</f>
        <v>4296.03</v>
      </c>
      <c r="G2570" s="101">
        <f t="shared" si="80"/>
        <v>2319.86</v>
      </c>
      <c r="H2570" s="69"/>
      <c r="I2570" s="101">
        <f t="array" ref="I2570">+ROUND(G2570+(G2570*DES.2),2)</f>
        <v>4175.75</v>
      </c>
      <c r="J2570" s="57"/>
      <c r="K2570" s="57"/>
      <c r="L2570" s="57"/>
      <c r="M2570" s="57"/>
      <c r="N2570" s="57"/>
      <c r="O2570" s="64" t="str">
        <f>+IFERROR(VLOOKUP(A2570,Imagen!A:B,2,0),"")</f>
        <v>http://http2.mlstatic.com/D_646142-MLA72839547687_112023-F.jpg</v>
      </c>
    </row>
    <row r="2571" spans="1:15" ht="18">
      <c r="A2571" s="75" t="s">
        <v>2572</v>
      </c>
      <c r="C2571" s="94">
        <f>+VLOOKUP(A2571,BD!$A$2:$E$3988,3,0)</f>
        <v>62</v>
      </c>
      <c r="D2571" s="95" t="str">
        <f>+VLOOKUP(A2571,BD!$A$2:$E$3988,4,0)</f>
        <v>Tee rosca central 1/8 BSPT x 6 mm</v>
      </c>
      <c r="E2571" s="96">
        <f>+VLOOKUP(A2571,BD!$A$2:$E$3988,5,0)</f>
        <v>3612.33</v>
      </c>
      <c r="G2571" s="101">
        <f t="shared" si="80"/>
        <v>1950.66</v>
      </c>
      <c r="H2571" s="69"/>
      <c r="I2571" s="101">
        <f t="array" ref="I2571">+ROUND(G2571+(G2571*DES.2),2)</f>
        <v>3511.19</v>
      </c>
      <c r="J2571" s="57"/>
      <c r="K2571" s="57"/>
      <c r="L2571" s="57"/>
      <c r="M2571" s="57"/>
      <c r="N2571" s="57"/>
      <c r="O2571" s="64" t="str">
        <f>+IFERROR(VLOOKUP(A2571,Imagen!A:B,2,0),"")</f>
        <v>http://http2.mlstatic.com/D_649392-MLA72839567323_112023-F.jpg</v>
      </c>
    </row>
    <row r="2572" spans="1:15" ht="18">
      <c r="A2572" s="75" t="s">
        <v>2573</v>
      </c>
      <c r="C2572" s="94">
        <f>+VLOOKUP(A2572,BD!$A$2:$E$3988,3,0)</f>
        <v>63</v>
      </c>
      <c r="D2572" s="95" t="str">
        <f>+VLOOKUP(A2572,BD!$A$2:$E$3988,4,0)</f>
        <v>Tee rosca central 1/8 BSPT x 8 mm</v>
      </c>
      <c r="E2572" s="96">
        <f>+VLOOKUP(A2572,BD!$A$2:$E$3988,5,0)</f>
        <v>4013.7</v>
      </c>
      <c r="G2572" s="101">
        <f t="shared" si="80"/>
        <v>2167.4</v>
      </c>
      <c r="H2572" s="69"/>
      <c r="I2572" s="101">
        <f t="array" ref="I2572">+ROUND(G2572+(G2572*DES.2),2)</f>
        <v>3901.32</v>
      </c>
      <c r="J2572" s="57"/>
      <c r="K2572" s="57"/>
      <c r="L2572" s="57"/>
      <c r="M2572" s="57"/>
      <c r="N2572" s="57"/>
      <c r="O2572" s="64" t="str">
        <f>+IFERROR(VLOOKUP(A2572,Imagen!A:B,2,0),"")</f>
        <v>http://http2.mlstatic.com/D_605117-MLA72839547685_112023-F.jpg</v>
      </c>
    </row>
    <row r="2573" spans="1:15" ht="18">
      <c r="A2573" s="75" t="s">
        <v>2574</v>
      </c>
      <c r="C2573" s="94">
        <f>+VLOOKUP(A2573,BD!$A$2:$E$3988,3,0)</f>
        <v>65</v>
      </c>
      <c r="D2573" s="95" t="str">
        <f>+VLOOKUP(A2573,BD!$A$2:$E$3988,4,0)</f>
        <v>Tee rosca central 1/4 BSPT x 6 mm</v>
      </c>
      <c r="E2573" s="96">
        <f>+VLOOKUP(A2573,BD!$A$2:$E$3988,5,0)</f>
        <v>3913.36</v>
      </c>
      <c r="G2573" s="101">
        <f t="shared" si="80"/>
        <v>2113.21</v>
      </c>
      <c r="H2573" s="69"/>
      <c r="I2573" s="101">
        <f t="array" ref="I2573">+ROUND(G2573+(G2573*DES.2),2)</f>
        <v>3803.78</v>
      </c>
      <c r="J2573" s="57"/>
      <c r="K2573" s="57"/>
      <c r="L2573" s="57"/>
      <c r="M2573" s="57"/>
      <c r="N2573" s="57"/>
      <c r="O2573" s="64" t="str">
        <f>+IFERROR(VLOOKUP(A2573,Imagen!A:B,2,0),"")</f>
        <v>http://http2.mlstatic.com/D_969997-MLA72764192878_112023-F.jpg</v>
      </c>
    </row>
    <row r="2574" spans="1:15" ht="18">
      <c r="A2574" s="75" t="s">
        <v>2575</v>
      </c>
      <c r="C2574" s="94">
        <f>+VLOOKUP(A2574,BD!$A$2:$E$3988,3,0)</f>
        <v>66</v>
      </c>
      <c r="D2574" s="95" t="str">
        <f>+VLOOKUP(A2574,BD!$A$2:$E$3988,4,0)</f>
        <v>Tee rosca central 1/4 BSPT x 8 mm</v>
      </c>
      <c r="E2574" s="96">
        <f>+VLOOKUP(A2574,BD!$A$2:$E$3988,5,0)</f>
        <v>4214.38</v>
      </c>
      <c r="G2574" s="101">
        <f t="shared" si="80"/>
        <v>2275.77</v>
      </c>
      <c r="H2574" s="69"/>
      <c r="I2574" s="101">
        <f t="array" ref="I2574">+ROUND(G2574+(G2574*DES.2),2)</f>
        <v>4096.3900000000003</v>
      </c>
      <c r="J2574" s="57"/>
      <c r="K2574" s="57"/>
      <c r="L2574" s="57"/>
      <c r="M2574" s="57"/>
      <c r="N2574" s="57"/>
      <c r="O2574" s="64" t="str">
        <f>+IFERROR(VLOOKUP(A2574,Imagen!A:B,2,0),"")</f>
        <v>http://http2.mlstatic.com/D_987210-MLA72764192888_112023-F.jpg</v>
      </c>
    </row>
    <row r="2575" spans="1:15" ht="18">
      <c r="A2575" s="75" t="s">
        <v>2576</v>
      </c>
      <c r="C2575" s="94">
        <f>+VLOOKUP(A2575,BD!$A$2:$E$3988,3,0)</f>
        <v>67</v>
      </c>
      <c r="D2575" s="95" t="str">
        <f>+VLOOKUP(A2575,BD!$A$2:$E$3988,4,0)</f>
        <v>Tee rosca central 1/4 BSPT x 10 mm</v>
      </c>
      <c r="E2575" s="96">
        <f>+VLOOKUP(A2575,BD!$A$2:$E$3988,5,0)</f>
        <v>6009.51</v>
      </c>
      <c r="G2575" s="101">
        <f t="shared" si="80"/>
        <v>3245.14</v>
      </c>
      <c r="H2575" s="69"/>
      <c r="I2575" s="101">
        <f t="array" ref="I2575">+ROUND(G2575+(G2575*DES.2),2)</f>
        <v>5841.25</v>
      </c>
      <c r="J2575" s="57"/>
      <c r="K2575" s="57"/>
      <c r="L2575" s="57"/>
      <c r="M2575" s="57"/>
      <c r="N2575" s="57"/>
      <c r="O2575" s="64" t="str">
        <f>+IFERROR(VLOOKUP(A2575,Imagen!A:B,2,0),"")</f>
        <v>http://http2.mlstatic.com/D_866832-MLA72839547697_112023-F.jpg</v>
      </c>
    </row>
    <row r="2576" spans="1:15" ht="18">
      <c r="A2576" s="75" t="s">
        <v>2577</v>
      </c>
      <c r="C2576" s="94">
        <f>+VLOOKUP(A2576,BD!$A$2:$E$3988,3,0)</f>
        <v>68</v>
      </c>
      <c r="D2576" s="95" t="str">
        <f>+VLOOKUP(A2576,BD!$A$2:$E$3988,4,0)</f>
        <v>Tee rosca central 1/4 BSPT x 12 mm</v>
      </c>
      <c r="E2576" s="96">
        <f>+VLOOKUP(A2576,BD!$A$2:$E$3988,5,0)</f>
        <v>7029.99</v>
      </c>
      <c r="G2576" s="101">
        <f t="shared" si="80"/>
        <v>3796.19</v>
      </c>
      <c r="H2576" s="69"/>
      <c r="I2576" s="101">
        <f t="array" ref="I2576">+ROUND(G2576+(G2576*DES.2),2)</f>
        <v>6833.14</v>
      </c>
      <c r="J2576" s="57"/>
      <c r="K2576" s="57"/>
      <c r="L2576" s="57"/>
      <c r="M2576" s="57"/>
      <c r="N2576" s="57"/>
      <c r="O2576" s="64" t="str">
        <f>+IFERROR(VLOOKUP(A2576,Imagen!A:B,2,0),"")</f>
        <v>http://http2.mlstatic.com/D_761803-MLA72764192890_112023-F.jpg</v>
      </c>
    </row>
    <row r="2577" spans="1:15" ht="18">
      <c r="A2577" s="75" t="s">
        <v>2578</v>
      </c>
      <c r="C2577" s="94">
        <f>+VLOOKUP(A2577,BD!$A$2:$E$3988,3,0)</f>
        <v>77</v>
      </c>
      <c r="D2577" s="95" t="str">
        <f>+VLOOKUP(A2577,BD!$A$2:$E$3988,4,0)</f>
        <v>Reductor manguera 6 a 4 mm</v>
      </c>
      <c r="E2577" s="96">
        <f>+VLOOKUP(A2577,BD!$A$2:$E$3988,5,0)</f>
        <v>2158.9899999999998</v>
      </c>
      <c r="G2577" s="101">
        <f t="shared" si="80"/>
        <v>1165.8499999999999</v>
      </c>
      <c r="H2577" s="69"/>
      <c r="I2577" s="101">
        <f t="array" ref="I2577">+ROUND(G2577+(G2577*DES.2),2)</f>
        <v>2098.5300000000002</v>
      </c>
      <c r="J2577" s="57"/>
      <c r="K2577" s="57"/>
      <c r="L2577" s="57"/>
      <c r="M2577" s="57"/>
      <c r="N2577" s="57"/>
      <c r="O2577" s="64" t="str">
        <f>+IFERROR(VLOOKUP(A2577,Imagen!A:B,2,0),"")</f>
        <v>http://http2.mlstatic.com/D_903377-MLA72764192892_112023-F.jpg</v>
      </c>
    </row>
    <row r="2578" spans="1:15" ht="18">
      <c r="A2578" s="75" t="s">
        <v>2579</v>
      </c>
      <c r="C2578" s="94">
        <f>+VLOOKUP(A2578,BD!$A$2:$E$3988,3,0)</f>
        <v>78</v>
      </c>
      <c r="D2578" s="95" t="str">
        <f>+VLOOKUP(A2578,BD!$A$2:$E$3988,4,0)</f>
        <v>Reductor manguera 8 a 6 mm</v>
      </c>
      <c r="E2578" s="96">
        <f>+VLOOKUP(A2578,BD!$A$2:$E$3988,5,0)</f>
        <v>2820.3</v>
      </c>
      <c r="G2578" s="101">
        <f t="shared" si="80"/>
        <v>1522.96</v>
      </c>
      <c r="H2578" s="69"/>
      <c r="I2578" s="101">
        <f t="array" ref="I2578">+ROUND(G2578+(G2578*DES.2),2)</f>
        <v>2741.33</v>
      </c>
      <c r="J2578" s="57"/>
      <c r="K2578" s="57"/>
      <c r="L2578" s="57"/>
      <c r="M2578" s="57"/>
      <c r="N2578" s="57"/>
      <c r="O2578" s="64" t="str">
        <f>+IFERROR(VLOOKUP(A2578,Imagen!A:B,2,0),"")</f>
        <v>http://http2.mlstatic.com/D_622503-MLA72839547699_112023-F.jpg</v>
      </c>
    </row>
    <row r="2579" spans="1:15" ht="18">
      <c r="A2579" s="75" t="s">
        <v>2580</v>
      </c>
      <c r="C2579" s="94">
        <f>+VLOOKUP(A2579,BD!$A$2:$E$3988,3,0)</f>
        <v>79</v>
      </c>
      <c r="D2579" s="95" t="str">
        <f>+VLOOKUP(A2579,BD!$A$2:$E$3988,4,0)</f>
        <v>Reductor manguera 10 a 6 mm</v>
      </c>
      <c r="E2579" s="96">
        <f>+VLOOKUP(A2579,BD!$A$2:$E$3988,5,0)</f>
        <v>2698.74</v>
      </c>
      <c r="G2579" s="101">
        <f t="shared" si="80"/>
        <v>1457.32</v>
      </c>
      <c r="H2579" s="69"/>
      <c r="I2579" s="101">
        <f t="array" ref="I2579">+ROUND(G2579+(G2579*DES.2),2)</f>
        <v>2623.18</v>
      </c>
      <c r="J2579" s="57"/>
      <c r="K2579" s="57"/>
      <c r="L2579" s="57"/>
      <c r="M2579" s="57"/>
      <c r="N2579" s="57"/>
      <c r="O2579" s="64" t="str">
        <f>+IFERROR(VLOOKUP(A2579,Imagen!A:B,2,0),"")</f>
        <v>http://http2.mlstatic.com/D_794968-MLA72764192894_112023-F.jpg</v>
      </c>
    </row>
    <row r="2580" spans="1:15" ht="18">
      <c r="A2580" s="75" t="s">
        <v>2581</v>
      </c>
      <c r="C2580" s="94">
        <f>+VLOOKUP(A2580,BD!$A$2:$E$3988,3,0)</f>
        <v>80</v>
      </c>
      <c r="D2580" s="95" t="str">
        <f>+VLOOKUP(A2580,BD!$A$2:$E$3988,4,0)</f>
        <v>Reductor manguera 10 a 8 mm</v>
      </c>
      <c r="E2580" s="96">
        <f>+VLOOKUP(A2580,BD!$A$2:$E$3988,5,0)</f>
        <v>3016.42</v>
      </c>
      <c r="G2580" s="101">
        <f t="shared" si="80"/>
        <v>1628.87</v>
      </c>
      <c r="H2580" s="69"/>
      <c r="I2580" s="101">
        <f t="array" ref="I2580">+ROUND(G2580+(G2580*DES.2),2)</f>
        <v>2931.97</v>
      </c>
      <c r="J2580" s="57"/>
      <c r="K2580" s="57"/>
      <c r="L2580" s="57"/>
      <c r="M2580" s="57"/>
      <c r="N2580" s="57"/>
      <c r="O2580" s="64" t="str">
        <f>+IFERROR(VLOOKUP(A2580,Imagen!A:B,2,0),"")</f>
        <v>http://http2.mlstatic.com/D_718551-MLA72839547701_112023-F.jpg</v>
      </c>
    </row>
    <row r="2581" spans="1:15" ht="18">
      <c r="A2581" s="75" t="s">
        <v>2582</v>
      </c>
      <c r="C2581" s="94">
        <f>+VLOOKUP(A2581,BD!$A$2:$E$3988,3,0)</f>
        <v>81</v>
      </c>
      <c r="D2581" s="95" t="str">
        <f>+VLOOKUP(A2581,BD!$A$2:$E$3988,4,0)</f>
        <v>Reductor manguera 12 a 10 mm</v>
      </c>
      <c r="E2581" s="96">
        <f>+VLOOKUP(A2581,BD!$A$2:$E$3988,5,0)</f>
        <v>3530.04</v>
      </c>
      <c r="G2581" s="101">
        <f t="shared" si="80"/>
        <v>1906.22</v>
      </c>
      <c r="H2581" s="69"/>
      <c r="I2581" s="101">
        <f t="array" ref="I2581">+ROUND(G2581+(G2581*DES.2),2)</f>
        <v>3431.2</v>
      </c>
      <c r="J2581" s="57"/>
      <c r="K2581" s="57"/>
      <c r="L2581" s="57"/>
      <c r="M2581" s="57"/>
      <c r="N2581" s="57"/>
      <c r="O2581" s="64" t="str">
        <f>+IFERROR(VLOOKUP(A2581,Imagen!A:B,2,0),"")</f>
        <v>http://http2.mlstatic.com/D_717037-MLA72839547705_112023-F.jpg</v>
      </c>
    </row>
    <row r="2582" spans="1:15" ht="18">
      <c r="A2582" s="75" t="s">
        <v>2583</v>
      </c>
      <c r="C2582" s="94">
        <f>+VLOOKUP(A2582,BD!$A$2:$E$3988,3,0)</f>
        <v>86</v>
      </c>
      <c r="D2582" s="95" t="str">
        <f>+VLOOKUP(A2582,BD!$A$2:$E$3988,4,0)</f>
        <v>Bifurcación R 1/8 mang 6 mm</v>
      </c>
      <c r="E2582" s="96">
        <f>+VLOOKUP(A2582,BD!$A$2:$E$3988,5,0)</f>
        <v>4101.47</v>
      </c>
      <c r="G2582" s="101">
        <f t="shared" si="80"/>
        <v>2214.79</v>
      </c>
      <c r="H2582" s="69"/>
      <c r="I2582" s="101">
        <f t="array" ref="I2582">+ROUND(G2582+(G2582*DES.2),2)</f>
        <v>3986.62</v>
      </c>
      <c r="J2582" s="57"/>
      <c r="K2582" s="57"/>
      <c r="L2582" s="57"/>
      <c r="M2582" s="57"/>
      <c r="N2582" s="57"/>
      <c r="O2582" s="64" t="str">
        <f>+IFERROR(VLOOKUP(A2582,Imagen!A:B,2,0),"")</f>
        <v>http://http2.mlstatic.com/D_749190-MLA72839567335_112023-F.jpg</v>
      </c>
    </row>
    <row r="2583" spans="1:15" ht="18">
      <c r="A2583" s="75" t="s">
        <v>2584</v>
      </c>
      <c r="C2583" s="94">
        <f>+VLOOKUP(A2583,BD!$A$2:$E$3988,3,0)</f>
        <v>87</v>
      </c>
      <c r="D2583" s="95" t="str">
        <f>+VLOOKUP(A2583,BD!$A$2:$E$3988,4,0)</f>
        <v>Bifurcación R 1/8 mang 8 mm</v>
      </c>
      <c r="E2583" s="96">
        <f>+VLOOKUP(A2583,BD!$A$2:$E$3988,5,0)</f>
        <v>4799.59</v>
      </c>
      <c r="G2583" s="101">
        <f t="shared" si="80"/>
        <v>2591.7800000000002</v>
      </c>
      <c r="H2583" s="69"/>
      <c r="I2583" s="101">
        <f t="array" ref="I2583">+ROUND(G2583+(G2583*DES.2),2)</f>
        <v>4665.2</v>
      </c>
      <c r="J2583" s="57"/>
      <c r="K2583" s="57"/>
      <c r="L2583" s="57"/>
      <c r="M2583" s="57"/>
      <c r="N2583" s="57"/>
      <c r="O2583" s="64" t="str">
        <f>+IFERROR(VLOOKUP(A2583,Imagen!A:B,2,0),"")</f>
        <v>http://http2.mlstatic.com/D_833485-MLA72839547711_112023-F.jpg</v>
      </c>
    </row>
    <row r="2584" spans="1:15" ht="18">
      <c r="A2584" s="75" t="s">
        <v>2585</v>
      </c>
      <c r="C2584" s="94">
        <f>+VLOOKUP(A2584,BD!$A$2:$E$3988,3,0)</f>
        <v>89</v>
      </c>
      <c r="D2584" s="95" t="str">
        <f>+VLOOKUP(A2584,BD!$A$2:$E$3988,4,0)</f>
        <v>Bifurcación R 1/4 mang 6 mm</v>
      </c>
      <c r="E2584" s="96">
        <f>+VLOOKUP(A2584,BD!$A$2:$E$3988,5,0)</f>
        <v>4908.67</v>
      </c>
      <c r="G2584" s="101">
        <f t="shared" si="80"/>
        <v>2650.68</v>
      </c>
      <c r="H2584" s="69"/>
      <c r="I2584" s="101">
        <f t="array" ref="I2584">+ROUND(G2584+(G2584*DES.2),2)</f>
        <v>4771.22</v>
      </c>
      <c r="J2584" s="57"/>
      <c r="K2584" s="57"/>
      <c r="L2584" s="57"/>
      <c r="M2584" s="57"/>
      <c r="N2584" s="57"/>
      <c r="O2584" s="64" t="str">
        <f>+IFERROR(VLOOKUP(A2584,Imagen!A:B,2,0),"")</f>
        <v>http://http2.mlstatic.com/D_903944-MLA72839567339_112023-F.jpg</v>
      </c>
    </row>
    <row r="2585" spans="1:15" ht="18">
      <c r="A2585" s="75" t="s">
        <v>2586</v>
      </c>
      <c r="C2585" s="94">
        <f>+VLOOKUP(A2585,BD!$A$2:$E$3988,3,0)</f>
        <v>90</v>
      </c>
      <c r="D2585" s="95" t="str">
        <f>+VLOOKUP(A2585,BD!$A$2:$E$3988,4,0)</f>
        <v>Bifurcación R 1/4 mang 8 mm</v>
      </c>
      <c r="E2585" s="96">
        <f>+VLOOKUP(A2585,BD!$A$2:$E$3988,5,0)</f>
        <v>5192.29</v>
      </c>
      <c r="G2585" s="101">
        <f t="shared" si="80"/>
        <v>2803.84</v>
      </c>
      <c r="H2585" s="69"/>
      <c r="I2585" s="101">
        <f t="array" ref="I2585">+ROUND(G2585+(G2585*DES.2),2)</f>
        <v>5046.91</v>
      </c>
      <c r="J2585" s="57"/>
      <c r="K2585" s="57"/>
      <c r="L2585" s="57"/>
      <c r="M2585" s="57"/>
      <c r="N2585" s="57"/>
      <c r="O2585" s="64" t="str">
        <f>+IFERROR(VLOOKUP(A2585,Imagen!A:B,2,0),"")</f>
        <v>http://http2.mlstatic.com/D_746404-MLA72764192904_112023-F.jpg</v>
      </c>
    </row>
    <row r="2586" spans="1:15" ht="18">
      <c r="A2586" s="75" t="s">
        <v>2587</v>
      </c>
      <c r="C2586" s="94">
        <f>+VLOOKUP(A2586,BD!$A$2:$E$3988,3,0)</f>
        <v>91</v>
      </c>
      <c r="D2586" s="95" t="str">
        <f>+VLOOKUP(A2586,BD!$A$2:$E$3988,4,0)</f>
        <v>Bifurcación R 1/4 mang 10 mm</v>
      </c>
      <c r="E2586" s="96">
        <f>+VLOOKUP(A2586,BD!$A$2:$E$3988,5,0)</f>
        <v>6719.43</v>
      </c>
      <c r="G2586" s="101">
        <f t="shared" si="80"/>
        <v>3628.49</v>
      </c>
      <c r="H2586" s="69"/>
      <c r="I2586" s="101">
        <f t="array" ref="I2586">+ROUND(G2586+(G2586*DES.2),2)</f>
        <v>6531.28</v>
      </c>
      <c r="J2586" s="57"/>
      <c r="K2586" s="57"/>
      <c r="L2586" s="57"/>
      <c r="M2586" s="57"/>
      <c r="N2586" s="57"/>
      <c r="O2586" s="64" t="str">
        <f>+IFERROR(VLOOKUP(A2586,Imagen!A:B,2,0),"")</f>
        <v>http://http2.mlstatic.com/D_951936-MLA72839567343_112023-F.jpg</v>
      </c>
    </row>
    <row r="2587" spans="1:15" ht="18">
      <c r="A2587" s="75" t="s">
        <v>2588</v>
      </c>
      <c r="C2587" s="94">
        <f>+VLOOKUP(A2587,BD!$A$2:$E$3988,3,0)</f>
        <v>92</v>
      </c>
      <c r="D2587" s="95" t="str">
        <f>+VLOOKUP(A2587,BD!$A$2:$E$3988,4,0)</f>
        <v>Bifurcación R 1/4 mang 12 mm</v>
      </c>
      <c r="E2587" s="96">
        <f>+VLOOKUP(A2587,BD!$A$2:$E$3988,5,0)</f>
        <v>6217.65</v>
      </c>
      <c r="G2587" s="101">
        <f t="shared" si="80"/>
        <v>3357.53</v>
      </c>
      <c r="H2587" s="69"/>
      <c r="I2587" s="101">
        <f t="array" ref="I2587">+ROUND(G2587+(G2587*DES.2),2)</f>
        <v>6043.55</v>
      </c>
      <c r="J2587" s="57"/>
      <c r="K2587" s="57"/>
      <c r="L2587" s="57"/>
      <c r="M2587" s="57"/>
      <c r="N2587" s="57"/>
      <c r="O2587" s="64" t="str">
        <f>+IFERROR(VLOOKUP(A2587,Imagen!A:B,2,0),"")</f>
        <v>http://http2.mlstatic.com/D_743954-MLA72839567345_112023-F.jpg</v>
      </c>
    </row>
    <row r="2588" spans="1:15" ht="18">
      <c r="A2588" s="75" t="s">
        <v>2589</v>
      </c>
      <c r="C2588" s="94">
        <f>+VLOOKUP(A2588,BD!$A$2:$E$3988,3,0)</f>
        <v>97</v>
      </c>
      <c r="D2588" s="95" t="str">
        <f>+VLOOKUP(A2588,BD!$A$2:$E$3988,4,0)</f>
        <v xml:space="preserve">Unión doble plástica 6 mm </v>
      </c>
      <c r="E2588" s="96">
        <f>+VLOOKUP(A2588,BD!$A$2:$E$3988,5,0)</f>
        <v>999.51</v>
      </c>
      <c r="G2588" s="101">
        <f t="shared" si="80"/>
        <v>539.74</v>
      </c>
      <c r="H2588" s="69"/>
      <c r="I2588" s="101">
        <f t="array" ref="I2588">+ROUND(G2588+(G2588*DES.2),2)</f>
        <v>971.53</v>
      </c>
      <c r="J2588" s="57"/>
      <c r="K2588" s="57"/>
      <c r="L2588" s="57"/>
      <c r="M2588" s="57"/>
      <c r="N2588" s="57"/>
      <c r="O2588" s="64" t="str">
        <f>+IFERROR(VLOOKUP(A2588,Imagen!A:B,2,0),"")</f>
        <v>http://http2.mlstatic.com/D_798618-MLA72839567349_112023-F.jpg</v>
      </c>
    </row>
    <row r="2589" spans="1:15" ht="18">
      <c r="A2589" s="75" t="s">
        <v>2590</v>
      </c>
      <c r="C2589" s="94">
        <f>+VLOOKUP(A2589,BD!$A$2:$E$3988,3,0)</f>
        <v>98</v>
      </c>
      <c r="D2589" s="95" t="str">
        <f>+VLOOKUP(A2589,BD!$A$2:$E$3988,4,0)</f>
        <v xml:space="preserve">Unión doble plástica 8 mm </v>
      </c>
      <c r="E2589" s="96">
        <f>+VLOOKUP(A2589,BD!$A$2:$E$3988,5,0)</f>
        <v>999.51</v>
      </c>
      <c r="G2589" s="101">
        <f t="shared" si="80"/>
        <v>539.74</v>
      </c>
      <c r="H2589" s="69"/>
      <c r="I2589" s="101">
        <f t="array" ref="I2589">+ROUND(G2589+(G2589*DES.2),2)</f>
        <v>971.53</v>
      </c>
      <c r="J2589" s="57"/>
      <c r="K2589" s="57"/>
      <c r="L2589" s="57"/>
      <c r="M2589" s="57"/>
      <c r="N2589" s="57"/>
      <c r="O2589" s="64" t="str">
        <f>+IFERROR(VLOOKUP(A2589,Imagen!A:B,2,0),"")</f>
        <v>http://http2.mlstatic.com/D_968995-MLA72839567353_112023-F.jpg</v>
      </c>
    </row>
    <row r="2590" spans="1:15" ht="18">
      <c r="A2590" s="75" t="s">
        <v>2591</v>
      </c>
      <c r="C2590" s="94">
        <f>+VLOOKUP(A2590,BD!$A$2:$E$3988,3,0)</f>
        <v>99</v>
      </c>
      <c r="D2590" s="95" t="str">
        <f>+VLOOKUP(A2590,BD!$A$2:$E$3988,4,0)</f>
        <v xml:space="preserve">Unión doble plástica 10 mm </v>
      </c>
      <c r="E2590" s="96">
        <f>+VLOOKUP(A2590,BD!$A$2:$E$3988,5,0)</f>
        <v>1571.51</v>
      </c>
      <c r="G2590" s="101">
        <f t="shared" si="80"/>
        <v>848.62</v>
      </c>
      <c r="H2590" s="69"/>
      <c r="I2590" s="101">
        <f t="array" ref="I2590">+ROUND(G2590+(G2590*DES.2),2)</f>
        <v>1527.52</v>
      </c>
      <c r="J2590" s="57"/>
      <c r="K2590" s="57"/>
      <c r="L2590" s="57"/>
      <c r="M2590" s="57"/>
      <c r="N2590" s="57"/>
      <c r="O2590" s="64" t="str">
        <f>+IFERROR(VLOOKUP(A2590,Imagen!A:B,2,0),"")</f>
        <v>http://http2.mlstatic.com/D_678458-MLA72839547731_112023-F.jpg</v>
      </c>
    </row>
    <row r="2591" spans="1:15" ht="18">
      <c r="A2591" s="75" t="s">
        <v>2592</v>
      </c>
      <c r="C2591" s="94">
        <f>+VLOOKUP(A2591,BD!$A$2:$E$3988,3,0)</f>
        <v>100</v>
      </c>
      <c r="D2591" s="95" t="str">
        <f>+VLOOKUP(A2591,BD!$A$2:$E$3988,4,0)</f>
        <v xml:space="preserve">Unión doble plástica 12 mm </v>
      </c>
      <c r="E2591" s="96">
        <f>+VLOOKUP(A2591,BD!$A$2:$E$3988,5,0)</f>
        <v>1974.93</v>
      </c>
      <c r="G2591" s="101">
        <f t="shared" si="80"/>
        <v>1066.46</v>
      </c>
      <c r="H2591" s="69"/>
      <c r="I2591" s="101">
        <f t="array" ref="I2591">+ROUND(G2591+(G2591*DES.2),2)</f>
        <v>1919.63</v>
      </c>
      <c r="J2591" s="57"/>
      <c r="K2591" s="57"/>
      <c r="L2591" s="57"/>
      <c r="M2591" s="57"/>
      <c r="N2591" s="57"/>
      <c r="O2591" s="64" t="str">
        <f>+IFERROR(VLOOKUP(A2591,Imagen!A:B,2,0),"")</f>
        <v>http://http2.mlstatic.com/D_781806-MLA72839547733_112023-F.jpg</v>
      </c>
    </row>
    <row r="2592" spans="1:15" ht="18">
      <c r="A2592" s="75" t="s">
        <v>2593</v>
      </c>
      <c r="C2592" s="94">
        <f>+VLOOKUP(A2592,BD!$A$2:$E$3988,3,0)</f>
        <v>101</v>
      </c>
      <c r="D2592" s="95" t="str">
        <f>+VLOOKUP(A2592,BD!$A$2:$E$3988,4,0)</f>
        <v xml:space="preserve">Unión doble plástica 16 mm </v>
      </c>
      <c r="E2592" s="96">
        <f>+VLOOKUP(A2592,BD!$A$2:$E$3988,5,0)</f>
        <v>0</v>
      </c>
      <c r="G2592" s="101">
        <f t="shared" ref="G2592:G2623" si="81">IF($G$7="SI",ROUND(E2592-(E2592*DES.1),2)*1.21,ROUND(E2592-(E2592*DES.1),2))</f>
        <v>0</v>
      </c>
      <c r="H2592" s="69"/>
      <c r="I2592" s="101">
        <f t="array" ref="I2592">+ROUND(G2592+(G2592*DES.2),2)</f>
        <v>0</v>
      </c>
      <c r="J2592" s="57"/>
      <c r="K2592" s="57"/>
      <c r="L2592" s="57"/>
      <c r="M2592" s="57"/>
      <c r="N2592" s="57"/>
      <c r="O2592" s="65" t="str">
        <f>+IFERROR(VLOOKUP(A2592,Imagen!A:B,2,0),"")</f>
        <v/>
      </c>
    </row>
    <row r="2593" spans="1:15" ht="18">
      <c r="A2593" s="75" t="s">
        <v>2594</v>
      </c>
      <c r="C2593" s="94">
        <f>+VLOOKUP(A2593,BD!$A$2:$E$3988,3,0)</f>
        <v>108</v>
      </c>
      <c r="D2593" s="95" t="str">
        <f>+VLOOKUP(A2593,BD!$A$2:$E$3988,4,0)</f>
        <v xml:space="preserve">Unión triple plástica 6 mm </v>
      </c>
      <c r="E2593" s="96">
        <f>+VLOOKUP(A2593,BD!$A$2:$E$3988,5,0)</f>
        <v>1487.22</v>
      </c>
      <c r="G2593" s="101">
        <f t="shared" si="81"/>
        <v>803.1</v>
      </c>
      <c r="H2593" s="69"/>
      <c r="I2593" s="101">
        <f t="array" ref="I2593">+ROUND(G2593+(G2593*DES.2),2)</f>
        <v>1445.58</v>
      </c>
      <c r="J2593" s="57"/>
      <c r="K2593" s="57"/>
      <c r="L2593" s="57"/>
      <c r="M2593" s="57"/>
      <c r="N2593" s="57"/>
      <c r="O2593" s="64" t="str">
        <f>+IFERROR(VLOOKUP(A2593,Imagen!A:B,2,0),"")</f>
        <v>http://http2.mlstatic.com/D_917467-MLA72839567355_112023-F.jpg</v>
      </c>
    </row>
    <row r="2594" spans="1:15" ht="18">
      <c r="A2594" s="75" t="s">
        <v>2595</v>
      </c>
      <c r="C2594" s="94">
        <f>+VLOOKUP(A2594,BD!$A$2:$E$3988,3,0)</f>
        <v>109</v>
      </c>
      <c r="D2594" s="95" t="str">
        <f>+VLOOKUP(A2594,BD!$A$2:$E$3988,4,0)</f>
        <v xml:space="preserve">Unión triple plástica 8 mm </v>
      </c>
      <c r="E2594" s="96">
        <f>+VLOOKUP(A2594,BD!$A$2:$E$3988,5,0)</f>
        <v>1744.33</v>
      </c>
      <c r="G2594" s="101">
        <f t="shared" si="81"/>
        <v>941.94</v>
      </c>
      <c r="H2594" s="69"/>
      <c r="I2594" s="101">
        <f t="array" ref="I2594">+ROUND(G2594+(G2594*DES.2),2)</f>
        <v>1695.49</v>
      </c>
      <c r="J2594" s="57"/>
      <c r="K2594" s="57"/>
      <c r="L2594" s="57"/>
      <c r="M2594" s="57"/>
      <c r="N2594" s="57"/>
      <c r="O2594" s="64" t="str">
        <f>+IFERROR(VLOOKUP(A2594,Imagen!A:B,2,0),"")</f>
        <v>http://http2.mlstatic.com/D_698106-MLA72839547735_112023-F.jpg</v>
      </c>
    </row>
    <row r="2595" spans="1:15" ht="18">
      <c r="A2595" s="75" t="s">
        <v>2596</v>
      </c>
      <c r="C2595" s="94">
        <f>+VLOOKUP(A2595,BD!$A$2:$E$3988,3,0)</f>
        <v>110</v>
      </c>
      <c r="D2595" s="95" t="str">
        <f>+VLOOKUP(A2595,BD!$A$2:$E$3988,4,0)</f>
        <v>Unión triple plástica 10 mm</v>
      </c>
      <c r="E2595" s="96">
        <f>+VLOOKUP(A2595,BD!$A$2:$E$3988,5,0)</f>
        <v>1927.94</v>
      </c>
      <c r="G2595" s="101">
        <f t="shared" si="81"/>
        <v>1041.0899999999999</v>
      </c>
      <c r="H2595" s="69"/>
      <c r="I2595" s="101">
        <f t="array" ref="I2595">+ROUND(G2595+(G2595*DES.2),2)</f>
        <v>1873.96</v>
      </c>
      <c r="J2595" s="57"/>
      <c r="K2595" s="57"/>
      <c r="L2595" s="57"/>
      <c r="M2595" s="57"/>
      <c r="N2595" s="57"/>
      <c r="O2595" s="64" t="str">
        <f>+IFERROR(VLOOKUP(A2595,Imagen!A:B,2,0),"")</f>
        <v>http://http2.mlstatic.com/D_961070-MLA72839567357_112023-F.jpg</v>
      </c>
    </row>
    <row r="2596" spans="1:15" ht="18">
      <c r="A2596" s="75" t="s">
        <v>2597</v>
      </c>
      <c r="C2596" s="94">
        <f>+VLOOKUP(A2596,BD!$A$2:$E$3988,3,0)</f>
        <v>111</v>
      </c>
      <c r="D2596" s="95" t="str">
        <f>+VLOOKUP(A2596,BD!$A$2:$E$3988,4,0)</f>
        <v>Unión triple plástica 12 mm</v>
      </c>
      <c r="E2596" s="96">
        <f>+VLOOKUP(A2596,BD!$A$2:$E$3988,5,0)</f>
        <v>2782.45</v>
      </c>
      <c r="G2596" s="101">
        <f t="shared" si="81"/>
        <v>1502.52</v>
      </c>
      <c r="H2596" s="69"/>
      <c r="I2596" s="101">
        <f t="array" ref="I2596">+ROUND(G2596+(G2596*DES.2),2)</f>
        <v>2704.54</v>
      </c>
      <c r="J2596" s="57"/>
      <c r="K2596" s="57"/>
      <c r="L2596" s="57"/>
      <c r="M2596" s="57"/>
      <c r="N2596" s="57"/>
      <c r="O2596" s="64" t="str">
        <f>+IFERROR(VLOOKUP(A2596,Imagen!A:B,2,0),"")</f>
        <v>http://http2.mlstatic.com/D_878374-MLA72839567359_112023-F.jpg</v>
      </c>
    </row>
    <row r="2597" spans="1:15" ht="18">
      <c r="A2597" s="75" t="s">
        <v>2598</v>
      </c>
      <c r="C2597" s="94">
        <f>+VLOOKUP(A2597,BD!$A$2:$E$3988,3,0)</f>
        <v>140</v>
      </c>
      <c r="D2597" s="95" t="str">
        <f>+VLOOKUP(A2597,BD!$A$2:$E$3988,4,0)</f>
        <v xml:space="preserve">Unión codo plástica 6 mm </v>
      </c>
      <c r="E2597" s="96">
        <f>+VLOOKUP(A2597,BD!$A$2:$E$3988,5,0)</f>
        <v>1131.31</v>
      </c>
      <c r="G2597" s="101">
        <f t="shared" si="81"/>
        <v>610.91</v>
      </c>
      <c r="H2597" s="69"/>
      <c r="I2597" s="101">
        <f t="array" ref="I2597">+ROUND(G2597+(G2597*DES.2),2)</f>
        <v>1099.6400000000001</v>
      </c>
      <c r="J2597" s="57"/>
      <c r="K2597" s="57"/>
      <c r="L2597" s="57"/>
      <c r="M2597" s="57"/>
      <c r="N2597" s="57"/>
      <c r="O2597" s="64" t="str">
        <f>+IFERROR(VLOOKUP(A2597,Imagen!A:B,2,0),"")</f>
        <v>http://http2.mlstatic.com/D_604190-MLA72839547745_112023-F.jpg</v>
      </c>
    </row>
    <row r="2598" spans="1:15" ht="18">
      <c r="A2598" s="75" t="s">
        <v>2599</v>
      </c>
      <c r="C2598" s="94">
        <f>+VLOOKUP(A2598,BD!$A$2:$E$3988,3,0)</f>
        <v>141</v>
      </c>
      <c r="D2598" s="95" t="str">
        <f>+VLOOKUP(A2598,BD!$A$2:$E$3988,4,0)</f>
        <v xml:space="preserve">Unión codo plástica 8 mm </v>
      </c>
      <c r="E2598" s="96">
        <f>+VLOOKUP(A2598,BD!$A$2:$E$3988,5,0)</f>
        <v>1483.03</v>
      </c>
      <c r="G2598" s="101">
        <f t="shared" si="81"/>
        <v>800.84</v>
      </c>
      <c r="H2598" s="69"/>
      <c r="I2598" s="101">
        <f t="array" ref="I2598">+ROUND(G2598+(G2598*DES.2),2)</f>
        <v>1441.51</v>
      </c>
      <c r="J2598" s="57"/>
      <c r="K2598" s="57"/>
      <c r="L2598" s="57"/>
      <c r="M2598" s="57"/>
      <c r="N2598" s="57"/>
      <c r="O2598" s="64" t="str">
        <f>+IFERROR(VLOOKUP(A2598,Imagen!A:B,2,0),"")</f>
        <v>http://http2.mlstatic.com/D_890359-MLA72764192928_112023-F.jpg</v>
      </c>
    </row>
    <row r="2599" spans="1:15" ht="18">
      <c r="A2599" s="75" t="s">
        <v>2600</v>
      </c>
      <c r="C2599" s="94">
        <f>+VLOOKUP(A2599,BD!$A$2:$E$3988,3,0)</f>
        <v>142</v>
      </c>
      <c r="D2599" s="95" t="str">
        <f>+VLOOKUP(A2599,BD!$A$2:$E$3988,4,0)</f>
        <v xml:space="preserve">Unión codo plástica 10 mm </v>
      </c>
      <c r="E2599" s="96">
        <f>+VLOOKUP(A2599,BD!$A$2:$E$3988,5,0)</f>
        <v>2019.75</v>
      </c>
      <c r="G2599" s="101">
        <f t="shared" si="81"/>
        <v>1090.67</v>
      </c>
      <c r="H2599" s="69"/>
      <c r="I2599" s="101">
        <f t="array" ref="I2599">+ROUND(G2599+(G2599*DES.2),2)</f>
        <v>1963.21</v>
      </c>
      <c r="J2599" s="57"/>
      <c r="K2599" s="57"/>
      <c r="L2599" s="57"/>
      <c r="M2599" s="57"/>
      <c r="N2599" s="57"/>
      <c r="O2599" s="64" t="str">
        <f>+IFERROR(VLOOKUP(A2599,Imagen!A:B,2,0),"")</f>
        <v>http://http2.mlstatic.com/D_973753-MLA72764192932_112023-F.jpg</v>
      </c>
    </row>
    <row r="2600" spans="1:15" ht="18">
      <c r="A2600" s="75" t="s">
        <v>2601</v>
      </c>
      <c r="C2600" s="94">
        <f>+VLOOKUP(A2600,BD!$A$2:$E$3988,3,0)</f>
        <v>143</v>
      </c>
      <c r="D2600" s="95" t="str">
        <f>+VLOOKUP(A2600,BD!$A$2:$E$3988,4,0)</f>
        <v xml:space="preserve">Unión codo plástica 12 mm </v>
      </c>
      <c r="E2600" s="96">
        <f>+VLOOKUP(A2600,BD!$A$2:$E$3988,5,0)</f>
        <v>2457.59</v>
      </c>
      <c r="G2600" s="101">
        <f t="shared" si="81"/>
        <v>1327.1</v>
      </c>
      <c r="H2600" s="69"/>
      <c r="I2600" s="101">
        <f t="array" ref="I2600">+ROUND(G2600+(G2600*DES.2),2)</f>
        <v>2388.7800000000002</v>
      </c>
      <c r="J2600" s="57"/>
      <c r="K2600" s="57"/>
      <c r="L2600" s="57"/>
      <c r="M2600" s="57"/>
      <c r="N2600" s="57"/>
      <c r="O2600" s="64" t="str">
        <f>+IFERROR(VLOOKUP(A2600,Imagen!A:B,2,0),"")</f>
        <v>http://http2.mlstatic.com/D_820565-MLA72764192936_112023-F.jpg</v>
      </c>
    </row>
    <row r="2601" spans="1:15" ht="18">
      <c r="A2601" s="75" t="s">
        <v>2602</v>
      </c>
      <c r="C2601" s="94">
        <f>+VLOOKUP(A2601,BD!$A$2:$E$3988,3,0)</f>
        <v>153</v>
      </c>
      <c r="D2601" s="95" t="str">
        <f>+VLOOKUP(A2601,BD!$A$2:$E$3988,4,0)</f>
        <v>Codo plástico R 1/8 BSPT x 6 mm</v>
      </c>
      <c r="E2601" s="96">
        <f>+VLOOKUP(A2601,BD!$A$2:$E$3988,5,0)</f>
        <v>2224.5500000000002</v>
      </c>
      <c r="G2601" s="101">
        <f t="shared" si="81"/>
        <v>1201.26</v>
      </c>
      <c r="H2601" s="69"/>
      <c r="I2601" s="101">
        <f t="array" ref="I2601">+ROUND(G2601+(G2601*DES.2),2)</f>
        <v>2162.27</v>
      </c>
      <c r="J2601" s="57"/>
      <c r="K2601" s="57"/>
      <c r="L2601" s="57"/>
      <c r="M2601" s="57"/>
      <c r="N2601" s="57"/>
      <c r="O2601" s="64" t="str">
        <f>+IFERROR(VLOOKUP(A2601,Imagen!A:B,2,0),"")</f>
        <v>http://http2.mlstatic.com/D_700112-MLA72839547751_112023-F.jpg</v>
      </c>
    </row>
    <row r="2602" spans="1:15" ht="18">
      <c r="A2602" s="75" t="s">
        <v>2603</v>
      </c>
      <c r="C2602" s="94">
        <f>+VLOOKUP(A2602,BD!$A$2:$E$3988,3,0)</f>
        <v>154</v>
      </c>
      <c r="D2602" s="95" t="str">
        <f>+VLOOKUP(A2602,BD!$A$2:$E$3988,4,0)</f>
        <v>Codo plástico R 1/8 BSPT x 8 mm</v>
      </c>
      <c r="E2602" s="96">
        <f>+VLOOKUP(A2602,BD!$A$2:$E$3988,5,0)</f>
        <v>2860.13</v>
      </c>
      <c r="G2602" s="101">
        <f t="shared" si="81"/>
        <v>1544.47</v>
      </c>
      <c r="H2602" s="69"/>
      <c r="I2602" s="101">
        <f t="array" ref="I2602">+ROUND(G2602+(G2602*DES.2),2)</f>
        <v>2780.05</v>
      </c>
      <c r="J2602" s="57"/>
      <c r="K2602" s="57"/>
      <c r="L2602" s="57"/>
      <c r="M2602" s="57"/>
      <c r="N2602" s="57"/>
      <c r="O2602" s="64" t="str">
        <f>+IFERROR(VLOOKUP(A2602,Imagen!A:B,2,0),"")</f>
        <v>http://http2.mlstatic.com/D_672742-MLA72839547753_112023-F.jpg</v>
      </c>
    </row>
    <row r="2603" spans="1:15" ht="18">
      <c r="A2603" s="75" t="s">
        <v>2604</v>
      </c>
      <c r="C2603" s="94">
        <f>+VLOOKUP(A2603,BD!$A$2:$E$3988,3,0)</f>
        <v>155</v>
      </c>
      <c r="D2603" s="95" t="str">
        <f>+VLOOKUP(A2603,BD!$A$2:$E$3988,4,0)</f>
        <v>Codo plástico R 1/8 BSPT x 10 mm</v>
      </c>
      <c r="E2603" s="96">
        <f>+VLOOKUP(A2603,BD!$A$2:$E$3988,5,0)</f>
        <v>5185.66</v>
      </c>
      <c r="G2603" s="101">
        <f t="shared" si="81"/>
        <v>2800.26</v>
      </c>
      <c r="H2603" s="69"/>
      <c r="I2603" s="101">
        <f t="array" ref="I2603">+ROUND(G2603+(G2603*DES.2),2)</f>
        <v>5040.47</v>
      </c>
      <c r="J2603" s="57"/>
      <c r="K2603" s="57"/>
      <c r="L2603" s="57"/>
      <c r="M2603" s="57"/>
      <c r="N2603" s="57"/>
      <c r="O2603" s="64" t="str">
        <f>+IFERROR(VLOOKUP(A2603,Imagen!A:B,2,0),"")</f>
        <v>http://http2.mlstatic.com/D_600285-MLA72764192938_112023-F.jpg</v>
      </c>
    </row>
    <row r="2604" spans="1:15" ht="18">
      <c r="A2604" s="75" t="s">
        <v>2605</v>
      </c>
      <c r="C2604" s="94">
        <f>+VLOOKUP(A2604,BD!$A$2:$E$3988,3,0)</f>
        <v>157</v>
      </c>
      <c r="D2604" s="95" t="str">
        <f>+VLOOKUP(A2604,BD!$A$2:$E$3988,4,0)</f>
        <v>Codo plástico R 1/4 BSPT x 6 mm</v>
      </c>
      <c r="E2604" s="96">
        <f>+VLOOKUP(A2604,BD!$A$2:$E$3988,5,0)</f>
        <v>3177.92</v>
      </c>
      <c r="G2604" s="101">
        <f t="shared" si="81"/>
        <v>1716.08</v>
      </c>
      <c r="H2604" s="69"/>
      <c r="I2604" s="101">
        <f t="array" ref="I2604">+ROUND(G2604+(G2604*DES.2),2)</f>
        <v>3088.94</v>
      </c>
      <c r="J2604" s="57"/>
      <c r="K2604" s="57"/>
      <c r="L2604" s="57"/>
      <c r="M2604" s="57"/>
      <c r="N2604" s="57"/>
      <c r="O2604" s="64" t="str">
        <f>+IFERROR(VLOOKUP(A2604,Imagen!A:B,2,0),"")</f>
        <v>http://http2.mlstatic.com/D_838767-MLA72839567375_112023-F.jpg</v>
      </c>
    </row>
    <row r="2605" spans="1:15" ht="18">
      <c r="A2605" s="75" t="s">
        <v>2606</v>
      </c>
      <c r="C2605" s="94">
        <f>+VLOOKUP(A2605,BD!$A$2:$E$3988,3,0)</f>
        <v>158</v>
      </c>
      <c r="D2605" s="95" t="str">
        <f>+VLOOKUP(A2605,BD!$A$2:$E$3988,4,0)</f>
        <v>Codo plástico R 1/4 BSPT x 8 mm</v>
      </c>
      <c r="E2605" s="96">
        <f>+VLOOKUP(A2605,BD!$A$2:$E$3988,5,0)</f>
        <v>3177.92</v>
      </c>
      <c r="G2605" s="101">
        <f t="shared" si="81"/>
        <v>1716.08</v>
      </c>
      <c r="H2605" s="69"/>
      <c r="I2605" s="101">
        <f t="array" ref="I2605">+ROUND(G2605+(G2605*DES.2),2)</f>
        <v>3088.94</v>
      </c>
      <c r="J2605" s="57"/>
      <c r="K2605" s="57"/>
      <c r="L2605" s="57"/>
      <c r="M2605" s="57"/>
      <c r="N2605" s="57"/>
      <c r="O2605" s="64" t="str">
        <f>+IFERROR(VLOOKUP(A2605,Imagen!A:B,2,0),"")</f>
        <v>http://http2.mlstatic.com/D_900468-MLA72839567379_112023-F.jpg</v>
      </c>
    </row>
    <row r="2606" spans="1:15" ht="18">
      <c r="A2606" s="75" t="s">
        <v>2607</v>
      </c>
      <c r="C2606" s="94">
        <f>+VLOOKUP(A2606,BD!$A$2:$E$3988,3,0)</f>
        <v>159</v>
      </c>
      <c r="D2606" s="95" t="str">
        <f>+VLOOKUP(A2606,BD!$A$2:$E$3988,4,0)</f>
        <v>Codo plástico R 1/4 BSPT x 10 mm</v>
      </c>
      <c r="E2606" s="96">
        <f>+VLOOKUP(A2606,BD!$A$2:$E$3988,5,0)</f>
        <v>4502.49</v>
      </c>
      <c r="G2606" s="101">
        <f t="shared" si="81"/>
        <v>2431.34</v>
      </c>
      <c r="H2606" s="69"/>
      <c r="I2606" s="101">
        <f t="array" ref="I2606">+ROUND(G2606+(G2606*DES.2),2)</f>
        <v>4376.41</v>
      </c>
      <c r="J2606" s="57"/>
      <c r="K2606" s="57"/>
      <c r="L2606" s="57"/>
      <c r="M2606" s="57"/>
      <c r="N2606" s="57"/>
      <c r="O2606" s="64" t="str">
        <f>+IFERROR(VLOOKUP(A2606,Imagen!A:B,2,0),"")</f>
        <v>http://http2.mlstatic.com/D_991480-MLA72839567381_112023-F.jpg</v>
      </c>
    </row>
    <row r="2607" spans="1:15" ht="18">
      <c r="A2607" s="75" t="s">
        <v>2608</v>
      </c>
      <c r="C2607" s="94">
        <f>+VLOOKUP(A2607,BD!$A$2:$E$3988,3,0)</f>
        <v>160</v>
      </c>
      <c r="D2607" s="95" t="str">
        <f>+VLOOKUP(A2607,BD!$A$2:$E$3988,4,0)</f>
        <v xml:space="preserve"> Codo plástico R 1/4 BSPT x 12 mm</v>
      </c>
      <c r="E2607" s="96">
        <f>+VLOOKUP(A2607,BD!$A$2:$E$3988,5,0)</f>
        <v>7263.77</v>
      </c>
      <c r="G2607" s="101">
        <f t="shared" si="81"/>
        <v>3922.44</v>
      </c>
      <c r="H2607" s="69"/>
      <c r="I2607" s="101">
        <f t="array" ref="I2607">+ROUND(G2607+(G2607*DES.2),2)</f>
        <v>7060.39</v>
      </c>
      <c r="J2607" s="57"/>
      <c r="K2607" s="57"/>
      <c r="L2607" s="57"/>
      <c r="M2607" s="57"/>
      <c r="N2607" s="57"/>
      <c r="O2607" s="64" t="str">
        <f>+IFERROR(VLOOKUP(A2607,Imagen!A:B,2,0),"")</f>
        <v>http://http2.mlstatic.com/D_906125-MLA72839547765_112023-F.jpg</v>
      </c>
    </row>
    <row r="2608" spans="1:15" ht="18">
      <c r="A2608" s="75" t="s">
        <v>2609</v>
      </c>
      <c r="C2608" s="94">
        <f>+VLOOKUP(A2608,BD!$A$2:$E$3988,3,0)</f>
        <v>197</v>
      </c>
      <c r="D2608" s="95" t="str">
        <f>+VLOOKUP(A2608,BD!$A$2:$E$3988,4,0)</f>
        <v>Bifurcación 6 mm</v>
      </c>
      <c r="E2608" s="96">
        <f>+VLOOKUP(A2608,BD!$A$2:$E$3988,5,0)</f>
        <v>1949.88</v>
      </c>
      <c r="G2608" s="101">
        <f t="shared" si="81"/>
        <v>1052.94</v>
      </c>
      <c r="H2608" s="69"/>
      <c r="I2608" s="101">
        <f t="array" ref="I2608">+ROUND(G2608+(G2608*DES.2),2)</f>
        <v>1895.29</v>
      </c>
      <c r="J2608" s="57"/>
      <c r="K2608" s="57"/>
      <c r="L2608" s="57"/>
      <c r="M2608" s="57"/>
      <c r="N2608" s="57"/>
      <c r="O2608" s="64" t="str">
        <f>+IFERROR(VLOOKUP(A2608,Imagen!A:B,2,0),"")</f>
        <v>http://http2.mlstatic.com/D_954319-MLA72839547767_112023-F.jpg</v>
      </c>
    </row>
    <row r="2609" spans="1:15" ht="18">
      <c r="A2609" s="75" t="s">
        <v>2610</v>
      </c>
      <c r="C2609" s="94">
        <f>+VLOOKUP(A2609,BD!$A$2:$E$3988,3,0)</f>
        <v>198</v>
      </c>
      <c r="D2609" s="95" t="str">
        <f>+VLOOKUP(A2609,BD!$A$2:$E$3988,4,0)</f>
        <v>Bifurcación 8 mm</v>
      </c>
      <c r="E2609" s="96">
        <f>+VLOOKUP(A2609,BD!$A$2:$E$3988,5,0)</f>
        <v>2373.77</v>
      </c>
      <c r="G2609" s="101">
        <f t="shared" si="81"/>
        <v>1281.8399999999999</v>
      </c>
      <c r="H2609" s="69"/>
      <c r="I2609" s="101">
        <f t="array" ref="I2609">+ROUND(G2609+(G2609*DES.2),2)</f>
        <v>2307.31</v>
      </c>
      <c r="J2609" s="57"/>
      <c r="K2609" s="57"/>
      <c r="L2609" s="57"/>
      <c r="M2609" s="57"/>
      <c r="N2609" s="57"/>
      <c r="O2609" s="64" t="str">
        <f>+IFERROR(VLOOKUP(A2609,Imagen!A:B,2,0),"")</f>
        <v>http://http2.mlstatic.com/D_936376-MLA72764192952_112023-F.jpg</v>
      </c>
    </row>
    <row r="2610" spans="1:15" ht="18">
      <c r="A2610" s="75" t="s">
        <v>2611</v>
      </c>
      <c r="C2610" s="94">
        <f>+VLOOKUP(A2610,BD!$A$2:$E$3988,3,0)</f>
        <v>199</v>
      </c>
      <c r="D2610" s="95" t="str">
        <f>+VLOOKUP(A2610,BD!$A$2:$E$3988,4,0)</f>
        <v>Bifurcación 10 mm</v>
      </c>
      <c r="E2610" s="96">
        <f>+VLOOKUP(A2610,BD!$A$2:$E$3988,5,0)</f>
        <v>3051.99</v>
      </c>
      <c r="G2610" s="101">
        <f t="shared" si="81"/>
        <v>1648.07</v>
      </c>
      <c r="H2610" s="69"/>
      <c r="I2610" s="101">
        <f t="array" ref="I2610">+ROUND(G2610+(G2610*DES.2),2)</f>
        <v>2966.53</v>
      </c>
      <c r="J2610" s="57"/>
      <c r="K2610" s="57"/>
      <c r="L2610" s="57"/>
      <c r="M2610" s="57"/>
      <c r="N2610" s="57"/>
      <c r="O2610" s="64" t="str">
        <f>+IFERROR(VLOOKUP(A2610,Imagen!A:B,2,0),"")</f>
        <v>http://http2.mlstatic.com/D_973871-MLA72839547773_112023-F.jpg</v>
      </c>
    </row>
    <row r="2611" spans="1:15" ht="18">
      <c r="A2611" s="75" t="s">
        <v>2612</v>
      </c>
      <c r="C2611" s="94">
        <f>+VLOOKUP(A2611,BD!$A$2:$E$3988,3,0)</f>
        <v>200</v>
      </c>
      <c r="D2611" s="95" t="str">
        <f>+VLOOKUP(A2611,BD!$A$2:$E$3988,4,0)</f>
        <v>Bifurcación 12 mm</v>
      </c>
      <c r="E2611" s="96">
        <f>+VLOOKUP(A2611,BD!$A$2:$E$3988,5,0)</f>
        <v>4152.99</v>
      </c>
      <c r="G2611" s="101">
        <f t="shared" si="81"/>
        <v>2242.61</v>
      </c>
      <c r="H2611" s="69"/>
      <c r="I2611" s="101">
        <f t="array" ref="I2611">+ROUND(G2611+(G2611*DES.2),2)</f>
        <v>4036.7</v>
      </c>
      <c r="J2611" s="57"/>
      <c r="K2611" s="57"/>
      <c r="L2611" s="57"/>
      <c r="M2611" s="57"/>
      <c r="N2611" s="57"/>
      <c r="O2611" s="64" t="str">
        <f>+IFERROR(VLOOKUP(A2611,Imagen!A:B,2,0),"")</f>
        <v>http://http2.mlstatic.com/D_611314-MLA72839547781_112023-F.jpg</v>
      </c>
    </row>
    <row r="2612" spans="1:15" ht="18">
      <c r="A2612" s="75" t="s">
        <v>2613</v>
      </c>
      <c r="C2612" s="94">
        <f>+VLOOKUP(A2612,BD!$A$2:$E$3988,3,0)</f>
        <v>205</v>
      </c>
      <c r="D2612" s="95" t="str">
        <f>+VLOOKUP(A2612,BD!$A$2:$E$3988,4,0)</f>
        <v>Distribuidor 5 lados 6 mm</v>
      </c>
      <c r="E2612" s="96">
        <f>+VLOOKUP(A2612,BD!$A$2:$E$3988,5,0)</f>
        <v>9219.6299999999992</v>
      </c>
      <c r="G2612" s="101">
        <f t="shared" si="81"/>
        <v>4978.6000000000004</v>
      </c>
      <c r="H2612" s="69"/>
      <c r="I2612" s="101">
        <f t="array" ref="I2612">+ROUND(G2612+(G2612*DES.2),2)</f>
        <v>8961.48</v>
      </c>
      <c r="J2612" s="57"/>
      <c r="K2612" s="57"/>
      <c r="L2612" s="57"/>
      <c r="M2612" s="57"/>
      <c r="N2612" s="57"/>
      <c r="O2612" s="64" t="str">
        <f>+IFERROR(VLOOKUP(A2612,Imagen!A:B,2,0),"")</f>
        <v>http://http2.mlstatic.com/D_734232-MLA72839567393_112023-F.jpg</v>
      </c>
    </row>
    <row r="2613" spans="1:15" ht="18">
      <c r="A2613" s="75" t="s">
        <v>2614</v>
      </c>
      <c r="C2613" s="94">
        <f>+VLOOKUP(A2613,BD!$A$2:$E$3988,3,0)</f>
        <v>206</v>
      </c>
      <c r="D2613" s="95" t="str">
        <f>+VLOOKUP(A2613,BD!$A$2:$E$3988,4,0)</f>
        <v>Distribuidor 5 lados 8 mm</v>
      </c>
      <c r="E2613" s="96">
        <f>+VLOOKUP(A2613,BD!$A$2:$E$3988,5,0)</f>
        <v>10833.06</v>
      </c>
      <c r="G2613" s="101">
        <f t="shared" si="81"/>
        <v>5849.85</v>
      </c>
      <c r="H2613" s="69"/>
      <c r="I2613" s="101">
        <f t="array" ref="I2613">+ROUND(G2613+(G2613*DES.2),2)</f>
        <v>10529.73</v>
      </c>
      <c r="J2613" s="57"/>
      <c r="K2613" s="57"/>
      <c r="L2613" s="57"/>
      <c r="M2613" s="57"/>
      <c r="N2613" s="57"/>
      <c r="O2613" s="64" t="str">
        <f>+IFERROR(VLOOKUP(A2613,Imagen!A:B,2,0),"")</f>
        <v>http://http2.mlstatic.com/D_857683-MLA72764192960_112023-F.jpg</v>
      </c>
    </row>
    <row r="2614" spans="1:15" ht="18">
      <c r="A2614" s="75" t="s">
        <v>2615</v>
      </c>
      <c r="C2614" s="94">
        <f>+VLOOKUP(A2614,BD!$A$2:$E$3988,3,0)</f>
        <v>207</v>
      </c>
      <c r="D2614" s="95" t="str">
        <f>+VLOOKUP(A2614,BD!$A$2:$E$3988,4,0)</f>
        <v>Distribuidor 5 lados 10 mm</v>
      </c>
      <c r="E2614" s="96">
        <f>+VLOOKUP(A2614,BD!$A$2:$E$3988,5,0)</f>
        <v>11524.54</v>
      </c>
      <c r="G2614" s="101">
        <f t="shared" si="81"/>
        <v>6223.25</v>
      </c>
      <c r="H2614" s="69"/>
      <c r="I2614" s="101">
        <f t="array" ref="I2614">+ROUND(G2614+(G2614*DES.2),2)</f>
        <v>11201.85</v>
      </c>
      <c r="J2614" s="57"/>
      <c r="K2614" s="57"/>
      <c r="L2614" s="57"/>
      <c r="M2614" s="57"/>
      <c r="N2614" s="57"/>
      <c r="O2614" s="64" t="str">
        <f>+IFERROR(VLOOKUP(A2614,Imagen!A:B,2,0),"")</f>
        <v>http://http2.mlstatic.com/D_639838-MLA72764192964_112023-F.jpg</v>
      </c>
    </row>
    <row r="2615" spans="1:15" ht="18">
      <c r="A2615" s="75" t="s">
        <v>2616</v>
      </c>
      <c r="C2615" s="94">
        <f>+VLOOKUP(A2615,BD!$A$2:$E$3988,3,0)</f>
        <v>211</v>
      </c>
      <c r="D2615" s="95" t="str">
        <f>+VLOOKUP(A2615,BD!$A$2:$E$3988,4,0)</f>
        <v>Cruz 6 mm</v>
      </c>
      <c r="E2615" s="96">
        <f>+VLOOKUP(A2615,BD!$A$2:$E$3988,5,0)</f>
        <v>3607.18</v>
      </c>
      <c r="G2615" s="101">
        <f t="shared" si="81"/>
        <v>1947.88</v>
      </c>
      <c r="H2615" s="69"/>
      <c r="I2615" s="101">
        <f t="array" ref="I2615">+ROUND(G2615+(G2615*DES.2),2)</f>
        <v>3506.18</v>
      </c>
      <c r="J2615" s="57"/>
      <c r="K2615" s="57"/>
      <c r="L2615" s="57"/>
      <c r="M2615" s="57"/>
      <c r="N2615" s="57"/>
      <c r="O2615" s="64" t="str">
        <f>+IFERROR(VLOOKUP(A2615,Imagen!A:B,2,0),"")</f>
        <v>http://http2.mlstatic.com/D_796686-MLA72839547789_112023-F.jpg</v>
      </c>
    </row>
    <row r="2616" spans="1:15" ht="18">
      <c r="A2616" s="75" t="s">
        <v>2617</v>
      </c>
      <c r="C2616" s="94">
        <f>+VLOOKUP(A2616,BD!$A$2:$E$3988,3,0)</f>
        <v>212</v>
      </c>
      <c r="D2616" s="95" t="str">
        <f>+VLOOKUP(A2616,BD!$A$2:$E$3988,4,0)</f>
        <v>Cruz 8 mm</v>
      </c>
      <c r="E2616" s="96">
        <f>+VLOOKUP(A2616,BD!$A$2:$E$3988,5,0)</f>
        <v>3896.65</v>
      </c>
      <c r="G2616" s="101">
        <f t="shared" si="81"/>
        <v>2104.19</v>
      </c>
      <c r="H2616" s="69"/>
      <c r="I2616" s="101">
        <f t="array" ref="I2616">+ROUND(G2616+(G2616*DES.2),2)</f>
        <v>3787.54</v>
      </c>
      <c r="J2616" s="57"/>
      <c r="K2616" s="57"/>
      <c r="L2616" s="57"/>
      <c r="M2616" s="57"/>
      <c r="N2616" s="57"/>
      <c r="O2616" s="64" t="str">
        <f>+IFERROR(VLOOKUP(A2616,Imagen!A:B,2,0),"")</f>
        <v>http://http2.mlstatic.com/D_906792-MLA72764192966_112023-F.jpg</v>
      </c>
    </row>
    <row r="2617" spans="1:15" ht="18">
      <c r="A2617" s="75" t="s">
        <v>2618</v>
      </c>
      <c r="C2617" s="94">
        <f>+VLOOKUP(A2617,BD!$A$2:$E$3988,3,0)</f>
        <v>213</v>
      </c>
      <c r="D2617" s="95" t="str">
        <f>+VLOOKUP(A2617,BD!$A$2:$E$3988,4,0)</f>
        <v>Cruz 10 mm</v>
      </c>
      <c r="E2617" s="96">
        <f>+VLOOKUP(A2617,BD!$A$2:$E$3988,5,0)</f>
        <v>4453.3100000000004</v>
      </c>
      <c r="G2617" s="101">
        <f t="shared" si="81"/>
        <v>2404.79</v>
      </c>
      <c r="H2617" s="69"/>
      <c r="I2617" s="101">
        <f t="array" ref="I2617">+ROUND(G2617+(G2617*DES.2),2)</f>
        <v>4328.62</v>
      </c>
      <c r="J2617" s="57"/>
      <c r="K2617" s="57"/>
      <c r="L2617" s="57"/>
      <c r="M2617" s="57"/>
      <c r="N2617" s="57"/>
      <c r="O2617" s="64" t="str">
        <f>+IFERROR(VLOOKUP(A2617,Imagen!A:B,2,0),"")</f>
        <v>http://http2.mlstatic.com/D_849696-MLA72839547791_112023-F.jpg</v>
      </c>
    </row>
    <row r="2618" spans="1:15" ht="18">
      <c r="A2618" s="75" t="s">
        <v>2619</v>
      </c>
      <c r="C2618" s="94">
        <f>+VLOOKUP(A2618,BD!$A$2:$E$3988,3,0)</f>
        <v>219</v>
      </c>
      <c r="D2618" s="95" t="str">
        <f>+VLOOKUP(A2618,BD!$A$2:$E$3988,4,0)</f>
        <v>TAPON 6 mm</v>
      </c>
      <c r="E2618" s="96">
        <f>+VLOOKUP(A2618,BD!$A$2:$E$3988,5,0)</f>
        <v>1855.55</v>
      </c>
      <c r="G2618" s="101">
        <f t="shared" si="81"/>
        <v>1002</v>
      </c>
      <c r="H2618" s="69"/>
      <c r="I2618" s="101">
        <f t="array" ref="I2618">+ROUND(G2618+(G2618*DES.2),2)</f>
        <v>1803.6</v>
      </c>
      <c r="J2618" s="57"/>
      <c r="K2618" s="57"/>
      <c r="L2618" s="57"/>
      <c r="M2618" s="57"/>
      <c r="N2618" s="57"/>
      <c r="O2618" s="64" t="str">
        <f>+IFERROR(VLOOKUP(A2618,Imagen!A:B,2,0),"")</f>
        <v>http://http2.mlstatic.com/D_608464-MLA72764192970_112023-F.jpg</v>
      </c>
    </row>
    <row r="2619" spans="1:15" ht="18">
      <c r="A2619" s="75" t="s">
        <v>2620</v>
      </c>
      <c r="C2619" s="94">
        <f>+VLOOKUP(A2619,BD!$A$2:$E$3988,3,0)</f>
        <v>220</v>
      </c>
      <c r="D2619" s="95" t="str">
        <f>+VLOOKUP(A2619,BD!$A$2:$E$3988,4,0)</f>
        <v>TAPON 8 mm</v>
      </c>
      <c r="E2619" s="96">
        <f>+VLOOKUP(A2619,BD!$A$2:$E$3988,5,0)</f>
        <v>2226.65</v>
      </c>
      <c r="G2619" s="101">
        <f t="shared" si="81"/>
        <v>1202.3900000000001</v>
      </c>
      <c r="H2619" s="69"/>
      <c r="I2619" s="101">
        <f t="array" ref="I2619">+ROUND(G2619+(G2619*DES.2),2)</f>
        <v>2164.3000000000002</v>
      </c>
      <c r="J2619" s="57"/>
      <c r="K2619" s="57"/>
      <c r="L2619" s="57"/>
      <c r="M2619" s="57"/>
      <c r="N2619" s="57"/>
      <c r="O2619" s="64" t="str">
        <f>+IFERROR(VLOOKUP(A2619,Imagen!A:B,2,0),"")</f>
        <v>http://http2.mlstatic.com/D_965219-MLA72839567403_112023-F.jpg</v>
      </c>
    </row>
    <row r="2620" spans="1:15" ht="18">
      <c r="A2620" s="75" t="s">
        <v>2621</v>
      </c>
      <c r="C2620" s="94">
        <f>+VLOOKUP(A2620,BD!$A$2:$E$3988,3,0)</f>
        <v>221</v>
      </c>
      <c r="D2620" s="95" t="str">
        <f>+VLOOKUP(A2620,BD!$A$2:$E$3988,4,0)</f>
        <v>TAPON 10 mm</v>
      </c>
      <c r="E2620" s="96">
        <f>+VLOOKUP(A2620,BD!$A$2:$E$3988,5,0)</f>
        <v>2694.05</v>
      </c>
      <c r="G2620" s="101">
        <f t="shared" si="81"/>
        <v>1454.79</v>
      </c>
      <c r="H2620" s="69"/>
      <c r="I2620" s="101">
        <f t="array" ref="I2620">+ROUND(G2620+(G2620*DES.2),2)</f>
        <v>2618.62</v>
      </c>
      <c r="J2620" s="57"/>
      <c r="K2620" s="57"/>
      <c r="L2620" s="57"/>
      <c r="M2620" s="57"/>
      <c r="N2620" s="57"/>
      <c r="O2620" s="64" t="str">
        <f>+IFERROR(VLOOKUP(A2620,Imagen!A:B,2,0),"")</f>
        <v>http://http2.mlstatic.com/D_636094-MLA72839567405_112023-F.jpg</v>
      </c>
    </row>
    <row r="2621" spans="1:15" ht="18">
      <c r="A2621" s="75" t="s">
        <v>2622</v>
      </c>
      <c r="C2621" s="94">
        <f>+VLOOKUP(A2621,BD!$A$2:$E$3988,3,0)</f>
        <v>222</v>
      </c>
      <c r="D2621" s="95" t="str">
        <f>+VLOOKUP(A2621,BD!$A$2:$E$3988,4,0)</f>
        <v>TAPON 12 mm</v>
      </c>
      <c r="E2621" s="96">
        <f>+VLOOKUP(A2621,BD!$A$2:$E$3988,5,0)</f>
        <v>3092.58</v>
      </c>
      <c r="G2621" s="101">
        <f t="shared" si="81"/>
        <v>1669.99</v>
      </c>
      <c r="H2621" s="69"/>
      <c r="I2621" s="101">
        <f t="array" ref="I2621">+ROUND(G2621+(G2621*DES.2),2)</f>
        <v>3005.98</v>
      </c>
      <c r="J2621" s="57"/>
      <c r="K2621" s="57"/>
      <c r="L2621" s="57"/>
      <c r="M2621" s="57"/>
      <c r="N2621" s="57"/>
      <c r="O2621" s="64" t="str">
        <f>+IFERROR(VLOOKUP(A2621,Imagen!A:B,2,0),"")</f>
        <v>http://http2.mlstatic.com/D_890164-MLA72764192978_112023-F.jpg</v>
      </c>
    </row>
    <row r="2622" spans="1:15" ht="18">
      <c r="A2622" s="75" t="s">
        <v>2623</v>
      </c>
      <c r="C2622" s="94">
        <f>+VLOOKUP(A2622,BD!$A$2:$E$3988,3,0)</f>
        <v>124</v>
      </c>
      <c r="D2622" s="95" t="str">
        <f>+VLOOKUP(A2622,BD!$A$2:$E$3988,4,0)</f>
        <v>1/8 x 6 - Regulador de Caudal</v>
      </c>
      <c r="E2622" s="96">
        <f>+VLOOKUP(A2622,BD!$A$2:$E$3988,5,0)</f>
        <v>8732.2000000000007</v>
      </c>
      <c r="G2622" s="101">
        <f t="shared" si="81"/>
        <v>4715.3900000000003</v>
      </c>
      <c r="H2622" s="69"/>
      <c r="I2622" s="101">
        <f t="array" ref="I2622">+ROUND(G2622+(G2622*DES.2),2)</f>
        <v>8487.7000000000007</v>
      </c>
      <c r="J2622" s="57"/>
      <c r="K2622" s="57"/>
      <c r="L2622" s="57"/>
      <c r="M2622" s="57"/>
      <c r="N2622" s="57"/>
      <c r="O2622" s="65" t="str">
        <f>+IFERROR(VLOOKUP(A2622,Imagen!A:B,2,0),"")</f>
        <v/>
      </c>
    </row>
    <row r="2623" spans="1:15" ht="18">
      <c r="A2623" s="75" t="s">
        <v>2624</v>
      </c>
      <c r="C2623" s="94">
        <f>+VLOOKUP(A2623,BD!$A$2:$E$3988,3,0)</f>
        <v>125</v>
      </c>
      <c r="D2623" s="95" t="str">
        <f>+VLOOKUP(A2623,BD!$A$2:$E$3988,4,0)</f>
        <v>1/8 x 8 - Regulador de Caudal</v>
      </c>
      <c r="E2623" s="96">
        <f>+VLOOKUP(A2623,BD!$A$2:$E$3988,5,0)</f>
        <v>10336.08</v>
      </c>
      <c r="G2623" s="101">
        <f t="shared" si="81"/>
        <v>5581.48</v>
      </c>
      <c r="H2623" s="69"/>
      <c r="I2623" s="101">
        <f t="array" ref="I2623">+ROUND(G2623+(G2623*DES.2),2)</f>
        <v>10046.66</v>
      </c>
      <c r="J2623" s="57"/>
      <c r="K2623" s="57"/>
      <c r="L2623" s="57"/>
      <c r="M2623" s="57"/>
      <c r="N2623" s="57"/>
      <c r="O2623" s="65" t="str">
        <f>+IFERROR(VLOOKUP(A2623,Imagen!A:B,2,0),"")</f>
        <v/>
      </c>
    </row>
    <row r="2624" spans="1:15" ht="18">
      <c r="A2624" s="75" t="s">
        <v>2625</v>
      </c>
      <c r="C2624" s="94">
        <f>+VLOOKUP(A2624,BD!$A$2:$E$3988,3,0)</f>
        <v>126</v>
      </c>
      <c r="D2624" s="95" t="str">
        <f>+VLOOKUP(A2624,BD!$A$2:$E$3988,4,0)</f>
        <v>1/4 x 6 - Regulador de Caudal</v>
      </c>
      <c r="E2624" s="96">
        <f>+VLOOKUP(A2624,BD!$A$2:$E$3988,5,0)</f>
        <v>12107.23</v>
      </c>
      <c r="G2624" s="101">
        <f t="shared" ref="G2624:G2631" si="82">IF($G$7="SI",ROUND(E2624-(E2624*DES.1),2)*1.21,ROUND(E2624-(E2624*DES.1),2))</f>
        <v>6537.9</v>
      </c>
      <c r="H2624" s="69"/>
      <c r="I2624" s="101">
        <f t="array" ref="I2624">+ROUND(G2624+(G2624*DES.2),2)</f>
        <v>11768.22</v>
      </c>
      <c r="J2624" s="57"/>
      <c r="K2624" s="57"/>
      <c r="L2624" s="57"/>
      <c r="M2624" s="57"/>
      <c r="N2624" s="57"/>
      <c r="O2624" s="65" t="str">
        <f>+IFERROR(VLOOKUP(A2624,Imagen!A:B,2,0),"")</f>
        <v/>
      </c>
    </row>
    <row r="2625" spans="1:15" ht="18">
      <c r="A2625" s="75" t="s">
        <v>2626</v>
      </c>
      <c r="C2625" s="94">
        <f>+VLOOKUP(A2625,BD!$A$2:$E$3988,3,0)</f>
        <v>127</v>
      </c>
      <c r="D2625" s="95" t="str">
        <f>+VLOOKUP(A2625,BD!$A$2:$E$3988,4,0)</f>
        <v>1/4 x 8 - Regulador de Caudal</v>
      </c>
      <c r="E2625" s="96">
        <f>+VLOOKUP(A2625,BD!$A$2:$E$3988,5,0)</f>
        <v>11236.46</v>
      </c>
      <c r="G2625" s="101">
        <f t="shared" si="82"/>
        <v>6067.69</v>
      </c>
      <c r="H2625" s="69"/>
      <c r="I2625" s="101">
        <f t="array" ref="I2625">+ROUND(G2625+(G2625*DES.2),2)</f>
        <v>10921.84</v>
      </c>
      <c r="J2625" s="57"/>
      <c r="K2625" s="57"/>
      <c r="L2625" s="57"/>
      <c r="M2625" s="57"/>
      <c r="N2625" s="57"/>
      <c r="O2625" s="65" t="str">
        <f>+IFERROR(VLOOKUP(A2625,Imagen!A:B,2,0),"")</f>
        <v/>
      </c>
    </row>
    <row r="2626" spans="1:15" ht="18">
      <c r="A2626" s="75" t="s">
        <v>2627</v>
      </c>
      <c r="C2626" s="94">
        <f>+VLOOKUP(A2626,BD!$A$2:$E$3988,3,0)</f>
        <v>228</v>
      </c>
      <c r="D2626" s="95" t="str">
        <f>+VLOOKUP(A2626,BD!$A$2:$E$3988,4,0)</f>
        <v>MANGUERA DE 6 mm</v>
      </c>
      <c r="E2626" s="96">
        <f>+VLOOKUP(A2626,BD!$A$2:$E$3988,5,0)</f>
        <v>1212.48</v>
      </c>
      <c r="G2626" s="101">
        <f t="shared" si="82"/>
        <v>654.74</v>
      </c>
      <c r="H2626" s="69"/>
      <c r="I2626" s="101">
        <f t="array" ref="I2626">+ROUND(G2626+(G2626*DES.2),2)</f>
        <v>1178.53</v>
      </c>
      <c r="J2626" s="57"/>
      <c r="K2626" s="57"/>
      <c r="L2626" s="57"/>
      <c r="M2626" s="57"/>
      <c r="N2626" s="57"/>
      <c r="O2626" s="64" t="str">
        <f>+IFERROR(VLOOKUP(A2626,Imagen!A:B,2,0),"")</f>
        <v>http://http2.mlstatic.com/D_878612-MLA72598080835_102023-F.jpg</v>
      </c>
    </row>
    <row r="2627" spans="1:15" ht="18">
      <c r="A2627" s="75" t="s">
        <v>2628</v>
      </c>
      <c r="C2627" s="94">
        <f>+VLOOKUP(A2627,BD!$A$2:$E$3988,3,0)</f>
        <v>229</v>
      </c>
      <c r="D2627" s="95" t="str">
        <f>+VLOOKUP(A2627,BD!$A$2:$E$3988,4,0)</f>
        <v>MANGUERA DE 8 mm</v>
      </c>
      <c r="E2627" s="96">
        <f>+VLOOKUP(A2627,BD!$A$2:$E$3988,5,0)</f>
        <v>2556.4299999999998</v>
      </c>
      <c r="G2627" s="101">
        <f t="shared" si="82"/>
        <v>1380.47</v>
      </c>
      <c r="H2627" s="69"/>
      <c r="I2627" s="101">
        <f t="array" ref="I2627">+ROUND(G2627+(G2627*DES.2),2)</f>
        <v>2484.85</v>
      </c>
      <c r="J2627" s="57"/>
      <c r="K2627" s="57"/>
      <c r="L2627" s="57"/>
      <c r="M2627" s="57"/>
      <c r="N2627" s="57"/>
      <c r="O2627" s="64" t="str">
        <f>+IFERROR(VLOOKUP(A2627,Imagen!A:B,2,0),"")</f>
        <v>http://http2.mlstatic.com/D_878612-MLA72598080835_102023-F.jpg</v>
      </c>
    </row>
    <row r="2628" spans="1:15" ht="18">
      <c r="A2628" s="75" t="s">
        <v>2629</v>
      </c>
      <c r="C2628" s="94">
        <f>+VLOOKUP(A2628,BD!$A$2:$E$3988,3,0)</f>
        <v>230</v>
      </c>
      <c r="D2628" s="95" t="str">
        <f>+VLOOKUP(A2628,BD!$A$2:$E$3988,4,0)</f>
        <v>MANGUERA DE 10 mm</v>
      </c>
      <c r="E2628" s="96">
        <f>+VLOOKUP(A2628,BD!$A$2:$E$3988,5,0)</f>
        <v>2850.1</v>
      </c>
      <c r="G2628" s="101">
        <f t="shared" si="82"/>
        <v>1539.05</v>
      </c>
      <c r="H2628" s="69"/>
      <c r="I2628" s="101">
        <f t="array" ref="I2628">+ROUND(G2628+(G2628*DES.2),2)</f>
        <v>2770.29</v>
      </c>
      <c r="J2628" s="57"/>
      <c r="K2628" s="57"/>
      <c r="L2628" s="57"/>
      <c r="M2628" s="57"/>
      <c r="N2628" s="57"/>
      <c r="O2628" s="64" t="str">
        <f>+IFERROR(VLOOKUP(A2628,Imagen!A:B,2,0),"")</f>
        <v>http://http2.mlstatic.com/D_878612-MLA72598080835_102023-F.jpg</v>
      </c>
    </row>
    <row r="2629" spans="1:15" ht="18">
      <c r="A2629" s="75" t="s">
        <v>2630</v>
      </c>
      <c r="C2629" s="94">
        <f>+VLOOKUP(A2629,BD!$A$2:$E$3988,3,0)</f>
        <v>231</v>
      </c>
      <c r="D2629" s="95" t="str">
        <f>+VLOOKUP(A2629,BD!$A$2:$E$3988,4,0)</f>
        <v>MANGUERA DE 12 mm</v>
      </c>
      <c r="E2629" s="96">
        <f>+VLOOKUP(A2629,BD!$A$2:$E$3988,5,0)</f>
        <v>3953.83</v>
      </c>
      <c r="G2629" s="101">
        <f t="shared" si="82"/>
        <v>2135.0700000000002</v>
      </c>
      <c r="H2629" s="69"/>
      <c r="I2629" s="101">
        <f t="array" ref="I2629">+ROUND(G2629+(G2629*DES.2),2)</f>
        <v>3843.13</v>
      </c>
      <c r="J2629" s="57"/>
      <c r="K2629" s="57"/>
      <c r="L2629" s="57"/>
      <c r="M2629" s="57"/>
      <c r="N2629" s="57"/>
      <c r="O2629" s="64" t="str">
        <f>+IFERROR(VLOOKUP(A2629,Imagen!A:B,2,0),"")</f>
        <v>http://http2.mlstatic.com/D_878612-MLA72598080835_102023-F.jpg</v>
      </c>
    </row>
    <row r="2630" spans="1:15" ht="18">
      <c r="A2630" s="75" t="s">
        <v>2631</v>
      </c>
      <c r="C2630" s="94">
        <f>+VLOOKUP(A2630,BD!$A$2:$E$3988,3,0)</f>
        <v>49</v>
      </c>
      <c r="D2630" s="95" t="str">
        <f>+VLOOKUP(A2630,BD!$A$2:$E$3988,4,0)</f>
        <v>LLAVE DE CORTE 8 MM</v>
      </c>
      <c r="E2630" s="96">
        <f>+VLOOKUP(A2630,BD!$A$2:$E$3988,5,0)</f>
        <v>0</v>
      </c>
      <c r="G2630" s="101">
        <f t="shared" si="82"/>
        <v>0</v>
      </c>
      <c r="H2630" s="69"/>
      <c r="I2630" s="101">
        <f t="array" ref="I2630">+ROUND(G2630+(G2630*DES.2),2)</f>
        <v>0</v>
      </c>
      <c r="J2630" s="57"/>
      <c r="K2630" s="57"/>
      <c r="L2630" s="57"/>
      <c r="M2630" s="57"/>
      <c r="N2630" s="57"/>
      <c r="O2630" s="65" t="str">
        <f>+IFERROR(VLOOKUP(A2630,Imagen!A:B,2,0),"")</f>
        <v/>
      </c>
    </row>
    <row r="2631" spans="1:15" ht="18.75" thickBot="1">
      <c r="A2631" s="75" t="s">
        <v>2632</v>
      </c>
      <c r="C2631" s="94">
        <f>+VLOOKUP(A2631,BD!$A$2:$E$3988,3,0)</f>
        <v>51</v>
      </c>
      <c r="D2631" s="95" t="str">
        <f>+VLOOKUP(A2631,BD!$A$2:$E$3988,4,0)</f>
        <v>LLAVE DE CORTE 10 MM</v>
      </c>
      <c r="E2631" s="96">
        <f>+VLOOKUP(A2631,BD!$A$2:$E$3988,5,0)</f>
        <v>0</v>
      </c>
      <c r="G2631" s="101">
        <f t="shared" si="82"/>
        <v>0</v>
      </c>
      <c r="H2631" s="69"/>
      <c r="I2631" s="101">
        <f t="array" ref="I2631">+ROUND(G2631+(G2631*DES.2),2)</f>
        <v>0</v>
      </c>
      <c r="J2631" s="57"/>
      <c r="K2631" s="57"/>
      <c r="L2631" s="57"/>
      <c r="M2631" s="57"/>
      <c r="N2631" s="57"/>
      <c r="O2631" s="65" t="str">
        <f>+IFERROR(VLOOKUP(A2631,Imagen!A:B,2,0),"")</f>
        <v/>
      </c>
    </row>
    <row r="2632" spans="1:15" ht="27" thickBot="1">
      <c r="A2632" s="75">
        <f>+A2559+1</f>
        <v>43</v>
      </c>
      <c r="B2632" s="174"/>
      <c r="C2632" s="173" t="str">
        <f>+VLOOKUP(A2632,BD!$G:$H,2,0)</f>
        <v>CONECTORES NUEVA INCORPORACION</v>
      </c>
      <c r="D2632" s="157"/>
      <c r="E2632" s="158"/>
      <c r="J2632" s="57"/>
      <c r="K2632" s="57"/>
      <c r="L2632" s="57"/>
      <c r="M2632" s="57"/>
      <c r="N2632" s="57"/>
      <c r="O2632" s="65" t="str">
        <f>+IFERROR(VLOOKUP(A2632,Imagen!A:B,2,0),"")</f>
        <v/>
      </c>
    </row>
    <row r="2633" spans="1:15" ht="18">
      <c r="A2633" s="75" t="s">
        <v>2633</v>
      </c>
      <c r="B2633" s="175"/>
      <c r="C2633" s="91">
        <f>+VLOOKUP(A2633,BD!$A$2:$E$3988,3,0)</f>
        <v>3</v>
      </c>
      <c r="D2633" s="92" t="str">
        <f>+VLOOKUP(A2633,BD!$A$2:$E$3988,4,0)</f>
        <v>RECTO PLAST 1/8 X 4 MM</v>
      </c>
      <c r="E2633" s="93">
        <f>+VLOOKUP(A2633,BD!$A$2:$E$3988,5,0)</f>
        <v>3239.17</v>
      </c>
      <c r="G2633" s="100">
        <f t="shared" ref="G2633:G2664" si="83">IF($G$7="SI",ROUND(E2633-(E2633*DES.1),2)*1.21,ROUND(E2633-(E2633*DES.1),2))</f>
        <v>1749.15</v>
      </c>
      <c r="H2633" s="69"/>
      <c r="I2633" s="100">
        <f t="array" ref="I2633">+ROUND(G2633+(G2633*DES.2),2)</f>
        <v>3148.47</v>
      </c>
      <c r="J2633" s="57"/>
      <c r="K2633" s="57"/>
      <c r="L2633" s="57"/>
      <c r="M2633" s="57"/>
      <c r="N2633" s="57"/>
      <c r="O2633" s="65" t="str">
        <f>+IFERROR(VLOOKUP(A2633,Imagen!A:B,2,0),"")</f>
        <v/>
      </c>
    </row>
    <row r="2634" spans="1:15" ht="18">
      <c r="A2634" s="75" t="s">
        <v>2634</v>
      </c>
      <c r="B2634" s="175"/>
      <c r="C2634" s="94">
        <f>+VLOOKUP(A2634,BD!$A$2:$E$3988,3,0)</f>
        <v>7</v>
      </c>
      <c r="D2634" s="95" t="str">
        <f>+VLOOKUP(A2634,BD!$A$2:$E$3988,4,0)</f>
        <v>RECTO PLAST 1/4 X 4 MM</v>
      </c>
      <c r="E2634" s="96">
        <f>+VLOOKUP(A2634,BD!$A$2:$E$3988,5,0)</f>
        <v>4356.83</v>
      </c>
      <c r="G2634" s="101">
        <f t="shared" si="83"/>
        <v>2352.69</v>
      </c>
      <c r="H2634" s="69"/>
      <c r="I2634" s="101">
        <f t="array" ref="I2634">+ROUND(G2634+(G2634*DES.2),2)</f>
        <v>4234.84</v>
      </c>
      <c r="J2634" s="57"/>
      <c r="K2634" s="57"/>
      <c r="L2634" s="57"/>
      <c r="M2634" s="57"/>
      <c r="N2634" s="57"/>
      <c r="O2634" s="65" t="str">
        <f>+IFERROR(VLOOKUP(A2634,Imagen!A:B,2,0),"")</f>
        <v/>
      </c>
    </row>
    <row r="2635" spans="1:15" ht="18">
      <c r="A2635" s="75" t="s">
        <v>2635</v>
      </c>
      <c r="B2635" s="175"/>
      <c r="C2635" s="94">
        <f>+VLOOKUP(A2635,BD!$A$2:$E$3988,3,0)</f>
        <v>96</v>
      </c>
      <c r="D2635" s="95" t="str">
        <f>+VLOOKUP(A2635,BD!$A$2:$E$3988,4,0)</f>
        <v>UNION PLASTICA 4 MM</v>
      </c>
      <c r="E2635" s="96">
        <f>+VLOOKUP(A2635,BD!$A$2:$E$3988,5,0)</f>
        <v>1224.17</v>
      </c>
      <c r="G2635" s="101">
        <f t="shared" si="83"/>
        <v>661.05</v>
      </c>
      <c r="H2635" s="69"/>
      <c r="I2635" s="101">
        <f t="array" ref="I2635">+ROUND(G2635+(G2635*DES.2),2)</f>
        <v>1189.8900000000001</v>
      </c>
      <c r="J2635" s="57"/>
      <c r="K2635" s="57"/>
      <c r="L2635" s="57"/>
      <c r="M2635" s="57"/>
      <c r="N2635" s="57"/>
      <c r="O2635" s="65" t="str">
        <f>+IFERROR(VLOOKUP(A2635,Imagen!A:B,2,0),"")</f>
        <v/>
      </c>
    </row>
    <row r="2636" spans="1:15" ht="18">
      <c r="A2636" s="75" t="s">
        <v>2636</v>
      </c>
      <c r="B2636" s="175"/>
      <c r="C2636" s="94">
        <f>+VLOOKUP(A2636,BD!$A$2:$E$3988,3,0)</f>
        <v>107</v>
      </c>
      <c r="D2636" s="95" t="str">
        <f>+VLOOKUP(A2636,BD!$A$2:$E$3988,4,0)</f>
        <v>UNION TRIPLE PLASTICA 4 MM</v>
      </c>
      <c r="E2636" s="96">
        <f>+VLOOKUP(A2636,BD!$A$2:$E$3988,5,0)</f>
        <v>3154.29</v>
      </c>
      <c r="G2636" s="101">
        <f t="shared" si="83"/>
        <v>1703.32</v>
      </c>
      <c r="H2636" s="69"/>
      <c r="I2636" s="101">
        <f t="array" ref="I2636">+ROUND(G2636+(G2636*DES.2),2)</f>
        <v>3065.98</v>
      </c>
      <c r="J2636" s="57"/>
      <c r="K2636" s="57"/>
      <c r="L2636" s="57"/>
      <c r="M2636" s="57"/>
      <c r="N2636" s="57"/>
      <c r="O2636" s="65" t="str">
        <f>+IFERROR(VLOOKUP(A2636,Imagen!A:B,2,0),"")</f>
        <v/>
      </c>
    </row>
    <row r="2637" spans="1:15" ht="18">
      <c r="A2637" s="75" t="s">
        <v>2637</v>
      </c>
      <c r="B2637" s="175"/>
      <c r="C2637" s="94">
        <f>+VLOOKUP(A2637,BD!$A$2:$E$3988,3,0)</f>
        <v>139</v>
      </c>
      <c r="D2637" s="95" t="str">
        <f>+VLOOKUP(A2637,BD!$A$2:$E$3988,4,0)</f>
        <v>UNION CODO PLASTICA 4 MM</v>
      </c>
      <c r="E2637" s="96">
        <f>+VLOOKUP(A2637,BD!$A$2:$E$3988,5,0)</f>
        <v>1283.17</v>
      </c>
      <c r="G2637" s="101">
        <f t="shared" si="83"/>
        <v>692.91</v>
      </c>
      <c r="H2637" s="69"/>
      <c r="I2637" s="101">
        <f t="array" ref="I2637">+ROUND(G2637+(G2637*DES.2),2)</f>
        <v>1247.24</v>
      </c>
      <c r="J2637" s="57"/>
      <c r="K2637" s="57"/>
      <c r="L2637" s="57"/>
      <c r="M2637" s="57"/>
      <c r="N2637" s="57"/>
      <c r="O2637" s="65" t="str">
        <f>+IFERROR(VLOOKUP(A2637,Imagen!A:B,2,0),"")</f>
        <v/>
      </c>
    </row>
    <row r="2638" spans="1:15" ht="18">
      <c r="A2638" s="75" t="s">
        <v>2638</v>
      </c>
      <c r="B2638" s="175"/>
      <c r="C2638" s="94">
        <f>+VLOOKUP(A2638,BD!$A$2:$E$3988,3,0)</f>
        <v>152</v>
      </c>
      <c r="D2638" s="95" t="str">
        <f>+VLOOKUP(A2638,BD!$A$2:$E$3988,4,0)</f>
        <v>CODO PLAST 1/8 X 4 MM</v>
      </c>
      <c r="E2638" s="96">
        <f>+VLOOKUP(A2638,BD!$A$2:$E$3988,5,0)</f>
        <v>3540.97</v>
      </c>
      <c r="G2638" s="101">
        <f t="shared" si="83"/>
        <v>1912.12</v>
      </c>
      <c r="H2638" s="69"/>
      <c r="I2638" s="101">
        <f t="array" ref="I2638">+ROUND(G2638+(G2638*DES.2),2)</f>
        <v>3441.82</v>
      </c>
      <c r="J2638" s="57"/>
      <c r="K2638" s="57"/>
      <c r="L2638" s="57"/>
      <c r="M2638" s="57"/>
      <c r="N2638" s="57"/>
      <c r="O2638" s="65" t="str">
        <f>+IFERROR(VLOOKUP(A2638,Imagen!A:B,2,0),"")</f>
        <v/>
      </c>
    </row>
    <row r="2639" spans="1:15" ht="18">
      <c r="A2639" s="75" t="s">
        <v>2639</v>
      </c>
      <c r="B2639" s="175"/>
      <c r="C2639" s="94">
        <f>+VLOOKUP(A2639,BD!$A$2:$E$3988,3,0)</f>
        <v>156</v>
      </c>
      <c r="D2639" s="95" t="str">
        <f>+VLOOKUP(A2639,BD!$A$2:$E$3988,4,0)</f>
        <v>CODO PLAST 1/4 X 4 MM</v>
      </c>
      <c r="E2639" s="96">
        <f>+VLOOKUP(A2639,BD!$A$2:$E$3988,5,0)</f>
        <v>3925.98</v>
      </c>
      <c r="G2639" s="101">
        <f t="shared" si="83"/>
        <v>2120.0300000000002</v>
      </c>
      <c r="H2639" s="69"/>
      <c r="I2639" s="101">
        <f t="array" ref="I2639">+ROUND(G2639+(G2639*DES.2),2)</f>
        <v>3816.05</v>
      </c>
      <c r="J2639" s="57"/>
      <c r="K2639" s="57"/>
      <c r="L2639" s="57"/>
      <c r="M2639" s="57"/>
      <c r="N2639" s="57"/>
      <c r="O2639" s="65" t="str">
        <f>+IFERROR(VLOOKUP(A2639,Imagen!A:B,2,0),"")</f>
        <v/>
      </c>
    </row>
    <row r="2640" spans="1:15" ht="18">
      <c r="A2640" s="75" t="s">
        <v>2640</v>
      </c>
      <c r="C2640" s="94">
        <f>+VLOOKUP(A2640,BD!$A$2:$E$3988,3,0)</f>
        <v>14</v>
      </c>
      <c r="D2640" s="95" t="str">
        <f>+VLOOKUP(A2640,BD!$A$2:$E$3988,4,0)</f>
        <v>RECTA PLÁSTICA R 3/8 BSPT X 8 MM</v>
      </c>
      <c r="E2640" s="96">
        <f>+VLOOKUP(A2640,BD!$A$2:$E$3988,5,0)</f>
        <v>4430.47</v>
      </c>
      <c r="G2640" s="101">
        <f t="shared" si="83"/>
        <v>2392.4499999999998</v>
      </c>
      <c r="H2640" s="69"/>
      <c r="I2640" s="101">
        <f t="array" ref="I2640">+ROUND(G2640+(G2640*DES.2),2)</f>
        <v>4306.41</v>
      </c>
      <c r="J2640" s="57"/>
      <c r="K2640" s="57"/>
      <c r="L2640" s="57"/>
      <c r="M2640" s="57"/>
      <c r="N2640" s="57"/>
      <c r="O2640" s="65" t="str">
        <f>+IFERROR(VLOOKUP(A2640,Imagen!A:B,2,0),"")</f>
        <v/>
      </c>
    </row>
    <row r="2641" spans="1:15" ht="18">
      <c r="A2641" s="75" t="s">
        <v>2641</v>
      </c>
      <c r="C2641" s="94">
        <f>+VLOOKUP(A2641,BD!$A$2:$E$3988,3,0)</f>
        <v>15</v>
      </c>
      <c r="D2641" s="95" t="str">
        <f>+VLOOKUP(A2641,BD!$A$2:$E$3988,4,0)</f>
        <v>RECTO PLAST 3/8 MANG 10 MM</v>
      </c>
      <c r="E2641" s="96">
        <f>+VLOOKUP(A2641,BD!$A$2:$E$3988,5,0)</f>
        <v>4520.88</v>
      </c>
      <c r="G2641" s="101">
        <f t="shared" si="83"/>
        <v>2441.2800000000002</v>
      </c>
      <c r="H2641" s="69"/>
      <c r="I2641" s="101">
        <f t="array" ref="I2641">+ROUND(G2641+(G2641*DES.2),2)</f>
        <v>4394.3</v>
      </c>
      <c r="J2641" s="57"/>
      <c r="K2641" s="57"/>
      <c r="L2641" s="57"/>
      <c r="M2641" s="57"/>
      <c r="N2641" s="57"/>
      <c r="O2641" s="65" t="str">
        <f>+IFERROR(VLOOKUP(A2641,Imagen!A:B,2,0),"")</f>
        <v/>
      </c>
    </row>
    <row r="2642" spans="1:15" ht="18">
      <c r="A2642" s="75" t="s">
        <v>2642</v>
      </c>
      <c r="C2642" s="94">
        <f>+VLOOKUP(A2642,BD!$A$2:$E$3988,3,0)</f>
        <v>16</v>
      </c>
      <c r="D2642" s="95" t="str">
        <f>+VLOOKUP(A2642,BD!$A$2:$E$3988,4,0)</f>
        <v>CONECC R PLAST 3/8 X 12</v>
      </c>
      <c r="E2642" s="96">
        <f>+VLOOKUP(A2642,BD!$A$2:$E$3988,5,0)</f>
        <v>5710.89</v>
      </c>
      <c r="G2642" s="101">
        <f t="shared" si="83"/>
        <v>3083.88</v>
      </c>
      <c r="H2642" s="69"/>
      <c r="I2642" s="101">
        <f t="array" ref="I2642">+ROUND(G2642+(G2642*DES.2),2)</f>
        <v>5550.98</v>
      </c>
      <c r="J2642" s="57"/>
      <c r="K2642" s="57"/>
      <c r="L2642" s="57"/>
      <c r="M2642" s="57"/>
      <c r="N2642" s="57"/>
      <c r="O2642" s="65" t="str">
        <f>+IFERROR(VLOOKUP(A2642,Imagen!A:B,2,0),"")</f>
        <v/>
      </c>
    </row>
    <row r="2643" spans="1:15" ht="18">
      <c r="A2643" s="75" t="s">
        <v>2643</v>
      </c>
      <c r="C2643" s="94">
        <f>+VLOOKUP(A2643,BD!$A$2:$E$3988,3,0)</f>
        <v>50</v>
      </c>
      <c r="D2643" s="95" t="str">
        <f>+VLOOKUP(A2643,BD!$A$2:$E$3988,4,0)</f>
        <v>RECTO RH 3/8 X 10</v>
      </c>
      <c r="E2643" s="96">
        <f>+VLOOKUP(A2643,BD!$A$2:$E$3988,5,0)</f>
        <v>6347.05</v>
      </c>
      <c r="G2643" s="101">
        <f t="shared" si="83"/>
        <v>3427.41</v>
      </c>
      <c r="H2643" s="69"/>
      <c r="I2643" s="101">
        <f t="array" ref="I2643">+ROUND(G2643+(G2643*DES.2),2)</f>
        <v>6169.34</v>
      </c>
      <c r="J2643" s="57"/>
      <c r="K2643" s="57"/>
      <c r="L2643" s="57"/>
      <c r="M2643" s="57"/>
      <c r="N2643" s="57"/>
      <c r="O2643" s="65" t="str">
        <f>+IFERROR(VLOOKUP(A2643,Imagen!A:B,2,0),"")</f>
        <v/>
      </c>
    </row>
    <row r="2644" spans="1:15" ht="18">
      <c r="A2644" s="75" t="s">
        <v>2644</v>
      </c>
      <c r="C2644" s="94">
        <f>+VLOOKUP(A2644,BD!$A$2:$E$3988,3,0)</f>
        <v>165</v>
      </c>
      <c r="D2644" s="95" t="str">
        <f>+VLOOKUP(A2644,BD!$A$2:$E$3988,4,0)</f>
        <v>CODO PLAST 3/8 X 8 MM</v>
      </c>
      <c r="E2644" s="96">
        <f>+VLOOKUP(A2644,BD!$A$2:$E$3988,5,0)</f>
        <v>6177.14</v>
      </c>
      <c r="G2644" s="101">
        <f t="shared" si="83"/>
        <v>3335.66</v>
      </c>
      <c r="H2644" s="69"/>
      <c r="I2644" s="101">
        <f t="array" ref="I2644">+ROUND(G2644+(G2644*DES.2),2)</f>
        <v>6004.19</v>
      </c>
      <c r="J2644" s="57"/>
      <c r="K2644" s="57"/>
      <c r="L2644" s="57"/>
      <c r="M2644" s="57"/>
      <c r="N2644" s="57"/>
      <c r="O2644" s="65" t="str">
        <f>+IFERROR(VLOOKUP(A2644,Imagen!A:B,2,0),"")</f>
        <v/>
      </c>
    </row>
    <row r="2645" spans="1:15" ht="18">
      <c r="A2645" s="75" t="s">
        <v>2645</v>
      </c>
      <c r="C2645" s="94">
        <f>+VLOOKUP(A2645,BD!$A$2:$E$3988,3,0)</f>
        <v>166</v>
      </c>
      <c r="D2645" s="95" t="str">
        <f>+VLOOKUP(A2645,BD!$A$2:$E$3988,4,0)</f>
        <v>CODO PLAS R 3/8 X 10 MM</v>
      </c>
      <c r="E2645" s="96">
        <f>+VLOOKUP(A2645,BD!$A$2:$E$3988,5,0)</f>
        <v>6122.18</v>
      </c>
      <c r="G2645" s="101">
        <f t="shared" si="83"/>
        <v>3305.98</v>
      </c>
      <c r="H2645" s="69"/>
      <c r="I2645" s="101">
        <f t="array" ref="I2645">+ROUND(G2645+(G2645*DES.2),2)</f>
        <v>5950.76</v>
      </c>
      <c r="J2645" s="57"/>
      <c r="K2645" s="57"/>
      <c r="L2645" s="57"/>
      <c r="M2645" s="57"/>
      <c r="N2645" s="57"/>
      <c r="O2645" s="65" t="str">
        <f>+IFERROR(VLOOKUP(A2645,Imagen!A:B,2,0),"")</f>
        <v/>
      </c>
    </row>
    <row r="2646" spans="1:15" ht="18">
      <c r="A2646" s="75" t="s">
        <v>2646</v>
      </c>
      <c r="C2646" s="94">
        <f>+VLOOKUP(A2646,BD!$A$2:$E$3988,3,0)</f>
        <v>167</v>
      </c>
      <c r="D2646" s="95" t="str">
        <f>+VLOOKUP(A2646,BD!$A$2:$E$3988,4,0)</f>
        <v>CODO PLAS R 3/8 X 12 MM</v>
      </c>
      <c r="E2646" s="96">
        <f>+VLOOKUP(A2646,BD!$A$2:$E$3988,5,0)</f>
        <v>7988.06</v>
      </c>
      <c r="G2646" s="101">
        <f t="shared" si="83"/>
        <v>4313.55</v>
      </c>
      <c r="H2646" s="69"/>
      <c r="I2646" s="101">
        <f t="array" ref="I2646">+ROUND(G2646+(G2646*DES.2),2)</f>
        <v>7764.39</v>
      </c>
      <c r="J2646" s="57"/>
      <c r="K2646" s="57"/>
      <c r="L2646" s="57"/>
      <c r="M2646" s="57"/>
      <c r="N2646" s="57"/>
      <c r="O2646" s="65" t="str">
        <f>+IFERROR(VLOOKUP(A2646,Imagen!A:B,2,0),"")</f>
        <v/>
      </c>
    </row>
    <row r="2647" spans="1:15" ht="25.5">
      <c r="A2647" s="75" t="s">
        <v>2647</v>
      </c>
      <c r="C2647" s="94">
        <f>+VLOOKUP(A2647,BD!$A$2:$E$3988,3,0)</f>
        <v>240</v>
      </c>
      <c r="D2647" s="95" t="str">
        <f>+VLOOKUP(A2647,BD!$A$2:$E$3988,4,0)</f>
        <v>CONECT RAP P/MAN RM 1/8 MANG 6 - BRONCE NIQUELADO</v>
      </c>
      <c r="E2647" s="96">
        <f>+VLOOKUP(A2647,BD!$A$2:$E$3988,5,0)</f>
        <v>4316.42</v>
      </c>
      <c r="G2647" s="101">
        <f t="shared" si="83"/>
        <v>2330.87</v>
      </c>
      <c r="H2647" s="69"/>
      <c r="I2647" s="101">
        <f t="array" ref="I2647">+ROUND(G2647+(G2647*DES.2),2)</f>
        <v>4195.57</v>
      </c>
      <c r="J2647" s="57"/>
      <c r="K2647" s="57"/>
      <c r="L2647" s="57"/>
      <c r="M2647" s="57"/>
      <c r="N2647" s="57"/>
      <c r="O2647" s="65" t="str">
        <f>+IFERROR(VLOOKUP(A2647,Imagen!A:B,2,0),"")</f>
        <v/>
      </c>
    </row>
    <row r="2648" spans="1:15" ht="25.5">
      <c r="A2648" s="75" t="s">
        <v>2648</v>
      </c>
      <c r="C2648" s="94">
        <f>+VLOOKUP(A2648,BD!$A$2:$E$3988,3,0)</f>
        <v>241</v>
      </c>
      <c r="D2648" s="95" t="str">
        <f>+VLOOKUP(A2648,BD!$A$2:$E$3988,4,0)</f>
        <v>CONECT RAP P/MAN RM 1/8 MANG 8 - BRONCE NIQUELADO</v>
      </c>
      <c r="E2648" s="96">
        <f>+VLOOKUP(A2648,BD!$A$2:$E$3988,5,0)</f>
        <v>4929.58</v>
      </c>
      <c r="G2648" s="101">
        <f t="shared" si="83"/>
        <v>2661.97</v>
      </c>
      <c r="H2648" s="69"/>
      <c r="I2648" s="101">
        <f t="array" ref="I2648">+ROUND(G2648+(G2648*DES.2),2)</f>
        <v>4791.55</v>
      </c>
      <c r="J2648" s="57"/>
      <c r="K2648" s="57"/>
      <c r="L2648" s="57"/>
      <c r="M2648" s="57"/>
      <c r="N2648" s="57"/>
      <c r="O2648" s="65" t="str">
        <f>+IFERROR(VLOOKUP(A2648,Imagen!A:B,2,0),"")</f>
        <v/>
      </c>
    </row>
    <row r="2649" spans="1:15" ht="25.5">
      <c r="A2649" s="75" t="s">
        <v>2649</v>
      </c>
      <c r="C2649" s="94">
        <f>+VLOOKUP(A2649,BD!$A$2:$E$3988,3,0)</f>
        <v>242</v>
      </c>
      <c r="D2649" s="95" t="str">
        <f>+VLOOKUP(A2649,BD!$A$2:$E$3988,4,0)</f>
        <v>CONECT RAP P/MAN RM 1/4 MANG 8 - BRONCE NIQUELADO</v>
      </c>
      <c r="E2649" s="96">
        <f>+VLOOKUP(A2649,BD!$A$2:$E$3988,5,0)</f>
        <v>4911.4799999999996</v>
      </c>
      <c r="G2649" s="101">
        <f t="shared" si="83"/>
        <v>2652.2</v>
      </c>
      <c r="H2649" s="69"/>
      <c r="I2649" s="101">
        <f t="array" ref="I2649">+ROUND(G2649+(G2649*DES.2),2)</f>
        <v>4773.96</v>
      </c>
      <c r="J2649" s="57"/>
      <c r="K2649" s="57"/>
      <c r="L2649" s="57"/>
      <c r="M2649" s="57"/>
      <c r="N2649" s="57"/>
      <c r="O2649" s="65" t="str">
        <f>+IFERROR(VLOOKUP(A2649,Imagen!A:B,2,0),"")</f>
        <v/>
      </c>
    </row>
    <row r="2650" spans="1:15" ht="25.5">
      <c r="A2650" s="75" t="s">
        <v>2650</v>
      </c>
      <c r="C2650" s="94">
        <f>+VLOOKUP(A2650,BD!$A$2:$E$3988,3,0)</f>
        <v>243</v>
      </c>
      <c r="D2650" s="95" t="str">
        <f>+VLOOKUP(A2650,BD!$A$2:$E$3988,4,0)</f>
        <v>CONECT RAP P/MAN RM 1/4 MANG 10 - BRONCE NIQUELADO</v>
      </c>
      <c r="E2650" s="96">
        <f>+VLOOKUP(A2650,BD!$A$2:$E$3988,5,0)</f>
        <v>9372.93</v>
      </c>
      <c r="G2650" s="101">
        <f t="shared" si="83"/>
        <v>5061.38</v>
      </c>
      <c r="H2650" s="69"/>
      <c r="I2650" s="101">
        <f t="array" ref="I2650">+ROUND(G2650+(G2650*DES.2),2)</f>
        <v>9110.48</v>
      </c>
      <c r="J2650" s="57"/>
      <c r="K2650" s="57"/>
      <c r="L2650" s="57"/>
      <c r="M2650" s="57"/>
      <c r="N2650" s="57"/>
      <c r="O2650" s="65" t="str">
        <f>+IFERROR(VLOOKUP(A2650,Imagen!A:B,2,0),"")</f>
        <v/>
      </c>
    </row>
    <row r="2651" spans="1:15" ht="18">
      <c r="A2651" s="75" t="s">
        <v>2651</v>
      </c>
      <c r="C2651" s="94">
        <f>+VLOOKUP(A2651,BD!$A$2:$E$3988,3,0)</f>
        <v>248</v>
      </c>
      <c r="D2651" s="95" t="str">
        <f>+VLOOKUP(A2651,BD!$A$2:$E$3988,4,0)</f>
        <v>CODO GIRATORIO 90º 1/8 X 6 - BRONCE NIQUELADO</v>
      </c>
      <c r="E2651" s="96">
        <f>+VLOOKUP(A2651,BD!$A$2:$E$3988,5,0)</f>
        <v>16076.31</v>
      </c>
      <c r="G2651" s="101">
        <f t="shared" si="83"/>
        <v>8681.2099999999991</v>
      </c>
      <c r="H2651" s="69"/>
      <c r="I2651" s="101">
        <f t="array" ref="I2651">+ROUND(G2651+(G2651*DES.2),2)</f>
        <v>15626.18</v>
      </c>
      <c r="J2651" s="57"/>
      <c r="K2651" s="57"/>
      <c r="L2651" s="57"/>
      <c r="M2651" s="57"/>
      <c r="N2651" s="57"/>
      <c r="O2651" s="65" t="str">
        <f>+IFERROR(VLOOKUP(A2651,Imagen!A:B,2,0),"")</f>
        <v/>
      </c>
    </row>
    <row r="2652" spans="1:15" ht="18">
      <c r="A2652" s="75" t="s">
        <v>2652</v>
      </c>
      <c r="C2652" s="94">
        <f>+VLOOKUP(A2652,BD!$A$2:$E$3988,3,0)</f>
        <v>249</v>
      </c>
      <c r="D2652" s="95" t="str">
        <f>+VLOOKUP(A2652,BD!$A$2:$E$3988,4,0)</f>
        <v>CODO GIRATORIO 90º 1/8 X 8 - BRONCE NIQUELADO</v>
      </c>
      <c r="E2652" s="96">
        <f>+VLOOKUP(A2652,BD!$A$2:$E$3988,5,0)</f>
        <v>18755.54</v>
      </c>
      <c r="G2652" s="101">
        <f t="shared" si="83"/>
        <v>10127.99</v>
      </c>
      <c r="H2652" s="69"/>
      <c r="I2652" s="101">
        <f t="array" ref="I2652">+ROUND(G2652+(G2652*DES.2),2)</f>
        <v>18230.38</v>
      </c>
      <c r="J2652" s="57"/>
      <c r="K2652" s="57"/>
      <c r="L2652" s="57"/>
      <c r="M2652" s="57"/>
      <c r="N2652" s="57"/>
      <c r="O2652" s="65" t="str">
        <f>+IFERROR(VLOOKUP(A2652,Imagen!A:B,2,0),"")</f>
        <v/>
      </c>
    </row>
    <row r="2653" spans="1:15" ht="18">
      <c r="A2653" s="75" t="s">
        <v>2653</v>
      </c>
      <c r="C2653" s="94">
        <f>+VLOOKUP(A2653,BD!$A$2:$E$3988,3,0)</f>
        <v>251</v>
      </c>
      <c r="D2653" s="95" t="str">
        <f>+VLOOKUP(A2653,BD!$A$2:$E$3988,4,0)</f>
        <v>CODO GIRATORIO 90º 1/4 X 8 - BRONCE NIQUELADO</v>
      </c>
      <c r="E2653" s="96">
        <f>+VLOOKUP(A2653,BD!$A$2:$E$3988,5,0)</f>
        <v>21612.799999999999</v>
      </c>
      <c r="G2653" s="101">
        <f t="shared" si="83"/>
        <v>11670.91</v>
      </c>
      <c r="H2653" s="69"/>
      <c r="I2653" s="101">
        <f t="array" ref="I2653">+ROUND(G2653+(G2653*DES.2),2)</f>
        <v>21007.64</v>
      </c>
      <c r="J2653" s="57"/>
      <c r="K2653" s="57"/>
      <c r="L2653" s="57"/>
      <c r="M2653" s="57"/>
      <c r="N2653" s="57"/>
      <c r="O2653" s="65" t="str">
        <f>+IFERROR(VLOOKUP(A2653,Imagen!A:B,2,0),"")</f>
        <v/>
      </c>
    </row>
    <row r="2654" spans="1:15" ht="18">
      <c r="A2654" s="75" t="s">
        <v>2654</v>
      </c>
      <c r="C2654" s="94">
        <f>+VLOOKUP(A2654,BD!$A$2:$E$3988,3,0)</f>
        <v>256</v>
      </c>
      <c r="D2654" s="95" t="str">
        <f>+VLOOKUP(A2654,BD!$A$2:$E$3988,4,0)</f>
        <v>UNION TRIPLE RAPIDA 6 MM - BRONCE NIQUELADO</v>
      </c>
      <c r="E2654" s="96">
        <f>+VLOOKUP(A2654,BD!$A$2:$E$3988,5,0)</f>
        <v>16793.29</v>
      </c>
      <c r="G2654" s="101">
        <f t="shared" si="83"/>
        <v>9068.3799999999992</v>
      </c>
      <c r="H2654" s="69"/>
      <c r="I2654" s="101">
        <f t="array" ref="I2654">+ROUND(G2654+(G2654*DES.2),2)</f>
        <v>16323.08</v>
      </c>
      <c r="J2654" s="57"/>
      <c r="K2654" s="57"/>
      <c r="L2654" s="57"/>
      <c r="M2654" s="57"/>
      <c r="N2654" s="57"/>
      <c r="O2654" s="65" t="str">
        <f>+IFERROR(VLOOKUP(A2654,Imagen!A:B,2,0),"")</f>
        <v/>
      </c>
    </row>
    <row r="2655" spans="1:15" ht="18">
      <c r="A2655" s="75" t="s">
        <v>2655</v>
      </c>
      <c r="C2655" s="94">
        <f>+VLOOKUP(A2655,BD!$A$2:$E$3988,3,0)</f>
        <v>257</v>
      </c>
      <c r="D2655" s="95" t="str">
        <f>+VLOOKUP(A2655,BD!$A$2:$E$3988,4,0)</f>
        <v>UNION TRIPLE RAPIDA 8 MM - BRONCE NIQUELADO</v>
      </c>
      <c r="E2655" s="96">
        <f>+VLOOKUP(A2655,BD!$A$2:$E$3988,5,0)</f>
        <v>21969.83</v>
      </c>
      <c r="G2655" s="101">
        <f t="shared" si="83"/>
        <v>11863.71</v>
      </c>
      <c r="H2655" s="69"/>
      <c r="I2655" s="101">
        <f t="array" ref="I2655">+ROUND(G2655+(G2655*DES.2),2)</f>
        <v>21354.68</v>
      </c>
      <c r="J2655" s="57"/>
      <c r="K2655" s="57"/>
      <c r="L2655" s="57"/>
      <c r="M2655" s="57"/>
      <c r="N2655" s="57"/>
      <c r="O2655" s="65" t="str">
        <f>+IFERROR(VLOOKUP(A2655,Imagen!A:B,2,0),"")</f>
        <v/>
      </c>
    </row>
    <row r="2656" spans="1:15" ht="18">
      <c r="A2656" s="75" t="s">
        <v>2656</v>
      </c>
      <c r="C2656" s="94">
        <f>+VLOOKUP(A2656,BD!$A$2:$E$3988,3,0)</f>
        <v>263</v>
      </c>
      <c r="D2656" s="95" t="str">
        <f>+VLOOKUP(A2656,BD!$A$2:$E$3988,4,0)</f>
        <v>UNION CODO RAPIDA 6 MM - BRONCE NIQUELADO</v>
      </c>
      <c r="E2656" s="96">
        <f>+VLOOKUP(A2656,BD!$A$2:$E$3988,5,0)</f>
        <v>15539.31</v>
      </c>
      <c r="G2656" s="101">
        <f t="shared" si="83"/>
        <v>8391.23</v>
      </c>
      <c r="H2656" s="69"/>
      <c r="I2656" s="101">
        <f t="array" ref="I2656">+ROUND(G2656+(G2656*DES.2),2)</f>
        <v>15104.21</v>
      </c>
      <c r="J2656" s="57"/>
      <c r="K2656" s="57"/>
      <c r="L2656" s="57"/>
      <c r="M2656" s="57"/>
      <c r="N2656" s="57"/>
      <c r="O2656" s="65" t="str">
        <f>+IFERROR(VLOOKUP(A2656,Imagen!A:B,2,0),"")</f>
        <v/>
      </c>
    </row>
    <row r="2657" spans="1:15" ht="18">
      <c r="A2657" s="75" t="s">
        <v>2657</v>
      </c>
      <c r="C2657" s="94">
        <f>+VLOOKUP(A2657,BD!$A$2:$E$3988,3,0)</f>
        <v>264</v>
      </c>
      <c r="D2657" s="95" t="str">
        <f>+VLOOKUP(A2657,BD!$A$2:$E$3988,4,0)</f>
        <v>UNION CODO RAPIDA 8 MM - BRONCE NIQUELADO</v>
      </c>
      <c r="E2657" s="96">
        <f>+VLOOKUP(A2657,BD!$A$2:$E$3988,5,0)</f>
        <v>19644.740000000002</v>
      </c>
      <c r="G2657" s="101">
        <f t="shared" si="83"/>
        <v>10608.16</v>
      </c>
      <c r="H2657" s="69"/>
      <c r="I2657" s="101">
        <f t="array" ref="I2657">+ROUND(G2657+(G2657*DES.2),2)</f>
        <v>19094.689999999999</v>
      </c>
      <c r="J2657" s="57"/>
      <c r="K2657" s="57"/>
      <c r="L2657" s="57"/>
      <c r="M2657" s="57"/>
      <c r="N2657" s="57"/>
      <c r="O2657" s="65" t="str">
        <f>+IFERROR(VLOOKUP(A2657,Imagen!A:B,2,0),"")</f>
        <v/>
      </c>
    </row>
    <row r="2658" spans="1:15" ht="18">
      <c r="A2658" s="75" t="s">
        <v>2658</v>
      </c>
      <c r="C2658" s="94">
        <f>+VLOOKUP(A2658,BD!$A$2:$E$3988,3,0)</f>
        <v>274</v>
      </c>
      <c r="D2658" s="95" t="str">
        <f>+VLOOKUP(A2658,BD!$A$2:$E$3988,4,0)</f>
        <v>UNIONES DOBLES RAPIDAS 6 MM - BRONCE NIQUELADO</v>
      </c>
      <c r="E2658" s="96">
        <f>+VLOOKUP(A2658,BD!$A$2:$E$3988,5,0)</f>
        <v>8976.69</v>
      </c>
      <c r="G2658" s="101">
        <f t="shared" si="83"/>
        <v>4847.41</v>
      </c>
      <c r="H2658" s="69"/>
      <c r="I2658" s="101">
        <f t="array" ref="I2658">+ROUND(G2658+(G2658*DES.2),2)</f>
        <v>8725.34</v>
      </c>
      <c r="J2658" s="57"/>
      <c r="K2658" s="57"/>
      <c r="L2658" s="57"/>
      <c r="M2658" s="57"/>
      <c r="N2658" s="57"/>
      <c r="O2658" s="65" t="str">
        <f>+IFERROR(VLOOKUP(A2658,Imagen!A:B,2,0),"")</f>
        <v/>
      </c>
    </row>
    <row r="2659" spans="1:15" ht="18">
      <c r="A2659" s="75" t="s">
        <v>2659</v>
      </c>
      <c r="C2659" s="94">
        <f>+VLOOKUP(A2659,BD!$A$2:$E$3988,3,0)</f>
        <v>275</v>
      </c>
      <c r="D2659" s="95" t="str">
        <f>+VLOOKUP(A2659,BD!$A$2:$E$3988,4,0)</f>
        <v>UNIONES DOBLES RAPIDAS 8 MM - BRONCE NIQUELADO</v>
      </c>
      <c r="E2659" s="96">
        <f>+VLOOKUP(A2659,BD!$A$2:$E$3988,5,0)</f>
        <v>9987.6200000000008</v>
      </c>
      <c r="G2659" s="101">
        <f t="shared" si="83"/>
        <v>5393.31</v>
      </c>
      <c r="H2659" s="69"/>
      <c r="I2659" s="101">
        <f t="array" ref="I2659">+ROUND(G2659+(G2659*DES.2),2)</f>
        <v>9707.9599999999991</v>
      </c>
      <c r="J2659" s="57"/>
      <c r="K2659" s="57"/>
      <c r="L2659" s="57"/>
      <c r="M2659" s="57"/>
      <c r="N2659" s="57"/>
      <c r="O2659" s="65" t="str">
        <f>+IFERROR(VLOOKUP(A2659,Imagen!A:B,2,0),"")</f>
        <v/>
      </c>
    </row>
    <row r="2660" spans="1:15" ht="18">
      <c r="A2660" s="75" t="s">
        <v>2660</v>
      </c>
      <c r="C2660" s="94">
        <f>+VLOOKUP(A2660,BD!$A$2:$E$3988,3,0)</f>
        <v>276</v>
      </c>
      <c r="D2660" s="95" t="str">
        <f>+VLOOKUP(A2660,BD!$A$2:$E$3988,4,0)</f>
        <v>UNIONES DOBLES RAPIDAS 10 MM - BRONCE NIQUELADO</v>
      </c>
      <c r="E2660" s="96">
        <f>+VLOOKUP(A2660,BD!$A$2:$E$3988,5,0)</f>
        <v>15781.85</v>
      </c>
      <c r="G2660" s="101">
        <f t="shared" si="83"/>
        <v>8522.2000000000007</v>
      </c>
      <c r="H2660" s="69"/>
      <c r="I2660" s="101">
        <f t="array" ref="I2660">+ROUND(G2660+(G2660*DES.2),2)</f>
        <v>15339.96</v>
      </c>
      <c r="J2660" s="57"/>
      <c r="K2660" s="57"/>
      <c r="L2660" s="57"/>
      <c r="M2660" s="57"/>
      <c r="N2660" s="57"/>
      <c r="O2660" s="65" t="str">
        <f>+IFERROR(VLOOKUP(A2660,Imagen!A:B,2,0),"")</f>
        <v/>
      </c>
    </row>
    <row r="2661" spans="1:15" ht="18">
      <c r="A2661" s="75" t="s">
        <v>2661</v>
      </c>
      <c r="C2661" s="94">
        <f>+VLOOKUP(A2661,BD!$A$2:$E$3988,3,0)</f>
        <v>300</v>
      </c>
      <c r="D2661" s="95" t="str">
        <f>+VLOOKUP(A2661,BD!$A$2:$E$3988,4,0)</f>
        <v>RECTA PLÁST R 1/8 BSPT X 1/4 MAN - PULGADAS</v>
      </c>
      <c r="E2661" s="96">
        <f>+VLOOKUP(A2661,BD!$A$2:$E$3988,5,0)</f>
        <v>2138.5</v>
      </c>
      <c r="G2661" s="101">
        <f t="shared" si="83"/>
        <v>1154.79</v>
      </c>
      <c r="H2661" s="69"/>
      <c r="I2661" s="101">
        <f t="array" ref="I2661">+ROUND(G2661+(G2661*DES.2),2)</f>
        <v>2078.62</v>
      </c>
      <c r="J2661" s="57"/>
      <c r="K2661" s="57"/>
      <c r="L2661" s="57"/>
      <c r="M2661" s="57"/>
      <c r="N2661" s="57"/>
      <c r="O2661" s="65" t="str">
        <f>+IFERROR(VLOOKUP(A2661,Imagen!A:B,2,0),"")</f>
        <v/>
      </c>
    </row>
    <row r="2662" spans="1:15" ht="18">
      <c r="A2662" s="75" t="s">
        <v>2662</v>
      </c>
      <c r="C2662" s="94">
        <f>+VLOOKUP(A2662,BD!$A$2:$E$3988,3,0)</f>
        <v>304</v>
      </c>
      <c r="D2662" s="95" t="str">
        <f>+VLOOKUP(A2662,BD!$A$2:$E$3988,4,0)</f>
        <v>RECTA PLÁST R 1/4 BSPT X 3/8 MAN - PULGADAS</v>
      </c>
      <c r="E2662" s="96">
        <f>+VLOOKUP(A2662,BD!$A$2:$E$3988,5,0)</f>
        <v>3853.15</v>
      </c>
      <c r="G2662" s="101">
        <f t="shared" si="83"/>
        <v>2080.6999999999998</v>
      </c>
      <c r="H2662" s="69"/>
      <c r="I2662" s="101">
        <f t="array" ref="I2662">+ROUND(G2662+(G2662*DES.2),2)</f>
        <v>3745.26</v>
      </c>
      <c r="J2662" s="57"/>
      <c r="K2662" s="57"/>
      <c r="L2662" s="57"/>
      <c r="M2662" s="57"/>
      <c r="N2662" s="57"/>
      <c r="O2662" s="65" t="str">
        <f>+IFERROR(VLOOKUP(A2662,Imagen!A:B,2,0),"")</f>
        <v/>
      </c>
    </row>
    <row r="2663" spans="1:15" ht="18">
      <c r="A2663" s="75" t="s">
        <v>2663</v>
      </c>
      <c r="C2663" s="94">
        <f>+VLOOKUP(A2663,BD!$A$2:$E$3988,3,0)</f>
        <v>305</v>
      </c>
      <c r="D2663" s="95" t="str">
        <f>+VLOOKUP(A2663,BD!$A$2:$E$3988,4,0)</f>
        <v>RECTA PLÁST R 1/4 BSPT X 1/2 MANG - PULGADAS</v>
      </c>
      <c r="E2663" s="96">
        <f>+VLOOKUP(A2663,BD!$A$2:$E$3988,5,0)</f>
        <v>6800.75</v>
      </c>
      <c r="G2663" s="101">
        <f t="shared" si="83"/>
        <v>3672.41</v>
      </c>
      <c r="H2663" s="69"/>
      <c r="I2663" s="101">
        <f t="array" ref="I2663">+ROUND(G2663+(G2663*DES.2),2)</f>
        <v>6610.34</v>
      </c>
      <c r="J2663" s="57"/>
      <c r="K2663" s="57"/>
      <c r="L2663" s="57"/>
      <c r="M2663" s="57"/>
      <c r="N2663" s="57"/>
      <c r="O2663" s="65" t="str">
        <f>+IFERROR(VLOOKUP(A2663,Imagen!A:B,2,0),"")</f>
        <v/>
      </c>
    </row>
    <row r="2664" spans="1:15" ht="18">
      <c r="A2664" s="75" t="s">
        <v>2664</v>
      </c>
      <c r="C2664" s="94">
        <f>+VLOOKUP(A2664,BD!$A$2:$E$3988,3,0)</f>
        <v>317</v>
      </c>
      <c r="D2664" s="95" t="str">
        <f>+VLOOKUP(A2664,BD!$A$2:$E$3988,4,0)</f>
        <v>UNIÓN TRIPLE PLÁSTICA 1/4 MANG - PULGADAS</v>
      </c>
      <c r="E2664" s="96">
        <f>+VLOOKUP(A2664,BD!$A$2:$E$3988,5,0)</f>
        <v>1733.92</v>
      </c>
      <c r="G2664" s="101">
        <f t="shared" si="83"/>
        <v>936.32</v>
      </c>
      <c r="H2664" s="69"/>
      <c r="I2664" s="101">
        <f t="array" ref="I2664">+ROUND(G2664+(G2664*DES.2),2)</f>
        <v>1685.38</v>
      </c>
      <c r="J2664" s="57"/>
      <c r="K2664" s="57"/>
      <c r="L2664" s="57"/>
      <c r="M2664" s="57"/>
      <c r="N2664" s="57"/>
      <c r="O2664" s="65" t="str">
        <f>+IFERROR(VLOOKUP(A2664,Imagen!A:B,2,0),"")</f>
        <v/>
      </c>
    </row>
    <row r="2665" spans="1:15" ht="18">
      <c r="A2665" s="75" t="s">
        <v>2665</v>
      </c>
      <c r="C2665" s="94">
        <f>+VLOOKUP(A2665,BD!$A$2:$E$3988,3,0)</f>
        <v>319</v>
      </c>
      <c r="D2665" s="95" t="str">
        <f>+VLOOKUP(A2665,BD!$A$2:$E$3988,4,0)</f>
        <v>UNIÓN TRIPLE PLÁSTICA 3/8 MANG - PULGADAS</v>
      </c>
      <c r="E2665" s="96">
        <f>+VLOOKUP(A2665,BD!$A$2:$E$3988,5,0)</f>
        <v>2440.33</v>
      </c>
      <c r="G2665" s="101">
        <f t="shared" ref="G2665:G2681" si="84">IF($G$7="SI",ROUND(E2665-(E2665*DES.1),2)*1.21,ROUND(E2665-(E2665*DES.1),2))</f>
        <v>1317.78</v>
      </c>
      <c r="H2665" s="69"/>
      <c r="I2665" s="101">
        <f t="array" ref="I2665">+ROUND(G2665+(G2665*DES.2),2)</f>
        <v>2372</v>
      </c>
      <c r="J2665" s="57"/>
      <c r="K2665" s="57"/>
      <c r="L2665" s="57"/>
      <c r="M2665" s="57"/>
      <c r="N2665" s="57"/>
      <c r="O2665" s="65" t="str">
        <f>+IFERROR(VLOOKUP(A2665,Imagen!A:B,2,0),"")</f>
        <v/>
      </c>
    </row>
    <row r="2666" spans="1:15" ht="18">
      <c r="A2666" s="75" t="s">
        <v>2666</v>
      </c>
      <c r="C2666" s="94">
        <f>+VLOOKUP(A2666,BD!$A$2:$E$3988,3,0)</f>
        <v>320</v>
      </c>
      <c r="D2666" s="95" t="str">
        <f>+VLOOKUP(A2666,BD!$A$2:$E$3988,4,0)</f>
        <v>UNIÓN TRIPLE PLÁSTICA 1/2 MANG - PULGADAS</v>
      </c>
      <c r="E2666" s="96">
        <f>+VLOOKUP(A2666,BD!$A$2:$E$3988,5,0)</f>
        <v>2557.29</v>
      </c>
      <c r="G2666" s="101">
        <f t="shared" si="84"/>
        <v>1380.94</v>
      </c>
      <c r="H2666" s="69"/>
      <c r="I2666" s="101">
        <f t="array" ref="I2666">+ROUND(G2666+(G2666*DES.2),2)</f>
        <v>2485.69</v>
      </c>
      <c r="J2666" s="57"/>
      <c r="K2666" s="57"/>
      <c r="L2666" s="57"/>
      <c r="M2666" s="57"/>
      <c r="N2666" s="57"/>
      <c r="O2666" s="65" t="str">
        <f>+IFERROR(VLOOKUP(A2666,Imagen!A:B,2,0),"")</f>
        <v/>
      </c>
    </row>
    <row r="2667" spans="1:15" ht="18">
      <c r="A2667" s="75" t="s">
        <v>2667</v>
      </c>
      <c r="C2667" s="94">
        <f>+VLOOKUP(A2667,BD!$A$2:$E$3988,3,0)</f>
        <v>321</v>
      </c>
      <c r="D2667" s="95" t="str">
        <f>+VLOOKUP(A2667,BD!$A$2:$E$3988,4,0)</f>
        <v>UNIÓN CODO PLÁSTICA 1/4 MANG - PULGADAS</v>
      </c>
      <c r="E2667" s="96">
        <f>+VLOOKUP(A2667,BD!$A$2:$E$3988,5,0)</f>
        <v>963.29</v>
      </c>
      <c r="G2667" s="101">
        <f t="shared" si="84"/>
        <v>520.17999999999995</v>
      </c>
      <c r="H2667" s="69"/>
      <c r="I2667" s="101">
        <f t="array" ref="I2667">+ROUND(G2667+(G2667*DES.2),2)</f>
        <v>936.32</v>
      </c>
      <c r="J2667" s="57"/>
      <c r="K2667" s="57"/>
      <c r="L2667" s="57"/>
      <c r="M2667" s="57"/>
      <c r="N2667" s="57"/>
      <c r="O2667" s="65" t="str">
        <f>+IFERROR(VLOOKUP(A2667,Imagen!A:B,2,0),"")</f>
        <v/>
      </c>
    </row>
    <row r="2668" spans="1:15" ht="18">
      <c r="A2668" s="75" t="s">
        <v>2668</v>
      </c>
      <c r="C2668" s="94">
        <f>+VLOOKUP(A2668,BD!$A$2:$E$3988,3,0)</f>
        <v>323</v>
      </c>
      <c r="D2668" s="95" t="str">
        <f>+VLOOKUP(A2668,BD!$A$2:$E$3988,4,0)</f>
        <v>UNIÓN CODO PLÁSTICA 3/8 MANG - PULGADAS</v>
      </c>
      <c r="E2668" s="96">
        <f>+VLOOKUP(A2668,BD!$A$2:$E$3988,5,0)</f>
        <v>1862.36</v>
      </c>
      <c r="G2668" s="101">
        <f t="shared" si="84"/>
        <v>1005.67</v>
      </c>
      <c r="H2668" s="69"/>
      <c r="I2668" s="101">
        <f t="array" ref="I2668">+ROUND(G2668+(G2668*DES.2),2)</f>
        <v>1810.21</v>
      </c>
      <c r="J2668" s="57"/>
      <c r="K2668" s="57"/>
      <c r="L2668" s="57"/>
      <c r="M2668" s="57"/>
      <c r="N2668" s="57"/>
      <c r="O2668" s="65" t="str">
        <f>+IFERROR(VLOOKUP(A2668,Imagen!A:B,2,0),"")</f>
        <v/>
      </c>
    </row>
    <row r="2669" spans="1:15" ht="18">
      <c r="A2669" s="75" t="s">
        <v>2669</v>
      </c>
      <c r="C2669" s="94">
        <f>+VLOOKUP(A2669,BD!$A$2:$E$3988,3,0)</f>
        <v>324</v>
      </c>
      <c r="D2669" s="95" t="str">
        <f>+VLOOKUP(A2669,BD!$A$2:$E$3988,4,0)</f>
        <v>UNIÓN CODO PLÁSTICA 1/2 MANG - PULGADAS</v>
      </c>
      <c r="E2669" s="96">
        <f>+VLOOKUP(A2669,BD!$A$2:$E$3988,5,0)</f>
        <v>2311.89</v>
      </c>
      <c r="G2669" s="101">
        <f t="shared" si="84"/>
        <v>1248.42</v>
      </c>
      <c r="H2669" s="69"/>
      <c r="I2669" s="101">
        <f t="array" ref="I2669">+ROUND(G2669+(G2669*DES.2),2)</f>
        <v>2247.16</v>
      </c>
      <c r="J2669" s="57"/>
      <c r="K2669" s="57"/>
      <c r="L2669" s="57"/>
      <c r="M2669" s="57"/>
      <c r="N2669" s="57"/>
      <c r="O2669" s="65" t="str">
        <f>+IFERROR(VLOOKUP(A2669,Imagen!A:B,2,0),"")</f>
        <v/>
      </c>
    </row>
    <row r="2670" spans="1:15" ht="18">
      <c r="A2670" s="75" t="s">
        <v>2670</v>
      </c>
      <c r="C2670" s="94">
        <f>+VLOOKUP(A2670,BD!$A$2:$E$3988,3,0)</f>
        <v>325</v>
      </c>
      <c r="D2670" s="95" t="str">
        <f>+VLOOKUP(A2670,BD!$A$2:$E$3988,4,0)</f>
        <v>UNIÓN DOBLE PLÁSTICA 1/4 MANG - PULGADAS</v>
      </c>
      <c r="E2670" s="96">
        <f>+VLOOKUP(A2670,BD!$A$2:$E$3988,5,0)</f>
        <v>1568.23</v>
      </c>
      <c r="G2670" s="101">
        <f t="shared" si="84"/>
        <v>846.84</v>
      </c>
      <c r="H2670" s="69"/>
      <c r="I2670" s="101">
        <f t="array" ref="I2670">+ROUND(G2670+(G2670*DES.2),2)</f>
        <v>1524.31</v>
      </c>
      <c r="J2670" s="57"/>
      <c r="K2670" s="57"/>
      <c r="L2670" s="57"/>
      <c r="M2670" s="57"/>
      <c r="N2670" s="57"/>
      <c r="O2670" s="65" t="str">
        <f>+IFERROR(VLOOKUP(A2670,Imagen!A:B,2,0),"")</f>
        <v/>
      </c>
    </row>
    <row r="2671" spans="1:15" ht="18">
      <c r="A2671" s="75" t="s">
        <v>2671</v>
      </c>
      <c r="C2671" s="94">
        <f>+VLOOKUP(A2671,BD!$A$2:$E$3988,3,0)</f>
        <v>327</v>
      </c>
      <c r="D2671" s="95" t="str">
        <f>+VLOOKUP(A2671,BD!$A$2:$E$3988,4,0)</f>
        <v>UNIÓN DOBLE PLÁSTICA 3/8 MANG - PULGADAS</v>
      </c>
      <c r="E2671" s="96">
        <f>+VLOOKUP(A2671,BD!$A$2:$E$3988,5,0)</f>
        <v>2067.2199999999998</v>
      </c>
      <c r="G2671" s="101">
        <f t="shared" si="84"/>
        <v>1116.3</v>
      </c>
      <c r="H2671" s="69"/>
      <c r="I2671" s="101">
        <f t="array" ref="I2671">+ROUND(G2671+(G2671*DES.2),2)</f>
        <v>2009.34</v>
      </c>
      <c r="J2671" s="57"/>
      <c r="K2671" s="57"/>
      <c r="L2671" s="57"/>
      <c r="M2671" s="57"/>
      <c r="N2671" s="57"/>
      <c r="O2671" s="65" t="str">
        <f>+IFERROR(VLOOKUP(A2671,Imagen!A:B,2,0),"")</f>
        <v/>
      </c>
    </row>
    <row r="2672" spans="1:15" ht="18">
      <c r="A2672" s="75" t="s">
        <v>2672</v>
      </c>
      <c r="C2672" s="94">
        <f>+VLOOKUP(A2672,BD!$A$2:$E$3988,3,0)</f>
        <v>328</v>
      </c>
      <c r="D2672" s="95" t="str">
        <f>+VLOOKUP(A2672,BD!$A$2:$E$3988,4,0)</f>
        <v>UNIÓN DOBLE PLÁSTICA 1/2 MANG - PULGADAS</v>
      </c>
      <c r="E2672" s="96">
        <f>+VLOOKUP(A2672,BD!$A$2:$E$3988,5,0)</f>
        <v>2352.35</v>
      </c>
      <c r="G2672" s="101">
        <f t="shared" si="84"/>
        <v>1270.27</v>
      </c>
      <c r="H2672" s="69"/>
      <c r="I2672" s="101">
        <f t="array" ref="I2672">+ROUND(G2672+(G2672*DES.2),2)</f>
        <v>2286.4899999999998</v>
      </c>
      <c r="J2672" s="57"/>
      <c r="K2672" s="57"/>
      <c r="L2672" s="57"/>
      <c r="M2672" s="57"/>
      <c r="N2672" s="57"/>
      <c r="O2672" s="65" t="str">
        <f>+IFERROR(VLOOKUP(A2672,Imagen!A:B,2,0),"")</f>
        <v/>
      </c>
    </row>
    <row r="2673" spans="1:15" ht="18">
      <c r="A2673" s="75" t="s">
        <v>2673</v>
      </c>
      <c r="C2673" s="94">
        <f>+VLOOKUP(A2673,BD!$A$2:$E$3988,3,0)</f>
        <v>333</v>
      </c>
      <c r="D2673" s="95" t="str">
        <f>+VLOOKUP(A2673,BD!$A$2:$E$3988,4,0)</f>
        <v>REDUCTOR MANGUERA 5/16 A 1/4" - PULGADAS</v>
      </c>
      <c r="E2673" s="96">
        <f>+VLOOKUP(A2673,BD!$A$2:$E$3988,5,0)</f>
        <v>3583.6</v>
      </c>
      <c r="G2673" s="101">
        <f t="shared" si="84"/>
        <v>1935.14</v>
      </c>
      <c r="H2673" s="69"/>
      <c r="I2673" s="101">
        <f t="array" ref="I2673">+ROUND(G2673+(G2673*DES.2),2)</f>
        <v>3483.25</v>
      </c>
      <c r="J2673" s="57"/>
      <c r="K2673" s="57"/>
      <c r="L2673" s="57"/>
      <c r="M2673" s="57"/>
      <c r="N2673" s="57"/>
      <c r="O2673" s="65" t="str">
        <f>+IFERROR(VLOOKUP(A2673,Imagen!A:B,2,0),"")</f>
        <v/>
      </c>
    </row>
    <row r="2674" spans="1:15" ht="18">
      <c r="A2674" s="75" t="s">
        <v>2674</v>
      </c>
      <c r="C2674" s="94">
        <f>+VLOOKUP(A2674,BD!$A$2:$E$3988,3,0)</f>
        <v>334</v>
      </c>
      <c r="D2674" s="95" t="str">
        <f>+VLOOKUP(A2674,BD!$A$2:$E$3988,4,0)</f>
        <v>REDUCTOR MANGUERA 3/8 A 5/16" - PULGADAS</v>
      </c>
      <c r="E2674" s="96">
        <f>+VLOOKUP(A2674,BD!$A$2:$E$3988,5,0)</f>
        <v>4747.6899999999996</v>
      </c>
      <c r="G2674" s="101">
        <f t="shared" si="84"/>
        <v>2563.75</v>
      </c>
      <c r="H2674" s="69"/>
      <c r="I2674" s="101">
        <f t="array" ref="I2674">+ROUND(G2674+(G2674*DES.2),2)</f>
        <v>4614.75</v>
      </c>
      <c r="J2674" s="57"/>
      <c r="K2674" s="57"/>
      <c r="L2674" s="57"/>
      <c r="M2674" s="57"/>
      <c r="N2674" s="57"/>
      <c r="O2674" s="65" t="str">
        <f>+IFERROR(VLOOKUP(A2674,Imagen!A:B,2,0),"")</f>
        <v/>
      </c>
    </row>
    <row r="2675" spans="1:15" ht="18">
      <c r="A2675" s="75" t="s">
        <v>2675</v>
      </c>
      <c r="C2675" s="94">
        <f>+VLOOKUP(A2675,BD!$A$2:$E$3988,3,0)</f>
        <v>335</v>
      </c>
      <c r="D2675" s="95" t="str">
        <f>+VLOOKUP(A2675,BD!$A$2:$E$3988,4,0)</f>
        <v>REDUCTOR MANGUERA 1/2 A 3/8 - PULGADAS</v>
      </c>
      <c r="E2675" s="96">
        <f>+VLOOKUP(A2675,BD!$A$2:$E$3988,5,0)</f>
        <v>6324.74</v>
      </c>
      <c r="G2675" s="101">
        <f t="shared" si="84"/>
        <v>3415.36</v>
      </c>
      <c r="H2675" s="69"/>
      <c r="I2675" s="101">
        <f t="array" ref="I2675">+ROUND(G2675+(G2675*DES.2),2)</f>
        <v>6147.65</v>
      </c>
      <c r="J2675" s="57"/>
      <c r="K2675" s="57"/>
      <c r="L2675" s="57"/>
      <c r="M2675" s="57"/>
      <c r="N2675" s="57"/>
      <c r="O2675" s="65" t="str">
        <f>+IFERROR(VLOOKUP(A2675,Imagen!A:B,2,0),"")</f>
        <v/>
      </c>
    </row>
    <row r="2676" spans="1:15" ht="18">
      <c r="A2676" s="75" t="s">
        <v>2676</v>
      </c>
      <c r="C2676" s="94">
        <f>+VLOOKUP(A2676,BD!$A$2:$E$3988,3,0)</f>
        <v>338</v>
      </c>
      <c r="D2676" s="95" t="str">
        <f>+VLOOKUP(A2676,BD!$A$2:$E$3988,4,0)</f>
        <v>TUBO POL 6 TRANSP 10 X 8 X 100 M</v>
      </c>
      <c r="E2676" s="96">
        <f>+VLOOKUP(A2676,BD!$A$2:$E$3988,5,0)</f>
        <v>0</v>
      </c>
      <c r="G2676" s="101">
        <f t="shared" si="84"/>
        <v>0</v>
      </c>
      <c r="H2676" s="69"/>
      <c r="I2676" s="101">
        <f t="array" ref="I2676">+ROUND(G2676+(G2676*DES.2),2)</f>
        <v>0</v>
      </c>
      <c r="J2676" s="57"/>
      <c r="K2676" s="57"/>
      <c r="L2676" s="57"/>
      <c r="M2676" s="57"/>
      <c r="N2676" s="57"/>
      <c r="O2676" s="65" t="str">
        <f>+IFERROR(VLOOKUP(A2676,Imagen!A:B,2,0),"")</f>
        <v/>
      </c>
    </row>
    <row r="2677" spans="1:15" ht="18">
      <c r="A2677" s="75" t="s">
        <v>2677</v>
      </c>
      <c r="C2677" s="94">
        <f>+VLOOKUP(A2677,BD!$A$2:$E$3988,3,0)</f>
        <v>339</v>
      </c>
      <c r="D2677" s="95" t="str">
        <f>+VLOOKUP(A2677,BD!$A$2:$E$3988,4,0)</f>
        <v>TUBO POL 6 TRANSP 12 X 9 X 100 M</v>
      </c>
      <c r="E2677" s="96">
        <f>+VLOOKUP(A2677,BD!$A$2:$E$3988,5,0)</f>
        <v>0</v>
      </c>
      <c r="G2677" s="101">
        <f t="shared" si="84"/>
        <v>0</v>
      </c>
      <c r="H2677" s="69"/>
      <c r="I2677" s="101">
        <f t="array" ref="I2677">+ROUND(G2677+(G2677*DES.2),2)</f>
        <v>0</v>
      </c>
      <c r="J2677" s="57"/>
      <c r="K2677" s="57"/>
      <c r="L2677" s="57"/>
      <c r="M2677" s="57"/>
      <c r="N2677" s="57"/>
      <c r="O2677" s="65" t="str">
        <f>+IFERROR(VLOOKUP(A2677,Imagen!A:B,2,0),"")</f>
        <v/>
      </c>
    </row>
    <row r="2678" spans="1:15" ht="18">
      <c r="A2678" s="75" t="s">
        <v>2678</v>
      </c>
      <c r="C2678" s="94">
        <f>+VLOOKUP(A2678,BD!$A$2:$E$3988,3,0)</f>
        <v>340</v>
      </c>
      <c r="D2678" s="95" t="str">
        <f>+VLOOKUP(A2678,BD!$A$2:$E$3988,4,0)</f>
        <v>TUBO POL 6 TRANSP 1/4" X4X 200M - PULGADAS</v>
      </c>
      <c r="E2678" s="96">
        <f>+VLOOKUP(A2678,BD!$A$2:$E$3988,5,0)</f>
        <v>1619.06</v>
      </c>
      <c r="G2678" s="101">
        <f t="shared" si="84"/>
        <v>874.29</v>
      </c>
      <c r="H2678" s="69"/>
      <c r="I2678" s="101">
        <f t="array" ref="I2678">+ROUND(G2678+(G2678*DES.2),2)</f>
        <v>1573.72</v>
      </c>
      <c r="J2678" s="57"/>
      <c r="K2678" s="57"/>
      <c r="L2678" s="57"/>
      <c r="M2678" s="57"/>
      <c r="N2678" s="57"/>
      <c r="O2678" s="64" t="str">
        <f>+IFERROR(VLOOKUP(A2678,Imagen!A:B,2,0),"")</f>
        <v>http://http2.mlstatic.com/D_668234-MLA72527933492_102023-F.jpg</v>
      </c>
    </row>
    <row r="2679" spans="1:15" ht="18">
      <c r="A2679" s="75" t="s">
        <v>2679</v>
      </c>
      <c r="C2679" s="94">
        <f>+VLOOKUP(A2679,BD!$A$2:$E$3988,3,0)</f>
        <v>341</v>
      </c>
      <c r="D2679" s="95" t="str">
        <f>+VLOOKUP(A2679,BD!$A$2:$E$3988,4,0)</f>
        <v>TUBO POL 6 TRANSP 3/8X6,5X100 M - PULGADAS</v>
      </c>
      <c r="E2679" s="96">
        <f>+VLOOKUP(A2679,BD!$A$2:$E$3988,5,0)</f>
        <v>3161.02</v>
      </c>
      <c r="G2679" s="101">
        <f t="shared" si="84"/>
        <v>1706.95</v>
      </c>
      <c r="H2679" s="69"/>
      <c r="I2679" s="101">
        <f t="array" ref="I2679">+ROUND(G2679+(G2679*DES.2),2)</f>
        <v>3072.51</v>
      </c>
      <c r="J2679" s="57"/>
      <c r="K2679" s="57"/>
      <c r="L2679" s="57"/>
      <c r="M2679" s="57"/>
      <c r="N2679" s="57"/>
      <c r="O2679" s="64" t="str">
        <f>+IFERROR(VLOOKUP(A2679,Imagen!A:B,2,0),"")</f>
        <v>http://http2.mlstatic.com/D_622582-MLA72528041704_102023-F.jpg</v>
      </c>
    </row>
    <row r="2680" spans="1:15" ht="18">
      <c r="A2680" s="75" t="s">
        <v>2680</v>
      </c>
      <c r="C2680" s="94">
        <f>+VLOOKUP(A2680,BD!$A$2:$E$3988,3,0)</f>
        <v>342</v>
      </c>
      <c r="D2680" s="95" t="str">
        <f>+VLOOKUP(A2680,BD!$A$2:$E$3988,4,0)</f>
        <v>TUBO POL 6 TRANSP 1/2 X9,5 X100M - PULGADAS</v>
      </c>
      <c r="E2680" s="96">
        <f>+VLOOKUP(A2680,BD!$A$2:$E$3988,5,0)</f>
        <v>3955.46</v>
      </c>
      <c r="G2680" s="101">
        <f t="shared" si="84"/>
        <v>2135.9499999999998</v>
      </c>
      <c r="H2680" s="69"/>
      <c r="I2680" s="101">
        <f t="array" ref="I2680">+ROUND(G2680+(G2680*DES.2),2)</f>
        <v>3844.71</v>
      </c>
      <c r="J2680" s="57"/>
      <c r="K2680" s="57"/>
      <c r="L2680" s="57"/>
      <c r="M2680" s="57"/>
      <c r="N2680" s="57"/>
      <c r="O2680" s="64" t="str">
        <f>+IFERROR(VLOOKUP(A2680,Imagen!A:B,2,0),"")</f>
        <v>http://http2.mlstatic.com/D_622582-MLA72528041704_102023-F.jpg</v>
      </c>
    </row>
    <row r="2681" spans="1:15" ht="18.75" thickBot="1">
      <c r="A2681" s="75" t="s">
        <v>2681</v>
      </c>
      <c r="C2681" s="94">
        <f>+VLOOKUP(A2681,BD!$A$2:$E$3988,3,0)</f>
        <v>227</v>
      </c>
      <c r="D2681" s="95" t="str">
        <f>+VLOOKUP(A2681,BD!$A$2:$E$3988,4,0)</f>
        <v>MANGUERA DE 4 mm</v>
      </c>
      <c r="E2681" s="96">
        <f>+VLOOKUP(A2681,BD!$A$2:$E$3988,5,0)</f>
        <v>1103.77</v>
      </c>
      <c r="G2681" s="101">
        <f t="shared" si="84"/>
        <v>596.04</v>
      </c>
      <c r="H2681" s="69"/>
      <c r="I2681" s="101">
        <f t="array" ref="I2681">+ROUND(G2681+(G2681*DES.2),2)</f>
        <v>1072.8699999999999</v>
      </c>
      <c r="J2681" s="57"/>
      <c r="K2681" s="57"/>
      <c r="L2681" s="57"/>
      <c r="M2681" s="57"/>
      <c r="N2681" s="57"/>
      <c r="O2681" s="64" t="str">
        <f>+IFERROR(VLOOKUP(A2681,Imagen!A:B,2,0),"")</f>
        <v>http://http2.mlstatic.com/D_878612-MLA72598080835_102023-F.jpg</v>
      </c>
    </row>
    <row r="2682" spans="1:15" ht="24" thickBot="1">
      <c r="A2682" s="75">
        <f>+A2632+1</f>
        <v>44</v>
      </c>
      <c r="B2682" s="177"/>
      <c r="C2682" s="176" t="str">
        <f>+VLOOKUP(A2682,BD!$G:$H,2,0)</f>
        <v>RACORD - ACOPLES - REDUCCIONES - ENTREROSCAS</v>
      </c>
      <c r="D2682" s="157"/>
      <c r="E2682" s="158"/>
      <c r="J2682" s="57"/>
      <c r="K2682" s="57"/>
      <c r="L2682" s="57"/>
      <c r="M2682" s="57"/>
      <c r="N2682" s="57"/>
      <c r="O2682" s="65" t="str">
        <f>+IFERROR(VLOOKUP(A2682,Imagen!A:B,2,0),"")</f>
        <v/>
      </c>
    </row>
    <row r="2683" spans="1:15" ht="18">
      <c r="A2683" s="75" t="s">
        <v>2682</v>
      </c>
      <c r="B2683" s="177"/>
      <c r="C2683" s="91">
        <f>+VLOOKUP(A2683,BD!$A$2:$E$3988,3,0)</f>
        <v>1</v>
      </c>
      <c r="D2683" s="92" t="str">
        <f>+VLOOKUP(A2683,BD!$A$2:$E$3988,4,0)</f>
        <v>PTA ACOPLE RAP 1/4 R M 1/4 BSPT</v>
      </c>
      <c r="E2683" s="93">
        <f>+VLOOKUP(A2683,BD!$A$2:$E$3988,5,0)</f>
        <v>2866.48</v>
      </c>
      <c r="G2683" s="100">
        <f t="shared" ref="G2683:G2714" si="85">IF($G$7="SI",ROUND(E2683-(E2683*DES.1),2)*1.21,ROUND(E2683-(E2683*DES.1),2))</f>
        <v>1547.9</v>
      </c>
      <c r="H2683" s="69"/>
      <c r="I2683" s="100">
        <f t="array" ref="I2683">+ROUND(G2683+(G2683*DES.2),2)</f>
        <v>2786.22</v>
      </c>
      <c r="J2683" s="57"/>
      <c r="K2683" s="57"/>
      <c r="L2683" s="57"/>
      <c r="M2683" s="57"/>
      <c r="N2683" s="57"/>
      <c r="O2683" s="64" t="str">
        <f>+IFERROR(VLOOKUP(A2683,Imagen!A:B,2,0),"")</f>
        <v>http://http2.mlstatic.com/D_694556-MLA72763489636_112023-F.jpg</v>
      </c>
    </row>
    <row r="2684" spans="1:15" ht="18">
      <c r="A2684" s="75" t="s">
        <v>2683</v>
      </c>
      <c r="B2684" s="177"/>
      <c r="C2684" s="94">
        <f>+VLOOKUP(A2684,BD!$A$2:$E$3988,3,0)</f>
        <v>2</v>
      </c>
      <c r="D2684" s="95" t="str">
        <f>+VLOOKUP(A2684,BD!$A$2:$E$3988,4,0)</f>
        <v>PTA ACOPLE RAP 1/4 MANG 6 MM</v>
      </c>
      <c r="E2684" s="96">
        <f>+VLOOKUP(A2684,BD!$A$2:$E$3988,5,0)</f>
        <v>3676.01</v>
      </c>
      <c r="G2684" s="101">
        <f t="shared" si="85"/>
        <v>1985.05</v>
      </c>
      <c r="H2684" s="69"/>
      <c r="I2684" s="101">
        <f t="array" ref="I2684">+ROUND(G2684+(G2684*DES.2),2)</f>
        <v>3573.09</v>
      </c>
      <c r="J2684" s="57"/>
      <c r="K2684" s="57"/>
      <c r="L2684" s="57"/>
      <c r="M2684" s="57"/>
      <c r="N2684" s="57"/>
      <c r="O2684" s="64" t="str">
        <f>+IFERROR(VLOOKUP(A2684,Imagen!A:B,2,0),"")</f>
        <v>http://http2.mlstatic.com/D_803675-MLA72764027208_112023-F.jpg</v>
      </c>
    </row>
    <row r="2685" spans="1:15" ht="18">
      <c r="A2685" s="75" t="s">
        <v>2684</v>
      </c>
      <c r="B2685" s="177"/>
      <c r="C2685" s="94">
        <f>+VLOOKUP(A2685,BD!$A$2:$E$3988,3,0)</f>
        <v>3</v>
      </c>
      <c r="D2685" s="95" t="str">
        <f>+VLOOKUP(A2685,BD!$A$2:$E$3988,4,0)</f>
        <v>PTA ACOPLE RAP 1/4 MANG 8 MM</v>
      </c>
      <c r="E2685" s="96">
        <f>+VLOOKUP(A2685,BD!$A$2:$E$3988,5,0)</f>
        <v>3676.01</v>
      </c>
      <c r="G2685" s="101">
        <f t="shared" si="85"/>
        <v>1985.05</v>
      </c>
      <c r="H2685" s="69"/>
      <c r="I2685" s="101">
        <f t="array" ref="I2685">+ROUND(G2685+(G2685*DES.2),2)</f>
        <v>3573.09</v>
      </c>
      <c r="J2685" s="57"/>
      <c r="K2685" s="57"/>
      <c r="L2685" s="57"/>
      <c r="M2685" s="57"/>
      <c r="N2685" s="57"/>
      <c r="O2685" s="64" t="str">
        <f>+IFERROR(VLOOKUP(A2685,Imagen!A:B,2,0),"")</f>
        <v>http://http2.mlstatic.com/D_750587-MLA72764027206_112023-F.jpg</v>
      </c>
    </row>
    <row r="2686" spans="1:15" ht="18">
      <c r="A2686" s="75" t="s">
        <v>2685</v>
      </c>
      <c r="B2686" s="177"/>
      <c r="C2686" s="94">
        <f>+VLOOKUP(A2686,BD!$A$2:$E$3988,3,0)</f>
        <v>4</v>
      </c>
      <c r="D2686" s="95" t="str">
        <f>+VLOOKUP(A2686,BD!$A$2:$E$3988,4,0)</f>
        <v>PTA ACOPLE RAP 1/4 MANG 9,5 MM</v>
      </c>
      <c r="E2686" s="96">
        <f>+VLOOKUP(A2686,BD!$A$2:$E$3988,5,0)</f>
        <v>5437.86</v>
      </c>
      <c r="G2686" s="101">
        <f t="shared" si="85"/>
        <v>2936.44</v>
      </c>
      <c r="H2686" s="69"/>
      <c r="I2686" s="101">
        <f t="array" ref="I2686">+ROUND(G2686+(G2686*DES.2),2)</f>
        <v>5285.59</v>
      </c>
      <c r="J2686" s="57"/>
      <c r="K2686" s="57"/>
      <c r="L2686" s="57"/>
      <c r="M2686" s="57"/>
      <c r="N2686" s="57"/>
      <c r="O2686" s="64" t="str">
        <f>+IFERROR(VLOOKUP(A2686,Imagen!A:B,2,0),"")</f>
        <v>http://http2.mlstatic.com/D_629703-MLA72764027210_112023-F.jpg</v>
      </c>
    </row>
    <row r="2687" spans="1:15" ht="18">
      <c r="A2687" s="75" t="s">
        <v>2686</v>
      </c>
      <c r="B2687" s="177"/>
      <c r="C2687" s="94">
        <f>+VLOOKUP(A2687,BD!$A$2:$E$3988,3,0)</f>
        <v>5</v>
      </c>
      <c r="D2687" s="95" t="str">
        <f>+VLOOKUP(A2687,BD!$A$2:$E$3988,4,0)</f>
        <v>PTA ACOPLE RAP 1/4 MANG 12,7 MM</v>
      </c>
      <c r="E2687" s="96">
        <f>+VLOOKUP(A2687,BD!$A$2:$E$3988,5,0)</f>
        <v>5979.59</v>
      </c>
      <c r="G2687" s="101">
        <f t="shared" si="85"/>
        <v>3228.98</v>
      </c>
      <c r="H2687" s="69"/>
      <c r="I2687" s="101">
        <f t="array" ref="I2687">+ROUND(G2687+(G2687*DES.2),2)</f>
        <v>5812.16</v>
      </c>
      <c r="J2687" s="57"/>
      <c r="K2687" s="57"/>
      <c r="L2687" s="57"/>
      <c r="M2687" s="57"/>
      <c r="N2687" s="57"/>
      <c r="O2687" s="64" t="str">
        <f>+IFERROR(VLOOKUP(A2687,Imagen!A:B,2,0),"")</f>
        <v>http://http2.mlstatic.com/D_909373-MLA72764027212_112023-F.jpg</v>
      </c>
    </row>
    <row r="2688" spans="1:15" ht="18">
      <c r="A2688" s="75" t="s">
        <v>2687</v>
      </c>
      <c r="B2688" s="177"/>
      <c r="C2688" s="94">
        <f>+VLOOKUP(A2688,BD!$A$2:$E$3988,3,0)</f>
        <v>6</v>
      </c>
      <c r="D2688" s="95" t="str">
        <f>+VLOOKUP(A2688,BD!$A$2:$E$3988,4,0)</f>
        <v>RACORD R M 1/8 BSPT MANG 6 MM</v>
      </c>
      <c r="E2688" s="96">
        <f>+VLOOKUP(A2688,BD!$A$2:$E$3988,5,0)</f>
        <v>2013.84</v>
      </c>
      <c r="G2688" s="101">
        <f t="shared" si="85"/>
        <v>1087.47</v>
      </c>
      <c r="H2688" s="69"/>
      <c r="I2688" s="101">
        <f t="array" ref="I2688">+ROUND(G2688+(G2688*DES.2),2)</f>
        <v>1957.45</v>
      </c>
      <c r="J2688" s="57"/>
      <c r="K2688" s="57"/>
      <c r="L2688" s="57"/>
      <c r="M2688" s="57"/>
      <c r="N2688" s="57"/>
      <c r="O2688" s="64" t="str">
        <f>+IFERROR(VLOOKUP(A2688,Imagen!A:B,2,0),"")</f>
        <v>http://http2.mlstatic.com/D_821904-MLA72839082559_112023-F.jpg</v>
      </c>
    </row>
    <row r="2689" spans="1:15" ht="18">
      <c r="A2689" s="75" t="s">
        <v>2688</v>
      </c>
      <c r="B2689" s="177"/>
      <c r="C2689" s="94">
        <f>+VLOOKUP(A2689,BD!$A$2:$E$3988,3,0)</f>
        <v>7</v>
      </c>
      <c r="D2689" s="95" t="str">
        <f>+VLOOKUP(A2689,BD!$A$2:$E$3988,4,0)</f>
        <v>RACORD R M 1/8 BSPT MANG 8 MM</v>
      </c>
      <c r="E2689" s="96">
        <f>+VLOOKUP(A2689,BD!$A$2:$E$3988,5,0)</f>
        <v>2017.66</v>
      </c>
      <c r="G2689" s="101">
        <f t="shared" si="85"/>
        <v>1089.54</v>
      </c>
      <c r="H2689" s="69"/>
      <c r="I2689" s="101">
        <f t="array" ref="I2689">+ROUND(G2689+(G2689*DES.2),2)</f>
        <v>1961.17</v>
      </c>
      <c r="J2689" s="57"/>
      <c r="K2689" s="57"/>
      <c r="L2689" s="57"/>
      <c r="M2689" s="57"/>
      <c r="N2689" s="57"/>
      <c r="O2689" s="64" t="str">
        <f>+IFERROR(VLOOKUP(A2689,Imagen!A:B,2,0),"")</f>
        <v>http://http2.mlstatic.com/D_821904-MLA72839082559_112023-F.jpg</v>
      </c>
    </row>
    <row r="2690" spans="1:15" ht="18">
      <c r="A2690" s="75" t="s">
        <v>2689</v>
      </c>
      <c r="B2690" s="177"/>
      <c r="C2690" s="94">
        <f>+VLOOKUP(A2690,BD!$A$2:$E$3988,3,0)</f>
        <v>8</v>
      </c>
      <c r="D2690" s="95" t="str">
        <f>+VLOOKUP(A2690,BD!$A$2:$E$3988,4,0)</f>
        <v>RACORD R M 1/8 BSPT MANG 9.5 MM</v>
      </c>
      <c r="E2690" s="96">
        <f>+VLOOKUP(A2690,BD!$A$2:$E$3988,5,0)</f>
        <v>2947.59</v>
      </c>
      <c r="G2690" s="101">
        <f t="shared" si="85"/>
        <v>1591.7</v>
      </c>
      <c r="H2690" s="69"/>
      <c r="I2690" s="101">
        <f t="array" ref="I2690">+ROUND(G2690+(G2690*DES.2),2)</f>
        <v>2865.06</v>
      </c>
      <c r="J2690" s="57"/>
      <c r="K2690" s="57"/>
      <c r="L2690" s="57"/>
      <c r="M2690" s="57"/>
      <c r="N2690" s="57"/>
      <c r="O2690" s="64" t="str">
        <f>+IFERROR(VLOOKUP(A2690,Imagen!A:B,2,0),"")</f>
        <v>http://http2.mlstatic.com/D_793083-MLA72839082585_112023-F.jpg</v>
      </c>
    </row>
    <row r="2691" spans="1:15" ht="18">
      <c r="A2691" s="75" t="s">
        <v>2690</v>
      </c>
      <c r="B2691" s="177"/>
      <c r="C2691" s="94">
        <f>+VLOOKUP(A2691,BD!$A$2:$E$3988,3,0)</f>
        <v>9</v>
      </c>
      <c r="D2691" s="95" t="str">
        <f>+VLOOKUP(A2691,BD!$A$2:$E$3988,4,0)</f>
        <v>RACORD R M 1/8 BSPT MANG 12.70 MM</v>
      </c>
      <c r="E2691" s="96">
        <f>+VLOOKUP(A2691,BD!$A$2:$E$3988,5,0)</f>
        <v>3563.23</v>
      </c>
      <c r="G2691" s="101">
        <f t="shared" si="85"/>
        <v>1924.14</v>
      </c>
      <c r="H2691" s="69"/>
      <c r="I2691" s="101">
        <f t="array" ref="I2691">+ROUND(G2691+(G2691*DES.2),2)</f>
        <v>3463.45</v>
      </c>
      <c r="J2691" s="57"/>
      <c r="K2691" s="57"/>
      <c r="L2691" s="57"/>
      <c r="M2691" s="57"/>
      <c r="N2691" s="57"/>
      <c r="O2691" s="64" t="str">
        <f>+IFERROR(VLOOKUP(A2691,Imagen!A:B,2,0),"")</f>
        <v>http://http2.mlstatic.com/D_793083-MLA72839082585_112023-F.jpg</v>
      </c>
    </row>
    <row r="2692" spans="1:15" ht="18">
      <c r="A2692" s="75" t="s">
        <v>2691</v>
      </c>
      <c r="B2692" s="177"/>
      <c r="C2692" s="94">
        <f>+VLOOKUP(A2692,BD!$A$2:$E$3988,3,0)</f>
        <v>10</v>
      </c>
      <c r="D2692" s="95" t="str">
        <f>+VLOOKUP(A2692,BD!$A$2:$E$3988,4,0)</f>
        <v>RACORD R M 1/4 BSPT MANG 6 MM</v>
      </c>
      <c r="E2692" s="96">
        <f>+VLOOKUP(A2692,BD!$A$2:$E$3988,5,0)</f>
        <v>2204.96</v>
      </c>
      <c r="G2692" s="101">
        <f t="shared" si="85"/>
        <v>1190.68</v>
      </c>
      <c r="H2692" s="69"/>
      <c r="I2692" s="101">
        <f t="array" ref="I2692">+ROUND(G2692+(G2692*DES.2),2)</f>
        <v>2143.2199999999998</v>
      </c>
      <c r="J2692" s="57"/>
      <c r="K2692" s="57"/>
      <c r="L2692" s="57"/>
      <c r="M2692" s="57"/>
      <c r="N2692" s="57"/>
      <c r="O2692" s="64" t="str">
        <f>+IFERROR(VLOOKUP(A2692,Imagen!A:B,2,0),"")</f>
        <v>http://http2.mlstatic.com/D_980307-MLA72764017520_112023-F.jpg</v>
      </c>
    </row>
    <row r="2693" spans="1:15" ht="18">
      <c r="A2693" s="75" t="s">
        <v>2692</v>
      </c>
      <c r="B2693" s="177"/>
      <c r="C2693" s="94">
        <f>+VLOOKUP(A2693,BD!$A$2:$E$3988,3,0)</f>
        <v>11</v>
      </c>
      <c r="D2693" s="95" t="str">
        <f>+VLOOKUP(A2693,BD!$A$2:$E$3988,4,0)</f>
        <v>RACORD R M 1/4 BSPT MANG 8 MM</v>
      </c>
      <c r="E2693" s="96">
        <f>+VLOOKUP(A2693,BD!$A$2:$E$3988,5,0)</f>
        <v>2208.7800000000002</v>
      </c>
      <c r="G2693" s="101">
        <f t="shared" si="85"/>
        <v>1192.74</v>
      </c>
      <c r="H2693" s="69"/>
      <c r="I2693" s="101">
        <f t="array" ref="I2693">+ROUND(G2693+(G2693*DES.2),2)</f>
        <v>2146.9299999999998</v>
      </c>
      <c r="J2693" s="57"/>
      <c r="K2693" s="57"/>
      <c r="L2693" s="57"/>
      <c r="M2693" s="57"/>
      <c r="N2693" s="57"/>
      <c r="O2693" s="64" t="str">
        <f>+IFERROR(VLOOKUP(A2693,Imagen!A:B,2,0),"")</f>
        <v>http://http2.mlstatic.com/D_690129-MLA72764027248_112023-F.jpg</v>
      </c>
    </row>
    <row r="2694" spans="1:15" ht="18">
      <c r="A2694" s="75" t="s">
        <v>2693</v>
      </c>
      <c r="B2694" s="177"/>
      <c r="C2694" s="94">
        <f>+VLOOKUP(A2694,BD!$A$2:$E$3988,3,0)</f>
        <v>12</v>
      </c>
      <c r="D2694" s="95" t="str">
        <f>+VLOOKUP(A2694,BD!$A$2:$E$3988,4,0)</f>
        <v>RACORD R M 1/4 BSPT MANG 9.5 MM</v>
      </c>
      <c r="E2694" s="96">
        <f>+VLOOKUP(A2694,BD!$A$2:$E$3988,5,0)</f>
        <v>2755.29</v>
      </c>
      <c r="G2694" s="101">
        <f t="shared" si="85"/>
        <v>1487.86</v>
      </c>
      <c r="H2694" s="69"/>
      <c r="I2694" s="101">
        <f t="array" ref="I2694">+ROUND(G2694+(G2694*DES.2),2)</f>
        <v>2678.15</v>
      </c>
      <c r="J2694" s="57"/>
      <c r="K2694" s="57"/>
      <c r="L2694" s="57"/>
      <c r="M2694" s="57"/>
      <c r="N2694" s="57"/>
      <c r="O2694" s="64" t="str">
        <f>+IFERROR(VLOOKUP(A2694,Imagen!A:B,2,0),"")</f>
        <v>http://http2.mlstatic.com/D_733809-MLA72764027250_112023-F.jpg</v>
      </c>
    </row>
    <row r="2695" spans="1:15" ht="18">
      <c r="A2695" s="75" t="s">
        <v>2694</v>
      </c>
      <c r="B2695" s="177"/>
      <c r="C2695" s="94">
        <f>+VLOOKUP(A2695,BD!$A$2:$E$3988,3,0)</f>
        <v>13</v>
      </c>
      <c r="D2695" s="95" t="str">
        <f>+VLOOKUP(A2695,BD!$A$2:$E$3988,4,0)</f>
        <v>RACORD R M 1/4 BSPT MANG 12.70 MM</v>
      </c>
      <c r="E2695" s="96">
        <f>+VLOOKUP(A2695,BD!$A$2:$E$3988,5,0)</f>
        <v>3538.67</v>
      </c>
      <c r="G2695" s="101">
        <f t="shared" si="85"/>
        <v>1910.88</v>
      </c>
      <c r="H2695" s="69"/>
      <c r="I2695" s="101">
        <f t="array" ref="I2695">+ROUND(G2695+(G2695*DES.2),2)</f>
        <v>3439.58</v>
      </c>
      <c r="J2695" s="57"/>
      <c r="K2695" s="57"/>
      <c r="L2695" s="57"/>
      <c r="M2695" s="57"/>
      <c r="N2695" s="57"/>
      <c r="O2695" s="64" t="str">
        <f>+IFERROR(VLOOKUP(A2695,Imagen!A:B,2,0),"")</f>
        <v>http://http2.mlstatic.com/D_611762-MLA72764017524_112023-F.jpg</v>
      </c>
    </row>
    <row r="2696" spans="1:15" ht="18">
      <c r="A2696" s="75" t="s">
        <v>2695</v>
      </c>
      <c r="B2696" s="177"/>
      <c r="C2696" s="94">
        <f>+VLOOKUP(A2696,BD!$A$2:$E$3988,3,0)</f>
        <v>16</v>
      </c>
      <c r="D2696" s="95" t="str">
        <f>+VLOOKUP(A2696,BD!$A$2:$E$3988,4,0)</f>
        <v>RACORD R M 3/8 BSPT MANG 8 MM</v>
      </c>
      <c r="E2696" s="96">
        <f>+VLOOKUP(A2696,BD!$A$2:$E$3988,5,0)</f>
        <v>4631.66</v>
      </c>
      <c r="G2696" s="101">
        <f t="shared" si="85"/>
        <v>2501.1</v>
      </c>
      <c r="H2696" s="69"/>
      <c r="I2696" s="101">
        <f t="array" ref="I2696">+ROUND(G2696+(G2696*DES.2),2)</f>
        <v>4501.9799999999996</v>
      </c>
      <c r="J2696" s="57"/>
      <c r="K2696" s="57"/>
      <c r="L2696" s="57"/>
      <c r="M2696" s="57"/>
      <c r="N2696" s="57"/>
      <c r="O2696" s="64" t="str">
        <f>+IFERROR(VLOOKUP(A2696,Imagen!A:B,2,0),"")</f>
        <v>http://http2.mlstatic.com/D_670955-MLA72764027252_112023-F.jpg</v>
      </c>
    </row>
    <row r="2697" spans="1:15" ht="18">
      <c r="A2697" s="75" t="s">
        <v>2696</v>
      </c>
      <c r="C2697" s="94">
        <f>+VLOOKUP(A2697,BD!$A$2:$E$3988,3,0)</f>
        <v>17</v>
      </c>
      <c r="D2697" s="95" t="str">
        <f>+VLOOKUP(A2697,BD!$A$2:$E$3988,4,0)</f>
        <v>RACORD R M 3/8 BSPT MANG 9.5 MM</v>
      </c>
      <c r="E2697" s="96">
        <f>+VLOOKUP(A2697,BD!$A$2:$E$3988,5,0)</f>
        <v>4553.6400000000003</v>
      </c>
      <c r="G2697" s="101">
        <f t="shared" si="85"/>
        <v>2458.9699999999998</v>
      </c>
      <c r="H2697" s="69"/>
      <c r="I2697" s="101">
        <f t="array" ref="I2697">+ROUND(G2697+(G2697*DES.2),2)</f>
        <v>4426.1499999999996</v>
      </c>
      <c r="J2697" s="57"/>
      <c r="K2697" s="57"/>
      <c r="L2697" s="57"/>
      <c r="M2697" s="57"/>
      <c r="N2697" s="57"/>
      <c r="O2697" s="64" t="str">
        <f>+IFERROR(VLOOKUP(A2697,Imagen!A:B,2,0),"")</f>
        <v>http://http2.mlstatic.com/D_926608-MLA72764017526_112023-F.jpg</v>
      </c>
    </row>
    <row r="2698" spans="1:15" ht="18">
      <c r="A2698" s="75" t="s">
        <v>2697</v>
      </c>
      <c r="C2698" s="94">
        <f>+VLOOKUP(A2698,BD!$A$2:$E$3988,3,0)</f>
        <v>18</v>
      </c>
      <c r="D2698" s="95" t="str">
        <f>+VLOOKUP(A2698,BD!$A$2:$E$3988,4,0)</f>
        <v>RACORD R M 3/8 BSPT MANG 12.70 MM</v>
      </c>
      <c r="E2698" s="96">
        <f>+VLOOKUP(A2698,BD!$A$2:$E$3988,5,0)</f>
        <v>4561.28</v>
      </c>
      <c r="G2698" s="101">
        <f t="shared" si="85"/>
        <v>2463.09</v>
      </c>
      <c r="H2698" s="69"/>
      <c r="I2698" s="101">
        <f t="array" ref="I2698">+ROUND(G2698+(G2698*DES.2),2)</f>
        <v>4433.5600000000004</v>
      </c>
      <c r="J2698" s="57"/>
      <c r="K2698" s="57"/>
      <c r="L2698" s="57"/>
      <c r="M2698" s="57"/>
      <c r="N2698" s="57"/>
      <c r="O2698" s="64" t="str">
        <f>+IFERROR(VLOOKUP(A2698,Imagen!A:B,2,0),"")</f>
        <v>http://http2.mlstatic.com/D_652800-MLA72839082599_112023-F.jpg</v>
      </c>
    </row>
    <row r="2699" spans="1:15" ht="18">
      <c r="A2699" s="75" t="s">
        <v>2698</v>
      </c>
      <c r="C2699" s="94">
        <f>+VLOOKUP(A2699,BD!$A$2:$E$3988,3,0)</f>
        <v>20</v>
      </c>
      <c r="D2699" s="95" t="str">
        <f>+VLOOKUP(A2699,BD!$A$2:$E$3988,4,0)</f>
        <v>RACORD R M 1/2 BSPT MANG 12.70 MM</v>
      </c>
      <c r="E2699" s="96">
        <f>+VLOOKUP(A2699,BD!$A$2:$E$3988,5,0)</f>
        <v>6328.16</v>
      </c>
      <c r="G2699" s="101">
        <f t="shared" si="85"/>
        <v>3417.21</v>
      </c>
      <c r="H2699" s="69"/>
      <c r="I2699" s="101">
        <f t="array" ref="I2699">+ROUND(G2699+(G2699*DES.2),2)</f>
        <v>6150.98</v>
      </c>
      <c r="J2699" s="57"/>
      <c r="K2699" s="57"/>
      <c r="L2699" s="57"/>
      <c r="M2699" s="57"/>
      <c r="N2699" s="57"/>
      <c r="O2699" s="64" t="str">
        <f>+IFERROR(VLOOKUP(A2699,Imagen!A:B,2,0),"")</f>
        <v>http://http2.mlstatic.com/D_610294-MLA72839082605_112023-F.jpg</v>
      </c>
    </row>
    <row r="2700" spans="1:15" ht="18">
      <c r="A2700" s="75" t="s">
        <v>2699</v>
      </c>
      <c r="C2700" s="94">
        <f>+VLOOKUP(A2700,BD!$A$2:$E$3988,3,0)</f>
        <v>21</v>
      </c>
      <c r="D2700" s="95" t="str">
        <f>+VLOOKUP(A2700,BD!$A$2:$E$3988,4,0)</f>
        <v>RACORD R M 1/2 BSPT MANG 16 MM</v>
      </c>
      <c r="E2700" s="96">
        <f>+VLOOKUP(A2700,BD!$A$2:$E$3988,5,0)</f>
        <v>9265.75</v>
      </c>
      <c r="G2700" s="101">
        <f t="shared" si="85"/>
        <v>5003.51</v>
      </c>
      <c r="H2700" s="69"/>
      <c r="I2700" s="101">
        <f t="array" ref="I2700">+ROUND(G2700+(G2700*DES.2),2)</f>
        <v>9006.32</v>
      </c>
      <c r="J2700" s="57"/>
      <c r="K2700" s="57"/>
      <c r="L2700" s="57"/>
      <c r="M2700" s="57"/>
      <c r="N2700" s="57"/>
      <c r="O2700" s="64" t="str">
        <f>+IFERROR(VLOOKUP(A2700,Imagen!A:B,2,0),"")</f>
        <v>http://http2.mlstatic.com/D_793038-MLA72764027262_112023-F.jpg</v>
      </c>
    </row>
    <row r="2701" spans="1:15" ht="18">
      <c r="A2701" s="75" t="s">
        <v>2700</v>
      </c>
      <c r="C2701" s="94">
        <f>+VLOOKUP(A2701,BD!$A$2:$E$3988,3,0)</f>
        <v>22</v>
      </c>
      <c r="D2701" s="95" t="str">
        <f>+VLOOKUP(A2701,BD!$A$2:$E$3988,4,0)</f>
        <v>RACORD R M 1/2 BSPT MANG 19 MM</v>
      </c>
      <c r="E2701" s="96">
        <f>+VLOOKUP(A2701,BD!$A$2:$E$3988,5,0)</f>
        <v>12221.16</v>
      </c>
      <c r="G2701" s="101">
        <f t="shared" si="85"/>
        <v>6599.43</v>
      </c>
      <c r="H2701" s="69"/>
      <c r="I2701" s="101">
        <f t="array" ref="I2701">+ROUND(G2701+(G2701*DES.2),2)</f>
        <v>11878.97</v>
      </c>
      <c r="J2701" s="57"/>
      <c r="K2701" s="57"/>
      <c r="L2701" s="57"/>
      <c r="M2701" s="57"/>
      <c r="N2701" s="57"/>
      <c r="O2701" s="64" t="str">
        <f>+IFERROR(VLOOKUP(A2701,Imagen!A:B,2,0),"")</f>
        <v>http://http2.mlstatic.com/D_895619-MLA72839082609_112023-F.jpg</v>
      </c>
    </row>
    <row r="2702" spans="1:15" ht="18">
      <c r="A2702" s="75" t="s">
        <v>2701</v>
      </c>
      <c r="C2702" s="94">
        <f>+VLOOKUP(A2702,BD!$A$2:$E$3988,3,0)</f>
        <v>23</v>
      </c>
      <c r="D2702" s="95" t="str">
        <f>+VLOOKUP(A2702,BD!$A$2:$E$3988,4,0)</f>
        <v>RACORD R M 3/4 BSPT MANG 19 MM</v>
      </c>
      <c r="E2702" s="96">
        <f>+VLOOKUP(A2702,BD!$A$2:$E$3988,5,0)</f>
        <v>16562</v>
      </c>
      <c r="G2702" s="101">
        <f t="shared" si="85"/>
        <v>8943.48</v>
      </c>
      <c r="H2702" s="69"/>
      <c r="I2702" s="101">
        <f t="array" ref="I2702">+ROUND(G2702+(G2702*DES.2),2)</f>
        <v>16098.26</v>
      </c>
      <c r="J2702" s="57"/>
      <c r="K2702" s="57"/>
      <c r="L2702" s="57"/>
      <c r="M2702" s="57"/>
      <c r="N2702" s="57"/>
      <c r="O2702" s="64" t="str">
        <f>+IFERROR(VLOOKUP(A2702,Imagen!A:B,2,0),"")</f>
        <v>http://http2.mlstatic.com/D_895619-MLA72839082609_112023-F.jpg</v>
      </c>
    </row>
    <row r="2703" spans="1:15" ht="18">
      <c r="A2703" s="75" t="s">
        <v>2702</v>
      </c>
      <c r="C2703" s="94">
        <f>+VLOOKUP(A2703,BD!$A$2:$E$3988,3,0)</f>
        <v>25</v>
      </c>
      <c r="D2703" s="95" t="str">
        <f>+VLOOKUP(A2703,BD!$A$2:$E$3988,4,0)</f>
        <v>PTA ACOPLE RAP 1/4 R H 1/4 BSP</v>
      </c>
      <c r="E2703" s="96">
        <f>+VLOOKUP(A2703,BD!$A$2:$E$3988,5,0)</f>
        <v>4638.49</v>
      </c>
      <c r="G2703" s="101">
        <f t="shared" si="85"/>
        <v>2504.7800000000002</v>
      </c>
      <c r="H2703" s="69"/>
      <c r="I2703" s="101">
        <f t="array" ref="I2703">+ROUND(G2703+(G2703*DES.2),2)</f>
        <v>4508.6000000000004</v>
      </c>
      <c r="J2703" s="57"/>
      <c r="K2703" s="57"/>
      <c r="L2703" s="57"/>
      <c r="M2703" s="57"/>
      <c r="N2703" s="57"/>
      <c r="O2703" s="64" t="str">
        <f>+IFERROR(VLOOKUP(A2703,Imagen!A:B,2,0),"")</f>
        <v>http://http2.mlstatic.com/D_962486-MLA72764017542_112023-F.jpg</v>
      </c>
    </row>
    <row r="2704" spans="1:15" ht="18">
      <c r="A2704" s="75" t="s">
        <v>2703</v>
      </c>
      <c r="C2704" s="94">
        <f>+VLOOKUP(A2704,BD!$A$2:$E$3988,3,0)</f>
        <v>26</v>
      </c>
      <c r="D2704" s="95" t="str">
        <f>+VLOOKUP(A2704,BD!$A$2:$E$3988,4,0)</f>
        <v>RACORD R H 1/8 BSP MANG 6 MM</v>
      </c>
      <c r="E2704" s="96">
        <f>+VLOOKUP(A2704,BD!$A$2:$E$3988,5,0)</f>
        <v>2428.25</v>
      </c>
      <c r="G2704" s="101">
        <f t="shared" si="85"/>
        <v>1311.26</v>
      </c>
      <c r="H2704" s="69"/>
      <c r="I2704" s="101">
        <f t="array" ref="I2704">+ROUND(G2704+(G2704*DES.2),2)</f>
        <v>2360.27</v>
      </c>
      <c r="J2704" s="57"/>
      <c r="K2704" s="57"/>
      <c r="L2704" s="57"/>
      <c r="M2704" s="57"/>
      <c r="N2704" s="57"/>
      <c r="O2704" s="64" t="str">
        <f>+IFERROR(VLOOKUP(A2704,Imagen!A:B,2,0),"")</f>
        <v>http://http2.mlstatic.com/D_605500-MLA72764027266_112023-F.jpg</v>
      </c>
    </row>
    <row r="2705" spans="1:15" ht="18">
      <c r="A2705" s="75" t="s">
        <v>2704</v>
      </c>
      <c r="C2705" s="94">
        <f>+VLOOKUP(A2705,BD!$A$2:$E$3988,3,0)</f>
        <v>27</v>
      </c>
      <c r="D2705" s="95" t="str">
        <f>+VLOOKUP(A2705,BD!$A$2:$E$3988,4,0)</f>
        <v>RACORD R H 1/8 BSP MANG 8 MM</v>
      </c>
      <c r="E2705" s="96">
        <f>+VLOOKUP(A2705,BD!$A$2:$E$3988,5,0)</f>
        <v>2428.25</v>
      </c>
      <c r="G2705" s="101">
        <f t="shared" si="85"/>
        <v>1311.26</v>
      </c>
      <c r="H2705" s="69"/>
      <c r="I2705" s="101">
        <f t="array" ref="I2705">+ROUND(G2705+(G2705*DES.2),2)</f>
        <v>2360.27</v>
      </c>
      <c r="J2705" s="57"/>
      <c r="K2705" s="57"/>
      <c r="L2705" s="57"/>
      <c r="M2705" s="57"/>
      <c r="N2705" s="57"/>
      <c r="O2705" s="64" t="str">
        <f>+IFERROR(VLOOKUP(A2705,Imagen!A:B,2,0),"")</f>
        <v>http://http2.mlstatic.com/D_820230-MLA72764027268_112023-F.jpg</v>
      </c>
    </row>
    <row r="2706" spans="1:15" ht="18">
      <c r="A2706" s="75" t="s">
        <v>2705</v>
      </c>
      <c r="C2706" s="94">
        <f>+VLOOKUP(A2706,BD!$A$2:$E$3988,3,0)</f>
        <v>30</v>
      </c>
      <c r="D2706" s="95" t="str">
        <f>+VLOOKUP(A2706,BD!$A$2:$E$3988,4,0)</f>
        <v>RACORD R H 1/4 BSP MANG 6 MM</v>
      </c>
      <c r="E2706" s="96">
        <f>+VLOOKUP(A2706,BD!$A$2:$E$3988,5,0)</f>
        <v>2924.94</v>
      </c>
      <c r="G2706" s="101">
        <f t="shared" si="85"/>
        <v>1579.47</v>
      </c>
      <c r="H2706" s="69"/>
      <c r="I2706" s="101">
        <f t="array" ref="I2706">+ROUND(G2706+(G2706*DES.2),2)</f>
        <v>2843.05</v>
      </c>
      <c r="J2706" s="57"/>
      <c r="K2706" s="57"/>
      <c r="L2706" s="57"/>
      <c r="M2706" s="57"/>
      <c r="N2706" s="57"/>
      <c r="O2706" s="64" t="str">
        <f>+IFERROR(VLOOKUP(A2706,Imagen!A:B,2,0),"")</f>
        <v>http://http2.mlstatic.com/D_703274-MLA72839082613_112023-F.jpg</v>
      </c>
    </row>
    <row r="2707" spans="1:15" ht="18">
      <c r="A2707" s="75" t="s">
        <v>2706</v>
      </c>
      <c r="C2707" s="94">
        <f>+VLOOKUP(A2707,BD!$A$2:$E$3988,3,0)</f>
        <v>31</v>
      </c>
      <c r="D2707" s="95" t="str">
        <f>+VLOOKUP(A2707,BD!$A$2:$E$3988,4,0)</f>
        <v>RACORD R H 1/4 BSP MANG 8 MM</v>
      </c>
      <c r="E2707" s="96">
        <f>+VLOOKUP(A2707,BD!$A$2:$E$3988,5,0)</f>
        <v>2924.94</v>
      </c>
      <c r="G2707" s="101">
        <f t="shared" si="85"/>
        <v>1579.47</v>
      </c>
      <c r="H2707" s="69"/>
      <c r="I2707" s="101">
        <f t="array" ref="I2707">+ROUND(G2707+(G2707*DES.2),2)</f>
        <v>2843.05</v>
      </c>
      <c r="J2707" s="57"/>
      <c r="K2707" s="57"/>
      <c r="L2707" s="57"/>
      <c r="M2707" s="57"/>
      <c r="N2707" s="57"/>
      <c r="O2707" s="64" t="str">
        <f>+IFERROR(VLOOKUP(A2707,Imagen!A:B,2,0),"")</f>
        <v>http://http2.mlstatic.com/D_774369-MLA72839082619_112023-F.jpg</v>
      </c>
    </row>
    <row r="2708" spans="1:15" ht="18">
      <c r="A2708" s="75" t="s">
        <v>2707</v>
      </c>
      <c r="C2708" s="94">
        <f>+VLOOKUP(A2708,BD!$A$2:$E$3988,3,0)</f>
        <v>32</v>
      </c>
      <c r="D2708" s="95" t="str">
        <f>+VLOOKUP(A2708,BD!$A$2:$E$3988,4,0)</f>
        <v>RACORD R H 1/4 BSP MANG 9.5 MM</v>
      </c>
      <c r="E2708" s="96">
        <f>+VLOOKUP(A2708,BD!$A$2:$E$3988,5,0)</f>
        <v>4348.92</v>
      </c>
      <c r="G2708" s="101">
        <f t="shared" si="85"/>
        <v>2348.42</v>
      </c>
      <c r="H2708" s="69"/>
      <c r="I2708" s="101">
        <f t="array" ref="I2708">+ROUND(G2708+(G2708*DES.2),2)</f>
        <v>4227.16</v>
      </c>
      <c r="J2708" s="57"/>
      <c r="K2708" s="57"/>
      <c r="L2708" s="57"/>
      <c r="M2708" s="57"/>
      <c r="N2708" s="57"/>
      <c r="O2708" s="64" t="str">
        <f>+IFERROR(VLOOKUP(A2708,Imagen!A:B,2,0),"")</f>
        <v>http://http2.mlstatic.com/D_642195-MLA72764017550_112023-F.jpg</v>
      </c>
    </row>
    <row r="2709" spans="1:15" ht="18">
      <c r="A2709" s="75" t="s">
        <v>2708</v>
      </c>
      <c r="C2709" s="94">
        <f>+VLOOKUP(A2709,BD!$A$2:$E$3988,3,0)</f>
        <v>33</v>
      </c>
      <c r="D2709" s="95" t="str">
        <f>+VLOOKUP(A2709,BD!$A$2:$E$3988,4,0)</f>
        <v>RACORD  RH 1/4 BSP MANG 12.7 MM</v>
      </c>
      <c r="E2709" s="96">
        <f>+VLOOKUP(A2709,BD!$A$2:$E$3988,5,0)</f>
        <v>4929.7700000000004</v>
      </c>
      <c r="G2709" s="101">
        <f t="shared" si="85"/>
        <v>2662.08</v>
      </c>
      <c r="H2709" s="69"/>
      <c r="I2709" s="101">
        <f t="array" ref="I2709">+ROUND(G2709+(G2709*DES.2),2)</f>
        <v>4791.74</v>
      </c>
      <c r="J2709" s="57"/>
      <c r="K2709" s="57"/>
      <c r="L2709" s="57"/>
      <c r="M2709" s="57"/>
      <c r="N2709" s="57"/>
      <c r="O2709" s="64" t="str">
        <f>+IFERROR(VLOOKUP(A2709,Imagen!A:B,2,0),"")</f>
        <v>http://http2.mlstatic.com/D_922713-MLA72764027276_112023-F.jpg</v>
      </c>
    </row>
    <row r="2710" spans="1:15" ht="18">
      <c r="A2710" s="75" t="s">
        <v>2709</v>
      </c>
      <c r="C2710" s="94">
        <f>+VLOOKUP(A2710,BD!$A$2:$E$3988,3,0)</f>
        <v>95</v>
      </c>
      <c r="D2710" s="95" t="str">
        <f>+VLOOKUP(A2710,BD!$A$2:$E$3988,4,0)</f>
        <v>Milimétricos 10x1,5 - M 6</v>
      </c>
      <c r="E2710" s="96">
        <f>+VLOOKUP(A2710,BD!$A$2:$E$3988,5,0)</f>
        <v>4455</v>
      </c>
      <c r="G2710" s="101">
        <f t="shared" si="85"/>
        <v>2405.6999999999998</v>
      </c>
      <c r="H2710" s="69"/>
      <c r="I2710" s="101">
        <f t="array" ref="I2710">+ROUND(G2710+(G2710*DES.2),2)</f>
        <v>4330.26</v>
      </c>
      <c r="J2710" s="57"/>
      <c r="K2710" s="57"/>
      <c r="L2710" s="57"/>
      <c r="M2710" s="57"/>
      <c r="N2710" s="57"/>
      <c r="O2710" s="65" t="str">
        <f>+IFERROR(VLOOKUP(A2710,Imagen!A:B,2,0),"")</f>
        <v/>
      </c>
    </row>
    <row r="2711" spans="1:15" ht="18">
      <c r="A2711" s="75" t="s">
        <v>2710</v>
      </c>
      <c r="C2711" s="94">
        <f>+VLOOKUP(A2711,BD!$A$2:$E$3988,3,0)</f>
        <v>96</v>
      </c>
      <c r="D2711" s="95" t="str">
        <f>+VLOOKUP(A2711,BD!$A$2:$E$3988,4,0)</f>
        <v>Milimétricos 10x1,5 - M 8</v>
      </c>
      <c r="E2711" s="96">
        <f>+VLOOKUP(A2711,BD!$A$2:$E$3988,5,0)</f>
        <v>4455</v>
      </c>
      <c r="G2711" s="101">
        <f t="shared" si="85"/>
        <v>2405.6999999999998</v>
      </c>
      <c r="H2711" s="69"/>
      <c r="I2711" s="101">
        <f t="array" ref="I2711">+ROUND(G2711+(G2711*DES.2),2)</f>
        <v>4330.26</v>
      </c>
      <c r="J2711" s="57"/>
      <c r="K2711" s="57"/>
      <c r="L2711" s="57"/>
      <c r="M2711" s="57"/>
      <c r="N2711" s="57"/>
      <c r="O2711" s="65" t="str">
        <f>+IFERROR(VLOOKUP(A2711,Imagen!A:B,2,0),"")</f>
        <v/>
      </c>
    </row>
    <row r="2712" spans="1:15" ht="18">
      <c r="A2712" s="75" t="s">
        <v>2711</v>
      </c>
      <c r="C2712" s="94">
        <f>+VLOOKUP(A2712,BD!$A$2:$E$3988,3,0)</f>
        <v>97</v>
      </c>
      <c r="D2712" s="95" t="str">
        <f>+VLOOKUP(A2712,BD!$A$2:$E$3988,4,0)</f>
        <v>Milimétricos 12x1,5 - M 6</v>
      </c>
      <c r="E2712" s="96">
        <f>+VLOOKUP(A2712,BD!$A$2:$E$3988,5,0)</f>
        <v>4455</v>
      </c>
      <c r="G2712" s="101">
        <f t="shared" si="85"/>
        <v>2405.6999999999998</v>
      </c>
      <c r="H2712" s="69"/>
      <c r="I2712" s="101">
        <f t="array" ref="I2712">+ROUND(G2712+(G2712*DES.2),2)</f>
        <v>4330.26</v>
      </c>
      <c r="J2712" s="57"/>
      <c r="K2712" s="57"/>
      <c r="L2712" s="57"/>
      <c r="M2712" s="57"/>
      <c r="N2712" s="57"/>
      <c r="O2712" s="65" t="str">
        <f>+IFERROR(VLOOKUP(A2712,Imagen!A:B,2,0),"")</f>
        <v/>
      </c>
    </row>
    <row r="2713" spans="1:15" ht="18">
      <c r="A2713" s="75" t="s">
        <v>2712</v>
      </c>
      <c r="C2713" s="94">
        <f>+VLOOKUP(A2713,BD!$A$2:$E$3988,3,0)</f>
        <v>98</v>
      </c>
      <c r="D2713" s="95" t="str">
        <f>+VLOOKUP(A2713,BD!$A$2:$E$3988,4,0)</f>
        <v>Milimétricos 12x1,5 - M 8</v>
      </c>
      <c r="E2713" s="96">
        <f>+VLOOKUP(A2713,BD!$A$2:$E$3988,5,0)</f>
        <v>4455</v>
      </c>
      <c r="G2713" s="101">
        <f t="shared" si="85"/>
        <v>2405.6999999999998</v>
      </c>
      <c r="H2713" s="69"/>
      <c r="I2713" s="101">
        <f t="array" ref="I2713">+ROUND(G2713+(G2713*DES.2),2)</f>
        <v>4330.26</v>
      </c>
      <c r="J2713" s="57"/>
      <c r="K2713" s="57"/>
      <c r="L2713" s="57"/>
      <c r="M2713" s="57"/>
      <c r="N2713" s="57"/>
      <c r="O2713" s="65" t="str">
        <f>+IFERROR(VLOOKUP(A2713,Imagen!A:B,2,0),"")</f>
        <v/>
      </c>
    </row>
    <row r="2714" spans="1:15" ht="18">
      <c r="A2714" s="75" t="s">
        <v>2713</v>
      </c>
      <c r="C2714" s="94">
        <f>+VLOOKUP(A2714,BD!$A$2:$E$3988,3,0)</f>
        <v>40</v>
      </c>
      <c r="D2714" s="95" t="str">
        <f>+VLOOKUP(A2714,BD!$A$2:$E$3988,4,0)</f>
        <v>UNION DOBLE 4 MM</v>
      </c>
      <c r="E2714" s="96">
        <f>+VLOOKUP(A2714,BD!$A$2:$E$3988,5,0)</f>
        <v>2870.57</v>
      </c>
      <c r="G2714" s="101">
        <f t="shared" si="85"/>
        <v>1550.11</v>
      </c>
      <c r="H2714" s="69"/>
      <c r="I2714" s="101">
        <f t="array" ref="I2714">+ROUND(G2714+(G2714*DES.2),2)</f>
        <v>2790.2</v>
      </c>
      <c r="J2714" s="57"/>
      <c r="K2714" s="57"/>
      <c r="L2714" s="57"/>
      <c r="M2714" s="57"/>
      <c r="N2714" s="57"/>
      <c r="O2714" s="65" t="str">
        <f>+IFERROR(VLOOKUP(A2714,Imagen!A:B,2,0),"")</f>
        <v/>
      </c>
    </row>
    <row r="2715" spans="1:15" ht="18">
      <c r="A2715" s="75" t="s">
        <v>2714</v>
      </c>
      <c r="C2715" s="94">
        <f>+VLOOKUP(A2715,BD!$A$2:$E$3988,3,0)</f>
        <v>41</v>
      </c>
      <c r="D2715" s="95" t="str">
        <f>+VLOOKUP(A2715,BD!$A$2:$E$3988,4,0)</f>
        <v>UNION DOBLE 6 MM</v>
      </c>
      <c r="E2715" s="96">
        <f>+VLOOKUP(A2715,BD!$A$2:$E$3988,5,0)</f>
        <v>2518.9</v>
      </c>
      <c r="G2715" s="101">
        <f t="shared" ref="G2715:G2743" si="86">IF($G$7="SI",ROUND(E2715-(E2715*DES.1),2)*1.21,ROUND(E2715-(E2715*DES.1),2))</f>
        <v>1360.21</v>
      </c>
      <c r="H2715" s="69"/>
      <c r="I2715" s="101">
        <f t="array" ref="I2715">+ROUND(G2715+(G2715*DES.2),2)</f>
        <v>2448.38</v>
      </c>
      <c r="J2715" s="57"/>
      <c r="K2715" s="57"/>
      <c r="L2715" s="57"/>
      <c r="M2715" s="57"/>
      <c r="N2715" s="57"/>
      <c r="O2715" s="64" t="str">
        <f>+IFERROR(VLOOKUP(A2715,Imagen!A:B,2,0),"")</f>
        <v>http://http2.mlstatic.com/D_775677-MLA72764027294_112023-F.jpg</v>
      </c>
    </row>
    <row r="2716" spans="1:15" ht="18">
      <c r="A2716" s="75" t="s">
        <v>2715</v>
      </c>
      <c r="C2716" s="94">
        <f>+VLOOKUP(A2716,BD!$A$2:$E$3988,3,0)</f>
        <v>42</v>
      </c>
      <c r="D2716" s="95" t="str">
        <f>+VLOOKUP(A2716,BD!$A$2:$E$3988,4,0)</f>
        <v>UNION DOBLE 8 MM</v>
      </c>
      <c r="E2716" s="96">
        <f>+VLOOKUP(A2716,BD!$A$2:$E$3988,5,0)</f>
        <v>2766.98</v>
      </c>
      <c r="G2716" s="101">
        <f t="shared" si="86"/>
        <v>1494.17</v>
      </c>
      <c r="H2716" s="69"/>
      <c r="I2716" s="101">
        <f t="array" ref="I2716">+ROUND(G2716+(G2716*DES.2),2)</f>
        <v>2689.51</v>
      </c>
      <c r="J2716" s="57"/>
      <c r="K2716" s="57"/>
      <c r="L2716" s="57"/>
      <c r="M2716" s="57"/>
      <c r="N2716" s="57"/>
      <c r="O2716" s="64" t="str">
        <f>+IFERROR(VLOOKUP(A2716,Imagen!A:B,2,0),"")</f>
        <v>http://http2.mlstatic.com/D_902136-MLA72764027282_112023-F.jpg</v>
      </c>
    </row>
    <row r="2717" spans="1:15" ht="18">
      <c r="A2717" s="75" t="s">
        <v>2716</v>
      </c>
      <c r="C2717" s="94">
        <f>+VLOOKUP(A2717,BD!$A$2:$E$3988,3,0)</f>
        <v>43</v>
      </c>
      <c r="D2717" s="95" t="str">
        <f>+VLOOKUP(A2717,BD!$A$2:$E$3988,4,0)</f>
        <v>UNION DOBLE 9.5 MM</v>
      </c>
      <c r="E2717" s="96">
        <f>+VLOOKUP(A2717,BD!$A$2:$E$3988,5,0)</f>
        <v>3222.76</v>
      </c>
      <c r="G2717" s="101">
        <f t="shared" si="86"/>
        <v>1740.29</v>
      </c>
      <c r="H2717" s="69"/>
      <c r="I2717" s="101">
        <f t="array" ref="I2717">+ROUND(G2717+(G2717*DES.2),2)</f>
        <v>3132.52</v>
      </c>
      <c r="J2717" s="57"/>
      <c r="K2717" s="57"/>
      <c r="L2717" s="57"/>
      <c r="M2717" s="57"/>
      <c r="N2717" s="57"/>
      <c r="O2717" s="64" t="str">
        <f>+IFERROR(VLOOKUP(A2717,Imagen!A:B,2,0),"")</f>
        <v>http://http2.mlstatic.com/D_829045-MLA72764027286_112023-F.jpg</v>
      </c>
    </row>
    <row r="2718" spans="1:15" ht="18">
      <c r="A2718" s="75" t="s">
        <v>2717</v>
      </c>
      <c r="C2718" s="94">
        <f>+VLOOKUP(A2718,BD!$A$2:$E$3988,3,0)</f>
        <v>44</v>
      </c>
      <c r="D2718" s="95" t="str">
        <f>+VLOOKUP(A2718,BD!$A$2:$E$3988,4,0)</f>
        <v>MANG - MANG 12 mm  -  18</v>
      </c>
      <c r="E2718" s="96">
        <f>+VLOOKUP(A2718,BD!$A$2:$E$3988,5,0)</f>
        <v>3600</v>
      </c>
      <c r="G2718" s="101">
        <f t="shared" si="86"/>
        <v>1944</v>
      </c>
      <c r="H2718" s="69"/>
      <c r="I2718" s="101">
        <f t="array" ref="I2718">+ROUND(G2718+(G2718*DES.2),2)</f>
        <v>3499.2</v>
      </c>
      <c r="J2718" s="57"/>
      <c r="K2718" s="57"/>
      <c r="L2718" s="57"/>
      <c r="M2718" s="57"/>
      <c r="N2718" s="57"/>
      <c r="O2718" s="64" t="str">
        <f>+IFERROR(VLOOKUP(A2718,Imagen!A:B,2,0),"")</f>
        <v>http://http2.mlstatic.com/D_615871-MLA72764027288_112023-F.jpg</v>
      </c>
    </row>
    <row r="2719" spans="1:15" ht="18">
      <c r="A2719" s="75" t="s">
        <v>2718</v>
      </c>
      <c r="C2719" s="94">
        <f>+VLOOKUP(A2719,BD!$A$2:$E$3988,3,0)</f>
        <v>45</v>
      </c>
      <c r="D2719" s="95" t="str">
        <f>+VLOOKUP(A2719,BD!$A$2:$E$3988,4,0)</f>
        <v>UNION DOBLE 12.70 MM</v>
      </c>
      <c r="E2719" s="96">
        <f>+VLOOKUP(A2719,BD!$A$2:$E$3988,5,0)</f>
        <v>4757.91</v>
      </c>
      <c r="G2719" s="101">
        <f t="shared" si="86"/>
        <v>2569.27</v>
      </c>
      <c r="H2719" s="69"/>
      <c r="I2719" s="101">
        <f t="array" ref="I2719">+ROUND(G2719+(G2719*DES.2),2)</f>
        <v>4624.6899999999996</v>
      </c>
      <c r="J2719" s="57"/>
      <c r="K2719" s="57"/>
      <c r="L2719" s="57"/>
      <c r="M2719" s="57"/>
      <c r="N2719" s="57"/>
      <c r="O2719" s="64" t="str">
        <f>+IFERROR(VLOOKUP(A2719,Imagen!A:B,2,0),"")</f>
        <v>http://http2.mlstatic.com/D_913323-MLA72839082633_112023-F.jpg</v>
      </c>
    </row>
    <row r="2720" spans="1:15" ht="18">
      <c r="A2720" s="75" t="s">
        <v>2719</v>
      </c>
      <c r="C2720" s="94">
        <f>+VLOOKUP(A2720,BD!$A$2:$E$3988,3,0)</f>
        <v>46</v>
      </c>
      <c r="D2720" s="95" t="str">
        <f>+VLOOKUP(A2720,BD!$A$2:$E$3988,4,0)</f>
        <v>UNION DOBLE 16 MM</v>
      </c>
      <c r="E2720" s="96">
        <f>+VLOOKUP(A2720,BD!$A$2:$E$3988,5,0)</f>
        <v>10259.870000000001</v>
      </c>
      <c r="G2720" s="101">
        <f t="shared" si="86"/>
        <v>5540.33</v>
      </c>
      <c r="H2720" s="69"/>
      <c r="I2720" s="101">
        <f t="array" ref="I2720">+ROUND(G2720+(G2720*DES.2),2)</f>
        <v>9972.59</v>
      </c>
      <c r="J2720" s="57"/>
      <c r="K2720" s="57"/>
      <c r="L2720" s="57"/>
      <c r="M2720" s="57"/>
      <c r="N2720" s="57"/>
      <c r="O2720" s="64" t="str">
        <f>+IFERROR(VLOOKUP(A2720,Imagen!A:B,2,0),"")</f>
        <v>http://http2.mlstatic.com/D_956866-MLA72764017560_112023-F.jpg</v>
      </c>
    </row>
    <row r="2721" spans="1:15" ht="18">
      <c r="A2721" s="75" t="s">
        <v>2720</v>
      </c>
      <c r="C2721" s="94">
        <f>+VLOOKUP(A2721,BD!$A$2:$E$3988,3,0)</f>
        <v>47</v>
      </c>
      <c r="D2721" s="95" t="str">
        <f>+VLOOKUP(A2721,BD!$A$2:$E$3988,4,0)</f>
        <v>UNION DOBLE 19 MM</v>
      </c>
      <c r="E2721" s="96">
        <f>+VLOOKUP(A2721,BD!$A$2:$E$3988,5,0)</f>
        <v>15183.97</v>
      </c>
      <c r="G2721" s="101">
        <f t="shared" si="86"/>
        <v>8199.34</v>
      </c>
      <c r="H2721" s="69"/>
      <c r="I2721" s="101">
        <f t="array" ref="I2721">+ROUND(G2721+(G2721*DES.2),2)</f>
        <v>14758.81</v>
      </c>
      <c r="J2721" s="57"/>
      <c r="K2721" s="57"/>
      <c r="L2721" s="57"/>
      <c r="M2721" s="57"/>
      <c r="N2721" s="57"/>
      <c r="O2721" s="64" t="str">
        <f>+IFERROR(VLOOKUP(A2721,Imagen!A:B,2,0),"")</f>
        <v>http://http2.mlstatic.com/D_610966-MLA72764017562_112023-F.jpg</v>
      </c>
    </row>
    <row r="2722" spans="1:15" ht="18">
      <c r="A2722" s="75" t="s">
        <v>2721</v>
      </c>
      <c r="C2722" s="94">
        <f>+VLOOKUP(A2722,BD!$A$2:$E$3988,3,0)</f>
        <v>50</v>
      </c>
      <c r="D2722" s="95" t="str">
        <f>+VLOOKUP(A2722,BD!$A$2:$E$3988,4,0)</f>
        <v>UNION TRIPLE 6 MM</v>
      </c>
      <c r="E2722" s="96">
        <f>+VLOOKUP(A2722,BD!$A$2:$E$3988,5,0)</f>
        <v>7537.79</v>
      </c>
      <c r="G2722" s="101">
        <f t="shared" si="86"/>
        <v>4070.41</v>
      </c>
      <c r="H2722" s="69"/>
      <c r="I2722" s="101">
        <f t="array" ref="I2722">+ROUND(G2722+(G2722*DES.2),2)</f>
        <v>7326.74</v>
      </c>
      <c r="J2722" s="57"/>
      <c r="K2722" s="57"/>
      <c r="L2722" s="57"/>
      <c r="M2722" s="57"/>
      <c r="N2722" s="57"/>
      <c r="O2722" s="64" t="str">
        <f>+IFERROR(VLOOKUP(A2722,Imagen!A:B,2,0),"")</f>
        <v>http://http2.mlstatic.com/D_899117-MLA72764027306_112023-F.jpg</v>
      </c>
    </row>
    <row r="2723" spans="1:15" ht="18">
      <c r="A2723" s="75" t="s">
        <v>2722</v>
      </c>
      <c r="C2723" s="94">
        <f>+VLOOKUP(A2723,BD!$A$2:$E$3988,3,0)</f>
        <v>51</v>
      </c>
      <c r="D2723" s="95" t="str">
        <f>+VLOOKUP(A2723,BD!$A$2:$E$3988,4,0)</f>
        <v>UNION TRIPLE 8 MM</v>
      </c>
      <c r="E2723" s="96">
        <f>+VLOOKUP(A2723,BD!$A$2:$E$3988,5,0)</f>
        <v>7537.79</v>
      </c>
      <c r="G2723" s="101">
        <f t="shared" si="86"/>
        <v>4070.41</v>
      </c>
      <c r="H2723" s="69"/>
      <c r="I2723" s="101">
        <f t="array" ref="I2723">+ROUND(G2723+(G2723*DES.2),2)</f>
        <v>7326.74</v>
      </c>
      <c r="J2723" s="57"/>
      <c r="K2723" s="57"/>
      <c r="L2723" s="57"/>
      <c r="M2723" s="57"/>
      <c r="N2723" s="57"/>
      <c r="O2723" s="64" t="str">
        <f>+IFERROR(VLOOKUP(A2723,Imagen!A:B,2,0),"")</f>
        <v>http://http2.mlstatic.com/D_949017-MLA72764017574_112023-F.jpg</v>
      </c>
    </row>
    <row r="2724" spans="1:15" ht="18">
      <c r="A2724" s="75" t="s">
        <v>2723</v>
      </c>
      <c r="C2724" s="94">
        <f>+VLOOKUP(A2724,BD!$A$2:$E$3988,3,0)</f>
        <v>52</v>
      </c>
      <c r="D2724" s="95" t="str">
        <f>+VLOOKUP(A2724,BD!$A$2:$E$3988,4,0)</f>
        <v>UNION TRIPLE 9.5 MM</v>
      </c>
      <c r="E2724" s="96">
        <f>+VLOOKUP(A2724,BD!$A$2:$E$3988,5,0)</f>
        <v>9219.99</v>
      </c>
      <c r="G2724" s="101">
        <f t="shared" si="86"/>
        <v>4978.79</v>
      </c>
      <c r="H2724" s="69"/>
      <c r="I2724" s="101">
        <f t="array" ref="I2724">+ROUND(G2724+(G2724*DES.2),2)</f>
        <v>8961.82</v>
      </c>
      <c r="J2724" s="57"/>
      <c r="K2724" s="57"/>
      <c r="L2724" s="57"/>
      <c r="M2724" s="57"/>
      <c r="N2724" s="57"/>
      <c r="O2724" s="64" t="str">
        <f>+IFERROR(VLOOKUP(A2724,Imagen!A:B,2,0),"")</f>
        <v>http://http2.mlstatic.com/D_665338-MLA72764027310_112023-F.jpg</v>
      </c>
    </row>
    <row r="2725" spans="1:15" ht="18">
      <c r="A2725" s="75" t="s">
        <v>2724</v>
      </c>
      <c r="C2725" s="94">
        <f>+VLOOKUP(A2725,BD!$A$2:$E$3988,3,0)</f>
        <v>55</v>
      </c>
      <c r="D2725" s="95" t="str">
        <f>+VLOOKUP(A2725,BD!$A$2:$E$3988,4,0)</f>
        <v>RED R M 3/8 BSPT - R M 1/4 BSPT</v>
      </c>
      <c r="E2725" s="96">
        <f>+VLOOKUP(A2725,BD!$A$2:$E$3988,5,0)</f>
        <v>4639.72</v>
      </c>
      <c r="G2725" s="101">
        <f t="shared" si="86"/>
        <v>2505.4499999999998</v>
      </c>
      <c r="H2725" s="69"/>
      <c r="I2725" s="101">
        <f t="array" ref="I2725">+ROUND(G2725+(G2725*DES.2),2)</f>
        <v>4509.8100000000004</v>
      </c>
      <c r="J2725" s="57"/>
      <c r="K2725" s="57"/>
      <c r="L2725" s="57"/>
      <c r="M2725" s="57"/>
      <c r="N2725" s="57"/>
      <c r="O2725" s="64" t="str">
        <f>+IFERROR(VLOOKUP(A2725,Imagen!A:B,2,0),"")</f>
        <v>http://http2.mlstatic.com/D_979195-MLA72839082639_112023-F.jpg</v>
      </c>
    </row>
    <row r="2726" spans="1:15" ht="18">
      <c r="A2726" s="75" t="s">
        <v>2725</v>
      </c>
      <c r="C2726" s="94">
        <f>+VLOOKUP(A2726,BD!$A$2:$E$3988,3,0)</f>
        <v>56</v>
      </c>
      <c r="D2726" s="95" t="str">
        <f>+VLOOKUP(A2726,BD!$A$2:$E$3988,4,0)</f>
        <v>RED R M 1/2 BSPT - R M 1/4 BSPT</v>
      </c>
      <c r="E2726" s="96">
        <f>+VLOOKUP(A2726,BD!$A$2:$E$3988,5,0)</f>
        <v>7445.88</v>
      </c>
      <c r="G2726" s="101">
        <f t="shared" si="86"/>
        <v>4020.78</v>
      </c>
      <c r="H2726" s="69"/>
      <c r="I2726" s="101">
        <f t="array" ref="I2726">+ROUND(G2726+(G2726*DES.2),2)</f>
        <v>7237.4</v>
      </c>
      <c r="J2726" s="57"/>
      <c r="K2726" s="57"/>
      <c r="L2726" s="57"/>
      <c r="M2726" s="57"/>
      <c r="N2726" s="57"/>
      <c r="O2726" s="64" t="str">
        <f>+IFERROR(VLOOKUP(A2726,Imagen!A:B,2,0),"")</f>
        <v>http://http2.mlstatic.com/D_864428-MLA72764029614_112023-F.jpg</v>
      </c>
    </row>
    <row r="2727" spans="1:15" ht="18">
      <c r="A2727" s="75" t="s">
        <v>2726</v>
      </c>
      <c r="C2727" s="94">
        <f>+VLOOKUP(A2727,BD!$A$2:$E$3988,3,0)</f>
        <v>58</v>
      </c>
      <c r="D2727" s="95" t="str">
        <f>+VLOOKUP(A2727,BD!$A$2:$E$3988,4,0)</f>
        <v>RED R M 1/2 BSPT - R M 3/8 BSPT</v>
      </c>
      <c r="E2727" s="96">
        <f>+VLOOKUP(A2727,BD!$A$2:$E$3988,5,0)</f>
        <v>7347.83</v>
      </c>
      <c r="G2727" s="101">
        <f t="shared" si="86"/>
        <v>3967.83</v>
      </c>
      <c r="H2727" s="69"/>
      <c r="I2727" s="101">
        <f t="array" ref="I2727">+ROUND(G2727+(G2727*DES.2),2)</f>
        <v>7142.09</v>
      </c>
      <c r="J2727" s="57"/>
      <c r="K2727" s="57"/>
      <c r="L2727" s="57"/>
      <c r="M2727" s="57"/>
      <c r="N2727" s="57"/>
      <c r="O2727" s="64" t="str">
        <f>+IFERROR(VLOOKUP(A2727,Imagen!A:B,2,0),"")</f>
        <v>http://http2.mlstatic.com/D_846088-MLA72764019730_112023-F.jpg</v>
      </c>
    </row>
    <row r="2728" spans="1:15" ht="18">
      <c r="A2728" s="75" t="s">
        <v>2727</v>
      </c>
      <c r="C2728" s="94">
        <f>+VLOOKUP(A2728,BD!$A$2:$E$3988,3,0)</f>
        <v>62</v>
      </c>
      <c r="D2728" s="95" t="str">
        <f>+VLOOKUP(A2728,BD!$A$2:$E$3988,4,0)</f>
        <v>REDUCCION H 1/4 BSP- M 1/8 BSPT</v>
      </c>
      <c r="E2728" s="96">
        <f>+VLOOKUP(A2728,BD!$A$2:$E$3988,5,0)</f>
        <v>9143.7800000000007</v>
      </c>
      <c r="G2728" s="101">
        <f t="shared" si="86"/>
        <v>4937.6400000000003</v>
      </c>
      <c r="H2728" s="69"/>
      <c r="I2728" s="101">
        <f t="array" ref="I2728">+ROUND(G2728+(G2728*DES.2),2)</f>
        <v>8887.75</v>
      </c>
      <c r="J2728" s="57"/>
      <c r="K2728" s="57"/>
      <c r="L2728" s="57"/>
      <c r="M2728" s="57"/>
      <c r="N2728" s="57"/>
      <c r="O2728" s="65" t="str">
        <f>+IFERROR(VLOOKUP(A2728,Imagen!A:B,2,0),"")</f>
        <v/>
      </c>
    </row>
    <row r="2729" spans="1:15" ht="18">
      <c r="A2729" s="75" t="s">
        <v>2728</v>
      </c>
      <c r="C2729" s="94">
        <f>+VLOOKUP(A2729,BD!$A$2:$E$3988,3,0)</f>
        <v>64</v>
      </c>
      <c r="D2729" s="95" t="str">
        <f>+VLOOKUP(A2729,BD!$A$2:$E$3988,4,0)</f>
        <v>RED RM 3/8 BSPT - RH 1/8 BSP</v>
      </c>
      <c r="E2729" s="96">
        <f>+VLOOKUP(A2729,BD!$A$2:$E$3988,5,0)</f>
        <v>4461.04</v>
      </c>
      <c r="G2729" s="101">
        <f t="shared" si="86"/>
        <v>2408.96</v>
      </c>
      <c r="H2729" s="69"/>
      <c r="I2729" s="101">
        <f t="array" ref="I2729">+ROUND(G2729+(G2729*DES.2),2)</f>
        <v>4336.13</v>
      </c>
      <c r="J2729" s="57"/>
      <c r="K2729" s="57"/>
      <c r="L2729" s="57"/>
      <c r="M2729" s="57"/>
      <c r="N2729" s="57"/>
      <c r="O2729" s="65" t="str">
        <f>+IFERROR(VLOOKUP(A2729,Imagen!A:B,2,0),"")</f>
        <v/>
      </c>
    </row>
    <row r="2730" spans="1:15" ht="18">
      <c r="A2730" s="75" t="s">
        <v>2729</v>
      </c>
      <c r="C2730" s="94">
        <f>+VLOOKUP(A2730,BD!$A$2:$E$3988,3,0)</f>
        <v>65</v>
      </c>
      <c r="D2730" s="95" t="str">
        <f>+VLOOKUP(A2730,BD!$A$2:$E$3988,4,0)</f>
        <v>RED RM 3/8 BSPT - RH 1/4 BSP</v>
      </c>
      <c r="E2730" s="96">
        <f>+VLOOKUP(A2730,BD!$A$2:$E$3988,5,0)</f>
        <v>3349.71</v>
      </c>
      <c r="G2730" s="101">
        <f t="shared" si="86"/>
        <v>1808.84</v>
      </c>
      <c r="H2730" s="69"/>
      <c r="I2730" s="101">
        <f t="array" ref="I2730">+ROUND(G2730+(G2730*DES.2),2)</f>
        <v>3255.91</v>
      </c>
      <c r="J2730" s="57"/>
      <c r="K2730" s="57"/>
      <c r="L2730" s="57"/>
      <c r="M2730" s="57"/>
      <c r="N2730" s="57"/>
      <c r="O2730" s="65" t="str">
        <f>+IFERROR(VLOOKUP(A2730,Imagen!A:B,2,0),"")</f>
        <v/>
      </c>
    </row>
    <row r="2731" spans="1:15" ht="18">
      <c r="A2731" s="75" t="s">
        <v>2730</v>
      </c>
      <c r="C2731" s="94">
        <f>+VLOOKUP(A2731,BD!$A$2:$E$3988,3,0)</f>
        <v>68</v>
      </c>
      <c r="D2731" s="95" t="str">
        <f>+VLOOKUP(A2731,BD!$A$2:$E$3988,4,0)</f>
        <v>RED RM 1/2 BSPT - RH 1/4 BSP</v>
      </c>
      <c r="E2731" s="96">
        <f>+VLOOKUP(A2731,BD!$A$2:$E$3988,5,0)</f>
        <v>3769.96</v>
      </c>
      <c r="G2731" s="101">
        <f t="shared" si="86"/>
        <v>2035.78</v>
      </c>
      <c r="H2731" s="69"/>
      <c r="I2731" s="101">
        <f t="array" ref="I2731">+ROUND(G2731+(G2731*DES.2),2)</f>
        <v>3664.4</v>
      </c>
      <c r="J2731" s="57"/>
      <c r="K2731" s="57"/>
      <c r="L2731" s="57"/>
      <c r="M2731" s="57"/>
      <c r="N2731" s="57"/>
      <c r="O2731" s="65" t="str">
        <f>+IFERROR(VLOOKUP(A2731,Imagen!A:B,2,0),"")</f>
        <v/>
      </c>
    </row>
    <row r="2732" spans="1:15" ht="18">
      <c r="A2732" s="75" t="s">
        <v>2731</v>
      </c>
      <c r="C2732" s="94">
        <f>+VLOOKUP(A2732,BD!$A$2:$E$3988,3,0)</f>
        <v>71</v>
      </c>
      <c r="D2732" s="95" t="str">
        <f>+VLOOKUP(A2732,BD!$A$2:$E$3988,4,0)</f>
        <v>CUPLA RED H 1/4- H 1/8 BSP</v>
      </c>
      <c r="E2732" s="96">
        <f>+VLOOKUP(A2732,BD!$A$2:$E$3988,5,0)</f>
        <v>4634.24</v>
      </c>
      <c r="G2732" s="101">
        <f t="shared" si="86"/>
        <v>2502.4899999999998</v>
      </c>
      <c r="H2732" s="69"/>
      <c r="I2732" s="101">
        <f t="array" ref="I2732">+ROUND(G2732+(G2732*DES.2),2)</f>
        <v>4504.4799999999996</v>
      </c>
      <c r="J2732" s="57"/>
      <c r="K2732" s="57"/>
      <c r="L2732" s="57"/>
      <c r="M2732" s="57"/>
      <c r="N2732" s="57"/>
      <c r="O2732" s="65" t="str">
        <f>+IFERROR(VLOOKUP(A2732,Imagen!A:B,2,0),"")</f>
        <v/>
      </c>
    </row>
    <row r="2733" spans="1:15" ht="18">
      <c r="A2733" s="75" t="s">
        <v>2732</v>
      </c>
      <c r="C2733" s="94">
        <f>+VLOOKUP(A2733,BD!$A$2:$E$3988,3,0)</f>
        <v>74</v>
      </c>
      <c r="D2733" s="95" t="str">
        <f>+VLOOKUP(A2733,BD!$A$2:$E$3988,4,0)</f>
        <v>CUPLA RED H 3/8- H 1/4 BSP</v>
      </c>
      <c r="E2733" s="96">
        <f>+VLOOKUP(A2733,BD!$A$2:$E$3988,5,0)</f>
        <v>8414.7999999999993</v>
      </c>
      <c r="G2733" s="101">
        <f t="shared" si="86"/>
        <v>4543.99</v>
      </c>
      <c r="H2733" s="69"/>
      <c r="I2733" s="101">
        <f t="array" ref="I2733">+ROUND(G2733+(G2733*DES.2),2)</f>
        <v>8179.18</v>
      </c>
      <c r="J2733" s="57"/>
      <c r="K2733" s="57"/>
      <c r="L2733" s="57"/>
      <c r="M2733" s="57"/>
      <c r="N2733" s="57"/>
      <c r="O2733" s="64" t="str">
        <f>+IFERROR(VLOOKUP(A2733,Imagen!A:B,2,0),"")</f>
        <v>http://http2.mlstatic.com/D_614266-MLA72839082665_112023-F.jpg</v>
      </c>
    </row>
    <row r="2734" spans="1:15" ht="18">
      <c r="A2734" s="75" t="s">
        <v>2733</v>
      </c>
      <c r="C2734" s="94">
        <f>+VLOOKUP(A2734,BD!$A$2:$E$3988,3,0)</f>
        <v>77</v>
      </c>
      <c r="D2734" s="95" t="str">
        <f>+VLOOKUP(A2734,BD!$A$2:$E$3988,4,0)</f>
        <v>CUPLA H-H 1/8 BSP</v>
      </c>
      <c r="E2734" s="96">
        <f>+VLOOKUP(A2734,BD!$A$2:$E$3988,5,0)</f>
        <v>2576.62</v>
      </c>
      <c r="G2734" s="101">
        <f t="shared" si="86"/>
        <v>1391.37</v>
      </c>
      <c r="H2734" s="69"/>
      <c r="I2734" s="101">
        <f t="array" ref="I2734">+ROUND(G2734+(G2734*DES.2),2)</f>
        <v>2504.4699999999998</v>
      </c>
      <c r="J2734" s="57"/>
      <c r="K2734" s="57"/>
      <c r="L2734" s="57"/>
      <c r="M2734" s="57"/>
      <c r="N2734" s="57"/>
      <c r="O2734" s="64" t="str">
        <f>+IFERROR(VLOOKUP(A2734,Imagen!A:B,2,0),"")</f>
        <v>http://http2.mlstatic.com/D_940264-MLA72839082667_112023-F.jpg</v>
      </c>
    </row>
    <row r="2735" spans="1:15" ht="18">
      <c r="A2735" s="75" t="s">
        <v>2734</v>
      </c>
      <c r="C2735" s="94">
        <f>+VLOOKUP(A2735,BD!$A$2:$E$3988,3,0)</f>
        <v>78</v>
      </c>
      <c r="D2735" s="95" t="str">
        <f>+VLOOKUP(A2735,BD!$A$2:$E$3988,4,0)</f>
        <v>CUPLA H-H 1/4 BSP</v>
      </c>
      <c r="E2735" s="96">
        <f>+VLOOKUP(A2735,BD!$A$2:$E$3988,5,0)</f>
        <v>3351.09</v>
      </c>
      <c r="G2735" s="101">
        <f t="shared" si="86"/>
        <v>1809.59</v>
      </c>
      <c r="H2735" s="69"/>
      <c r="I2735" s="101">
        <f t="array" ref="I2735">+ROUND(G2735+(G2735*DES.2),2)</f>
        <v>3257.26</v>
      </c>
      <c r="J2735" s="57"/>
      <c r="K2735" s="57"/>
      <c r="L2735" s="57"/>
      <c r="M2735" s="57"/>
      <c r="N2735" s="57"/>
      <c r="O2735" s="64" t="str">
        <f>+IFERROR(VLOOKUP(A2735,Imagen!A:B,2,0),"")</f>
        <v>http://http2.mlstatic.com/D_841149-MLA72839082659_112023-F.jpg</v>
      </c>
    </row>
    <row r="2736" spans="1:15" ht="18">
      <c r="A2736" s="75" t="s">
        <v>2735</v>
      </c>
      <c r="C2736" s="94">
        <f>+VLOOKUP(A2736,BD!$A$2:$E$3988,3,0)</f>
        <v>79</v>
      </c>
      <c r="D2736" s="95" t="str">
        <f>+VLOOKUP(A2736,BD!$A$2:$E$3988,4,0)</f>
        <v>CUPLA H-H 3/8 BSP</v>
      </c>
      <c r="E2736" s="96">
        <f>+VLOOKUP(A2736,BD!$A$2:$E$3988,5,0)</f>
        <v>5047.16</v>
      </c>
      <c r="G2736" s="101">
        <f t="shared" si="86"/>
        <v>2725.47</v>
      </c>
      <c r="H2736" s="69"/>
      <c r="I2736" s="101">
        <f t="array" ref="I2736">+ROUND(G2736+(G2736*DES.2),2)</f>
        <v>4905.8500000000004</v>
      </c>
      <c r="J2736" s="57"/>
      <c r="K2736" s="57"/>
      <c r="L2736" s="57"/>
      <c r="M2736" s="57"/>
      <c r="N2736" s="57"/>
      <c r="O2736" s="64" t="str">
        <f>+IFERROR(VLOOKUP(A2736,Imagen!A:B,2,0),"")</f>
        <v>http://http2.mlstatic.com/D_929500-MLA72839082671_112023-F.jpg</v>
      </c>
    </row>
    <row r="2737" spans="1:15" ht="18">
      <c r="A2737" s="75" t="s">
        <v>2736</v>
      </c>
      <c r="C2737" s="94">
        <f>+VLOOKUP(A2737,BD!$A$2:$E$3988,3,0)</f>
        <v>82</v>
      </c>
      <c r="D2737" s="95" t="str">
        <f>+VLOOKUP(A2737,BD!$A$2:$E$3988,4,0)</f>
        <v>ENTRE ROSCA M-M 1/8 BSPT</v>
      </c>
      <c r="E2737" s="96">
        <f>+VLOOKUP(A2737,BD!$A$2:$E$3988,5,0)</f>
        <v>1582.05</v>
      </c>
      <c r="G2737" s="101">
        <f t="shared" si="86"/>
        <v>854.31</v>
      </c>
      <c r="H2737" s="69"/>
      <c r="I2737" s="101">
        <f t="array" ref="I2737">+ROUND(G2737+(G2737*DES.2),2)</f>
        <v>1537.76</v>
      </c>
      <c r="J2737" s="57"/>
      <c r="K2737" s="57"/>
      <c r="L2737" s="57"/>
      <c r="M2737" s="57"/>
      <c r="N2737" s="57"/>
      <c r="O2737" s="64" t="str">
        <f>+IFERROR(VLOOKUP(A2737,Imagen!A:B,2,0),"")</f>
        <v>http://http2.mlstatic.com/D_840657-MLA72764027334_112023-F.jpg</v>
      </c>
    </row>
    <row r="2738" spans="1:15" ht="18">
      <c r="A2738" s="75" t="s">
        <v>2737</v>
      </c>
      <c r="C2738" s="94">
        <f>+VLOOKUP(A2738,BD!$A$2:$E$3988,3,0)</f>
        <v>83</v>
      </c>
      <c r="D2738" s="95" t="str">
        <f>+VLOOKUP(A2738,BD!$A$2:$E$3988,4,0)</f>
        <v>ENTRE ROSCA M-M 1/4 BSPT</v>
      </c>
      <c r="E2738" s="96">
        <f>+VLOOKUP(A2738,BD!$A$2:$E$3988,5,0)</f>
        <v>2118.35</v>
      </c>
      <c r="G2738" s="101">
        <f t="shared" si="86"/>
        <v>1143.9100000000001</v>
      </c>
      <c r="H2738" s="69"/>
      <c r="I2738" s="101">
        <f t="array" ref="I2738">+ROUND(G2738+(G2738*DES.2),2)</f>
        <v>2059.04</v>
      </c>
      <c r="J2738" s="57"/>
      <c r="K2738" s="57"/>
      <c r="L2738" s="57"/>
      <c r="M2738" s="57"/>
      <c r="N2738" s="57"/>
      <c r="O2738" s="64" t="str">
        <f>+IFERROR(VLOOKUP(A2738,Imagen!A:B,2,0),"")</f>
        <v>http://http2.mlstatic.com/D_823698-MLA72764017602_112023-F.jpg</v>
      </c>
    </row>
    <row r="2739" spans="1:15" ht="18">
      <c r="A2739" s="75" t="s">
        <v>2738</v>
      </c>
      <c r="C2739" s="94">
        <f>+VLOOKUP(A2739,BD!$A$2:$E$3988,3,0)</f>
        <v>84</v>
      </c>
      <c r="D2739" s="95" t="str">
        <f>+VLOOKUP(A2739,BD!$A$2:$E$3988,4,0)</f>
        <v>ENTRE ROSCA M-M 3/8 BSPT</v>
      </c>
      <c r="E2739" s="96">
        <f>+VLOOKUP(A2739,BD!$A$2:$E$3988,5,0)</f>
        <v>2986.48</v>
      </c>
      <c r="G2739" s="101">
        <f t="shared" si="86"/>
        <v>1612.7</v>
      </c>
      <c r="H2739" s="69"/>
      <c r="I2739" s="101">
        <f t="array" ref="I2739">+ROUND(G2739+(G2739*DES.2),2)</f>
        <v>2902.86</v>
      </c>
      <c r="J2739" s="57"/>
      <c r="K2739" s="57"/>
      <c r="L2739" s="57"/>
      <c r="M2739" s="57"/>
      <c r="N2739" s="57"/>
      <c r="O2739" s="64" t="str">
        <f>+IFERROR(VLOOKUP(A2739,Imagen!A:B,2,0),"")</f>
        <v>http://http2.mlstatic.com/D_823698-MLA72764017602_112023-F.jpg</v>
      </c>
    </row>
    <row r="2740" spans="1:15" ht="18">
      <c r="A2740" s="75" t="s">
        <v>2739</v>
      </c>
      <c r="C2740" s="94">
        <f>+VLOOKUP(A2740,BD!$A$2:$E$3988,3,0)</f>
        <v>90</v>
      </c>
      <c r="D2740" s="95" t="str">
        <f>+VLOOKUP(A2740,BD!$A$2:$E$3988,4,0)</f>
        <v>PICO INF NEUM COMUN P/ACOPL</v>
      </c>
      <c r="E2740" s="96">
        <f>+VLOOKUP(A2740,BD!$A$2:$E$3988,5,0)</f>
        <v>10017.379999999999</v>
      </c>
      <c r="G2740" s="101">
        <f t="shared" si="86"/>
        <v>5409.39</v>
      </c>
      <c r="H2740" s="69"/>
      <c r="I2740" s="101">
        <f t="array" ref="I2740">+ROUND(G2740+(G2740*DES.2),2)</f>
        <v>9736.9</v>
      </c>
      <c r="J2740" s="57"/>
      <c r="K2740" s="57"/>
      <c r="L2740" s="57"/>
      <c r="M2740" s="57"/>
      <c r="N2740" s="57"/>
      <c r="O2740" s="64" t="str">
        <f>+IFERROR(VLOOKUP(A2740,Imagen!A:B,2,0),"")</f>
        <v>http://http2.mlstatic.com/D_750194-MLA72764027340_112023-F.jpg</v>
      </c>
    </row>
    <row r="2741" spans="1:15" ht="18">
      <c r="A2741" s="75" t="s">
        <v>2740</v>
      </c>
      <c r="C2741" s="94">
        <f>+VLOOKUP(A2741,BD!$A$2:$E$3988,3,0)</f>
        <v>91</v>
      </c>
      <c r="D2741" s="95" t="str">
        <f>+VLOOKUP(A2741,BD!$A$2:$E$3988,4,0)</f>
        <v>PICO P/INFLAR NEUM  P/MG 8MM</v>
      </c>
      <c r="E2741" s="96">
        <f>+VLOOKUP(A2741,BD!$A$2:$E$3988,5,0)</f>
        <v>10017.379999999999</v>
      </c>
      <c r="G2741" s="101">
        <f t="shared" si="86"/>
        <v>5409.39</v>
      </c>
      <c r="H2741" s="69"/>
      <c r="I2741" s="101">
        <f t="array" ref="I2741">+ROUND(G2741+(G2741*DES.2),2)</f>
        <v>9736.9</v>
      </c>
      <c r="J2741" s="57"/>
      <c r="K2741" s="57"/>
      <c r="L2741" s="57"/>
      <c r="M2741" s="57"/>
      <c r="N2741" s="57"/>
      <c r="O2741" s="64" t="str">
        <f>+IFERROR(VLOOKUP(A2741,Imagen!A:B,2,0),"")</f>
        <v>http://http2.mlstatic.com/D_688398-MLA72839082691_112023-F.jpg</v>
      </c>
    </row>
    <row r="2742" spans="1:15" ht="18">
      <c r="A2742" s="75" t="s">
        <v>2741</v>
      </c>
      <c r="C2742" s="94">
        <f>+VLOOKUP(A2742,BD!$A$2:$E$3988,3,0)</f>
        <v>92</v>
      </c>
      <c r="D2742" s="95" t="str">
        <f>+VLOOKUP(A2742,BD!$A$2:$E$3988,4,0)</f>
        <v>RACORD MICHEL P/INFLAR C/Ret. 6 MM</v>
      </c>
      <c r="E2742" s="96">
        <f>+VLOOKUP(A2742,BD!$A$2:$E$3988,5,0)</f>
        <v>11949.79</v>
      </c>
      <c r="G2742" s="101">
        <f t="shared" si="86"/>
        <v>6452.89</v>
      </c>
      <c r="H2742" s="69"/>
      <c r="I2742" s="101">
        <f t="array" ref="I2742">+ROUND(G2742+(G2742*DES.2),2)</f>
        <v>11615.2</v>
      </c>
      <c r="J2742" s="57"/>
      <c r="K2742" s="57"/>
      <c r="L2742" s="57"/>
      <c r="M2742" s="57"/>
      <c r="N2742" s="57"/>
      <c r="O2742" s="64" t="str">
        <f>+IFERROR(VLOOKUP(A2742,Imagen!A:B,2,0),"")</f>
        <v>http://http2.mlstatic.com/D_977033-MLA72764017616_112023-F.jpg</v>
      </c>
    </row>
    <row r="2743" spans="1:15" ht="18.75" thickBot="1">
      <c r="A2743" s="75" t="s">
        <v>2742</v>
      </c>
      <c r="C2743" s="94">
        <f>+VLOOKUP(A2743,BD!$A$2:$E$3988,3,0)</f>
        <v>93</v>
      </c>
      <c r="D2743" s="95" t="str">
        <f>+VLOOKUP(A2743,BD!$A$2:$E$3988,4,0)</f>
        <v>ACOPLE RAP 1/4 ECON R H 1/4 BSP C/PTA</v>
      </c>
      <c r="E2743" s="96">
        <f>+VLOOKUP(A2743,BD!$A$2:$E$3988,5,0)</f>
        <v>10645.64</v>
      </c>
      <c r="G2743" s="101">
        <f t="shared" si="86"/>
        <v>5748.65</v>
      </c>
      <c r="H2743" s="69"/>
      <c r="I2743" s="101">
        <f t="array" ref="I2743">+ROUND(G2743+(G2743*DES.2),2)</f>
        <v>10347.57</v>
      </c>
      <c r="J2743" s="57"/>
      <c r="K2743" s="57"/>
      <c r="L2743" s="57"/>
      <c r="M2743" s="57"/>
      <c r="N2743" s="57"/>
      <c r="O2743" s="64" t="str">
        <f>+IFERROR(VLOOKUP(A2743,Imagen!A:B,2,0),"")</f>
        <v>http://http2.mlstatic.com/D_884808-MLA72839082687_112023-F.jpg</v>
      </c>
    </row>
    <row r="2744" spans="1:15" ht="27" thickBot="1">
      <c r="A2744" s="75">
        <f>+A2682+1</f>
        <v>45</v>
      </c>
      <c r="B2744" s="174"/>
      <c r="C2744" s="173" t="str">
        <f>+VLOOKUP(A2744,BD!$G:$H,2,0)</f>
        <v>TAPONES DE CARTER</v>
      </c>
      <c r="D2744" s="157"/>
      <c r="E2744" s="158"/>
      <c r="J2744" s="57"/>
      <c r="K2744" s="57"/>
      <c r="L2744" s="57"/>
      <c r="M2744" s="57"/>
      <c r="N2744" s="57"/>
      <c r="O2744" s="65" t="str">
        <f>+IFERROR(VLOOKUP(A2744,Imagen!A:B,2,0),"")</f>
        <v/>
      </c>
    </row>
    <row r="2745" spans="1:15" ht="18">
      <c r="A2745" s="75" t="s">
        <v>2743</v>
      </c>
      <c r="B2745" s="175"/>
      <c r="C2745" s="91" t="str">
        <f>+VLOOKUP(A2745,BD!$A$2:$E$3988,3,0)</f>
        <v>4 - 1/2  NF</v>
      </c>
      <c r="D2745" s="92" t="str">
        <f>+VLOOKUP(A2745,BD!$A$2:$E$3988,4,0)</f>
        <v>400, CHEVY, PICK-UP CARTER / FORD / DODGE</v>
      </c>
      <c r="E2745" s="93">
        <f>+VLOOKUP(A2745,BD!$A$2:$E$3988,5,0)</f>
        <v>6045.8</v>
      </c>
      <c r="G2745" s="100">
        <f t="shared" ref="G2745:G2770" si="87">IF($G$7="SI",ROUND(E2745-(E2745*DES.1),2)*1.21,ROUND(E2745-(E2745*DES.1),2))</f>
        <v>3264.73</v>
      </c>
      <c r="H2745" s="69"/>
      <c r="I2745" s="100">
        <f t="array" ref="I2745">+ROUND(G2745+(G2745*DES.2),2)</f>
        <v>5876.51</v>
      </c>
      <c r="J2745" s="57"/>
      <c r="K2745" s="57"/>
      <c r="L2745" s="57"/>
      <c r="M2745" s="57"/>
      <c r="N2745" s="57"/>
      <c r="O2745" s="64" t="str">
        <f>+IFERROR(VLOOKUP(A2745,Imagen!A:B,2,0),"")</f>
        <v>http://http2.mlstatic.com/D_694374-MLA72321277502_102023-F.jpg</v>
      </c>
    </row>
    <row r="2746" spans="1:15" ht="18">
      <c r="A2746" s="75" t="s">
        <v>2744</v>
      </c>
      <c r="B2746" s="175"/>
      <c r="C2746" s="94" t="str">
        <f>+VLOOKUP(A2746,BD!$A$2:$E$3988,3,0)</f>
        <v>6 - 5/8 18 H</v>
      </c>
      <c r="D2746" s="95" t="str">
        <f>+VLOOKUP(A2746,BD!$A$2:$E$3988,4,0)</f>
        <v>CARTER PICK DODGE</v>
      </c>
      <c r="E2746" s="96">
        <f>+VLOOKUP(A2746,BD!$A$2:$E$3988,5,0)</f>
        <v>6378.11</v>
      </c>
      <c r="G2746" s="101">
        <f t="shared" si="87"/>
        <v>3444.18</v>
      </c>
      <c r="H2746" s="69"/>
      <c r="I2746" s="101">
        <f t="array" ref="I2746">+ROUND(G2746+(G2746*DES.2),2)</f>
        <v>6199.52</v>
      </c>
      <c r="J2746" s="57"/>
      <c r="K2746" s="57"/>
      <c r="L2746" s="57"/>
      <c r="M2746" s="57"/>
      <c r="N2746" s="57"/>
      <c r="O2746" s="64" t="str">
        <f>+IFERROR(VLOOKUP(A2746,Imagen!A:B,2,0),"")</f>
        <v>http://http2.mlstatic.com/D_779903-MLA72386670161_102023-F.jpg</v>
      </c>
    </row>
    <row r="2747" spans="1:15" ht="18">
      <c r="A2747" s="75" t="s">
        <v>2745</v>
      </c>
      <c r="B2747" s="175"/>
      <c r="C2747" s="94" t="str">
        <f>+VLOOKUP(A2747,BD!$A$2:$E$3988,3,0)</f>
        <v>7 - 22 x 1,5 FRES</v>
      </c>
      <c r="D2747" s="95" t="str">
        <f>+VLOOKUP(A2747,BD!$A$2:$E$3988,4,0)</f>
        <v>EUROPA, SUPER EUROPA, SPAZIO, CAJA/ DODGE</v>
      </c>
      <c r="E2747" s="96">
        <f>+VLOOKUP(A2747,BD!$A$2:$E$3988,5,0)</f>
        <v>9805.89</v>
      </c>
      <c r="G2747" s="101">
        <f t="shared" si="87"/>
        <v>5295.18</v>
      </c>
      <c r="H2747" s="69"/>
      <c r="I2747" s="101">
        <f t="array" ref="I2747">+ROUND(G2747+(G2747*DES.2),2)</f>
        <v>9531.32</v>
      </c>
      <c r="J2747" s="57"/>
      <c r="K2747" s="57"/>
      <c r="L2747" s="57"/>
      <c r="M2747" s="57"/>
      <c r="N2747" s="57"/>
      <c r="O2747" s="64" t="str">
        <f>+IFERROR(VLOOKUP(A2747,Imagen!A:B,2,0),"")</f>
        <v>http://http2.mlstatic.com/D_889440-MLA72386680009_102023-F.jpg</v>
      </c>
    </row>
    <row r="2748" spans="1:15" ht="25.5">
      <c r="A2748" s="75" t="s">
        <v>2746</v>
      </c>
      <c r="B2748" s="175"/>
      <c r="C2748" s="94" t="str">
        <f>+VLOOKUP(A2748,BD!$A$2:$E$3988,3,0)</f>
        <v>8 - 22 x 1,5 EMB EX 12mm</v>
      </c>
      <c r="D2748" s="95" t="str">
        <f>+VLOOKUP(A2748,BD!$A$2:$E$3988,4,0)</f>
        <v>EXAGONO TODOS LOS MODELOS DE CAJAS FIAT</v>
      </c>
      <c r="E2748" s="96">
        <f>+VLOOKUP(A2748,BD!$A$2:$E$3988,5,0)</f>
        <v>7135.16</v>
      </c>
      <c r="G2748" s="101">
        <f t="shared" si="87"/>
        <v>3852.99</v>
      </c>
      <c r="H2748" s="69"/>
      <c r="I2748" s="101">
        <f t="array" ref="I2748">+ROUND(G2748+(G2748*DES.2),2)</f>
        <v>6935.38</v>
      </c>
      <c r="J2748" s="57"/>
      <c r="K2748" s="57"/>
      <c r="L2748" s="57"/>
      <c r="M2748" s="57"/>
      <c r="N2748" s="57"/>
      <c r="O2748" s="64" t="str">
        <f>+IFERROR(VLOOKUP(A2748,Imagen!A:B,2,0),"")</f>
        <v>http://http2.mlstatic.com/D_851501-MLA72386444045_102023-F.jpg</v>
      </c>
    </row>
    <row r="2749" spans="1:15" ht="25.5">
      <c r="A2749" s="75" t="s">
        <v>2747</v>
      </c>
      <c r="B2749" s="175"/>
      <c r="C2749" s="94" t="str">
        <f>+VLOOKUP(A2749,BD!$A$2:$E$3988,3,0)</f>
        <v>9 - 18  x 1,5 EMB CUADR 10mm</v>
      </c>
      <c r="D2749" s="95" t="str">
        <f>+VLOOKUP(A2749,BD!$A$2:$E$3988,4,0)</f>
        <v>PEUGEOT / INDENOR</v>
      </c>
      <c r="E2749" s="96">
        <f>+VLOOKUP(A2749,BD!$A$2:$E$3988,5,0)</f>
        <v>6784.78</v>
      </c>
      <c r="G2749" s="101">
        <f t="shared" si="87"/>
        <v>3663.78</v>
      </c>
      <c r="H2749" s="69"/>
      <c r="I2749" s="101">
        <f t="array" ref="I2749">+ROUND(G2749+(G2749*DES.2),2)</f>
        <v>6594.8</v>
      </c>
      <c r="J2749" s="57"/>
      <c r="K2749" s="57"/>
      <c r="L2749" s="57"/>
      <c r="M2749" s="57"/>
      <c r="N2749" s="57"/>
      <c r="O2749" s="64" t="str">
        <f>+IFERROR(VLOOKUP(A2749,Imagen!A:B,2,0),"")</f>
        <v>http://http2.mlstatic.com/D_918771-MLA72321277550_102023-F.jpg</v>
      </c>
    </row>
    <row r="2750" spans="1:15" ht="25.5">
      <c r="A2750" s="75" t="s">
        <v>2748</v>
      </c>
      <c r="B2750" s="175"/>
      <c r="C2750" s="94" t="str">
        <f>+VLOOKUP(A2750,BD!$A$2:$E$3988,3,0)</f>
        <v>10 - 16 x 1.5 EMB CUAD 8mm</v>
      </c>
      <c r="D2750" s="95" t="str">
        <f>+VLOOKUP(A2750,BD!$A$2:$E$3988,4,0)</f>
        <v>504 (DESDE 77) , 505 TODOS, DIFERENCIAL</v>
      </c>
      <c r="E2750" s="96">
        <f>+VLOOKUP(A2750,BD!$A$2:$E$3988,5,0)</f>
        <v>7088.67</v>
      </c>
      <c r="G2750" s="101">
        <f t="shared" si="87"/>
        <v>3827.88</v>
      </c>
      <c r="H2750" s="69"/>
      <c r="I2750" s="101">
        <f t="array" ref="I2750">+ROUND(G2750+(G2750*DES.2),2)</f>
        <v>6890.18</v>
      </c>
      <c r="J2750" s="57"/>
      <c r="K2750" s="57"/>
      <c r="L2750" s="57"/>
      <c r="M2750" s="57"/>
      <c r="N2750" s="57"/>
      <c r="O2750" s="64" t="str">
        <f>+IFERROR(VLOOKUP(A2750,Imagen!A:B,2,0),"")</f>
        <v>http://http2.mlstatic.com/D_776458-MLA72386444047_102023-F.jpg</v>
      </c>
    </row>
    <row r="2751" spans="1:15" ht="18">
      <c r="A2751" s="75" t="s">
        <v>2749</v>
      </c>
      <c r="B2751" s="175"/>
      <c r="C2751" s="94" t="str">
        <f>+VLOOKUP(A2751,BD!$A$2:$E$3988,3,0)</f>
        <v>11 - 22 x 1,5</v>
      </c>
      <c r="D2751" s="95" t="str">
        <f>+VLOOKUP(A2751,BD!$A$2:$E$3988,4,0)</f>
        <v>DUCATO, ALFA ROMEO,REG.85,DUNA</v>
      </c>
      <c r="E2751" s="96">
        <f>+VLOOKUP(A2751,BD!$A$2:$E$3988,5,0)</f>
        <v>7235.67</v>
      </c>
      <c r="G2751" s="101">
        <f t="shared" si="87"/>
        <v>3907.26</v>
      </c>
      <c r="H2751" s="69"/>
      <c r="I2751" s="101">
        <f t="array" ref="I2751">+ROUND(G2751+(G2751*DES.2),2)</f>
        <v>7033.07</v>
      </c>
      <c r="J2751" s="57"/>
      <c r="K2751" s="57"/>
      <c r="L2751" s="57"/>
      <c r="M2751" s="57"/>
      <c r="N2751" s="57"/>
      <c r="O2751" s="64" t="str">
        <f>+IFERROR(VLOOKUP(A2751,Imagen!A:B,2,0),"")</f>
        <v>http://http2.mlstatic.com/D_654726-MLA72386680031_102023-F.jpg</v>
      </c>
    </row>
    <row r="2752" spans="1:15" ht="18">
      <c r="A2752" s="75" t="s">
        <v>2750</v>
      </c>
      <c r="C2752" s="94" t="str">
        <f>+VLOOKUP(A2752,BD!$A$2:$E$3988,3,0)</f>
        <v>12 - 18 x 1,5</v>
      </c>
      <c r="D2752" s="95" t="str">
        <f>+VLOOKUP(A2752,BD!$A$2:$E$3988,4,0)</f>
        <v>IKA RENAULT, RASTROJERO</v>
      </c>
      <c r="E2752" s="96">
        <f>+VLOOKUP(A2752,BD!$A$2:$E$3988,5,0)</f>
        <v>8762.02</v>
      </c>
      <c r="G2752" s="101">
        <f t="shared" si="87"/>
        <v>4731.49</v>
      </c>
      <c r="H2752" s="69"/>
      <c r="I2752" s="101">
        <f t="array" ref="I2752">+ROUND(G2752+(G2752*DES.2),2)</f>
        <v>8516.68</v>
      </c>
      <c r="J2752" s="57"/>
      <c r="K2752" s="57"/>
      <c r="L2752" s="57"/>
      <c r="M2752" s="57"/>
      <c r="N2752" s="57"/>
      <c r="O2752" s="64" t="str">
        <f>+IFERROR(VLOOKUP(A2752,Imagen!A:B,2,0),"")</f>
        <v>http://http2.mlstatic.com/D_892381-MLA72321277452_102023-F.jpg</v>
      </c>
    </row>
    <row r="2753" spans="1:15" ht="18">
      <c r="A2753" s="75" t="s">
        <v>2751</v>
      </c>
      <c r="C2753" s="94" t="str">
        <f>+VLOOKUP(A2753,BD!$A$2:$E$3988,3,0)</f>
        <v>13 - 16 x 1,5</v>
      </c>
      <c r="D2753" s="95" t="str">
        <f>+VLOOKUP(A2753,BD!$A$2:$E$3988,4,0)</f>
        <v>2CV,3CV,IES 3CV,MEHARI,AMI 8</v>
      </c>
      <c r="E2753" s="96">
        <f>+VLOOKUP(A2753,BD!$A$2:$E$3988,5,0)</f>
        <v>9098.33</v>
      </c>
      <c r="G2753" s="101">
        <f t="shared" si="87"/>
        <v>4913.1000000000004</v>
      </c>
      <c r="H2753" s="69"/>
      <c r="I2753" s="101">
        <f t="array" ref="I2753">+ROUND(G2753+(G2753*DES.2),2)</f>
        <v>8843.58</v>
      </c>
      <c r="J2753" s="57"/>
      <c r="K2753" s="57"/>
      <c r="L2753" s="57"/>
      <c r="M2753" s="57"/>
      <c r="N2753" s="57"/>
      <c r="O2753" s="64" t="str">
        <f>+IFERROR(VLOOKUP(A2753,Imagen!A:B,2,0),"")</f>
        <v>http://http2.mlstatic.com/D_744146-MLA72321277524_102023-F.jpg</v>
      </c>
    </row>
    <row r="2754" spans="1:15" ht="18">
      <c r="A2754" s="75" t="s">
        <v>2752</v>
      </c>
      <c r="C2754" s="94" t="str">
        <f>+VLOOKUP(A2754,BD!$A$2:$E$3988,3,0)</f>
        <v>14 - 1/4 GAS</v>
      </c>
      <c r="D2754" s="95" t="str">
        <f>+VLOOKUP(A2754,BD!$A$2:$E$3988,4,0)</f>
        <v>CARTER FORDFALCON, ESCORD, DODGE</v>
      </c>
      <c r="E2754" s="96">
        <f>+VLOOKUP(A2754,BD!$A$2:$E$3988,5,0)</f>
        <v>6233.38</v>
      </c>
      <c r="G2754" s="101">
        <f t="shared" si="87"/>
        <v>3366.03</v>
      </c>
      <c r="H2754" s="69"/>
      <c r="I2754" s="101">
        <f t="array" ref="I2754">+ROUND(G2754+(G2754*DES.2),2)</f>
        <v>6058.85</v>
      </c>
      <c r="J2754" s="57"/>
      <c r="K2754" s="57"/>
      <c r="L2754" s="57"/>
      <c r="M2754" s="57"/>
      <c r="N2754" s="57"/>
      <c r="O2754" s="64" t="str">
        <f>+IFERROR(VLOOKUP(A2754,Imagen!A:B,2,0),"")</f>
        <v>http://http2.mlstatic.com/D_897146-MLA72321247682_102023-F.jpg</v>
      </c>
    </row>
    <row r="2755" spans="1:15" ht="18">
      <c r="A2755" s="75" t="s">
        <v>2753</v>
      </c>
      <c r="C2755" s="94" t="str">
        <f>+VLOOKUP(A2755,BD!$A$2:$E$3988,3,0)</f>
        <v>15 - 14 x 1.5</v>
      </c>
      <c r="D2755" s="95" t="str">
        <f>+VLOOKUP(A2755,BD!$A$2:$E$3988,4,0)</f>
        <v>VW GARAT, FALCON, F100, CHEVR</v>
      </c>
      <c r="E2755" s="96">
        <f>+VLOOKUP(A2755,BD!$A$2:$E$3988,5,0)</f>
        <v>5906.6</v>
      </c>
      <c r="G2755" s="101">
        <f t="shared" si="87"/>
        <v>3189.56</v>
      </c>
      <c r="H2755" s="69"/>
      <c r="I2755" s="101">
        <f t="array" ref="I2755">+ROUND(G2755+(G2755*DES.2),2)</f>
        <v>5741.21</v>
      </c>
      <c r="J2755" s="57"/>
      <c r="K2755" s="57"/>
      <c r="L2755" s="57"/>
      <c r="M2755" s="57"/>
      <c r="N2755" s="57"/>
      <c r="O2755" s="64" t="str">
        <f>+IFERROR(VLOOKUP(A2755,Imagen!A:B,2,0),"")</f>
        <v>http://http2.mlstatic.com/D_840322-MLA72386984879_102023-F.jpg</v>
      </c>
    </row>
    <row r="2756" spans="1:15" ht="18">
      <c r="A2756" s="75" t="s">
        <v>2754</v>
      </c>
      <c r="C2756" s="94" t="str">
        <f>+VLOOKUP(A2756,BD!$A$2:$E$3988,3,0)</f>
        <v>17 - 24 x 1,5</v>
      </c>
      <c r="D2756" s="95" t="str">
        <f>+VLOOKUP(A2756,BD!$A$2:$E$3988,4,0)</f>
        <v>CARTER 608, 1112, 1114, OTROS</v>
      </c>
      <c r="E2756" s="96">
        <f>+VLOOKUP(A2756,BD!$A$2:$E$3988,5,0)</f>
        <v>14166.38</v>
      </c>
      <c r="G2756" s="101">
        <f t="shared" si="87"/>
        <v>7649.85</v>
      </c>
      <c r="H2756" s="69"/>
      <c r="I2756" s="101">
        <f t="array" ref="I2756">+ROUND(G2756+(G2756*DES.2),2)</f>
        <v>13769.73</v>
      </c>
      <c r="J2756" s="57"/>
      <c r="K2756" s="57"/>
      <c r="L2756" s="57"/>
      <c r="M2756" s="57"/>
      <c r="N2756" s="57"/>
      <c r="O2756" s="64" t="str">
        <f>+IFERROR(VLOOKUP(A2756,Imagen!A:B,2,0),"")</f>
        <v>http://http2.mlstatic.com/D_844125-MLA72386453971_102023-F.jpg</v>
      </c>
    </row>
    <row r="2757" spans="1:15" ht="25.5">
      <c r="A2757" s="75" t="s">
        <v>2755</v>
      </c>
      <c r="C2757" s="94" t="str">
        <f>+VLOOKUP(A2757,BD!$A$2:$E$3988,3,0)</f>
        <v>28 - 14 x 1,5 REBAJE 8 mm</v>
      </c>
      <c r="D2757" s="95" t="str">
        <f>+VLOOKUP(A2757,BD!$A$2:$E$3988,4,0)</f>
        <v>CARTER DAEWOO, TAUNUS, SIERRA (TODOS)</v>
      </c>
      <c r="E2757" s="96">
        <f>+VLOOKUP(A2757,BD!$A$2:$E$3988,5,0)</f>
        <v>6996.11</v>
      </c>
      <c r="G2757" s="101">
        <f t="shared" si="87"/>
        <v>3777.9</v>
      </c>
      <c r="H2757" s="69"/>
      <c r="I2757" s="101">
        <f t="array" ref="I2757">+ROUND(G2757+(G2757*DES.2),2)</f>
        <v>6800.22</v>
      </c>
      <c r="J2757" s="57"/>
      <c r="K2757" s="57"/>
      <c r="L2757" s="57"/>
      <c r="M2757" s="57"/>
      <c r="N2757" s="57"/>
      <c r="O2757" s="64" t="str">
        <f>+IFERROR(VLOOKUP(A2757,Imagen!A:B,2,0),"")</f>
        <v>http://http2.mlstatic.com/D_822930-MLA72386955345_102023-F.jpg</v>
      </c>
    </row>
    <row r="2758" spans="1:15" ht="18">
      <c r="A2758" s="75" t="s">
        <v>2756</v>
      </c>
      <c r="C2758" s="94" t="str">
        <f>+VLOOKUP(A2758,BD!$A$2:$E$3988,3,0)</f>
        <v>29 - 14 x 1,5</v>
      </c>
      <c r="D2758" s="95" t="str">
        <f>+VLOOKUP(A2758,BD!$A$2:$E$3988,4,0)</f>
        <v>DIFER 205, 405 GASOLERO</v>
      </c>
      <c r="E2758" s="96">
        <f>+VLOOKUP(A2758,BD!$A$2:$E$3988,5,0)</f>
        <v>7415.33</v>
      </c>
      <c r="G2758" s="101">
        <f t="shared" si="87"/>
        <v>4004.28</v>
      </c>
      <c r="H2758" s="69"/>
      <c r="I2758" s="101">
        <f t="array" ref="I2758">+ROUND(G2758+(G2758*DES.2),2)</f>
        <v>7207.7</v>
      </c>
      <c r="J2758" s="57"/>
      <c r="K2758" s="57"/>
      <c r="L2758" s="57"/>
      <c r="M2758" s="57"/>
      <c r="N2758" s="57"/>
      <c r="O2758" s="64" t="str">
        <f>+IFERROR(VLOOKUP(A2758,Imagen!A:B,2,0),"")</f>
        <v>http://http2.mlstatic.com/D_810205-MLA72321228340_102023-F.jpg</v>
      </c>
    </row>
    <row r="2759" spans="1:15" ht="25.5">
      <c r="A2759" s="75" t="s">
        <v>2757</v>
      </c>
      <c r="C2759" s="94" t="str">
        <f>+VLOOKUP(A2759,BD!$A$2:$E$3988,3,0)</f>
        <v>30 - 14 x 1,25 EX EMB DE 8mm</v>
      </c>
      <c r="D2759" s="95" t="str">
        <f>+VLOOKUP(A2759,BD!$A$2:$E$3988,4,0)</f>
        <v>106,206,306, PARTNER, 405 NAF/ RANGER 3,0 STROKE/BERLINGO</v>
      </c>
      <c r="E2759" s="96">
        <f>+VLOOKUP(A2759,BD!$A$2:$E$3988,5,0)</f>
        <v>7560</v>
      </c>
      <c r="G2759" s="101">
        <f t="shared" si="87"/>
        <v>4082.4</v>
      </c>
      <c r="H2759" s="69"/>
      <c r="I2759" s="101">
        <f t="array" ref="I2759">+ROUND(G2759+(G2759*DES.2),2)</f>
        <v>7348.32</v>
      </c>
      <c r="J2759" s="57"/>
      <c r="K2759" s="57"/>
      <c r="L2759" s="57"/>
      <c r="M2759" s="57"/>
      <c r="N2759" s="57"/>
      <c r="O2759" s="64" t="str">
        <f>+IFERROR(VLOOKUP(A2759,Imagen!A:B,2,0),"")</f>
        <v>http://http2.mlstatic.com/D_974759-MLA72386454005_102023-F.jpg</v>
      </c>
    </row>
    <row r="2760" spans="1:15" ht="25.5">
      <c r="A2760" s="75" t="s">
        <v>2758</v>
      </c>
      <c r="C2760" s="94" t="str">
        <f>+VLOOKUP(A2760,BD!$A$2:$E$3988,3,0)</f>
        <v>31 - 14 x 1 R LARGA</v>
      </c>
      <c r="D2760" s="95" t="str">
        <f>+VLOOKUP(A2760,BD!$A$2:$E$3988,4,0)</f>
        <v>CAJA 306, 404</v>
      </c>
      <c r="E2760" s="96">
        <f>+VLOOKUP(A2760,BD!$A$2:$E$3988,5,0)</f>
        <v>6653.29</v>
      </c>
      <c r="G2760" s="101">
        <f t="shared" si="87"/>
        <v>3592.78</v>
      </c>
      <c r="H2760" s="69"/>
      <c r="I2760" s="101">
        <f t="array" ref="I2760">+ROUND(G2760+(G2760*DES.2),2)</f>
        <v>6467</v>
      </c>
      <c r="J2760" s="57"/>
      <c r="K2760" s="57"/>
      <c r="L2760" s="57"/>
      <c r="M2760" s="57"/>
      <c r="N2760" s="57"/>
      <c r="O2760" s="64" t="str">
        <f>+IFERROR(VLOOKUP(A2760,Imagen!A:B,2,0),"")</f>
        <v>http://http2.mlstatic.com/D_663727-MLA72321247690_102023-F.jpg</v>
      </c>
    </row>
    <row r="2761" spans="1:15" ht="25.5">
      <c r="A2761" s="75" t="s">
        <v>2759</v>
      </c>
      <c r="C2761" s="94" t="str">
        <f>+VLOOKUP(A2761,BD!$A$2:$E$3988,3,0)</f>
        <v>32 - 14 x 1,5 TORX c/ORING</v>
      </c>
      <c r="D2761" s="95" t="str">
        <f>+VLOOKUP(A2761,BD!$A$2:$E$3988,4,0)</f>
        <v>CARTER SUZUKI FUN, IDEA, PALIO SIENA (TODOS 1,8)VECTRA 97 ASTRA 96,97 (1.7</v>
      </c>
      <c r="E2761" s="96">
        <f>+VLOOKUP(A2761,BD!$A$2:$E$3988,5,0)</f>
        <v>16714.73</v>
      </c>
      <c r="G2761" s="101">
        <f t="shared" si="87"/>
        <v>9025.9500000000007</v>
      </c>
      <c r="H2761" s="69"/>
      <c r="I2761" s="101">
        <f t="array" ref="I2761">+ROUND(G2761+(G2761*DES.2),2)</f>
        <v>16246.71</v>
      </c>
      <c r="J2761" s="57"/>
      <c r="K2761" s="57"/>
      <c r="L2761" s="57"/>
      <c r="M2761" s="57"/>
      <c r="N2761" s="57"/>
      <c r="O2761" s="64" t="str">
        <f>+IFERROR(VLOOKUP(A2761,Imagen!A:B,2,0),"")</f>
        <v>http://http2.mlstatic.com/D_670880-MLA72386955389_102023-F.jpg</v>
      </c>
    </row>
    <row r="2762" spans="1:15" ht="25.5">
      <c r="A2762" s="75" t="s">
        <v>2760</v>
      </c>
      <c r="C2762" s="94" t="str">
        <f>+VLOOKUP(A2762,BD!$A$2:$E$3988,3,0)</f>
        <v>33 - 15 x 1,5 FRES 13mm</v>
      </c>
      <c r="D2762" s="95" t="str">
        <f>+VLOOKUP(A2762,BD!$A$2:$E$3988,4,0)</f>
        <v>CARTER FIESTA Y MBZ</v>
      </c>
      <c r="E2762" s="96">
        <f>+VLOOKUP(A2762,BD!$A$2:$E$3988,5,0)</f>
        <v>7960.22</v>
      </c>
      <c r="G2762" s="101">
        <f t="shared" si="87"/>
        <v>4298.5200000000004</v>
      </c>
      <c r="H2762" s="69"/>
      <c r="I2762" s="101">
        <f t="array" ref="I2762">+ROUND(G2762+(G2762*DES.2),2)</f>
        <v>7737.34</v>
      </c>
      <c r="J2762" s="57"/>
      <c r="K2762" s="57"/>
      <c r="L2762" s="57"/>
      <c r="M2762" s="57"/>
      <c r="N2762" s="57"/>
      <c r="O2762" s="64" t="str">
        <f>+IFERROR(VLOOKUP(A2762,Imagen!A:B,2,0),"")</f>
        <v>http://http2.mlstatic.com/D_786461-MLA72386955305_102023-F.jpg</v>
      </c>
    </row>
    <row r="2763" spans="1:15" ht="25.5">
      <c r="A2763" s="75" t="s">
        <v>2761</v>
      </c>
      <c r="C2763" s="94" t="str">
        <f>+VLOOKUP(A2763,BD!$A$2:$E$3988,3,0)</f>
        <v>34 - 20 x 1,5 EMB EX 10mm</v>
      </c>
      <c r="D2763" s="95" t="str">
        <f>+VLOOKUP(A2763,BD!$A$2:$E$3988,4,0)</f>
        <v>DIFER, SIERRA, EXPLORER, ORION</v>
      </c>
      <c r="E2763" s="96">
        <f>+VLOOKUP(A2763,BD!$A$2:$E$3988,5,0)</f>
        <v>7680.13</v>
      </c>
      <c r="G2763" s="101">
        <f t="shared" si="87"/>
        <v>4147.2700000000004</v>
      </c>
      <c r="H2763" s="69"/>
      <c r="I2763" s="101">
        <f t="array" ref="I2763">+ROUND(G2763+(G2763*DES.2),2)</f>
        <v>7465.09</v>
      </c>
      <c r="J2763" s="57"/>
      <c r="K2763" s="57"/>
      <c r="L2763" s="57"/>
      <c r="M2763" s="57"/>
      <c r="N2763" s="57"/>
      <c r="O2763" s="64" t="str">
        <f>+IFERROR(VLOOKUP(A2763,Imagen!A:B,2,0),"")</f>
        <v>http://http2.mlstatic.com/D_823336-MLA72386660195_102023-F.jpg</v>
      </c>
    </row>
    <row r="2764" spans="1:15" ht="25.5">
      <c r="A2764" s="75" t="s">
        <v>2762</v>
      </c>
      <c r="C2764" s="94" t="str">
        <f>+VLOOKUP(A2764,BD!$A$2:$E$3988,3,0)</f>
        <v>35 - 18 x 1,5 EMB EX 10mm</v>
      </c>
      <c r="D2764" s="95" t="str">
        <f>+VLOOKUP(A2764,BD!$A$2:$E$3988,4,0)</f>
        <v>CAJA, CORSA CLASSIC, MERIVA,BLAZER,VECTRA 97 ASTRA 96,97 (1.7)</v>
      </c>
      <c r="E2764" s="96">
        <f>+VLOOKUP(A2764,BD!$A$2:$E$3988,5,0)</f>
        <v>8243.2199999999993</v>
      </c>
      <c r="G2764" s="101">
        <f t="shared" si="87"/>
        <v>4451.34</v>
      </c>
      <c r="H2764" s="69"/>
      <c r="I2764" s="101">
        <f t="array" ref="I2764">+ROUND(G2764+(G2764*DES.2),2)</f>
        <v>8012.41</v>
      </c>
      <c r="J2764" s="57"/>
      <c r="K2764" s="57"/>
      <c r="L2764" s="57"/>
      <c r="M2764" s="57"/>
      <c r="N2764" s="57"/>
      <c r="O2764" s="64" t="str">
        <f>+IFERROR(VLOOKUP(A2764,Imagen!A:B,2,0),"")</f>
        <v>http://http2.mlstatic.com/D_965253-MLA72044924863_102023-F.jpg</v>
      </c>
    </row>
    <row r="2765" spans="1:15" ht="25.5">
      <c r="A2765" s="75" t="s">
        <v>2763</v>
      </c>
      <c r="C2765" s="94" t="str">
        <f>+VLOOKUP(A2765,BD!$A$2:$E$3988,3,0)</f>
        <v>38 - 14  x 1.5 FRES 17mm</v>
      </c>
      <c r="D2765" s="95" t="str">
        <f>+VLOOKUP(A2765,BD!$A$2:$E$3988,4,0)</f>
        <v>CARTER HONDA CIVIC</v>
      </c>
      <c r="E2765" s="96">
        <f>+VLOOKUP(A2765,BD!$A$2:$E$3988,5,0)</f>
        <v>7671.53</v>
      </c>
      <c r="G2765" s="101">
        <f t="shared" si="87"/>
        <v>4142.63</v>
      </c>
      <c r="H2765" s="69"/>
      <c r="I2765" s="101">
        <f t="array" ref="I2765">+ROUND(G2765+(G2765*DES.2),2)</f>
        <v>7456.73</v>
      </c>
      <c r="J2765" s="57"/>
      <c r="K2765" s="57"/>
      <c r="L2765" s="57"/>
      <c r="M2765" s="57"/>
      <c r="N2765" s="57"/>
      <c r="O2765" s="64" t="str">
        <f>+IFERROR(VLOOKUP(A2765,Imagen!A:B,2,0),"")</f>
        <v>http://http2.mlstatic.com/D_828993-MLA72386955349_102023-F.jpg</v>
      </c>
    </row>
    <row r="2766" spans="1:15" ht="18">
      <c r="A2766" s="75" t="s">
        <v>2764</v>
      </c>
      <c r="C2766" s="94" t="str">
        <f>+VLOOKUP(A2766,BD!$A$2:$E$3988,3,0)</f>
        <v>39 - 10 x 1,25</v>
      </c>
      <c r="D2766" s="95" t="str">
        <f>+VLOOKUP(A2766,BD!$A$2:$E$3988,4,0)</f>
        <v>CARTER:206 NAC. PARTNER NAF. 307,407 NAF</v>
      </c>
      <c r="E2766" s="96">
        <f>+VLOOKUP(A2766,BD!$A$2:$E$3988,5,0)</f>
        <v>12802.62</v>
      </c>
      <c r="G2766" s="101">
        <f t="shared" si="87"/>
        <v>6913.41</v>
      </c>
      <c r="H2766" s="69"/>
      <c r="I2766" s="101">
        <f t="array" ref="I2766">+ROUND(G2766+(G2766*DES.2),2)</f>
        <v>12444.14</v>
      </c>
      <c r="J2766" s="57"/>
      <c r="K2766" s="57"/>
      <c r="L2766" s="57"/>
      <c r="M2766" s="57"/>
      <c r="N2766" s="57"/>
      <c r="O2766" s="64" t="str">
        <f>+IFERROR(VLOOKUP(A2766,Imagen!A:B,2,0),"")</f>
        <v>http://http2.mlstatic.com/D_617888-MLA72321247754_102023-F.jpg</v>
      </c>
    </row>
    <row r="2767" spans="1:15" ht="18">
      <c r="A2767" s="75" t="s">
        <v>2765</v>
      </c>
      <c r="C2767" s="94" t="str">
        <f>+VLOOKUP(A2767,BD!$A$2:$E$3988,3,0)</f>
        <v>41 - 12 x 1,25</v>
      </c>
      <c r="D2767" s="95" t="str">
        <f>+VLOOKUP(A2767,BD!$A$2:$E$3988,4,0)</f>
        <v>CAJA Y DIFAUTO - MOD NUEVOS MBZ, CARTER TOYOTA</v>
      </c>
      <c r="E2767" s="96">
        <f>+VLOOKUP(A2767,BD!$A$2:$E$3988,5,0)</f>
        <v>8984.7800000000007</v>
      </c>
      <c r="G2767" s="101">
        <f t="shared" si="87"/>
        <v>4851.78</v>
      </c>
      <c r="H2767" s="69"/>
      <c r="I2767" s="101">
        <f t="array" ref="I2767">+ROUND(G2767+(G2767*DES.2),2)</f>
        <v>8733.2000000000007</v>
      </c>
      <c r="J2767" s="57"/>
      <c r="K2767" s="57"/>
      <c r="L2767" s="57"/>
      <c r="M2767" s="57"/>
      <c r="N2767" s="57"/>
      <c r="O2767" s="64" t="str">
        <f>+IFERROR(VLOOKUP(A2767,Imagen!A:B,2,0),"")</f>
        <v>http://http2.mlstatic.com/D_652535-MLA72386453969_102023-F.jpg</v>
      </c>
    </row>
    <row r="2768" spans="1:15" ht="18">
      <c r="A2768" s="75" t="s">
        <v>2766</v>
      </c>
      <c r="C2768" s="94" t="str">
        <f>+VLOOKUP(A2768,BD!$A$2:$E$3988,3,0)</f>
        <v>42 - 12 x 1,5</v>
      </c>
      <c r="D2768" s="95" t="str">
        <f>+VLOOKUP(A2768,BD!$A$2:$E$3988,4,0)</f>
        <v>CAJA Y DIFAUTO - MOD NUEVOS MBZ,</v>
      </c>
      <c r="E2768" s="96">
        <f>+VLOOKUP(A2768,BD!$A$2:$E$3988,5,0)</f>
        <v>8984.7800000000007</v>
      </c>
      <c r="G2768" s="101">
        <f t="shared" si="87"/>
        <v>4851.78</v>
      </c>
      <c r="H2768" s="69"/>
      <c r="I2768" s="101">
        <f t="array" ref="I2768">+ROUND(G2768+(G2768*DES.2),2)</f>
        <v>8733.2000000000007</v>
      </c>
      <c r="J2768" s="57"/>
      <c r="K2768" s="57"/>
      <c r="L2768" s="57"/>
      <c r="M2768" s="57"/>
      <c r="N2768" s="57"/>
      <c r="O2768" s="64" t="str">
        <f>+IFERROR(VLOOKUP(A2768,Imagen!A:B,2,0),"")</f>
        <v>http://http2.mlstatic.com/D_861614-MLA72386680011_102023-F.jpg</v>
      </c>
    </row>
    <row r="2769" spans="1:15" ht="25.5">
      <c r="A2769" s="75" t="s">
        <v>2767</v>
      </c>
      <c r="C2769" s="94" t="str">
        <f>+VLOOKUP(A2769,BD!$A$2:$E$3988,3,0)</f>
        <v>44 - 14 x 1,25</v>
      </c>
      <c r="D2769" s="95" t="str">
        <f>+VLOOKUP(A2769,BD!$A$2:$E$3988,4,0)</f>
        <v>CARTER,BERLINGO - CAJ Y DIF 106,206,306, PARTNER, 405 NAF</v>
      </c>
      <c r="E2769" s="96">
        <f>+VLOOKUP(A2769,BD!$A$2:$E$3988,5,0)</f>
        <v>6441.44</v>
      </c>
      <c r="G2769" s="101">
        <f t="shared" si="87"/>
        <v>3478.38</v>
      </c>
      <c r="H2769" s="69"/>
      <c r="I2769" s="101">
        <f t="array" ref="I2769">+ROUND(G2769+(G2769*DES.2),2)</f>
        <v>6261.08</v>
      </c>
      <c r="J2769" s="57"/>
      <c r="K2769" s="57"/>
      <c r="L2769" s="57"/>
      <c r="M2769" s="57"/>
      <c r="N2769" s="57"/>
      <c r="O2769" s="64" t="str">
        <f>+IFERROR(VLOOKUP(A2769,Imagen!A:B,2,0),"")</f>
        <v>http://http2.mlstatic.com/D_965253-MLA72044924863_102023-F.jpg</v>
      </c>
    </row>
    <row r="2770" spans="1:15" ht="26.25" thickBot="1">
      <c r="A2770" s="75" t="s">
        <v>2768</v>
      </c>
      <c r="C2770" s="94" t="str">
        <f>+VLOOKUP(A2770,BD!$A$2:$E$3988,3,0)</f>
        <v>49 - 14 x 1,25 CZA COMUN 14 mm</v>
      </c>
      <c r="D2770" s="95" t="str">
        <f>+VLOOKUP(A2770,BD!$A$2:$E$3988,4,0)</f>
        <v>CAJA,CAR/DIF 106,206,306, PARTNER, 405 NAF</v>
      </c>
      <c r="E2770" s="96">
        <f>+VLOOKUP(A2770,BD!$A$2:$E$3988,5,0)</f>
        <v>6742.22</v>
      </c>
      <c r="G2770" s="101">
        <f t="shared" si="87"/>
        <v>3640.8</v>
      </c>
      <c r="H2770" s="69"/>
      <c r="I2770" s="101">
        <f t="array" ref="I2770">+ROUND(G2770+(G2770*DES.2),2)</f>
        <v>6553.44</v>
      </c>
      <c r="J2770" s="57"/>
      <c r="K2770" s="57"/>
      <c r="L2770" s="57"/>
      <c r="M2770" s="57"/>
      <c r="N2770" s="57"/>
      <c r="O2770" s="64" t="str">
        <f>+IFERROR(VLOOKUP(A2770,Imagen!A:B,2,0),"")</f>
        <v>http://http2.mlstatic.com/D_965253-MLA72044924863_102023-F.jpg</v>
      </c>
    </row>
    <row r="2771" spans="1:15" ht="27" thickBot="1">
      <c r="A2771" s="75">
        <f>+A2744+1</f>
        <v>46</v>
      </c>
      <c r="B2771" s="174"/>
      <c r="C2771" s="173" t="str">
        <f>+VLOOKUP(A2771,BD!$G:$H,2,0)</f>
        <v>ABRAZADERAS C/ GOMA - AC INOXIDABLE</v>
      </c>
      <c r="D2771" s="157"/>
      <c r="E2771" s="158"/>
      <c r="J2771" s="57"/>
      <c r="K2771" s="57"/>
      <c r="L2771" s="57"/>
      <c r="M2771" s="57"/>
      <c r="N2771" s="57"/>
      <c r="O2771" s="65" t="str">
        <f>+IFERROR(VLOOKUP(A2771,Imagen!A:B,2,0),"")</f>
        <v/>
      </c>
    </row>
    <row r="2772" spans="1:15" ht="18">
      <c r="A2772" s="75" t="s">
        <v>2769</v>
      </c>
      <c r="B2772" s="175"/>
      <c r="C2772" s="91">
        <f>+VLOOKUP(A2772,BD!$A$2:$E$3988,3,0)</f>
        <v>6</v>
      </c>
      <c r="D2772" s="92" t="str">
        <f>+VLOOKUP(A2772,BD!$A$2:$E$3988,4,0)</f>
        <v>6 mm (1/4) - 5 mm</v>
      </c>
      <c r="E2772" s="93">
        <f>+VLOOKUP(A2772,BD!$A$2:$E$3988,5,0)</f>
        <v>1305.5999999999999</v>
      </c>
      <c r="G2772" s="100">
        <f t="shared" ref="G2772:G2789" si="88">IF($G$7="SI",ROUND(E2772-(E2772*DES.1),2)*1.21,ROUND(E2772-(E2772*DES.1),2))</f>
        <v>705.02</v>
      </c>
      <c r="H2772" s="69"/>
      <c r="I2772" s="100">
        <f t="array" ref="I2772">+ROUND(G2772+(G2772*DES.2),2)</f>
        <v>1269.04</v>
      </c>
      <c r="J2772" s="57"/>
      <c r="K2772" s="57"/>
      <c r="L2772" s="57"/>
      <c r="M2772" s="57"/>
      <c r="N2772" s="57"/>
      <c r="O2772" s="64" t="str">
        <f>+IFERROR(VLOOKUP(A2772,Imagen!A:B,2,0),"")</f>
        <v>http://http2.mlstatic.com/D_848919-MLA72527926486_102023-F.jpg</v>
      </c>
    </row>
    <row r="2773" spans="1:15" ht="18">
      <c r="A2773" s="75" t="s">
        <v>2770</v>
      </c>
      <c r="B2773" s="175"/>
      <c r="C2773" s="94">
        <f>+VLOOKUP(A2773,BD!$A$2:$E$3988,3,0)</f>
        <v>7</v>
      </c>
      <c r="D2773" s="95" t="str">
        <f>+VLOOKUP(A2773,BD!$A$2:$E$3988,4,0)</f>
        <v>7 mm - 5 mm</v>
      </c>
      <c r="E2773" s="96">
        <f>+VLOOKUP(A2773,BD!$A$2:$E$3988,5,0)</f>
        <v>1305.5999999999999</v>
      </c>
      <c r="G2773" s="101">
        <f t="shared" si="88"/>
        <v>705.02</v>
      </c>
      <c r="H2773" s="69"/>
      <c r="I2773" s="101">
        <f t="array" ref="I2773">+ROUND(G2773+(G2773*DES.2),2)</f>
        <v>1269.04</v>
      </c>
      <c r="J2773" s="57"/>
      <c r="K2773" s="57"/>
      <c r="L2773" s="57"/>
      <c r="M2773" s="57"/>
      <c r="N2773" s="57"/>
      <c r="O2773" s="64" t="str">
        <f>+IFERROR(VLOOKUP(A2773,Imagen!A:B,2,0),"")</f>
        <v>http://http2.mlstatic.com/D_600935-MLA72597620647_102023-F.jpg</v>
      </c>
    </row>
    <row r="2774" spans="1:15" ht="18">
      <c r="A2774" s="75" t="s">
        <v>2771</v>
      </c>
      <c r="B2774" s="175"/>
      <c r="C2774" s="94">
        <f>+VLOOKUP(A2774,BD!$A$2:$E$3988,3,0)</f>
        <v>8</v>
      </c>
      <c r="D2774" s="95" t="str">
        <f>+VLOOKUP(A2774,BD!$A$2:$E$3988,4,0)</f>
        <v>8 mm (5/16) - 5 mm</v>
      </c>
      <c r="E2774" s="96">
        <f>+VLOOKUP(A2774,BD!$A$2:$E$3988,5,0)</f>
        <v>1305.5999999999999</v>
      </c>
      <c r="G2774" s="101">
        <f t="shared" si="88"/>
        <v>705.02</v>
      </c>
      <c r="H2774" s="69"/>
      <c r="I2774" s="101">
        <f t="array" ref="I2774">+ROUND(G2774+(G2774*DES.2),2)</f>
        <v>1269.04</v>
      </c>
      <c r="J2774" s="57"/>
      <c r="K2774" s="57"/>
      <c r="L2774" s="57"/>
      <c r="M2774" s="57"/>
      <c r="N2774" s="57"/>
      <c r="O2774" s="64" t="str">
        <f>+IFERROR(VLOOKUP(A2774,Imagen!A:B,2,0),"")</f>
        <v>http://http2.mlstatic.com/D_998053-MLA72597867043_102023-F.jpg</v>
      </c>
    </row>
    <row r="2775" spans="1:15" ht="18">
      <c r="A2775" s="75" t="s">
        <v>2772</v>
      </c>
      <c r="B2775" s="175"/>
      <c r="C2775" s="94">
        <f>+VLOOKUP(A2775,BD!$A$2:$E$3988,3,0)</f>
        <v>9</v>
      </c>
      <c r="D2775" s="95" t="str">
        <f>+VLOOKUP(A2775,BD!$A$2:$E$3988,4,0)</f>
        <v>9 mm (3/8) - 5 mm</v>
      </c>
      <c r="E2775" s="96">
        <f>+VLOOKUP(A2775,BD!$A$2:$E$3988,5,0)</f>
        <v>1305.5999999999999</v>
      </c>
      <c r="G2775" s="101">
        <f t="shared" si="88"/>
        <v>705.02</v>
      </c>
      <c r="H2775" s="69"/>
      <c r="I2775" s="101">
        <f t="array" ref="I2775">+ROUND(G2775+(G2775*DES.2),2)</f>
        <v>1269.04</v>
      </c>
      <c r="J2775" s="57"/>
      <c r="K2775" s="57"/>
      <c r="L2775" s="57"/>
      <c r="M2775" s="57"/>
      <c r="N2775" s="57"/>
      <c r="O2775" s="64" t="str">
        <f>+IFERROR(VLOOKUP(A2775,Imagen!A:B,2,0),"")</f>
        <v>http://http2.mlstatic.com/D_629418-MLA72597561731_102023-F.jpg</v>
      </c>
    </row>
    <row r="2776" spans="1:15" ht="18">
      <c r="A2776" s="75" t="s">
        <v>2773</v>
      </c>
      <c r="B2776" s="175"/>
      <c r="C2776" s="94">
        <f>+VLOOKUP(A2776,BD!$A$2:$E$3988,3,0)</f>
        <v>10</v>
      </c>
      <c r="D2776" s="95" t="str">
        <f>+VLOOKUP(A2776,BD!$A$2:$E$3988,4,0)</f>
        <v>10 mm - 5 mm</v>
      </c>
      <c r="E2776" s="96">
        <f>+VLOOKUP(A2776,BD!$A$2:$E$3988,5,0)</f>
        <v>1305.5999999999999</v>
      </c>
      <c r="G2776" s="101">
        <f t="shared" si="88"/>
        <v>705.02</v>
      </c>
      <c r="H2776" s="69"/>
      <c r="I2776" s="101">
        <f t="array" ref="I2776">+ROUND(G2776+(G2776*DES.2),2)</f>
        <v>1269.04</v>
      </c>
      <c r="J2776" s="57"/>
      <c r="K2776" s="57"/>
      <c r="L2776" s="57"/>
      <c r="M2776" s="57"/>
      <c r="N2776" s="57"/>
      <c r="O2776" s="64" t="str">
        <f>+IFERROR(VLOOKUP(A2776,Imagen!A:B,2,0),"")</f>
        <v>http://http2.mlstatic.com/D_668193-MLA72597630601_102023-F.jpg</v>
      </c>
    </row>
    <row r="2777" spans="1:15" ht="18">
      <c r="A2777" s="75" t="s">
        <v>2774</v>
      </c>
      <c r="B2777" s="175"/>
      <c r="C2777" s="94">
        <f>+VLOOKUP(A2777,BD!$A$2:$E$3988,3,0)</f>
        <v>11</v>
      </c>
      <c r="D2777" s="95" t="str">
        <f>+VLOOKUP(A2777,BD!$A$2:$E$3988,4,0)</f>
        <v>11 mm (7/16) - 5 mm</v>
      </c>
      <c r="E2777" s="96">
        <f>+VLOOKUP(A2777,BD!$A$2:$E$3988,5,0)</f>
        <v>1305.5999999999999</v>
      </c>
      <c r="G2777" s="101">
        <f t="shared" si="88"/>
        <v>705.02</v>
      </c>
      <c r="H2777" s="69"/>
      <c r="I2777" s="101">
        <f t="array" ref="I2777">+ROUND(G2777+(G2777*DES.2),2)</f>
        <v>1269.04</v>
      </c>
      <c r="J2777" s="57"/>
      <c r="K2777" s="57"/>
      <c r="L2777" s="57"/>
      <c r="M2777" s="57"/>
      <c r="N2777" s="57"/>
      <c r="O2777" s="64" t="str">
        <f>+IFERROR(VLOOKUP(A2777,Imagen!A:B,2,0),"")</f>
        <v>http://http2.mlstatic.com/D_919699-MLA72597404691_102023-F.jpg</v>
      </c>
    </row>
    <row r="2778" spans="1:15" ht="18">
      <c r="A2778" s="75" t="s">
        <v>2775</v>
      </c>
      <c r="B2778" s="175"/>
      <c r="C2778" s="94">
        <f>+VLOOKUP(A2778,BD!$A$2:$E$3988,3,0)</f>
        <v>12</v>
      </c>
      <c r="D2778" s="95" t="str">
        <f>+VLOOKUP(A2778,BD!$A$2:$E$3988,4,0)</f>
        <v>12 mm - 5 mm</v>
      </c>
      <c r="E2778" s="96">
        <f>+VLOOKUP(A2778,BD!$A$2:$E$3988,5,0)</f>
        <v>1305.5999999999999</v>
      </c>
      <c r="G2778" s="101">
        <f t="shared" si="88"/>
        <v>705.02</v>
      </c>
      <c r="H2778" s="69"/>
      <c r="I2778" s="101">
        <f t="array" ref="I2778">+ROUND(G2778+(G2778*DES.2),2)</f>
        <v>1269.04</v>
      </c>
      <c r="J2778" s="57"/>
      <c r="K2778" s="57"/>
      <c r="L2778" s="57"/>
      <c r="M2778" s="57"/>
      <c r="N2778" s="57"/>
      <c r="O2778" s="64" t="str">
        <f>+IFERROR(VLOOKUP(A2778,Imagen!A:B,2,0),"")</f>
        <v>http://http2.mlstatic.com/D_743459-MLA72527473796_102023-F.jpg</v>
      </c>
    </row>
    <row r="2779" spans="1:15" ht="18">
      <c r="A2779" s="75" t="s">
        <v>2776</v>
      </c>
      <c r="C2779" s="94">
        <f>+VLOOKUP(A2779,BD!$A$2:$E$3988,3,0)</f>
        <v>14</v>
      </c>
      <c r="D2779" s="95" t="str">
        <f>+VLOOKUP(A2779,BD!$A$2:$E$3988,4,0)</f>
        <v>14 mm - 5 mm</v>
      </c>
      <c r="E2779" s="96">
        <f>+VLOOKUP(A2779,BD!$A$2:$E$3988,5,0)</f>
        <v>1536</v>
      </c>
      <c r="G2779" s="101">
        <f t="shared" si="88"/>
        <v>829.44</v>
      </c>
      <c r="H2779" s="69"/>
      <c r="I2779" s="101">
        <f t="array" ref="I2779">+ROUND(G2779+(G2779*DES.2),2)</f>
        <v>1492.99</v>
      </c>
      <c r="J2779" s="57"/>
      <c r="K2779" s="57"/>
      <c r="L2779" s="57"/>
      <c r="M2779" s="57"/>
      <c r="N2779" s="57"/>
      <c r="O2779" s="64" t="str">
        <f>+IFERROR(VLOOKUP(A2779,Imagen!A:B,2,0),"")</f>
        <v>http://http2.mlstatic.com/D_634153-MLA72527464090_102023-F.jpg</v>
      </c>
    </row>
    <row r="2780" spans="1:15" ht="18">
      <c r="A2780" s="75" t="s">
        <v>2777</v>
      </c>
      <c r="C2780" s="94">
        <f>+VLOOKUP(A2780,BD!$A$2:$E$3988,3,0)</f>
        <v>16</v>
      </c>
      <c r="D2780" s="95" t="str">
        <f>+VLOOKUP(A2780,BD!$A$2:$E$3988,4,0)</f>
        <v>16 mm (5/8) - 5 mm</v>
      </c>
      <c r="E2780" s="96">
        <f>+VLOOKUP(A2780,BD!$A$2:$E$3988,5,0)</f>
        <v>1536</v>
      </c>
      <c r="G2780" s="101">
        <f t="shared" si="88"/>
        <v>829.44</v>
      </c>
      <c r="H2780" s="69"/>
      <c r="I2780" s="101">
        <f t="array" ref="I2780">+ROUND(G2780+(G2780*DES.2),2)</f>
        <v>1492.99</v>
      </c>
      <c r="J2780" s="57"/>
      <c r="K2780" s="57"/>
      <c r="L2780" s="57"/>
      <c r="M2780" s="57"/>
      <c r="N2780" s="57"/>
      <c r="O2780" s="64" t="str">
        <f>+IFERROR(VLOOKUP(A2780,Imagen!A:B,2,0),"")</f>
        <v>http://http2.mlstatic.com/D_840962-MLA72527473840_102023-F.jpg</v>
      </c>
    </row>
    <row r="2781" spans="1:15" ht="18">
      <c r="A2781" s="75" t="s">
        <v>2778</v>
      </c>
      <c r="C2781" s="94">
        <f>+VLOOKUP(A2781,BD!$A$2:$E$3988,3,0)</f>
        <v>18</v>
      </c>
      <c r="D2781" s="95" t="str">
        <f>+VLOOKUP(A2781,BD!$A$2:$E$3988,4,0)</f>
        <v>18 mm - 5 mm</v>
      </c>
      <c r="E2781" s="96">
        <f>+VLOOKUP(A2781,BD!$A$2:$E$3988,5,0)</f>
        <v>1536</v>
      </c>
      <c r="G2781" s="101">
        <f t="shared" si="88"/>
        <v>829.44</v>
      </c>
      <c r="H2781" s="69"/>
      <c r="I2781" s="101">
        <f t="array" ref="I2781">+ROUND(G2781+(G2781*DES.2),2)</f>
        <v>1492.99</v>
      </c>
      <c r="J2781" s="57"/>
      <c r="K2781" s="57"/>
      <c r="L2781" s="57"/>
      <c r="M2781" s="57"/>
      <c r="N2781" s="57"/>
      <c r="O2781" s="64" t="str">
        <f>+IFERROR(VLOOKUP(A2781,Imagen!A:B,2,0),"")</f>
        <v>http://http2.mlstatic.com/D_764948-MLA72597630635_102023-F.jpg</v>
      </c>
    </row>
    <row r="2782" spans="1:15" ht="18">
      <c r="A2782" s="75" t="s">
        <v>2779</v>
      </c>
      <c r="C2782" s="94">
        <f>+VLOOKUP(A2782,BD!$A$2:$E$3988,3,0)</f>
        <v>19</v>
      </c>
      <c r="D2782" s="95" t="str">
        <f>+VLOOKUP(A2782,BD!$A$2:$E$3988,4,0)</f>
        <v>19 mm (3/4) - 5 mm</v>
      </c>
      <c r="E2782" s="96">
        <f>+VLOOKUP(A2782,BD!$A$2:$E$3988,5,0)</f>
        <v>1881.6</v>
      </c>
      <c r="G2782" s="101">
        <f t="shared" si="88"/>
        <v>1016.06</v>
      </c>
      <c r="H2782" s="69"/>
      <c r="I2782" s="101">
        <f t="array" ref="I2782">+ROUND(G2782+(G2782*DES.2),2)</f>
        <v>1828.91</v>
      </c>
      <c r="J2782" s="57"/>
      <c r="K2782" s="57"/>
      <c r="L2782" s="57"/>
      <c r="M2782" s="57"/>
      <c r="N2782" s="57"/>
      <c r="O2782" s="64" t="str">
        <f>+IFERROR(VLOOKUP(A2782,Imagen!A:B,2,0),"")</f>
        <v>http://http2.mlstatic.com/D_727990-MLA72597867123_102023-F.jpg</v>
      </c>
    </row>
    <row r="2783" spans="1:15" ht="18">
      <c r="A2783" s="75" t="s">
        <v>2780</v>
      </c>
      <c r="C2783" s="94">
        <f>+VLOOKUP(A2783,BD!$A$2:$E$3988,3,0)</f>
        <v>20</v>
      </c>
      <c r="D2783" s="95" t="str">
        <f>+VLOOKUP(A2783,BD!$A$2:$E$3988,4,0)</f>
        <v>20 mm - 5 mm</v>
      </c>
      <c r="E2783" s="96">
        <f>+VLOOKUP(A2783,BD!$A$2:$E$3988,5,0)</f>
        <v>1881.6</v>
      </c>
      <c r="G2783" s="101">
        <f t="shared" si="88"/>
        <v>1016.06</v>
      </c>
      <c r="H2783" s="69"/>
      <c r="I2783" s="101">
        <f t="array" ref="I2783">+ROUND(G2783+(G2783*DES.2),2)</f>
        <v>1828.91</v>
      </c>
      <c r="J2783" s="57"/>
      <c r="K2783" s="57"/>
      <c r="L2783" s="57"/>
      <c r="M2783" s="57"/>
      <c r="N2783" s="57"/>
      <c r="O2783" s="64" t="str">
        <f>+IFERROR(VLOOKUP(A2783,Imagen!A:B,2,0),"")</f>
        <v>http://http2.mlstatic.com/D_723757-MLA72597561813_102023-F.jpg</v>
      </c>
    </row>
    <row r="2784" spans="1:15" ht="18">
      <c r="A2784" s="75" t="s">
        <v>2781</v>
      </c>
      <c r="C2784" s="94">
        <f>+VLOOKUP(A2784,BD!$A$2:$E$3988,3,0)</f>
        <v>22</v>
      </c>
      <c r="D2784" s="95" t="str">
        <f>+VLOOKUP(A2784,BD!$A$2:$E$3988,4,0)</f>
        <v>22 mm (7/8) - 5 mm</v>
      </c>
      <c r="E2784" s="96">
        <f>+VLOOKUP(A2784,BD!$A$2:$E$3988,5,0)</f>
        <v>1881.6</v>
      </c>
      <c r="G2784" s="101">
        <f t="shared" si="88"/>
        <v>1016.06</v>
      </c>
      <c r="H2784" s="69"/>
      <c r="I2784" s="101">
        <f t="array" ref="I2784">+ROUND(G2784+(G2784*DES.2),2)</f>
        <v>1828.91</v>
      </c>
      <c r="J2784" s="57"/>
      <c r="K2784" s="57"/>
      <c r="L2784" s="57"/>
      <c r="M2784" s="57"/>
      <c r="N2784" s="57"/>
      <c r="O2784" s="64" t="str">
        <f>+IFERROR(VLOOKUP(A2784,Imagen!A:B,2,0),"")</f>
        <v>http://http2.mlstatic.com/D_657297-MLA72597531497_102023-F.jpg</v>
      </c>
    </row>
    <row r="2785" spans="1:15" ht="18">
      <c r="A2785" s="75" t="s">
        <v>2782</v>
      </c>
      <c r="C2785" s="94">
        <f>+VLOOKUP(A2785,BD!$A$2:$E$3988,3,0)</f>
        <v>25</v>
      </c>
      <c r="D2785" s="95" t="str">
        <f>+VLOOKUP(A2785,BD!$A$2:$E$3988,4,0)</f>
        <v>25 mm (1") - 5 mm</v>
      </c>
      <c r="E2785" s="96">
        <f>+VLOOKUP(A2785,BD!$A$2:$E$3988,5,0)</f>
        <v>2304</v>
      </c>
      <c r="G2785" s="101">
        <f t="shared" si="88"/>
        <v>1244.1600000000001</v>
      </c>
      <c r="H2785" s="69"/>
      <c r="I2785" s="101">
        <f t="array" ref="I2785">+ROUND(G2785+(G2785*DES.2),2)</f>
        <v>2239.4899999999998</v>
      </c>
      <c r="J2785" s="57"/>
      <c r="K2785" s="57"/>
      <c r="L2785" s="57"/>
      <c r="M2785" s="57"/>
      <c r="N2785" s="57"/>
      <c r="O2785" s="64" t="str">
        <f>+IFERROR(VLOOKUP(A2785,Imagen!A:B,2,0),"")</f>
        <v>http://http2.mlstatic.com/D_765984-MLA72527837824_102023-F.jpg</v>
      </c>
    </row>
    <row r="2786" spans="1:15" ht="18">
      <c r="A2786" s="75" t="s">
        <v>2783</v>
      </c>
      <c r="C2786" s="94">
        <f>+VLOOKUP(A2786,BD!$A$2:$E$3988,3,0)</f>
        <v>28</v>
      </c>
      <c r="D2786" s="95" t="str">
        <f>+VLOOKUP(A2786,BD!$A$2:$E$3988,4,0)</f>
        <v>28 mm (1 1/8) - 5 mm</v>
      </c>
      <c r="E2786" s="96">
        <f>+VLOOKUP(A2786,BD!$A$2:$E$3988,5,0)</f>
        <v>2304</v>
      </c>
      <c r="G2786" s="101">
        <f t="shared" si="88"/>
        <v>1244.1600000000001</v>
      </c>
      <c r="H2786" s="69"/>
      <c r="I2786" s="101">
        <f t="array" ref="I2786">+ROUND(G2786+(G2786*DES.2),2)</f>
        <v>2239.4899999999998</v>
      </c>
      <c r="J2786" s="57"/>
      <c r="K2786" s="57"/>
      <c r="L2786" s="57"/>
      <c r="M2786" s="57"/>
      <c r="N2786" s="57"/>
      <c r="O2786" s="64" t="str">
        <f>+IFERROR(VLOOKUP(A2786,Imagen!A:B,2,0),"")</f>
        <v>http://http2.mlstatic.com/D_938226-MLA72527473854_102023-F.jpg</v>
      </c>
    </row>
    <row r="2787" spans="1:15" ht="18">
      <c r="A2787" s="75" t="s">
        <v>2784</v>
      </c>
      <c r="C2787" s="94">
        <f>+VLOOKUP(A2787,BD!$A$2:$E$3988,3,0)</f>
        <v>30</v>
      </c>
      <c r="D2787" s="95" t="str">
        <f>+VLOOKUP(A2787,BD!$A$2:$E$3988,4,0)</f>
        <v>30 mm - 5 mm</v>
      </c>
      <c r="E2787" s="96">
        <f>+VLOOKUP(A2787,BD!$A$2:$E$3988,5,0)</f>
        <v>2304</v>
      </c>
      <c r="G2787" s="101">
        <f t="shared" si="88"/>
        <v>1244.1600000000001</v>
      </c>
      <c r="H2787" s="69"/>
      <c r="I2787" s="101">
        <f t="array" ref="I2787">+ROUND(G2787+(G2787*DES.2),2)</f>
        <v>2239.4899999999998</v>
      </c>
      <c r="J2787" s="57"/>
      <c r="K2787" s="57"/>
      <c r="L2787" s="57"/>
      <c r="M2787" s="57"/>
      <c r="N2787" s="57"/>
      <c r="O2787" s="64" t="str">
        <f>+IFERROR(VLOOKUP(A2787,Imagen!A:B,2,0),"")</f>
        <v>http://http2.mlstatic.com/D_881082-MLA72527837864_102023-F.jpg</v>
      </c>
    </row>
    <row r="2788" spans="1:15" ht="18">
      <c r="A2788" s="75" t="s">
        <v>2785</v>
      </c>
      <c r="C2788" s="94">
        <f>+VLOOKUP(A2788,BD!$A$2:$E$3988,3,0)</f>
        <v>32</v>
      </c>
      <c r="D2788" s="95" t="str">
        <f>+VLOOKUP(A2788,BD!$A$2:$E$3988,4,0)</f>
        <v>32 mm (1 1/4) - 5 mm</v>
      </c>
      <c r="E2788" s="96">
        <f>+VLOOKUP(A2788,BD!$A$2:$E$3988,5,0)</f>
        <v>2592</v>
      </c>
      <c r="G2788" s="101">
        <f t="shared" si="88"/>
        <v>1399.68</v>
      </c>
      <c r="H2788" s="69"/>
      <c r="I2788" s="101">
        <f t="array" ref="I2788">+ROUND(G2788+(G2788*DES.2),2)</f>
        <v>2519.42</v>
      </c>
      <c r="J2788" s="57"/>
      <c r="K2788" s="57"/>
      <c r="L2788" s="57"/>
      <c r="M2788" s="57"/>
      <c r="N2788" s="57"/>
      <c r="O2788" s="64" t="str">
        <f>+IFERROR(VLOOKUP(A2788,Imagen!A:B,2,0),"")</f>
        <v>http://http2.mlstatic.com/D_930116-MLA72528034762_102023-F.jpg</v>
      </c>
    </row>
    <row r="2789" spans="1:15" ht="18.75" thickBot="1">
      <c r="A2789" s="75" t="s">
        <v>2786</v>
      </c>
      <c r="C2789" s="94">
        <f>+VLOOKUP(A2789,BD!$A$2:$E$3988,3,0)</f>
        <v>35</v>
      </c>
      <c r="D2789" s="95" t="str">
        <f>+VLOOKUP(A2789,BD!$A$2:$E$3988,4,0)</f>
        <v>35 mm - 5 mm</v>
      </c>
      <c r="E2789" s="96">
        <f>+VLOOKUP(A2789,BD!$A$2:$E$3988,5,0)</f>
        <v>2688</v>
      </c>
      <c r="G2789" s="101">
        <f t="shared" si="88"/>
        <v>1451.52</v>
      </c>
      <c r="H2789" s="69"/>
      <c r="I2789" s="101">
        <f t="array" ref="I2789">+ROUND(G2789+(G2789*DES.2),2)</f>
        <v>2612.7399999999998</v>
      </c>
      <c r="J2789" s="57"/>
      <c r="K2789" s="57"/>
      <c r="L2789" s="57"/>
      <c r="M2789" s="57"/>
      <c r="N2789" s="57"/>
      <c r="O2789" s="64" t="str">
        <f>+IFERROR(VLOOKUP(A2789,Imagen!A:B,2,0),"")</f>
        <v>http://http2.mlstatic.com/D_687241-MLA72527473882_102023-F.jpg</v>
      </c>
    </row>
    <row r="2790" spans="1:15" ht="27" thickBot="1">
      <c r="A2790" s="75">
        <f>+A2771+1</f>
        <v>47</v>
      </c>
      <c r="B2790" s="174"/>
      <c r="C2790" s="173" t="str">
        <f>+VLOOKUP(A2790,BD!$G:$H,2,0)</f>
        <v>ABRAZADERAS C/ GOMA - ALUMINIO</v>
      </c>
      <c r="D2790" s="157"/>
      <c r="E2790" s="158"/>
      <c r="J2790" s="57"/>
      <c r="K2790" s="57"/>
      <c r="L2790" s="57"/>
      <c r="M2790" s="57"/>
      <c r="N2790" s="57"/>
      <c r="O2790" s="65" t="str">
        <f>+IFERROR(VLOOKUP(A2790,Imagen!A:B,2,0),"")</f>
        <v/>
      </c>
    </row>
    <row r="2791" spans="1:15" ht="18">
      <c r="A2791" s="75" t="s">
        <v>2787</v>
      </c>
      <c r="B2791" s="175"/>
      <c r="C2791" s="91">
        <f>+VLOOKUP(A2791,BD!$A$2:$E$3988,3,0)</f>
        <v>6</v>
      </c>
      <c r="D2791" s="92" t="str">
        <f>+VLOOKUP(A2791,BD!$A$2:$E$3988,4,0)</f>
        <v>6 mm (1/4) - 5 mm</v>
      </c>
      <c r="E2791" s="93">
        <f>+VLOOKUP(A2791,BD!$A$2:$E$3988,5,0)</f>
        <v>1044.48</v>
      </c>
      <c r="G2791" s="100">
        <f t="shared" ref="G2791:G2808" si="89">IF($G$7="SI",ROUND(E2791-(E2791*DES.1),2)*1.21,ROUND(E2791-(E2791*DES.1),2))</f>
        <v>564.02</v>
      </c>
      <c r="H2791" s="69"/>
      <c r="I2791" s="100">
        <f t="array" ref="I2791">+ROUND(G2791+(G2791*DES.2),2)</f>
        <v>1015.24</v>
      </c>
      <c r="J2791" s="57"/>
      <c r="K2791" s="57"/>
      <c r="L2791" s="57"/>
      <c r="M2791" s="57"/>
      <c r="N2791" s="57"/>
      <c r="O2791" s="64" t="str">
        <f>+IFERROR(VLOOKUP(A2791,Imagen!A:B,2,0),"")</f>
        <v>http://http2.mlstatic.com/D_848919-MLA72527926486_102023-F.jpg</v>
      </c>
    </row>
    <row r="2792" spans="1:15" ht="18">
      <c r="A2792" s="75" t="s">
        <v>2788</v>
      </c>
      <c r="B2792" s="175"/>
      <c r="C2792" s="94">
        <f>+VLOOKUP(A2792,BD!$A$2:$E$3988,3,0)</f>
        <v>7</v>
      </c>
      <c r="D2792" s="95" t="str">
        <f>+VLOOKUP(A2792,BD!$A$2:$E$3988,4,0)</f>
        <v>7 mm - 5 mm</v>
      </c>
      <c r="E2792" s="96">
        <f>+VLOOKUP(A2792,BD!$A$2:$E$3988,5,0)</f>
        <v>1044.48</v>
      </c>
      <c r="G2792" s="101">
        <f t="shared" si="89"/>
        <v>564.02</v>
      </c>
      <c r="H2792" s="69"/>
      <c r="I2792" s="101">
        <f t="array" ref="I2792">+ROUND(G2792+(G2792*DES.2),2)</f>
        <v>1015.24</v>
      </c>
      <c r="J2792" s="57"/>
      <c r="K2792" s="57"/>
      <c r="L2792" s="57"/>
      <c r="M2792" s="57"/>
      <c r="N2792" s="57"/>
      <c r="O2792" s="64" t="str">
        <f>+IFERROR(VLOOKUP(A2792,Imagen!A:B,2,0),"")</f>
        <v>http://http2.mlstatic.com/D_600935-MLA72597620647_102023-F.jpg</v>
      </c>
    </row>
    <row r="2793" spans="1:15" ht="18">
      <c r="A2793" s="75" t="s">
        <v>2789</v>
      </c>
      <c r="B2793" s="175"/>
      <c r="C2793" s="94">
        <f>+VLOOKUP(A2793,BD!$A$2:$E$3988,3,0)</f>
        <v>8</v>
      </c>
      <c r="D2793" s="95" t="str">
        <f>+VLOOKUP(A2793,BD!$A$2:$E$3988,4,0)</f>
        <v>8 mm (5/16) - 5 mm</v>
      </c>
      <c r="E2793" s="96">
        <f>+VLOOKUP(A2793,BD!$A$2:$E$3988,5,0)</f>
        <v>1044.48</v>
      </c>
      <c r="G2793" s="101">
        <f t="shared" si="89"/>
        <v>564.02</v>
      </c>
      <c r="H2793" s="69"/>
      <c r="I2793" s="101">
        <f t="array" ref="I2793">+ROUND(G2793+(G2793*DES.2),2)</f>
        <v>1015.24</v>
      </c>
      <c r="J2793" s="57"/>
      <c r="K2793" s="57"/>
      <c r="L2793" s="57"/>
      <c r="M2793" s="57"/>
      <c r="N2793" s="57"/>
      <c r="O2793" s="64" t="str">
        <f>+IFERROR(VLOOKUP(A2793,Imagen!A:B,2,0),"")</f>
        <v>http://http2.mlstatic.com/D_998053-MLA72597867043_102023-F.jpg</v>
      </c>
    </row>
    <row r="2794" spans="1:15" ht="18">
      <c r="A2794" s="75" t="s">
        <v>2790</v>
      </c>
      <c r="B2794" s="175"/>
      <c r="C2794" s="94">
        <f>+VLOOKUP(A2794,BD!$A$2:$E$3988,3,0)</f>
        <v>9</v>
      </c>
      <c r="D2794" s="95" t="str">
        <f>+VLOOKUP(A2794,BD!$A$2:$E$3988,4,0)</f>
        <v>9 mm (3/8) - 5 mm</v>
      </c>
      <c r="E2794" s="96">
        <f>+VLOOKUP(A2794,BD!$A$2:$E$3988,5,0)</f>
        <v>1044.48</v>
      </c>
      <c r="G2794" s="101">
        <f t="shared" si="89"/>
        <v>564.02</v>
      </c>
      <c r="H2794" s="69"/>
      <c r="I2794" s="101">
        <f t="array" ref="I2794">+ROUND(G2794+(G2794*DES.2),2)</f>
        <v>1015.24</v>
      </c>
      <c r="J2794" s="57"/>
      <c r="K2794" s="57"/>
      <c r="L2794" s="57"/>
      <c r="M2794" s="57"/>
      <c r="N2794" s="57"/>
      <c r="O2794" s="64" t="str">
        <f>+IFERROR(VLOOKUP(A2794,Imagen!A:B,2,0),"")</f>
        <v>http://http2.mlstatic.com/D_629418-MLA72597561731_102023-F.jpg</v>
      </c>
    </row>
    <row r="2795" spans="1:15" ht="18">
      <c r="A2795" s="75" t="s">
        <v>2791</v>
      </c>
      <c r="B2795" s="175"/>
      <c r="C2795" s="94">
        <f>+VLOOKUP(A2795,BD!$A$2:$E$3988,3,0)</f>
        <v>10</v>
      </c>
      <c r="D2795" s="95" t="str">
        <f>+VLOOKUP(A2795,BD!$A$2:$E$3988,4,0)</f>
        <v>10 mm - 5 mm</v>
      </c>
      <c r="E2795" s="96">
        <f>+VLOOKUP(A2795,BD!$A$2:$E$3988,5,0)</f>
        <v>1044.48</v>
      </c>
      <c r="G2795" s="101">
        <f t="shared" si="89"/>
        <v>564.02</v>
      </c>
      <c r="H2795" s="69"/>
      <c r="I2795" s="101">
        <f t="array" ref="I2795">+ROUND(G2795+(G2795*DES.2),2)</f>
        <v>1015.24</v>
      </c>
      <c r="J2795" s="57"/>
      <c r="K2795" s="57"/>
      <c r="L2795" s="57"/>
      <c r="M2795" s="57"/>
      <c r="N2795" s="57"/>
      <c r="O2795" s="64" t="str">
        <f>+IFERROR(VLOOKUP(A2795,Imagen!A:B,2,0),"")</f>
        <v>http://http2.mlstatic.com/D_668193-MLA72597630601_102023-F.jpg</v>
      </c>
    </row>
    <row r="2796" spans="1:15" ht="18">
      <c r="A2796" s="75" t="s">
        <v>2792</v>
      </c>
      <c r="B2796" s="175"/>
      <c r="C2796" s="94">
        <f>+VLOOKUP(A2796,BD!$A$2:$E$3988,3,0)</f>
        <v>11</v>
      </c>
      <c r="D2796" s="95" t="str">
        <f>+VLOOKUP(A2796,BD!$A$2:$E$3988,4,0)</f>
        <v>11 mm (7/16) - 5 mm</v>
      </c>
      <c r="E2796" s="96">
        <f>+VLOOKUP(A2796,BD!$A$2:$E$3988,5,0)</f>
        <v>1044.48</v>
      </c>
      <c r="G2796" s="101">
        <f t="shared" si="89"/>
        <v>564.02</v>
      </c>
      <c r="H2796" s="69"/>
      <c r="I2796" s="101">
        <f t="array" ref="I2796">+ROUND(G2796+(G2796*DES.2),2)</f>
        <v>1015.24</v>
      </c>
      <c r="J2796" s="57"/>
      <c r="K2796" s="57"/>
      <c r="L2796" s="57"/>
      <c r="M2796" s="57"/>
      <c r="N2796" s="57"/>
      <c r="O2796" s="64" t="str">
        <f>+IFERROR(VLOOKUP(A2796,Imagen!A:B,2,0),"")</f>
        <v>http://http2.mlstatic.com/D_919699-MLA72597404691_102023-F.jpg</v>
      </c>
    </row>
    <row r="2797" spans="1:15" ht="18">
      <c r="A2797" s="75" t="s">
        <v>2793</v>
      </c>
      <c r="B2797" s="175"/>
      <c r="C2797" s="94">
        <f>+VLOOKUP(A2797,BD!$A$2:$E$3988,3,0)</f>
        <v>12</v>
      </c>
      <c r="D2797" s="95" t="str">
        <f>+VLOOKUP(A2797,BD!$A$2:$E$3988,4,0)</f>
        <v>12 mm - 5 mm</v>
      </c>
      <c r="E2797" s="96">
        <f>+VLOOKUP(A2797,BD!$A$2:$E$3988,5,0)</f>
        <v>1044.48</v>
      </c>
      <c r="G2797" s="101">
        <f t="shared" si="89"/>
        <v>564.02</v>
      </c>
      <c r="H2797" s="69"/>
      <c r="I2797" s="101">
        <f t="array" ref="I2797">+ROUND(G2797+(G2797*DES.2),2)</f>
        <v>1015.24</v>
      </c>
      <c r="J2797" s="57"/>
      <c r="K2797" s="57"/>
      <c r="L2797" s="57"/>
      <c r="M2797" s="57"/>
      <c r="N2797" s="57"/>
      <c r="O2797" s="64" t="str">
        <f>+IFERROR(VLOOKUP(A2797,Imagen!A:B,2,0),"")</f>
        <v>http://http2.mlstatic.com/D_743459-MLA72527473796_102023-F.jpg</v>
      </c>
    </row>
    <row r="2798" spans="1:15" ht="18">
      <c r="A2798" s="75" t="s">
        <v>2794</v>
      </c>
      <c r="C2798" s="94">
        <f>+VLOOKUP(A2798,BD!$A$2:$E$3988,3,0)</f>
        <v>14</v>
      </c>
      <c r="D2798" s="95" t="str">
        <f>+VLOOKUP(A2798,BD!$A$2:$E$3988,4,0)</f>
        <v>14 mm - 5 mm</v>
      </c>
      <c r="E2798" s="96">
        <f>+VLOOKUP(A2798,BD!$A$2:$E$3988,5,0)</f>
        <v>1228.8</v>
      </c>
      <c r="G2798" s="101">
        <f t="shared" si="89"/>
        <v>663.55</v>
      </c>
      <c r="H2798" s="69"/>
      <c r="I2798" s="101">
        <f t="array" ref="I2798">+ROUND(G2798+(G2798*DES.2),2)</f>
        <v>1194.3900000000001</v>
      </c>
      <c r="J2798" s="57"/>
      <c r="K2798" s="57"/>
      <c r="L2798" s="57"/>
      <c r="M2798" s="57"/>
      <c r="N2798" s="57"/>
      <c r="O2798" s="64" t="str">
        <f>+IFERROR(VLOOKUP(A2798,Imagen!A:B,2,0),"")</f>
        <v>http://http2.mlstatic.com/D_634153-MLA72527464090_102023-F.jpg</v>
      </c>
    </row>
    <row r="2799" spans="1:15" ht="18">
      <c r="A2799" s="75" t="s">
        <v>2795</v>
      </c>
      <c r="C2799" s="94">
        <f>+VLOOKUP(A2799,BD!$A$2:$E$3988,3,0)</f>
        <v>16</v>
      </c>
      <c r="D2799" s="95" t="str">
        <f>+VLOOKUP(A2799,BD!$A$2:$E$3988,4,0)</f>
        <v>16 mm (5/8) - 5 mm</v>
      </c>
      <c r="E2799" s="96">
        <f>+VLOOKUP(A2799,BD!$A$2:$E$3988,5,0)</f>
        <v>1228.8</v>
      </c>
      <c r="G2799" s="101">
        <f t="shared" si="89"/>
        <v>663.55</v>
      </c>
      <c r="H2799" s="69"/>
      <c r="I2799" s="101">
        <f t="array" ref="I2799">+ROUND(G2799+(G2799*DES.2),2)</f>
        <v>1194.3900000000001</v>
      </c>
      <c r="J2799" s="57"/>
      <c r="K2799" s="57"/>
      <c r="L2799" s="57"/>
      <c r="M2799" s="57"/>
      <c r="N2799" s="57"/>
      <c r="O2799" s="64" t="str">
        <f>+IFERROR(VLOOKUP(A2799,Imagen!A:B,2,0),"")</f>
        <v>http://http2.mlstatic.com/D_840962-MLA72527473840_102023-F.jpg</v>
      </c>
    </row>
    <row r="2800" spans="1:15" ht="18">
      <c r="A2800" s="75" t="s">
        <v>2796</v>
      </c>
      <c r="C2800" s="94">
        <f>+VLOOKUP(A2800,BD!$A$2:$E$3988,3,0)</f>
        <v>18</v>
      </c>
      <c r="D2800" s="95" t="str">
        <f>+VLOOKUP(A2800,BD!$A$2:$E$3988,4,0)</f>
        <v>18 mm - 5 mm</v>
      </c>
      <c r="E2800" s="96">
        <f>+VLOOKUP(A2800,BD!$A$2:$E$3988,5,0)</f>
        <v>1228.8</v>
      </c>
      <c r="G2800" s="101">
        <f t="shared" si="89"/>
        <v>663.55</v>
      </c>
      <c r="H2800" s="69"/>
      <c r="I2800" s="101">
        <f t="array" ref="I2800">+ROUND(G2800+(G2800*DES.2),2)</f>
        <v>1194.3900000000001</v>
      </c>
      <c r="J2800" s="57"/>
      <c r="K2800" s="57"/>
      <c r="L2800" s="57"/>
      <c r="M2800" s="57"/>
      <c r="N2800" s="57"/>
      <c r="O2800" s="64" t="str">
        <f>+IFERROR(VLOOKUP(A2800,Imagen!A:B,2,0),"")</f>
        <v>http://http2.mlstatic.com/D_764948-MLA72597630635_102023-F.jpg</v>
      </c>
    </row>
    <row r="2801" spans="1:15" ht="18">
      <c r="A2801" s="75" t="s">
        <v>2797</v>
      </c>
      <c r="C2801" s="94">
        <f>+VLOOKUP(A2801,BD!$A$2:$E$3988,3,0)</f>
        <v>19</v>
      </c>
      <c r="D2801" s="95" t="str">
        <f>+VLOOKUP(A2801,BD!$A$2:$E$3988,4,0)</f>
        <v>19 mm (3/4) - 5 mm</v>
      </c>
      <c r="E2801" s="96">
        <f>+VLOOKUP(A2801,BD!$A$2:$E$3988,5,0)</f>
        <v>1505.28</v>
      </c>
      <c r="G2801" s="101">
        <f t="shared" si="89"/>
        <v>812.85</v>
      </c>
      <c r="H2801" s="69"/>
      <c r="I2801" s="101">
        <f t="array" ref="I2801">+ROUND(G2801+(G2801*DES.2),2)</f>
        <v>1463.13</v>
      </c>
      <c r="J2801" s="57"/>
      <c r="K2801" s="57"/>
      <c r="L2801" s="57"/>
      <c r="M2801" s="57"/>
      <c r="N2801" s="57"/>
      <c r="O2801" s="64" t="str">
        <f>+IFERROR(VLOOKUP(A2801,Imagen!A:B,2,0),"")</f>
        <v>http://http2.mlstatic.com/D_727990-MLA72597867123_102023-F.jpg</v>
      </c>
    </row>
    <row r="2802" spans="1:15" ht="18">
      <c r="A2802" s="75" t="s">
        <v>2798</v>
      </c>
      <c r="C2802" s="94">
        <f>+VLOOKUP(A2802,BD!$A$2:$E$3988,3,0)</f>
        <v>20</v>
      </c>
      <c r="D2802" s="95" t="str">
        <f>+VLOOKUP(A2802,BD!$A$2:$E$3988,4,0)</f>
        <v>20 mm - 5 mm</v>
      </c>
      <c r="E2802" s="96">
        <f>+VLOOKUP(A2802,BD!$A$2:$E$3988,5,0)</f>
        <v>1505.28</v>
      </c>
      <c r="G2802" s="101">
        <f t="shared" si="89"/>
        <v>812.85</v>
      </c>
      <c r="H2802" s="69"/>
      <c r="I2802" s="101">
        <f t="array" ref="I2802">+ROUND(G2802+(G2802*DES.2),2)</f>
        <v>1463.13</v>
      </c>
      <c r="J2802" s="57"/>
      <c r="K2802" s="57"/>
      <c r="L2802" s="57"/>
      <c r="M2802" s="57"/>
      <c r="N2802" s="57"/>
      <c r="O2802" s="64" t="str">
        <f>+IFERROR(VLOOKUP(A2802,Imagen!A:B,2,0),"")</f>
        <v>http://http2.mlstatic.com/D_723757-MLA72597561813_102023-F.jpg</v>
      </c>
    </row>
    <row r="2803" spans="1:15" ht="18">
      <c r="A2803" s="75" t="s">
        <v>2799</v>
      </c>
      <c r="C2803" s="94">
        <f>+VLOOKUP(A2803,BD!$A$2:$E$3988,3,0)</f>
        <v>22</v>
      </c>
      <c r="D2803" s="95" t="str">
        <f>+VLOOKUP(A2803,BD!$A$2:$E$3988,4,0)</f>
        <v>22 mm (7/8) - 5 mm</v>
      </c>
      <c r="E2803" s="96">
        <f>+VLOOKUP(A2803,BD!$A$2:$E$3988,5,0)</f>
        <v>1505.28</v>
      </c>
      <c r="G2803" s="101">
        <f t="shared" si="89"/>
        <v>812.85</v>
      </c>
      <c r="H2803" s="69"/>
      <c r="I2803" s="101">
        <f t="array" ref="I2803">+ROUND(G2803+(G2803*DES.2),2)</f>
        <v>1463.13</v>
      </c>
      <c r="J2803" s="57"/>
      <c r="K2803" s="57"/>
      <c r="L2803" s="57"/>
      <c r="M2803" s="57"/>
      <c r="N2803" s="57"/>
      <c r="O2803" s="64" t="str">
        <f>+IFERROR(VLOOKUP(A2803,Imagen!A:B,2,0),"")</f>
        <v>http://http2.mlstatic.com/D_657297-MLA72597531497_102023-F.jpg</v>
      </c>
    </row>
    <row r="2804" spans="1:15" ht="18">
      <c r="A2804" s="75" t="s">
        <v>2800</v>
      </c>
      <c r="C2804" s="94">
        <f>+VLOOKUP(A2804,BD!$A$2:$E$3988,3,0)</f>
        <v>25</v>
      </c>
      <c r="D2804" s="95" t="str">
        <f>+VLOOKUP(A2804,BD!$A$2:$E$3988,4,0)</f>
        <v>25 mm (1") - 5 mm</v>
      </c>
      <c r="E2804" s="96">
        <f>+VLOOKUP(A2804,BD!$A$2:$E$3988,5,0)</f>
        <v>1843.2</v>
      </c>
      <c r="G2804" s="101">
        <f t="shared" si="89"/>
        <v>995.33</v>
      </c>
      <c r="H2804" s="69"/>
      <c r="I2804" s="101">
        <f t="array" ref="I2804">+ROUND(G2804+(G2804*DES.2),2)</f>
        <v>1791.59</v>
      </c>
      <c r="J2804" s="57"/>
      <c r="K2804" s="57"/>
      <c r="L2804" s="57"/>
      <c r="M2804" s="57"/>
      <c r="N2804" s="57"/>
      <c r="O2804" s="64" t="str">
        <f>+IFERROR(VLOOKUP(A2804,Imagen!A:B,2,0),"")</f>
        <v>http://http2.mlstatic.com/D_765984-MLA72527837824_102023-F.jpg</v>
      </c>
    </row>
    <row r="2805" spans="1:15" ht="18">
      <c r="A2805" s="75" t="s">
        <v>2801</v>
      </c>
      <c r="C2805" s="94">
        <f>+VLOOKUP(A2805,BD!$A$2:$E$3988,3,0)</f>
        <v>28</v>
      </c>
      <c r="D2805" s="95" t="str">
        <f>+VLOOKUP(A2805,BD!$A$2:$E$3988,4,0)</f>
        <v>28 mm (1 1/8) - 5 mm</v>
      </c>
      <c r="E2805" s="96">
        <f>+VLOOKUP(A2805,BD!$A$2:$E$3988,5,0)</f>
        <v>1843.2</v>
      </c>
      <c r="G2805" s="101">
        <f t="shared" si="89"/>
        <v>995.33</v>
      </c>
      <c r="H2805" s="69"/>
      <c r="I2805" s="101">
        <f t="array" ref="I2805">+ROUND(G2805+(G2805*DES.2),2)</f>
        <v>1791.59</v>
      </c>
      <c r="J2805" s="57"/>
      <c r="K2805" s="57"/>
      <c r="L2805" s="57"/>
      <c r="M2805" s="57"/>
      <c r="N2805" s="57"/>
      <c r="O2805" s="64" t="str">
        <f>+IFERROR(VLOOKUP(A2805,Imagen!A:B,2,0),"")</f>
        <v>http://http2.mlstatic.com/D_938226-MLA72527473854_102023-F.jpg</v>
      </c>
    </row>
    <row r="2806" spans="1:15" ht="18">
      <c r="A2806" s="75" t="s">
        <v>2802</v>
      </c>
      <c r="C2806" s="94">
        <f>+VLOOKUP(A2806,BD!$A$2:$E$3988,3,0)</f>
        <v>30</v>
      </c>
      <c r="D2806" s="95" t="str">
        <f>+VLOOKUP(A2806,BD!$A$2:$E$3988,4,0)</f>
        <v>30 mm - 5 mm</v>
      </c>
      <c r="E2806" s="96">
        <f>+VLOOKUP(A2806,BD!$A$2:$E$3988,5,0)</f>
        <v>1843.2</v>
      </c>
      <c r="G2806" s="101">
        <f t="shared" si="89"/>
        <v>995.33</v>
      </c>
      <c r="H2806" s="69"/>
      <c r="I2806" s="101">
        <f t="array" ref="I2806">+ROUND(G2806+(G2806*DES.2),2)</f>
        <v>1791.59</v>
      </c>
      <c r="J2806" s="57"/>
      <c r="K2806" s="57"/>
      <c r="L2806" s="57"/>
      <c r="M2806" s="57"/>
      <c r="N2806" s="57"/>
      <c r="O2806" s="64" t="str">
        <f>+IFERROR(VLOOKUP(A2806,Imagen!A:B,2,0),"")</f>
        <v>http://http2.mlstatic.com/D_881082-MLA72527837864_102023-F.jpg</v>
      </c>
    </row>
    <row r="2807" spans="1:15" ht="18">
      <c r="A2807" s="75" t="s">
        <v>2803</v>
      </c>
      <c r="C2807" s="94">
        <f>+VLOOKUP(A2807,BD!$A$2:$E$3988,3,0)</f>
        <v>32</v>
      </c>
      <c r="D2807" s="95" t="str">
        <f>+VLOOKUP(A2807,BD!$A$2:$E$3988,4,0)</f>
        <v>32 mm (1 1/4) - 5 mm</v>
      </c>
      <c r="E2807" s="96">
        <f>+VLOOKUP(A2807,BD!$A$2:$E$3988,5,0)</f>
        <v>2073.6</v>
      </c>
      <c r="G2807" s="101">
        <f t="shared" si="89"/>
        <v>1119.74</v>
      </c>
      <c r="H2807" s="69"/>
      <c r="I2807" s="101">
        <f t="array" ref="I2807">+ROUND(G2807+(G2807*DES.2),2)</f>
        <v>2015.53</v>
      </c>
      <c r="J2807" s="57"/>
      <c r="K2807" s="57"/>
      <c r="L2807" s="57"/>
      <c r="M2807" s="57"/>
      <c r="N2807" s="57"/>
      <c r="O2807" s="64" t="str">
        <f>+IFERROR(VLOOKUP(A2807,Imagen!A:B,2,0),"")</f>
        <v>http://http2.mlstatic.com/D_930116-MLA72528034762_102023-F.jpg</v>
      </c>
    </row>
    <row r="2808" spans="1:15" ht="18.75" thickBot="1">
      <c r="A2808" s="75" t="s">
        <v>2804</v>
      </c>
      <c r="C2808" s="94">
        <f>+VLOOKUP(A2808,BD!$A$2:$E$3988,3,0)</f>
        <v>35</v>
      </c>
      <c r="D2808" s="95" t="str">
        <f>+VLOOKUP(A2808,BD!$A$2:$E$3988,4,0)</f>
        <v>35 mm - 5 mm</v>
      </c>
      <c r="E2808" s="96">
        <f>+VLOOKUP(A2808,BD!$A$2:$E$3988,5,0)</f>
        <v>2150.4</v>
      </c>
      <c r="G2808" s="101">
        <f t="shared" si="89"/>
        <v>1161.22</v>
      </c>
      <c r="H2808" s="69"/>
      <c r="I2808" s="101">
        <f t="array" ref="I2808">+ROUND(G2808+(G2808*DES.2),2)</f>
        <v>2090.1999999999998</v>
      </c>
      <c r="J2808" s="57"/>
      <c r="K2808" s="57"/>
      <c r="L2808" s="57"/>
      <c r="M2808" s="57"/>
      <c r="N2808" s="57"/>
      <c r="O2808" s="64" t="str">
        <f>+IFERROR(VLOOKUP(A2808,Imagen!A:B,2,0),"")</f>
        <v>http://http2.mlstatic.com/D_687241-MLA72527473882_102023-F.jpg</v>
      </c>
    </row>
    <row r="2809" spans="1:15" ht="27" thickBot="1">
      <c r="A2809" s="75">
        <f>+A2790+1</f>
        <v>48</v>
      </c>
      <c r="B2809" s="174"/>
      <c r="C2809" s="173" t="str">
        <f>+VLOOKUP(A2809,BD!$G:$H,2,0)</f>
        <v>PERILLAS DE COCINA</v>
      </c>
      <c r="D2809" s="157"/>
      <c r="E2809" s="158"/>
      <c r="J2809" s="57"/>
      <c r="K2809" s="57"/>
      <c r="L2809" s="57"/>
      <c r="M2809" s="57"/>
      <c r="N2809" s="57"/>
      <c r="O2809" s="65" t="str">
        <f>+IFERROR(VLOOKUP(A2809,Imagen!A:B,2,0),"")</f>
        <v/>
      </c>
    </row>
    <row r="2810" spans="1:15" ht="18">
      <c r="A2810" s="75" t="s">
        <v>2805</v>
      </c>
      <c r="B2810" s="175"/>
      <c r="C2810" s="91">
        <f>+VLOOKUP(A2810,BD!$A$2:$E$3988,3,0)</f>
        <v>1</v>
      </c>
      <c r="D2810" s="92" t="str">
        <f>+VLOOKUP(A2810,BD!$A$2:$E$3988,4,0)</f>
        <v>A.M.CORALINE - CORALINE ANTERIOR</v>
      </c>
      <c r="E2810" s="93">
        <f>+VLOOKUP(A2810,BD!$A$2:$E$3988,5,0)</f>
        <v>9000</v>
      </c>
      <c r="G2810" s="100">
        <f t="shared" ref="G2810:G2841" si="90">IF($G$7="SI",ROUND(E2810-(E2810*DES.1),2)*1.21,ROUND(E2810-(E2810*DES.1),2))</f>
        <v>4860</v>
      </c>
      <c r="H2810" s="69"/>
      <c r="I2810" s="100">
        <f t="array" ref="I2810">+ROUND(G2810+(G2810*DES.2),2)</f>
        <v>8748</v>
      </c>
      <c r="J2810" s="57"/>
      <c r="K2810" s="57"/>
      <c r="L2810" s="57"/>
      <c r="M2810" s="57"/>
      <c r="N2810" s="57"/>
      <c r="O2810" s="65" t="str">
        <f>+IFERROR(VLOOKUP(A2810,Imagen!A:B,2,0),"")</f>
        <v/>
      </c>
    </row>
    <row r="2811" spans="1:15" ht="18">
      <c r="A2811" s="75" t="s">
        <v>2806</v>
      </c>
      <c r="B2811" s="175"/>
      <c r="C2811" s="94">
        <f>+VLOOKUP(A2811,BD!$A$2:$E$3988,3,0)</f>
        <v>2</v>
      </c>
      <c r="D2811" s="95" t="str">
        <f>+VLOOKUP(A2811,BD!$A$2:$E$3988,4,0)</f>
        <v xml:space="preserve">ARISTON - GOTA N / B 6mm C/L CORTE ABAJO </v>
      </c>
      <c r="E2811" s="96">
        <f>+VLOOKUP(A2811,BD!$A$2:$E$3988,5,0)</f>
        <v>10000</v>
      </c>
      <c r="G2811" s="101">
        <f t="shared" si="90"/>
        <v>5400</v>
      </c>
      <c r="H2811" s="69"/>
      <c r="I2811" s="101">
        <f t="array" ref="I2811">+ROUND(G2811+(G2811*DES.2),2)</f>
        <v>9720</v>
      </c>
      <c r="J2811" s="57"/>
      <c r="K2811" s="57"/>
      <c r="L2811" s="57"/>
      <c r="M2811" s="57"/>
      <c r="N2811" s="57"/>
      <c r="O2811" s="65" t="str">
        <f>+IFERROR(VLOOKUP(A2811,Imagen!A:B,2,0),"")</f>
        <v/>
      </c>
    </row>
    <row r="2812" spans="1:15" ht="18">
      <c r="A2812" s="75" t="s">
        <v>2807</v>
      </c>
      <c r="B2812" s="175"/>
      <c r="C2812" s="94">
        <f>+VLOOKUP(A2812,BD!$A$2:$E$3988,3,0)</f>
        <v>3</v>
      </c>
      <c r="D2812" s="95" t="str">
        <f>+VLOOKUP(A2812,BD!$A$2:$E$3988,4,0)</f>
        <v>AURORA - ALEMANA  8mm / 9mm</v>
      </c>
      <c r="E2812" s="96">
        <f>+VLOOKUP(A2812,BD!$A$2:$E$3988,5,0)</f>
        <v>7500</v>
      </c>
      <c r="G2812" s="101">
        <f t="shared" si="90"/>
        <v>4050</v>
      </c>
      <c r="H2812" s="69"/>
      <c r="I2812" s="101">
        <f t="array" ref="I2812">+ROUND(G2812+(G2812*DES.2),2)</f>
        <v>7290</v>
      </c>
      <c r="J2812" s="57"/>
      <c r="K2812" s="57"/>
      <c r="L2812" s="57"/>
      <c r="M2812" s="57"/>
      <c r="N2812" s="57"/>
      <c r="O2812" s="65" t="str">
        <f>+IFERROR(VLOOKUP(A2812,Imagen!A:B,2,0),"")</f>
        <v/>
      </c>
    </row>
    <row r="2813" spans="1:15" ht="18">
      <c r="A2813" s="75" t="s">
        <v>2808</v>
      </c>
      <c r="B2813" s="175"/>
      <c r="C2813" s="94">
        <f>+VLOOKUP(A2813,BD!$A$2:$E$3988,3,0)</f>
        <v>10</v>
      </c>
      <c r="D2813" s="95" t="str">
        <f>+VLOOKUP(A2813,BD!$A$2:$E$3988,4,0)</f>
        <v xml:space="preserve">DOMEC - ACRÍLICO 98 TODA CROMADA </v>
      </c>
      <c r="E2813" s="96">
        <f>+VLOOKUP(A2813,BD!$A$2:$E$3988,5,0)</f>
        <v>10190.48</v>
      </c>
      <c r="G2813" s="101">
        <f t="shared" si="90"/>
        <v>5502.86</v>
      </c>
      <c r="H2813" s="69"/>
      <c r="I2813" s="101">
        <f t="array" ref="I2813">+ROUND(G2813+(G2813*DES.2),2)</f>
        <v>9905.15</v>
      </c>
      <c r="J2813" s="57"/>
      <c r="K2813" s="57"/>
      <c r="L2813" s="57"/>
      <c r="M2813" s="57"/>
      <c r="N2813" s="57"/>
      <c r="O2813" s="65" t="str">
        <f>+IFERROR(VLOOKUP(A2813,Imagen!A:B,2,0),"")</f>
        <v/>
      </c>
    </row>
    <row r="2814" spans="1:15" ht="18">
      <c r="A2814" s="75" t="s">
        <v>2809</v>
      </c>
      <c r="B2814" s="175"/>
      <c r="C2814" s="94">
        <f>+VLOOKUP(A2814,BD!$A$2:$E$3988,3,0)</f>
        <v>11</v>
      </c>
      <c r="D2814" s="95" t="str">
        <f>+VLOOKUP(A2814,BD!$A$2:$E$3988,4,0)</f>
        <v>DOMEC - P.Domec 98 Bl Hlla diam.8</v>
      </c>
      <c r="E2814" s="96">
        <f>+VLOOKUP(A2814,BD!$A$2:$E$3988,5,0)</f>
        <v>10000</v>
      </c>
      <c r="G2814" s="101">
        <f t="shared" si="90"/>
        <v>5400</v>
      </c>
      <c r="H2814" s="69"/>
      <c r="I2814" s="101">
        <f t="array" ref="I2814">+ROUND(G2814+(G2814*DES.2),2)</f>
        <v>9720</v>
      </c>
      <c r="J2814" s="57"/>
      <c r="K2814" s="57"/>
      <c r="L2814" s="57"/>
      <c r="M2814" s="57"/>
      <c r="N2814" s="57"/>
      <c r="O2814" s="65" t="str">
        <f>+IFERROR(VLOOKUP(A2814,Imagen!A:B,2,0),"")</f>
        <v/>
      </c>
    </row>
    <row r="2815" spans="1:15" ht="18">
      <c r="A2815" s="75" t="s">
        <v>2810</v>
      </c>
      <c r="B2815" s="175"/>
      <c r="C2815" s="94">
        <f>+VLOOKUP(A2815,BD!$A$2:$E$3988,3,0)</f>
        <v>12</v>
      </c>
      <c r="D2815" s="95" t="str">
        <f>+VLOOKUP(A2815,BD!$A$2:$E$3988,4,0)</f>
        <v>DOMEC - BLANCA 90 ARMADAS</v>
      </c>
      <c r="E2815" s="96">
        <f>+VLOOKUP(A2815,BD!$A$2:$E$3988,5,0)</f>
        <v>6000</v>
      </c>
      <c r="G2815" s="101">
        <f t="shared" si="90"/>
        <v>3240</v>
      </c>
      <c r="H2815" s="69"/>
      <c r="I2815" s="101">
        <f t="array" ref="I2815">+ROUND(G2815+(G2815*DES.2),2)</f>
        <v>5832</v>
      </c>
      <c r="J2815" s="57"/>
      <c r="K2815" s="57"/>
      <c r="L2815" s="57"/>
      <c r="M2815" s="57"/>
      <c r="N2815" s="57"/>
      <c r="O2815" s="65" t="str">
        <f>+IFERROR(VLOOKUP(A2815,Imagen!A:B,2,0),"")</f>
        <v/>
      </c>
    </row>
    <row r="2816" spans="1:15" ht="18">
      <c r="A2816" s="75" t="s">
        <v>2811</v>
      </c>
      <c r="B2816" s="175"/>
      <c r="C2816" s="94">
        <f>+VLOOKUP(A2816,BD!$A$2:$E$3988,3,0)</f>
        <v>13</v>
      </c>
      <c r="D2816" s="95" t="str">
        <f>+VLOOKUP(A2816,BD!$A$2:$E$3988,4,0)</f>
        <v>DOMEC - CONJUNTO 95 BLANCO</v>
      </c>
      <c r="E2816" s="96">
        <f>+VLOOKUP(A2816,BD!$A$2:$E$3988,5,0)</f>
        <v>6500</v>
      </c>
      <c r="G2816" s="101">
        <f t="shared" si="90"/>
        <v>3510</v>
      </c>
      <c r="H2816" s="69"/>
      <c r="I2816" s="101">
        <f t="array" ref="I2816">+ROUND(G2816+(G2816*DES.2),2)</f>
        <v>6318</v>
      </c>
      <c r="J2816" s="57"/>
      <c r="K2816" s="57"/>
      <c r="L2816" s="57"/>
      <c r="M2816" s="57"/>
      <c r="N2816" s="57"/>
      <c r="O2816" s="65" t="str">
        <f>+IFERROR(VLOOKUP(A2816,Imagen!A:B,2,0),"")</f>
        <v/>
      </c>
    </row>
    <row r="2817" spans="1:15" ht="18">
      <c r="A2817" s="75" t="s">
        <v>2812</v>
      </c>
      <c r="C2817" s="94">
        <f>+VLOOKUP(A2817,BD!$A$2:$E$3988,3,0)</f>
        <v>14</v>
      </c>
      <c r="D2817" s="95" t="str">
        <f>+VLOOKUP(A2817,BD!$A$2:$E$3988,4,0)</f>
        <v>DOMEC - PAOLA 81 MARRÓN</v>
      </c>
      <c r="E2817" s="96">
        <f>+VLOOKUP(A2817,BD!$A$2:$E$3988,5,0)</f>
        <v>5000</v>
      </c>
      <c r="G2817" s="101">
        <f t="shared" si="90"/>
        <v>2700</v>
      </c>
      <c r="H2817" s="69"/>
      <c r="I2817" s="101">
        <f t="array" ref="I2817">+ROUND(G2817+(G2817*DES.2),2)</f>
        <v>4860</v>
      </c>
      <c r="J2817" s="57"/>
      <c r="K2817" s="57"/>
      <c r="L2817" s="57"/>
      <c r="M2817" s="57"/>
      <c r="N2817" s="57"/>
      <c r="O2817" s="65" t="str">
        <f>+IFERROR(VLOOKUP(A2817,Imagen!A:B,2,0),"")</f>
        <v/>
      </c>
    </row>
    <row r="2818" spans="1:15" ht="18">
      <c r="A2818" s="75" t="s">
        <v>2813</v>
      </c>
      <c r="C2818" s="94">
        <f>+VLOOKUP(A2818,BD!$A$2:$E$3988,3,0)</f>
        <v>15</v>
      </c>
      <c r="D2818" s="95" t="str">
        <f>+VLOOKUP(A2818,BD!$A$2:$E$3988,4,0)</f>
        <v>DOMEC - Domec 81 Paola bl diam8 baquelita</v>
      </c>
      <c r="E2818" s="96">
        <f>+VLOOKUP(A2818,BD!$A$2:$E$3988,5,0)</f>
        <v>5000</v>
      </c>
      <c r="G2818" s="101">
        <f t="shared" si="90"/>
        <v>2700</v>
      </c>
      <c r="H2818" s="69"/>
      <c r="I2818" s="101">
        <f t="array" ref="I2818">+ROUND(G2818+(G2818*DES.2),2)</f>
        <v>4860</v>
      </c>
      <c r="J2818" s="57"/>
      <c r="K2818" s="57"/>
      <c r="L2818" s="57"/>
      <c r="M2818" s="57"/>
      <c r="N2818" s="57"/>
      <c r="O2818" s="65" t="str">
        <f>+IFERROR(VLOOKUP(A2818,Imagen!A:B,2,0),"")</f>
        <v/>
      </c>
    </row>
    <row r="2819" spans="1:15" ht="18">
      <c r="A2819" s="75" t="s">
        <v>2814</v>
      </c>
      <c r="C2819" s="94">
        <f>+VLOOKUP(A2819,BD!$A$2:$E$3988,3,0)</f>
        <v>16</v>
      </c>
      <c r="D2819" s="95" t="str">
        <f>+VLOOKUP(A2819,BD!$A$2:$E$3988,4,0)</f>
        <v>DOMEC - TF  BLANCO</v>
      </c>
      <c r="E2819" s="96">
        <f>+VLOOKUP(A2819,BD!$A$2:$E$3988,5,0)</f>
        <v>6500</v>
      </c>
      <c r="G2819" s="101">
        <f t="shared" si="90"/>
        <v>3510</v>
      </c>
      <c r="H2819" s="69"/>
      <c r="I2819" s="101">
        <f t="array" ref="I2819">+ROUND(G2819+(G2819*DES.2),2)</f>
        <v>6318</v>
      </c>
      <c r="J2819" s="57"/>
      <c r="K2819" s="57"/>
      <c r="L2819" s="57"/>
      <c r="M2819" s="57"/>
      <c r="N2819" s="57"/>
      <c r="O2819" s="65" t="str">
        <f>+IFERROR(VLOOKUP(A2819,Imagen!A:B,2,0),"")</f>
        <v/>
      </c>
    </row>
    <row r="2820" spans="1:15" ht="18">
      <c r="A2820" s="75" t="s">
        <v>2815</v>
      </c>
      <c r="C2820" s="94">
        <f>+VLOOKUP(A2820,BD!$A$2:$E$3988,3,0)</f>
        <v>17</v>
      </c>
      <c r="D2820" s="95" t="str">
        <f>+VLOOKUP(A2820,BD!$A$2:$E$3988,4,0)</f>
        <v>DOMEC - TF TODA CROMADA</v>
      </c>
      <c r="E2820" s="96">
        <f>+VLOOKUP(A2820,BD!$A$2:$E$3988,5,0)</f>
        <v>8000</v>
      </c>
      <c r="G2820" s="101">
        <f t="shared" si="90"/>
        <v>4320</v>
      </c>
      <c r="H2820" s="69"/>
      <c r="I2820" s="101">
        <f t="array" ref="I2820">+ROUND(G2820+(G2820*DES.2),2)</f>
        <v>7776</v>
      </c>
      <c r="J2820" s="57"/>
      <c r="K2820" s="57"/>
      <c r="L2820" s="57"/>
      <c r="M2820" s="57"/>
      <c r="N2820" s="57"/>
      <c r="O2820" s="65" t="str">
        <f>+IFERROR(VLOOKUP(A2820,Imagen!A:B,2,0),"")</f>
        <v/>
      </c>
    </row>
    <row r="2821" spans="1:15" ht="18">
      <c r="A2821" s="75" t="s">
        <v>2816</v>
      </c>
      <c r="C2821" s="94">
        <f>+VLOOKUP(A2821,BD!$A$2:$E$3988,3,0)</f>
        <v>18</v>
      </c>
      <c r="D2821" s="95" t="str">
        <f>+VLOOKUP(A2821,BD!$A$2:$E$3988,4,0)</f>
        <v>DOMEC - P.Next line Hll Gris diam6 (M06)</v>
      </c>
      <c r="E2821" s="96">
        <f>+VLOOKUP(A2821,BD!$A$2:$E$3988,5,0)</f>
        <v>7500</v>
      </c>
      <c r="G2821" s="101">
        <f t="shared" si="90"/>
        <v>4050</v>
      </c>
      <c r="H2821" s="69"/>
      <c r="I2821" s="101">
        <f t="array" ref="I2821">+ROUND(G2821+(G2821*DES.2),2)</f>
        <v>7290</v>
      </c>
      <c r="J2821" s="57"/>
      <c r="K2821" s="57"/>
      <c r="L2821" s="57"/>
      <c r="M2821" s="57"/>
      <c r="N2821" s="57"/>
      <c r="O2821" s="65" t="str">
        <f>+IFERROR(VLOOKUP(A2821,Imagen!A:B,2,0),"")</f>
        <v/>
      </c>
    </row>
    <row r="2822" spans="1:15" ht="18">
      <c r="A2822" s="75" t="s">
        <v>2817</v>
      </c>
      <c r="C2822" s="94">
        <f>+VLOOKUP(A2822,BD!$A$2:$E$3988,3,0)</f>
        <v>20</v>
      </c>
      <c r="D2822" s="95" t="str">
        <f>+VLOOKUP(A2822,BD!$A$2:$E$3988,4,0)</f>
        <v>ELECTROLUX - PLATA</v>
      </c>
      <c r="E2822" s="96">
        <f>+VLOOKUP(A2822,BD!$A$2:$E$3988,5,0)</f>
        <v>3333.33</v>
      </c>
      <c r="G2822" s="101">
        <f t="shared" si="90"/>
        <v>1800</v>
      </c>
      <c r="H2822" s="69"/>
      <c r="I2822" s="101">
        <f t="array" ref="I2822">+ROUND(G2822+(G2822*DES.2),2)</f>
        <v>3240</v>
      </c>
      <c r="J2822" s="57"/>
      <c r="K2822" s="57"/>
      <c r="L2822" s="57"/>
      <c r="M2822" s="57"/>
      <c r="N2822" s="57"/>
      <c r="O2822" s="65" t="str">
        <f>+IFERROR(VLOOKUP(A2822,Imagen!A:B,2,0),"")</f>
        <v/>
      </c>
    </row>
    <row r="2823" spans="1:15" ht="18">
      <c r="A2823" s="75" t="s">
        <v>2818</v>
      </c>
      <c r="C2823" s="94">
        <f>+VLOOKUP(A2823,BD!$A$2:$E$3988,3,0)</f>
        <v>30</v>
      </c>
      <c r="D2823" s="95" t="str">
        <f>+VLOOKUP(A2823,BD!$A$2:$E$3988,4,0)</f>
        <v>ESCORIAL - CANDOR  BLANCA / NEGRA</v>
      </c>
      <c r="E2823" s="96">
        <f>+VLOOKUP(A2823,BD!$A$2:$E$3988,5,0)</f>
        <v>3497.14</v>
      </c>
      <c r="G2823" s="101">
        <f t="shared" si="90"/>
        <v>1888.46</v>
      </c>
      <c r="H2823" s="69"/>
      <c r="I2823" s="101">
        <f t="array" ref="I2823">+ROUND(G2823+(G2823*DES.2),2)</f>
        <v>3399.23</v>
      </c>
      <c r="J2823" s="57"/>
      <c r="K2823" s="57"/>
      <c r="L2823" s="57"/>
      <c r="M2823" s="57"/>
      <c r="N2823" s="57"/>
      <c r="O2823" s="65" t="str">
        <f>+IFERROR(VLOOKUP(A2823,Imagen!A:B,2,0),"")</f>
        <v/>
      </c>
    </row>
    <row r="2824" spans="1:15" ht="18">
      <c r="A2824" s="75" t="s">
        <v>2819</v>
      </c>
      <c r="C2824" s="94">
        <f>+VLOOKUP(A2824,BD!$A$2:$E$3988,3,0)</f>
        <v>31</v>
      </c>
      <c r="D2824" s="95" t="str">
        <f>+VLOOKUP(A2824,BD!$A$2:$E$3988,4,0)</f>
        <v>ESCORIAL - CANDOR  BLANCA / NEGRA  CON ARO</v>
      </c>
      <c r="E2824" s="96">
        <f>+VLOOKUP(A2824,BD!$A$2:$E$3988,5,0)</f>
        <v>5142.8599999999997</v>
      </c>
      <c r="G2824" s="101">
        <f t="shared" si="90"/>
        <v>2777.14</v>
      </c>
      <c r="H2824" s="69"/>
      <c r="I2824" s="101">
        <f t="array" ref="I2824">+ROUND(G2824+(G2824*DES.2),2)</f>
        <v>4998.8500000000004</v>
      </c>
      <c r="J2824" s="57"/>
      <c r="K2824" s="57"/>
      <c r="L2824" s="57"/>
      <c r="M2824" s="57"/>
      <c r="N2824" s="57"/>
      <c r="O2824" s="65" t="str">
        <f>+IFERROR(VLOOKUP(A2824,Imagen!A:B,2,0),"")</f>
        <v/>
      </c>
    </row>
    <row r="2825" spans="1:15" ht="18">
      <c r="A2825" s="75" t="s">
        <v>2820</v>
      </c>
      <c r="C2825" s="94">
        <f>+VLOOKUP(A2825,BD!$A$2:$E$3988,3,0)</f>
        <v>32</v>
      </c>
      <c r="D2825" s="95" t="str">
        <f>+VLOOKUP(A2825,BD!$A$2:$E$3988,4,0)</f>
        <v>ESCORIAL - Escorial Candor Ng</v>
      </c>
      <c r="E2825" s="96">
        <f>+VLOOKUP(A2825,BD!$A$2:$E$3988,5,0)</f>
        <v>5142.8599999999997</v>
      </c>
      <c r="G2825" s="101">
        <f t="shared" si="90"/>
        <v>2777.14</v>
      </c>
      <c r="H2825" s="69"/>
      <c r="I2825" s="101">
        <f t="array" ref="I2825">+ROUND(G2825+(G2825*DES.2),2)</f>
        <v>4998.8500000000004</v>
      </c>
      <c r="J2825" s="57"/>
      <c r="K2825" s="57"/>
      <c r="L2825" s="57"/>
      <c r="M2825" s="57"/>
      <c r="N2825" s="57"/>
      <c r="O2825" s="65" t="str">
        <f>+IFERROR(VLOOKUP(A2825,Imagen!A:B,2,0),"")</f>
        <v/>
      </c>
    </row>
    <row r="2826" spans="1:15" ht="18">
      <c r="A2826" s="75" t="s">
        <v>2821</v>
      </c>
      <c r="C2826" s="94">
        <f>+VLOOKUP(A2826,BD!$A$2:$E$3988,3,0)</f>
        <v>33</v>
      </c>
      <c r="D2826" s="95" t="str">
        <f>+VLOOKUP(A2826,BD!$A$2:$E$3988,4,0)</f>
        <v>ESCORIAL - Sepia Escorial Ng baquelita</v>
      </c>
      <c r="E2826" s="96">
        <f>+VLOOKUP(A2826,BD!$A$2:$E$3988,5,0)</f>
        <v>4628.57</v>
      </c>
      <c r="G2826" s="101">
        <f t="shared" si="90"/>
        <v>2499.4299999999998</v>
      </c>
      <c r="H2826" s="69"/>
      <c r="I2826" s="101">
        <f t="array" ref="I2826">+ROUND(G2826+(G2826*DES.2),2)</f>
        <v>4498.97</v>
      </c>
      <c r="J2826" s="57"/>
      <c r="K2826" s="57"/>
      <c r="L2826" s="57"/>
      <c r="M2826" s="57"/>
      <c r="N2826" s="57"/>
      <c r="O2826" s="65" t="str">
        <f>+IFERROR(VLOOKUP(A2826,Imagen!A:B,2,0),"")</f>
        <v/>
      </c>
    </row>
    <row r="2827" spans="1:15" ht="25.5">
      <c r="A2827" s="75" t="s">
        <v>2822</v>
      </c>
      <c r="C2827" s="94">
        <f>+VLOOKUP(A2827,BD!$A$2:$E$3988,3,0)</f>
        <v>40</v>
      </c>
      <c r="D2827" s="95" t="str">
        <f>+VLOOKUP(A2827,BD!$A$2:$E$3988,4,0)</f>
        <v>INDUSTRIALES - INDUSTRIAL INYECCION  8/10/11/CUADRADO</v>
      </c>
      <c r="E2827" s="96">
        <f>+VLOOKUP(A2827,BD!$A$2:$E$3988,5,0)</f>
        <v>5714.29</v>
      </c>
      <c r="G2827" s="101">
        <f t="shared" si="90"/>
        <v>3085.72</v>
      </c>
      <c r="H2827" s="69"/>
      <c r="I2827" s="101">
        <f t="array" ref="I2827">+ROUND(G2827+(G2827*DES.2),2)</f>
        <v>5554.3</v>
      </c>
      <c r="J2827" s="57"/>
      <c r="K2827" s="57"/>
      <c r="L2827" s="57"/>
      <c r="M2827" s="57"/>
      <c r="N2827" s="57"/>
      <c r="O2827" s="65" t="str">
        <f>+IFERROR(VLOOKUP(A2827,Imagen!A:B,2,0),"")</f>
        <v/>
      </c>
    </row>
    <row r="2828" spans="1:15" ht="18">
      <c r="A2828" s="75" t="s">
        <v>2823</v>
      </c>
      <c r="C2828" s="94">
        <f>+VLOOKUP(A2828,BD!$A$2:$E$3988,3,0)</f>
        <v>50</v>
      </c>
      <c r="D2828" s="95" t="str">
        <f>+VLOOKUP(A2828,BD!$A$2:$E$3988,4,0)</f>
        <v>LONGVIE - LONGVIE KENIA   B / M / N / G  6mm</v>
      </c>
      <c r="E2828" s="96">
        <f>+VLOOKUP(A2828,BD!$A$2:$E$3988,5,0)</f>
        <v>5714.29</v>
      </c>
      <c r="G2828" s="101">
        <f t="shared" si="90"/>
        <v>3085.72</v>
      </c>
      <c r="H2828" s="69"/>
      <c r="I2828" s="101">
        <f t="array" ref="I2828">+ROUND(G2828+(G2828*DES.2),2)</f>
        <v>5554.3</v>
      </c>
      <c r="J2828" s="57"/>
      <c r="K2828" s="57"/>
      <c r="L2828" s="57"/>
      <c r="M2828" s="57"/>
      <c r="N2828" s="57"/>
      <c r="O2828" s="65" t="str">
        <f>+IFERROR(VLOOKUP(A2828,Imagen!A:B,2,0),"")</f>
        <v/>
      </c>
    </row>
    <row r="2829" spans="1:15" ht="18">
      <c r="A2829" s="75" t="s">
        <v>2824</v>
      </c>
      <c r="C2829" s="94">
        <f>+VLOOKUP(A2829,BD!$A$2:$E$3988,3,0)</f>
        <v>51</v>
      </c>
      <c r="D2829" s="95" t="str">
        <f>+VLOOKUP(A2829,BD!$A$2:$E$3988,4,0)</f>
        <v>LONGVIE - BCO / GRIS / NEG / MARR 2005 C/C 6 mm</v>
      </c>
      <c r="E2829" s="96">
        <f>+VLOOKUP(A2829,BD!$A$2:$E$3988,5,0)</f>
        <v>6000</v>
      </c>
      <c r="G2829" s="101">
        <f t="shared" si="90"/>
        <v>3240</v>
      </c>
      <c r="H2829" s="69"/>
      <c r="I2829" s="101">
        <f t="array" ref="I2829">+ROUND(G2829+(G2829*DES.2),2)</f>
        <v>5832</v>
      </c>
      <c r="J2829" s="57"/>
      <c r="K2829" s="57"/>
      <c r="L2829" s="57"/>
      <c r="M2829" s="57"/>
      <c r="N2829" s="57"/>
      <c r="O2829" s="65" t="str">
        <f>+IFERROR(VLOOKUP(A2829,Imagen!A:B,2,0),"")</f>
        <v/>
      </c>
    </row>
    <row r="2830" spans="1:15" ht="18">
      <c r="A2830" s="75" t="s">
        <v>2825</v>
      </c>
      <c r="C2830" s="94">
        <f>+VLOOKUP(A2830,BD!$A$2:$E$3988,3,0)</f>
        <v>52</v>
      </c>
      <c r="D2830" s="95" t="str">
        <f>+VLOOKUP(A2830,BD!$A$2:$E$3988,4,0)</f>
        <v>LONGVIE - BLANCO    2005  6mm  EMBUTIR</v>
      </c>
      <c r="E2830" s="96">
        <f>+VLOOKUP(A2830,BD!$A$2:$E$3988,5,0)</f>
        <v>6000</v>
      </c>
      <c r="G2830" s="101">
        <f t="shared" si="90"/>
        <v>3240</v>
      </c>
      <c r="H2830" s="69"/>
      <c r="I2830" s="101">
        <f t="array" ref="I2830">+ROUND(G2830+(G2830*DES.2),2)</f>
        <v>5832</v>
      </c>
      <c r="J2830" s="57"/>
      <c r="K2830" s="57"/>
      <c r="L2830" s="57"/>
      <c r="M2830" s="57"/>
      <c r="N2830" s="57"/>
      <c r="O2830" s="65" t="str">
        <f>+IFERROR(VLOOKUP(A2830,Imagen!A:B,2,0),"")</f>
        <v/>
      </c>
    </row>
    <row r="2831" spans="1:15" ht="18">
      <c r="A2831" s="75" t="s">
        <v>2826</v>
      </c>
      <c r="C2831" s="94">
        <f>+VLOOKUP(A2831,BD!$A$2:$E$3988,3,0)</f>
        <v>53</v>
      </c>
      <c r="D2831" s="95" t="str">
        <f>+VLOOKUP(A2831,BD!$A$2:$E$3988,4,0)</f>
        <v>LONGVIE - Longvie 2000 diam 8 mrr</v>
      </c>
      <c r="E2831" s="96">
        <f>+VLOOKUP(A2831,BD!$A$2:$E$3988,5,0)</f>
        <v>5714.29</v>
      </c>
      <c r="G2831" s="101">
        <f t="shared" si="90"/>
        <v>3085.72</v>
      </c>
      <c r="H2831" s="69"/>
      <c r="I2831" s="101">
        <f t="array" ref="I2831">+ROUND(G2831+(G2831*DES.2),2)</f>
        <v>5554.3</v>
      </c>
      <c r="J2831" s="57"/>
      <c r="K2831" s="57"/>
      <c r="L2831" s="57"/>
      <c r="M2831" s="57"/>
      <c r="N2831" s="57"/>
      <c r="O2831" s="65" t="str">
        <f>+IFERROR(VLOOKUP(A2831,Imagen!A:B,2,0),"")</f>
        <v/>
      </c>
    </row>
    <row r="2832" spans="1:15" ht="18">
      <c r="A2832" s="75" t="s">
        <v>2827</v>
      </c>
      <c r="C2832" s="94">
        <f>+VLOOKUP(A2832,BD!$A$2:$E$3988,3,0)</f>
        <v>54</v>
      </c>
      <c r="D2832" s="95" t="str">
        <f>+VLOOKUP(A2832,BD!$A$2:$E$3988,4,0)</f>
        <v>LONGVIE - BLANCO 89 CON ARO  C / L</v>
      </c>
      <c r="E2832" s="96">
        <f>+VLOOKUP(A2832,BD!$A$2:$E$3988,5,0)</f>
        <v>5500</v>
      </c>
      <c r="G2832" s="101">
        <f t="shared" si="90"/>
        <v>2970</v>
      </c>
      <c r="H2832" s="69"/>
      <c r="I2832" s="101">
        <f t="array" ref="I2832">+ROUND(G2832+(G2832*DES.2),2)</f>
        <v>5346</v>
      </c>
      <c r="J2832" s="57"/>
      <c r="K2832" s="57"/>
      <c r="L2832" s="57"/>
      <c r="M2832" s="57"/>
      <c r="N2832" s="57"/>
      <c r="O2832" s="65" t="str">
        <f>+IFERROR(VLOOKUP(A2832,Imagen!A:B,2,0),"")</f>
        <v/>
      </c>
    </row>
    <row r="2833" spans="1:15" ht="18">
      <c r="A2833" s="75" t="s">
        <v>2828</v>
      </c>
      <c r="C2833" s="94">
        <f>+VLOOKUP(A2833,BD!$A$2:$E$3988,3,0)</f>
        <v>55</v>
      </c>
      <c r="D2833" s="95" t="str">
        <f>+VLOOKUP(A2833,BD!$A$2:$E$3988,4,0)</f>
        <v>LONGVIE - Longvie 89 c/aro v/L MRR diam8</v>
      </c>
      <c r="E2833" s="96">
        <f>+VLOOKUP(A2833,BD!$A$2:$E$3988,5,0)</f>
        <v>5500</v>
      </c>
      <c r="G2833" s="101">
        <f t="shared" si="90"/>
        <v>2970</v>
      </c>
      <c r="H2833" s="69"/>
      <c r="I2833" s="101">
        <f t="array" ref="I2833">+ROUND(G2833+(G2833*DES.2),2)</f>
        <v>5346</v>
      </c>
      <c r="J2833" s="57"/>
      <c r="K2833" s="57"/>
      <c r="L2833" s="57"/>
      <c r="M2833" s="57"/>
      <c r="N2833" s="57"/>
      <c r="O2833" s="65" t="str">
        <f>+IFERROR(VLOOKUP(A2833,Imagen!A:B,2,0),"")</f>
        <v/>
      </c>
    </row>
    <row r="2834" spans="1:15" ht="18">
      <c r="A2834" s="75" t="s">
        <v>2829</v>
      </c>
      <c r="C2834" s="94">
        <f>+VLOOKUP(A2834,BD!$A$2:$E$3988,3,0)</f>
        <v>56</v>
      </c>
      <c r="D2834" s="95" t="str">
        <f>+VLOOKUP(A2834,BD!$A$2:$E$3988,4,0)</f>
        <v>LONGVIE - Longvie 2002 diam 8 bl V/L</v>
      </c>
      <c r="E2834" s="96">
        <f>+VLOOKUP(A2834,BD!$A$2:$E$3988,5,0)</f>
        <v>5800</v>
      </c>
      <c r="G2834" s="101">
        <f t="shared" si="90"/>
        <v>3132</v>
      </c>
      <c r="H2834" s="69"/>
      <c r="I2834" s="101">
        <f t="array" ref="I2834">+ROUND(G2834+(G2834*DES.2),2)</f>
        <v>5637.6</v>
      </c>
      <c r="J2834" s="57"/>
      <c r="K2834" s="57"/>
      <c r="L2834" s="57"/>
      <c r="M2834" s="57"/>
      <c r="N2834" s="57"/>
      <c r="O2834" s="65" t="str">
        <f>+IFERROR(VLOOKUP(A2834,Imagen!A:B,2,0),"")</f>
        <v/>
      </c>
    </row>
    <row r="2835" spans="1:15" ht="18">
      <c r="A2835" s="75" t="s">
        <v>2830</v>
      </c>
      <c r="C2835" s="94">
        <f>+VLOOKUP(A2835,BD!$A$2:$E$3988,3,0)</f>
        <v>57</v>
      </c>
      <c r="D2835" s="95" t="str">
        <f>+VLOOKUP(A2835,BD!$A$2:$E$3988,4,0)</f>
        <v>LONGVIE - Longvie 2010 cocina Bl</v>
      </c>
      <c r="E2835" s="96">
        <f>+VLOOKUP(A2835,BD!$A$2:$E$3988,5,0)</f>
        <v>5000</v>
      </c>
      <c r="G2835" s="101">
        <f t="shared" si="90"/>
        <v>2700</v>
      </c>
      <c r="H2835" s="69"/>
      <c r="I2835" s="101">
        <f t="array" ref="I2835">+ROUND(G2835+(G2835*DES.2),2)</f>
        <v>4860</v>
      </c>
      <c r="J2835" s="57"/>
      <c r="K2835" s="57"/>
      <c r="L2835" s="57"/>
      <c r="M2835" s="57"/>
      <c r="N2835" s="57"/>
      <c r="O2835" s="65" t="str">
        <f>+IFERROR(VLOOKUP(A2835,Imagen!A:B,2,0),"")</f>
        <v/>
      </c>
    </row>
    <row r="2836" spans="1:15" ht="18">
      <c r="A2836" s="75" t="s">
        <v>2831</v>
      </c>
      <c r="C2836" s="94">
        <f>+VLOOKUP(A2836,BD!$A$2:$E$3988,3,0)</f>
        <v>58</v>
      </c>
      <c r="D2836" s="95" t="str">
        <f>+VLOOKUP(A2836,BD!$A$2:$E$3988,4,0)</f>
        <v>LONGVIE - Longvie 2010 cocina Gris</v>
      </c>
      <c r="E2836" s="96">
        <f>+VLOOKUP(A2836,BD!$A$2:$E$3988,5,0)</f>
        <v>5000</v>
      </c>
      <c r="G2836" s="101">
        <f t="shared" si="90"/>
        <v>2700</v>
      </c>
      <c r="H2836" s="69"/>
      <c r="I2836" s="101">
        <f t="array" ref="I2836">+ROUND(G2836+(G2836*DES.2),2)</f>
        <v>4860</v>
      </c>
      <c r="J2836" s="57"/>
      <c r="K2836" s="57"/>
      <c r="L2836" s="57"/>
      <c r="M2836" s="57"/>
      <c r="N2836" s="57"/>
      <c r="O2836" s="65" t="str">
        <f>+IFERROR(VLOOKUP(A2836,Imagen!A:B,2,0),"")</f>
        <v/>
      </c>
    </row>
    <row r="2837" spans="1:15" ht="18">
      <c r="A2837" s="75" t="s">
        <v>2832</v>
      </c>
      <c r="C2837" s="94">
        <f>+VLOOKUP(A2837,BD!$A$2:$E$3988,3,0)</f>
        <v>59</v>
      </c>
      <c r="D2837" s="95" t="str">
        <f>+VLOOKUP(A2837,BD!$A$2:$E$3988,4,0)</f>
        <v>LONGVIE - Longvie actual bl</v>
      </c>
      <c r="E2837" s="96">
        <f>+VLOOKUP(A2837,BD!$A$2:$E$3988,5,0)</f>
        <v>2285.71</v>
      </c>
      <c r="G2837" s="101">
        <f t="shared" si="90"/>
        <v>1234.28</v>
      </c>
      <c r="H2837" s="69"/>
      <c r="I2837" s="101">
        <f t="array" ref="I2837">+ROUND(G2837+(G2837*DES.2),2)</f>
        <v>2221.6999999999998</v>
      </c>
      <c r="J2837" s="57"/>
      <c r="K2837" s="57"/>
      <c r="L2837" s="57"/>
      <c r="M2837" s="57"/>
      <c r="N2837" s="57"/>
      <c r="O2837" s="65" t="str">
        <f>+IFERROR(VLOOKUP(A2837,Imagen!A:B,2,0),"")</f>
        <v/>
      </c>
    </row>
    <row r="2838" spans="1:15" ht="18">
      <c r="A2838" s="75" t="s">
        <v>2833</v>
      </c>
      <c r="C2838" s="94">
        <f>+VLOOKUP(A2838,BD!$A$2:$E$3988,3,0)</f>
        <v>60</v>
      </c>
      <c r="D2838" s="95" t="str">
        <f>+VLOOKUP(A2838,BD!$A$2:$E$3988,4,0)</f>
        <v>LONGVIE - Longvie Anafe 2010 bl</v>
      </c>
      <c r="E2838" s="96">
        <f>+VLOOKUP(A2838,BD!$A$2:$E$3988,5,0)</f>
        <v>5714.29</v>
      </c>
      <c r="G2838" s="101">
        <f t="shared" si="90"/>
        <v>3085.72</v>
      </c>
      <c r="H2838" s="69"/>
      <c r="I2838" s="101">
        <f t="array" ref="I2838">+ROUND(G2838+(G2838*DES.2),2)</f>
        <v>5554.3</v>
      </c>
      <c r="J2838" s="57"/>
      <c r="K2838" s="57"/>
      <c r="L2838" s="57"/>
      <c r="M2838" s="57"/>
      <c r="N2838" s="57"/>
      <c r="O2838" s="65" t="str">
        <f>+IFERROR(VLOOKUP(A2838,Imagen!A:B,2,0),"")</f>
        <v/>
      </c>
    </row>
    <row r="2839" spans="1:15" ht="18">
      <c r="A2839" s="75" t="s">
        <v>2834</v>
      </c>
      <c r="C2839" s="94">
        <f>+VLOOKUP(A2839,BD!$A$2:$E$3988,3,0)</f>
        <v>61</v>
      </c>
      <c r="D2839" s="95" t="str">
        <f>+VLOOKUP(A2839,BD!$A$2:$E$3988,4,0)</f>
        <v>LONGVIE - Longvie Anafe 2010 gris</v>
      </c>
      <c r="E2839" s="96">
        <f>+VLOOKUP(A2839,BD!$A$2:$E$3988,5,0)</f>
        <v>5714.29</v>
      </c>
      <c r="G2839" s="101">
        <f t="shared" si="90"/>
        <v>3085.72</v>
      </c>
      <c r="H2839" s="69"/>
      <c r="I2839" s="101">
        <f t="array" ref="I2839">+ROUND(G2839+(G2839*DES.2),2)</f>
        <v>5554.3</v>
      </c>
      <c r="J2839" s="57"/>
      <c r="K2839" s="57"/>
      <c r="L2839" s="57"/>
      <c r="M2839" s="57"/>
      <c r="N2839" s="57"/>
      <c r="O2839" s="65" t="str">
        <f>+IFERROR(VLOOKUP(A2839,Imagen!A:B,2,0),"")</f>
        <v/>
      </c>
    </row>
    <row r="2840" spans="1:15" ht="18">
      <c r="A2840" s="75" t="s">
        <v>2835</v>
      </c>
      <c r="C2840" s="94">
        <f>+VLOOKUP(A2840,BD!$A$2:$E$3988,3,0)</f>
        <v>70</v>
      </c>
      <c r="D2840" s="95" t="str">
        <f>+VLOOKUP(A2840,BD!$A$2:$E$3988,4,0)</f>
        <v>MABE - MABE   GRIS   6 / 8 mm</v>
      </c>
      <c r="E2840" s="96">
        <f>+VLOOKUP(A2840,BD!$A$2:$E$3988,5,0)</f>
        <v>4114.29</v>
      </c>
      <c r="G2840" s="101">
        <f t="shared" si="90"/>
        <v>2221.7199999999998</v>
      </c>
      <c r="H2840" s="69"/>
      <c r="I2840" s="101">
        <f t="array" ref="I2840">+ROUND(G2840+(G2840*DES.2),2)</f>
        <v>3999.1</v>
      </c>
      <c r="J2840" s="57"/>
      <c r="K2840" s="57"/>
      <c r="L2840" s="57"/>
      <c r="M2840" s="57"/>
      <c r="N2840" s="57"/>
      <c r="O2840" s="65" t="str">
        <f>+IFERROR(VLOOKUP(A2840,Imagen!A:B,2,0),"")</f>
        <v/>
      </c>
    </row>
    <row r="2841" spans="1:15" ht="18">
      <c r="A2841" s="75" t="s">
        <v>2836</v>
      </c>
      <c r="C2841" s="94">
        <f>+VLOOKUP(A2841,BD!$A$2:$E$3988,3,0)</f>
        <v>71</v>
      </c>
      <c r="D2841" s="95" t="str">
        <f>+VLOOKUP(A2841,BD!$A$2:$E$3988,4,0)</f>
        <v>MARTIRI - LÁGRIMA BLANCA  C / C</v>
      </c>
      <c r="E2841" s="96">
        <f>+VLOOKUP(A2841,BD!$A$2:$E$3988,5,0)</f>
        <v>4166.67</v>
      </c>
      <c r="G2841" s="101">
        <f t="shared" si="90"/>
        <v>2250</v>
      </c>
      <c r="H2841" s="69"/>
      <c r="I2841" s="101">
        <f t="array" ref="I2841">+ROUND(G2841+(G2841*DES.2),2)</f>
        <v>4050</v>
      </c>
      <c r="J2841" s="57"/>
      <c r="K2841" s="57"/>
      <c r="L2841" s="57"/>
      <c r="M2841" s="57"/>
      <c r="N2841" s="57"/>
      <c r="O2841" s="65" t="str">
        <f>+IFERROR(VLOOKUP(A2841,Imagen!A:B,2,0),"")</f>
        <v/>
      </c>
    </row>
    <row r="2842" spans="1:15" ht="18">
      <c r="A2842" s="75" t="s">
        <v>2837</v>
      </c>
      <c r="C2842" s="94">
        <f>+VLOOKUP(A2842,BD!$A$2:$E$3988,3,0)</f>
        <v>72</v>
      </c>
      <c r="D2842" s="95" t="str">
        <f>+VLOOKUP(A2842,BD!$A$2:$E$3988,4,0)</f>
        <v>ORBIS - CONVECTA BLANCA / GRIS  8mm / 6mm</v>
      </c>
      <c r="E2842" s="96">
        <f>+VLOOKUP(A2842,BD!$A$2:$E$3988,5,0)</f>
        <v>6666.67</v>
      </c>
      <c r="G2842" s="101">
        <f t="shared" ref="G2842:G2869" si="91">IF($G$7="SI",ROUND(E2842-(E2842*DES.1),2)*1.21,ROUND(E2842-(E2842*DES.1),2))</f>
        <v>3600</v>
      </c>
      <c r="H2842" s="69"/>
      <c r="I2842" s="101">
        <f t="array" ref="I2842">+ROUND(G2842+(G2842*DES.2),2)</f>
        <v>6480</v>
      </c>
      <c r="J2842" s="57"/>
      <c r="K2842" s="57"/>
      <c r="L2842" s="57"/>
      <c r="M2842" s="57"/>
      <c r="N2842" s="57"/>
      <c r="O2842" s="65" t="str">
        <f>+IFERROR(VLOOKUP(A2842,Imagen!A:B,2,0),"")</f>
        <v/>
      </c>
    </row>
    <row r="2843" spans="1:15" ht="18">
      <c r="A2843" s="75" t="s">
        <v>2838</v>
      </c>
      <c r="C2843" s="94">
        <f>+VLOOKUP(A2843,BD!$A$2:$E$3988,3,0)</f>
        <v>73</v>
      </c>
      <c r="D2843" s="95" t="str">
        <f>+VLOOKUP(A2843,BD!$A$2:$E$3988,4,0)</f>
        <v>ORBIS - KIT 2010  BLANCO / MARRÓN / NEGRO</v>
      </c>
      <c r="E2843" s="96">
        <f>+VLOOKUP(A2843,BD!$A$2:$E$3988,5,0)</f>
        <v>7714.29</v>
      </c>
      <c r="G2843" s="101">
        <f t="shared" si="91"/>
        <v>4165.72</v>
      </c>
      <c r="H2843" s="69"/>
      <c r="I2843" s="101">
        <f t="array" ref="I2843">+ROUND(G2843+(G2843*DES.2),2)</f>
        <v>7498.3</v>
      </c>
      <c r="J2843" s="57"/>
      <c r="K2843" s="57"/>
      <c r="L2843" s="57"/>
      <c r="M2843" s="57"/>
      <c r="N2843" s="57"/>
      <c r="O2843" s="65" t="str">
        <f>+IFERROR(VLOOKUP(A2843,Imagen!A:B,2,0),"")</f>
        <v/>
      </c>
    </row>
    <row r="2844" spans="1:15" ht="18">
      <c r="A2844" s="75" t="s">
        <v>2839</v>
      </c>
      <c r="C2844" s="94">
        <f>+VLOOKUP(A2844,BD!$A$2:$E$3988,3,0)</f>
        <v>74</v>
      </c>
      <c r="D2844" s="95" t="str">
        <f>+VLOOKUP(A2844,BD!$A$2:$E$3988,4,0)</f>
        <v>ORBIS - MARRÓN 88</v>
      </c>
      <c r="E2844" s="96">
        <f>+VLOOKUP(A2844,BD!$A$2:$E$3988,5,0)</f>
        <v>4628.57</v>
      </c>
      <c r="G2844" s="101">
        <f t="shared" si="91"/>
        <v>2499.4299999999998</v>
      </c>
      <c r="H2844" s="69"/>
      <c r="I2844" s="101">
        <f t="array" ref="I2844">+ROUND(G2844+(G2844*DES.2),2)</f>
        <v>4498.97</v>
      </c>
      <c r="J2844" s="57"/>
      <c r="K2844" s="57"/>
      <c r="L2844" s="57"/>
      <c r="M2844" s="57"/>
      <c r="N2844" s="57"/>
      <c r="O2844" s="65" t="str">
        <f>+IFERROR(VLOOKUP(A2844,Imagen!A:B,2,0),"")</f>
        <v/>
      </c>
    </row>
    <row r="2845" spans="1:15" ht="18">
      <c r="A2845" s="75" t="s">
        <v>2840</v>
      </c>
      <c r="C2845" s="94">
        <f>+VLOOKUP(A2845,BD!$A$2:$E$3988,3,0)</f>
        <v>75</v>
      </c>
      <c r="D2845" s="95" t="str">
        <f>+VLOOKUP(A2845,BD!$A$2:$E$3988,4,0)</f>
        <v>ORBIS - MERTIG 84  MARRÓN</v>
      </c>
      <c r="E2845" s="96">
        <f>+VLOOKUP(A2845,BD!$A$2:$E$3988,5,0)</f>
        <v>5657.14</v>
      </c>
      <c r="G2845" s="101">
        <f t="shared" si="91"/>
        <v>3054.86</v>
      </c>
      <c r="H2845" s="69"/>
      <c r="I2845" s="101">
        <f t="array" ref="I2845">+ROUND(G2845+(G2845*DES.2),2)</f>
        <v>5498.75</v>
      </c>
      <c r="J2845" s="57"/>
      <c r="K2845" s="57"/>
      <c r="L2845" s="57"/>
      <c r="M2845" s="57"/>
      <c r="N2845" s="57"/>
      <c r="O2845" s="65" t="str">
        <f>+IFERROR(VLOOKUP(A2845,Imagen!A:B,2,0),"")</f>
        <v/>
      </c>
    </row>
    <row r="2846" spans="1:15" ht="18">
      <c r="A2846" s="75" t="s">
        <v>2841</v>
      </c>
      <c r="C2846" s="94">
        <f>+VLOOKUP(A2846,BD!$A$2:$E$3988,3,0)</f>
        <v>76</v>
      </c>
      <c r="D2846" s="95" t="str">
        <f>+VLOOKUP(A2846,BD!$A$2:$E$3988,4,0)</f>
        <v>ORBIS - MODELO 388  2011  BLANCO / MARRÓN</v>
      </c>
      <c r="E2846" s="96">
        <f>+VLOOKUP(A2846,BD!$A$2:$E$3988,5,0)</f>
        <v>6171.43</v>
      </c>
      <c r="G2846" s="101">
        <f t="shared" si="91"/>
        <v>3332.57</v>
      </c>
      <c r="H2846" s="69"/>
      <c r="I2846" s="101">
        <f t="array" ref="I2846">+ROUND(G2846+(G2846*DES.2),2)</f>
        <v>5998.63</v>
      </c>
      <c r="J2846" s="57"/>
      <c r="K2846" s="57"/>
      <c r="L2846" s="57"/>
      <c r="M2846" s="57"/>
      <c r="N2846" s="57"/>
      <c r="O2846" s="65" t="str">
        <f>+IFERROR(VLOOKUP(A2846,Imagen!A:B,2,0),"")</f>
        <v/>
      </c>
    </row>
    <row r="2847" spans="1:15" ht="18">
      <c r="A2847" s="75" t="s">
        <v>2842</v>
      </c>
      <c r="C2847" s="94">
        <f>+VLOOKUP(A2847,BD!$A$2:$E$3988,3,0)</f>
        <v>77</v>
      </c>
      <c r="D2847" s="95" t="str">
        <f>+VLOOKUP(A2847,BD!$A$2:$E$3988,4,0)</f>
        <v>ORBIS - Orbis 388 ng</v>
      </c>
      <c r="E2847" s="96">
        <f>+VLOOKUP(A2847,BD!$A$2:$E$3988,5,0)</f>
        <v>6171.43</v>
      </c>
      <c r="G2847" s="101">
        <f t="shared" si="91"/>
        <v>3332.57</v>
      </c>
      <c r="H2847" s="69"/>
      <c r="I2847" s="101">
        <f t="array" ref="I2847">+ROUND(G2847+(G2847*DES.2),2)</f>
        <v>5998.63</v>
      </c>
      <c r="J2847" s="57"/>
      <c r="K2847" s="57"/>
      <c r="L2847" s="57"/>
      <c r="M2847" s="57"/>
      <c r="N2847" s="57"/>
      <c r="O2847" s="65" t="str">
        <f>+IFERROR(VLOOKUP(A2847,Imagen!A:B,2,0),"")</f>
        <v/>
      </c>
    </row>
    <row r="2848" spans="1:15" ht="18">
      <c r="A2848" s="75" t="s">
        <v>2843</v>
      </c>
      <c r="C2848" s="94">
        <f>+VLOOKUP(A2848,BD!$A$2:$E$3988,3,0)</f>
        <v>78</v>
      </c>
      <c r="D2848" s="95" t="str">
        <f>+VLOOKUP(A2848,BD!$A$2:$E$3988,4,0)</f>
        <v>ORBIS - Orbis 84 Ng baquelita</v>
      </c>
      <c r="E2848" s="96">
        <f>+VLOOKUP(A2848,BD!$A$2:$E$3988,5,0)</f>
        <v>5657.14</v>
      </c>
      <c r="G2848" s="101">
        <f t="shared" si="91"/>
        <v>3054.86</v>
      </c>
      <c r="H2848" s="69"/>
      <c r="I2848" s="101">
        <f t="array" ref="I2848">+ROUND(G2848+(G2848*DES.2),2)</f>
        <v>5498.75</v>
      </c>
      <c r="J2848" s="57"/>
      <c r="K2848" s="57"/>
      <c r="L2848" s="57"/>
      <c r="M2848" s="57"/>
      <c r="N2848" s="57"/>
      <c r="O2848" s="65" t="str">
        <f>+IFERROR(VLOOKUP(A2848,Imagen!A:B,2,0),"")</f>
        <v/>
      </c>
    </row>
    <row r="2849" spans="1:15" ht="18">
      <c r="A2849" s="75" t="s">
        <v>2844</v>
      </c>
      <c r="C2849" s="94">
        <f>+VLOOKUP(A2849,BD!$A$2:$E$3988,3,0)</f>
        <v>79</v>
      </c>
      <c r="D2849" s="95" t="str">
        <f>+VLOOKUP(A2849,BD!$A$2:$E$3988,4,0)</f>
        <v>ORBIS - Orbis Kit ng</v>
      </c>
      <c r="E2849" s="96">
        <f>+VLOOKUP(A2849,BD!$A$2:$E$3988,5,0)</f>
        <v>7714.29</v>
      </c>
      <c r="G2849" s="101">
        <f t="shared" si="91"/>
        <v>4165.72</v>
      </c>
      <c r="H2849" s="69"/>
      <c r="I2849" s="101">
        <f t="array" ref="I2849">+ROUND(G2849+(G2849*DES.2),2)</f>
        <v>7498.3</v>
      </c>
      <c r="J2849" s="57"/>
      <c r="K2849" s="57"/>
      <c r="L2849" s="57"/>
      <c r="M2849" s="57"/>
      <c r="N2849" s="57"/>
      <c r="O2849" s="65" t="str">
        <f>+IFERROR(VLOOKUP(A2849,Imagen!A:B,2,0),"")</f>
        <v/>
      </c>
    </row>
    <row r="2850" spans="1:15" ht="18">
      <c r="A2850" s="75" t="s">
        <v>2845</v>
      </c>
      <c r="C2850" s="94">
        <f>+VLOOKUP(A2850,BD!$A$2:$E$3988,3,0)</f>
        <v>80</v>
      </c>
      <c r="D2850" s="95" t="str">
        <f>+VLOOKUP(A2850,BD!$A$2:$E$3988,4,0)</f>
        <v>ORBIS - Orbis Kit mrr</v>
      </c>
      <c r="E2850" s="96">
        <f>+VLOOKUP(A2850,BD!$A$2:$E$3988,5,0)</f>
        <v>7714.29</v>
      </c>
      <c r="G2850" s="101">
        <f t="shared" si="91"/>
        <v>4165.72</v>
      </c>
      <c r="H2850" s="69"/>
      <c r="I2850" s="101">
        <f t="array" ref="I2850">+ROUND(G2850+(G2850*DES.2),2)</f>
        <v>7498.3</v>
      </c>
      <c r="J2850" s="57"/>
      <c r="K2850" s="57"/>
      <c r="L2850" s="57"/>
      <c r="M2850" s="57"/>
      <c r="N2850" s="57"/>
      <c r="O2850" s="65" t="str">
        <f>+IFERROR(VLOOKUP(A2850,Imagen!A:B,2,0),"")</f>
        <v/>
      </c>
    </row>
    <row r="2851" spans="1:15" ht="18">
      <c r="A2851" s="75" t="s">
        <v>2846</v>
      </c>
      <c r="C2851" s="94">
        <f>+VLOOKUP(A2851,BD!$A$2:$E$3988,3,0)</f>
        <v>81</v>
      </c>
      <c r="D2851" s="95" t="str">
        <f>+VLOOKUP(A2851,BD!$A$2:$E$3988,4,0)</f>
        <v>ORBIS - ORBIS - VOLCAN   BLANCA / MARRÓN / GRIS</v>
      </c>
      <c r="E2851" s="96">
        <f>+VLOOKUP(A2851,BD!$A$2:$E$3988,5,0)</f>
        <v>6190.48</v>
      </c>
      <c r="G2851" s="101">
        <f t="shared" si="91"/>
        <v>3342.86</v>
      </c>
      <c r="H2851" s="69"/>
      <c r="I2851" s="101">
        <f t="array" ref="I2851">+ROUND(G2851+(G2851*DES.2),2)</f>
        <v>6017.15</v>
      </c>
      <c r="J2851" s="57"/>
      <c r="K2851" s="57"/>
      <c r="L2851" s="57"/>
      <c r="M2851" s="57"/>
      <c r="N2851" s="57"/>
      <c r="O2851" s="65" t="str">
        <f>+IFERROR(VLOOKUP(A2851,Imagen!A:B,2,0),"")</f>
        <v/>
      </c>
    </row>
    <row r="2852" spans="1:15" ht="18">
      <c r="A2852" s="75" t="s">
        <v>2847</v>
      </c>
      <c r="C2852" s="94">
        <f>+VLOOKUP(A2852,BD!$A$2:$E$3988,3,0)</f>
        <v>90</v>
      </c>
      <c r="D2852" s="95" t="str">
        <f>+VLOOKUP(A2852,BD!$A$2:$E$3988,4,0)</f>
        <v>DAUCO - P.Dauco Mrr diam8 v/L baquelita</v>
      </c>
      <c r="E2852" s="96">
        <f>+VLOOKUP(A2852,BD!$A$2:$E$3988,5,0)</f>
        <v>4190.4799999999996</v>
      </c>
      <c r="G2852" s="101">
        <f t="shared" si="91"/>
        <v>2262.86</v>
      </c>
      <c r="H2852" s="69"/>
      <c r="I2852" s="101">
        <f t="array" ref="I2852">+ROUND(G2852+(G2852*DES.2),2)</f>
        <v>4073.15</v>
      </c>
      <c r="J2852" s="57"/>
      <c r="K2852" s="57"/>
      <c r="L2852" s="57"/>
      <c r="M2852" s="57"/>
      <c r="N2852" s="57"/>
      <c r="O2852" s="65" t="str">
        <f>+IFERROR(VLOOKUP(A2852,Imagen!A:B,2,0),"")</f>
        <v/>
      </c>
    </row>
    <row r="2853" spans="1:15" ht="18">
      <c r="A2853" s="75" t="s">
        <v>2848</v>
      </c>
      <c r="C2853" s="94">
        <f>+VLOOKUP(A2853,BD!$A$2:$E$3988,3,0)</f>
        <v>91</v>
      </c>
      <c r="D2853" s="95" t="str">
        <f>+VLOOKUP(A2853,BD!$A$2:$E$3988,4,0)</f>
        <v>ORO AZUL - CHANFLEADA 88 C / C</v>
      </c>
      <c r="E2853" s="96">
        <f>+VLOOKUP(A2853,BD!$A$2:$E$3988,5,0)</f>
        <v>4190.4799999999996</v>
      </c>
      <c r="G2853" s="101">
        <f t="shared" si="91"/>
        <v>2262.86</v>
      </c>
      <c r="H2853" s="69"/>
      <c r="I2853" s="101">
        <f t="array" ref="I2853">+ROUND(G2853+(G2853*DES.2),2)</f>
        <v>4073.15</v>
      </c>
      <c r="J2853" s="57"/>
      <c r="K2853" s="57"/>
      <c r="L2853" s="57"/>
      <c r="M2853" s="57"/>
      <c r="N2853" s="57"/>
      <c r="O2853" s="65" t="str">
        <f>+IFERROR(VLOOKUP(A2853,Imagen!A:B,2,0),"")</f>
        <v/>
      </c>
    </row>
    <row r="2854" spans="1:15" ht="18">
      <c r="A2854" s="75" t="s">
        <v>2849</v>
      </c>
      <c r="C2854" s="94">
        <f>+VLOOKUP(A2854,BD!$A$2:$E$3988,3,0)</f>
        <v>92</v>
      </c>
      <c r="D2854" s="95" t="str">
        <f>+VLOOKUP(A2854,BD!$A$2:$E$3988,4,0)</f>
        <v>ORO AZUL - Oro azul 86 v/c</v>
      </c>
      <c r="E2854" s="96">
        <f>+VLOOKUP(A2854,BD!$A$2:$E$3988,5,0)</f>
        <v>5142.8599999999997</v>
      </c>
      <c r="G2854" s="101">
        <f t="shared" si="91"/>
        <v>2777.14</v>
      </c>
      <c r="H2854" s="69"/>
      <c r="I2854" s="101">
        <f t="array" ref="I2854">+ROUND(G2854+(G2854*DES.2),2)</f>
        <v>4998.8500000000004</v>
      </c>
      <c r="J2854" s="57"/>
      <c r="K2854" s="57"/>
      <c r="L2854" s="57"/>
      <c r="M2854" s="57"/>
      <c r="N2854" s="57"/>
      <c r="O2854" s="65" t="str">
        <f>+IFERROR(VLOOKUP(A2854,Imagen!A:B,2,0),"")</f>
        <v/>
      </c>
    </row>
    <row r="2855" spans="1:15" ht="18">
      <c r="A2855" s="75" t="s">
        <v>2850</v>
      </c>
      <c r="C2855" s="94">
        <f>+VLOOKUP(A2855,BD!$A$2:$E$3988,3,0)</f>
        <v>100</v>
      </c>
      <c r="D2855" s="95" t="str">
        <f>+VLOOKUP(A2855,BD!$A$2:$E$3988,4,0)</f>
        <v>PATRICK - PATRICK ANTERIOR  BLANCA</v>
      </c>
      <c r="E2855" s="96">
        <f>+VLOOKUP(A2855,BD!$A$2:$E$3988,5,0)</f>
        <v>4320</v>
      </c>
      <c r="G2855" s="101">
        <f t="shared" si="91"/>
        <v>2332.8000000000002</v>
      </c>
      <c r="H2855" s="69"/>
      <c r="I2855" s="101">
        <f t="array" ref="I2855">+ROUND(G2855+(G2855*DES.2),2)</f>
        <v>4199.04</v>
      </c>
      <c r="J2855" s="57"/>
      <c r="K2855" s="57"/>
      <c r="L2855" s="57"/>
      <c r="M2855" s="57"/>
      <c r="N2855" s="57"/>
      <c r="O2855" s="65" t="str">
        <f>+IFERROR(VLOOKUP(A2855,Imagen!A:B,2,0),"")</f>
        <v/>
      </c>
    </row>
    <row r="2856" spans="1:15" ht="18">
      <c r="A2856" s="75" t="s">
        <v>2851</v>
      </c>
      <c r="C2856" s="94">
        <f>+VLOOKUP(A2856,BD!$A$2:$E$3988,3,0)</f>
        <v>101</v>
      </c>
      <c r="D2856" s="95" t="str">
        <f>+VLOOKUP(A2856,BD!$A$2:$E$3988,4,0)</f>
        <v>PATRICK - PATRICK ANTERIOR  PLATA     CON ARO</v>
      </c>
      <c r="E2856" s="96">
        <f>+VLOOKUP(A2856,BD!$A$2:$E$3988,5,0)</f>
        <v>8228.57</v>
      </c>
      <c r="G2856" s="101">
        <f t="shared" si="91"/>
        <v>4443.43</v>
      </c>
      <c r="H2856" s="69"/>
      <c r="I2856" s="101">
        <f t="array" ref="I2856">+ROUND(G2856+(G2856*DES.2),2)</f>
        <v>7998.17</v>
      </c>
      <c r="J2856" s="57"/>
      <c r="K2856" s="57"/>
      <c r="L2856" s="57"/>
      <c r="M2856" s="57"/>
      <c r="N2856" s="57"/>
      <c r="O2856" s="65" t="str">
        <f>+IFERROR(VLOOKUP(A2856,Imagen!A:B,2,0),"")</f>
        <v/>
      </c>
    </row>
    <row r="2857" spans="1:15" ht="18">
      <c r="A2857" s="75" t="s">
        <v>2852</v>
      </c>
      <c r="C2857" s="94">
        <f>+VLOOKUP(A2857,BD!$A$2:$E$3988,3,0)</f>
        <v>102</v>
      </c>
      <c r="D2857" s="95" t="str">
        <f>+VLOOKUP(A2857,BD!$A$2:$E$3988,4,0)</f>
        <v>PATRICK - Patrick anterior gris</v>
      </c>
      <c r="E2857" s="96">
        <f>+VLOOKUP(A2857,BD!$A$2:$E$3988,5,0)</f>
        <v>4320</v>
      </c>
      <c r="G2857" s="101">
        <f t="shared" si="91"/>
        <v>2332.8000000000002</v>
      </c>
      <c r="H2857" s="69"/>
      <c r="I2857" s="101">
        <f t="array" ref="I2857">+ROUND(G2857+(G2857*DES.2),2)</f>
        <v>4199.04</v>
      </c>
      <c r="J2857" s="57"/>
      <c r="K2857" s="57"/>
      <c r="L2857" s="57"/>
      <c r="M2857" s="57"/>
      <c r="N2857" s="57"/>
      <c r="O2857" s="65" t="str">
        <f>+IFERROR(VLOOKUP(A2857,Imagen!A:B,2,0),"")</f>
        <v/>
      </c>
    </row>
    <row r="2858" spans="1:15" ht="18">
      <c r="A2858" s="75" t="s">
        <v>2853</v>
      </c>
      <c r="C2858" s="94">
        <f>+VLOOKUP(A2858,BD!$A$2:$E$3988,3,0)</f>
        <v>103</v>
      </c>
      <c r="D2858" s="95" t="str">
        <f>+VLOOKUP(A2858,BD!$A$2:$E$3988,4,0)</f>
        <v>PATRICK - PATRICK MODERNA  BLANCA</v>
      </c>
      <c r="E2858" s="96">
        <f>+VLOOKUP(A2858,BD!$A$2:$E$3988,5,0)</f>
        <v>4320</v>
      </c>
      <c r="G2858" s="101">
        <f t="shared" si="91"/>
        <v>2332.8000000000002</v>
      </c>
      <c r="H2858" s="69"/>
      <c r="I2858" s="101">
        <f t="array" ref="I2858">+ROUND(G2858+(G2858*DES.2),2)</f>
        <v>4199.04</v>
      </c>
      <c r="J2858" s="57"/>
      <c r="K2858" s="57"/>
      <c r="L2858" s="57"/>
      <c r="M2858" s="57"/>
      <c r="N2858" s="57"/>
      <c r="O2858" s="65" t="str">
        <f>+IFERROR(VLOOKUP(A2858,Imagen!A:B,2,0),"")</f>
        <v/>
      </c>
    </row>
    <row r="2859" spans="1:15" ht="18">
      <c r="A2859" s="75" t="s">
        <v>2854</v>
      </c>
      <c r="C2859" s="94">
        <f>+VLOOKUP(A2859,BD!$A$2:$E$3988,3,0)</f>
        <v>110</v>
      </c>
      <c r="D2859" s="95" t="str">
        <f>+VLOOKUP(A2859,BD!$A$2:$E$3988,4,0)</f>
        <v>PERILLA - FORNAX  Nº 3 / Nº 4</v>
      </c>
      <c r="E2859" s="96">
        <f>+VLOOKUP(A2859,BD!$A$2:$E$3988,5,0)</f>
        <v>6666.67</v>
      </c>
      <c r="G2859" s="101">
        <f t="shared" si="91"/>
        <v>3600</v>
      </c>
      <c r="H2859" s="69"/>
      <c r="I2859" s="101">
        <f t="array" ref="I2859">+ROUND(G2859+(G2859*DES.2),2)</f>
        <v>6480</v>
      </c>
      <c r="J2859" s="57"/>
      <c r="K2859" s="57"/>
      <c r="L2859" s="57"/>
      <c r="M2859" s="57"/>
      <c r="N2859" s="57"/>
      <c r="O2859" s="65" t="str">
        <f>+IFERROR(VLOOKUP(A2859,Imagen!A:B,2,0),"")</f>
        <v/>
      </c>
    </row>
    <row r="2860" spans="1:15" ht="18">
      <c r="A2860" s="75" t="s">
        <v>2855</v>
      </c>
      <c r="C2860" s="94">
        <f>+VLOOKUP(A2860,BD!$A$2:$E$3988,3,0)</f>
        <v>111</v>
      </c>
      <c r="D2860" s="95" t="str">
        <f>+VLOOKUP(A2860,BD!$A$2:$E$3988,4,0)</f>
        <v>SINGER - ESLABÓN DE LUJO OVAL CON ARO   B.</v>
      </c>
      <c r="E2860" s="96">
        <f>+VLOOKUP(A2860,BD!$A$2:$E$3988,5,0)</f>
        <v>6933.33</v>
      </c>
      <c r="G2860" s="101">
        <f t="shared" si="91"/>
        <v>3744</v>
      </c>
      <c r="H2860" s="69"/>
      <c r="I2860" s="101">
        <f t="array" ref="I2860">+ROUND(G2860+(G2860*DES.2),2)</f>
        <v>6739.2</v>
      </c>
      <c r="J2860" s="57"/>
      <c r="K2860" s="57"/>
      <c r="L2860" s="57"/>
      <c r="M2860" s="57"/>
      <c r="N2860" s="57"/>
      <c r="O2860" s="65" t="str">
        <f>+IFERROR(VLOOKUP(A2860,Imagen!A:B,2,0),"")</f>
        <v/>
      </c>
    </row>
    <row r="2861" spans="1:15" ht="18">
      <c r="A2861" s="75" t="s">
        <v>2856</v>
      </c>
      <c r="C2861" s="94">
        <f>+VLOOKUP(A2861,BD!$A$2:$E$3988,3,0)</f>
        <v>112</v>
      </c>
      <c r="D2861" s="95" t="str">
        <f>+VLOOKUP(A2861,BD!$A$2:$E$3988,4,0)</f>
        <v>SINGER - SINGER  MACOSER FLORENCIA</v>
      </c>
      <c r="E2861" s="96">
        <f>+VLOOKUP(A2861,BD!$A$2:$E$3988,5,0)</f>
        <v>7428.57</v>
      </c>
      <c r="G2861" s="101">
        <f t="shared" si="91"/>
        <v>4011.43</v>
      </c>
      <c r="H2861" s="69"/>
      <c r="I2861" s="101">
        <f t="array" ref="I2861">+ROUND(G2861+(G2861*DES.2),2)</f>
        <v>7220.57</v>
      </c>
      <c r="J2861" s="57"/>
      <c r="K2861" s="57"/>
      <c r="L2861" s="57"/>
      <c r="M2861" s="57"/>
      <c r="N2861" s="57"/>
      <c r="O2861" s="65" t="str">
        <f>+IFERROR(VLOOKUP(A2861,Imagen!A:B,2,0),"")</f>
        <v/>
      </c>
    </row>
    <row r="2862" spans="1:15" ht="18">
      <c r="A2862" s="75" t="s">
        <v>2857</v>
      </c>
      <c r="C2862" s="94">
        <f>+VLOOKUP(A2862,BD!$A$2:$E$3988,3,0)</f>
        <v>113</v>
      </c>
      <c r="D2862" s="95" t="str">
        <f>+VLOOKUP(A2862,BD!$A$2:$E$3988,4,0)</f>
        <v>SINGER - SINGER  MACOSER GOTA CON ARO</v>
      </c>
      <c r="E2862" s="96">
        <f>+VLOOKUP(A2862,BD!$A$2:$E$3988,5,0)</f>
        <v>6933.33</v>
      </c>
      <c r="G2862" s="101">
        <f t="shared" si="91"/>
        <v>3744</v>
      </c>
      <c r="H2862" s="69"/>
      <c r="I2862" s="101">
        <f t="array" ref="I2862">+ROUND(G2862+(G2862*DES.2),2)</f>
        <v>6739.2</v>
      </c>
      <c r="J2862" s="57"/>
      <c r="K2862" s="57"/>
      <c r="L2862" s="57"/>
      <c r="M2862" s="57"/>
      <c r="N2862" s="57"/>
      <c r="O2862" s="65" t="str">
        <f>+IFERROR(VLOOKUP(A2862,Imagen!A:B,2,0),"")</f>
        <v/>
      </c>
    </row>
    <row r="2863" spans="1:15" ht="18">
      <c r="A2863" s="75" t="s">
        <v>2858</v>
      </c>
      <c r="C2863" s="94">
        <f>+VLOOKUP(A2863,BD!$A$2:$E$3988,3,0)</f>
        <v>120</v>
      </c>
      <c r="D2863" s="95" t="str">
        <f>+VLOOKUP(A2863,BD!$A$2:$E$3988,4,0)</f>
        <v xml:space="preserve">VOLCAN - MARRÓN 84   8 1/2 mm </v>
      </c>
      <c r="E2863" s="96">
        <f>+VLOOKUP(A2863,BD!$A$2:$E$3988,5,0)</f>
        <v>7428.57</v>
      </c>
      <c r="G2863" s="101">
        <f t="shared" si="91"/>
        <v>4011.43</v>
      </c>
      <c r="H2863" s="69"/>
      <c r="I2863" s="101">
        <f t="array" ref="I2863">+ROUND(G2863+(G2863*DES.2),2)</f>
        <v>7220.57</v>
      </c>
      <c r="J2863" s="57"/>
      <c r="K2863" s="57"/>
      <c r="L2863" s="57"/>
      <c r="M2863" s="57"/>
      <c r="N2863" s="57"/>
      <c r="O2863" s="65" t="str">
        <f>+IFERROR(VLOOKUP(A2863,Imagen!A:B,2,0),"")</f>
        <v/>
      </c>
    </row>
    <row r="2864" spans="1:15" ht="18">
      <c r="A2864" s="75" t="s">
        <v>2859</v>
      </c>
      <c r="C2864" s="94">
        <f>+VLOOKUP(A2864,BD!$A$2:$E$3988,3,0)</f>
        <v>121</v>
      </c>
      <c r="D2864" s="95" t="str">
        <f>+VLOOKUP(A2864,BD!$A$2:$E$3988,4,0)</f>
        <v>VOLCAN - P.Volcán Bl diam.8 baquelita</v>
      </c>
      <c r="E2864" s="96">
        <f>+VLOOKUP(A2864,BD!$A$2:$E$3988,5,0)</f>
        <v>7428.57</v>
      </c>
      <c r="G2864" s="101">
        <f t="shared" si="91"/>
        <v>4011.43</v>
      </c>
      <c r="H2864" s="69"/>
      <c r="I2864" s="101">
        <f t="array" ref="I2864">+ROUND(G2864+(G2864*DES.2),2)</f>
        <v>7220.57</v>
      </c>
      <c r="J2864" s="57"/>
      <c r="K2864" s="57"/>
      <c r="L2864" s="57"/>
      <c r="M2864" s="57"/>
      <c r="N2864" s="57"/>
      <c r="O2864" s="65" t="str">
        <f>+IFERROR(VLOOKUP(A2864,Imagen!A:B,2,0),"")</f>
        <v/>
      </c>
    </row>
    <row r="2865" spans="1:15" ht="18">
      <c r="A2865" s="75" t="s">
        <v>2860</v>
      </c>
      <c r="C2865" s="94">
        <f>+VLOOKUP(A2865,BD!$A$2:$E$3988,3,0)</f>
        <v>122</v>
      </c>
      <c r="D2865" s="95" t="str">
        <f>+VLOOKUP(A2865,BD!$A$2:$E$3988,4,0)</f>
        <v>VOLCAN - VENUS  C / L</v>
      </c>
      <c r="E2865" s="96">
        <f>+VLOOKUP(A2865,BD!$A$2:$E$3988,5,0)</f>
        <v>6933.33</v>
      </c>
      <c r="G2865" s="101">
        <f t="shared" si="91"/>
        <v>3744</v>
      </c>
      <c r="H2865" s="69"/>
      <c r="I2865" s="101">
        <f t="array" ref="I2865">+ROUND(G2865+(G2865*DES.2),2)</f>
        <v>6739.2</v>
      </c>
      <c r="J2865" s="57"/>
      <c r="K2865" s="57"/>
      <c r="L2865" s="57"/>
      <c r="M2865" s="57"/>
      <c r="N2865" s="57"/>
      <c r="O2865" s="65" t="str">
        <f>+IFERROR(VLOOKUP(A2865,Imagen!A:B,2,0),"")</f>
        <v/>
      </c>
    </row>
    <row r="2866" spans="1:15" ht="18">
      <c r="A2866" s="75" t="s">
        <v>2861</v>
      </c>
      <c r="C2866" s="94">
        <f>+VLOOKUP(A2866,BD!$A$2:$E$3988,3,0)</f>
        <v>123</v>
      </c>
      <c r="D2866" s="95" t="str">
        <f>+VLOOKUP(A2866,BD!$A$2:$E$3988,4,0)</f>
        <v>VOLCAN - Venus C/C</v>
      </c>
      <c r="E2866" s="96">
        <f>+VLOOKUP(A2866,BD!$A$2:$E$3988,5,0)</f>
        <v>6933.33</v>
      </c>
      <c r="G2866" s="101">
        <f t="shared" si="91"/>
        <v>3744</v>
      </c>
      <c r="H2866" s="69"/>
      <c r="I2866" s="101">
        <f t="array" ref="I2866">+ROUND(G2866+(G2866*DES.2),2)</f>
        <v>6739.2</v>
      </c>
      <c r="J2866" s="57"/>
      <c r="K2866" s="57"/>
      <c r="L2866" s="57"/>
      <c r="M2866" s="57"/>
      <c r="N2866" s="57"/>
      <c r="O2866" s="65" t="str">
        <f>+IFERROR(VLOOKUP(A2866,Imagen!A:B,2,0),"")</f>
        <v/>
      </c>
    </row>
    <row r="2867" spans="1:15" ht="18">
      <c r="A2867" s="75" t="s">
        <v>2862</v>
      </c>
      <c r="C2867" s="94">
        <f>+VLOOKUP(A2867,BD!$A$2:$E$3988,3,0)</f>
        <v>130</v>
      </c>
      <c r="D2867" s="95" t="str">
        <f>+VLOOKUP(A2867,BD!$A$2:$E$3988,4,0)</f>
        <v>WHIRPOOL - GIRATORIA  BLANCA / MARRÓN / NEGRA</v>
      </c>
      <c r="E2867" s="96">
        <f>+VLOOKUP(A2867,BD!$A$2:$E$3988,5,0)</f>
        <v>8914.2900000000009</v>
      </c>
      <c r="G2867" s="101">
        <f t="shared" si="91"/>
        <v>4813.72</v>
      </c>
      <c r="H2867" s="69"/>
      <c r="I2867" s="101">
        <f t="array" ref="I2867">+ROUND(G2867+(G2867*DES.2),2)</f>
        <v>8664.7000000000007</v>
      </c>
      <c r="J2867" s="57"/>
      <c r="K2867" s="57"/>
      <c r="L2867" s="57"/>
      <c r="M2867" s="57"/>
      <c r="N2867" s="57"/>
      <c r="O2867" s="65" t="str">
        <f>+IFERROR(VLOOKUP(A2867,Imagen!A:B,2,0),"")</f>
        <v/>
      </c>
    </row>
    <row r="2868" spans="1:15" ht="18">
      <c r="A2868" s="75" t="s">
        <v>2863</v>
      </c>
      <c r="C2868" s="94">
        <f>+VLOOKUP(A2868,BD!$A$2:$E$3988,3,0)</f>
        <v>131</v>
      </c>
      <c r="D2868" s="95" t="str">
        <f>+VLOOKUP(A2868,BD!$A$2:$E$3988,4,0)</f>
        <v>WHIRPOOL - GRIS    C / A</v>
      </c>
      <c r="E2868" s="96">
        <f>+VLOOKUP(A2868,BD!$A$2:$E$3988,5,0)</f>
        <v>6666.67</v>
      </c>
      <c r="G2868" s="101">
        <f t="shared" si="91"/>
        <v>3600</v>
      </c>
      <c r="H2868" s="69"/>
      <c r="I2868" s="101">
        <f t="array" ref="I2868">+ROUND(G2868+(G2868*DES.2),2)</f>
        <v>6480</v>
      </c>
      <c r="J2868" s="57"/>
      <c r="K2868" s="57"/>
      <c r="L2868" s="57"/>
      <c r="M2868" s="57"/>
      <c r="N2868" s="57"/>
      <c r="O2868" s="65" t="str">
        <f>+IFERROR(VLOOKUP(A2868,Imagen!A:B,2,0),"")</f>
        <v/>
      </c>
    </row>
    <row r="2869" spans="1:15" ht="18.75" thickBot="1">
      <c r="A2869" s="75" t="s">
        <v>2864</v>
      </c>
      <c r="C2869" s="94">
        <f>+VLOOKUP(A2869,BD!$A$2:$E$3988,3,0)</f>
        <v>132</v>
      </c>
      <c r="D2869" s="95" t="str">
        <f>+VLOOKUP(A2869,BD!$A$2:$E$3988,4,0)</f>
        <v>WHIRPOOL - WHIRPOOL C/A GRIS</v>
      </c>
      <c r="E2869" s="97">
        <f>+VLOOKUP(A2869,BD!$A$2:$E$3588,5,0)</f>
        <v>5142.8599999999997</v>
      </c>
      <c r="G2869" s="101">
        <f t="shared" si="91"/>
        <v>2777.14</v>
      </c>
      <c r="H2869" s="69"/>
      <c r="I2869" s="101">
        <f t="array" ref="I2869">+ROUND(G2869+(G2869*DES.2),2)</f>
        <v>4998.8500000000004</v>
      </c>
      <c r="J2869" s="57"/>
      <c r="K2869" s="57"/>
      <c r="L2869" s="57"/>
      <c r="M2869" s="57"/>
      <c r="N2869" s="57"/>
      <c r="O2869" s="65" t="str">
        <f>+IFERROR(VLOOKUP(A2869,Imagen!A:B,2,0),"")</f>
        <v/>
      </c>
    </row>
    <row r="2870" spans="1:15" ht="27" thickBot="1">
      <c r="A2870" s="75">
        <f>+A2809+1</f>
        <v>49</v>
      </c>
      <c r="B2870" s="177"/>
      <c r="C2870" s="173" t="str">
        <f>+VLOOKUP(A2870,BD!$G:$H,2,0)</f>
        <v>UNIONES ORIENTABLES</v>
      </c>
      <c r="D2870" s="157"/>
      <c r="E2870" s="158"/>
      <c r="J2870" s="57"/>
      <c r="K2870" s="57"/>
      <c r="L2870" s="57"/>
      <c r="M2870" s="57"/>
      <c r="N2870" s="57"/>
      <c r="O2870" s="65" t="str">
        <f>+IFERROR(VLOOKUP(A2870,Imagen!A:B,2,0),"")</f>
        <v/>
      </c>
    </row>
    <row r="2871" spans="1:15" ht="18">
      <c r="A2871" s="75" t="s">
        <v>9889</v>
      </c>
      <c r="B2871" s="177"/>
      <c r="C2871" s="91">
        <f>+VLOOKUP(A2871,BD!$A$2:$E$3988,3,0)</f>
        <v>1</v>
      </c>
      <c r="D2871" s="92" t="str">
        <f>+VLOOKUP(A2871,BD!$A$2:$E$3988,4,0)</f>
        <v>Bulon 6 x 1 x 20 mm</v>
      </c>
      <c r="E2871" s="93">
        <f>+VLOOKUP(A2871,BD!$A$2:$E$3988,5,0)</f>
        <v>2732.37</v>
      </c>
      <c r="G2871" s="100">
        <f t="shared" ref="G2871:G2909" si="92">IF($G$7="SI",ROUND(E2871-(E2871*DES.1),2)*1.21,ROUND(E2871-(E2871*DES.1),2))</f>
        <v>1475.48</v>
      </c>
      <c r="H2871" s="69"/>
      <c r="I2871" s="100">
        <f t="array" ref="I2871">+ROUND(G2871+(G2871*DES.2),2)</f>
        <v>2655.86</v>
      </c>
      <c r="J2871" s="57"/>
      <c r="K2871" s="57"/>
      <c r="L2871" s="57"/>
      <c r="M2871" s="57"/>
      <c r="N2871" s="57"/>
      <c r="O2871" s="65" t="str">
        <f>+IFERROR(VLOOKUP(A2871,Imagen!A:B,2,0),"")</f>
        <v/>
      </c>
    </row>
    <row r="2872" spans="1:15" ht="18">
      <c r="A2872" s="75" t="s">
        <v>9890</v>
      </c>
      <c r="B2872" s="177"/>
      <c r="C2872" s="94">
        <f>+VLOOKUP(A2872,BD!$A$2:$E$3988,3,0)</f>
        <v>2</v>
      </c>
      <c r="D2872" s="95" t="str">
        <f>+VLOOKUP(A2872,BD!$A$2:$E$3988,4,0)</f>
        <v>Bulon 8 x 075 x 25 mm</v>
      </c>
      <c r="E2872" s="96">
        <f>+VLOOKUP(A2872,BD!$A$2:$E$3988,5,0)</f>
        <v>3100</v>
      </c>
      <c r="G2872" s="101">
        <f t="shared" si="92"/>
        <v>1674</v>
      </c>
      <c r="H2872" s="69"/>
      <c r="I2872" s="101">
        <f t="array" ref="I2872">+ROUND(G2872+(G2872*DES.2),2)</f>
        <v>3013.2</v>
      </c>
      <c r="J2872" s="57"/>
      <c r="K2872" s="57"/>
      <c r="L2872" s="57"/>
      <c r="M2872" s="57"/>
      <c r="N2872" s="57"/>
      <c r="O2872" s="65" t="str">
        <f>+IFERROR(VLOOKUP(A2872,Imagen!A:B,2,0),"")</f>
        <v/>
      </c>
    </row>
    <row r="2873" spans="1:15" ht="18">
      <c r="A2873" s="75" t="s">
        <v>9891</v>
      </c>
      <c r="B2873" s="177"/>
      <c r="C2873" s="94">
        <f>+VLOOKUP(A2873,BD!$A$2:$E$3988,3,0)</f>
        <v>4</v>
      </c>
      <c r="D2873" s="95" t="str">
        <f>+VLOOKUP(A2873,BD!$A$2:$E$3988,4,0)</f>
        <v>Bulon 8 x 1 x 23</v>
      </c>
      <c r="E2873" s="96">
        <f>+VLOOKUP(A2873,BD!$A$2:$E$3988,5,0)</f>
        <v>4249.7299999999996</v>
      </c>
      <c r="G2873" s="101">
        <f t="shared" si="92"/>
        <v>2294.85</v>
      </c>
      <c r="H2873" s="69"/>
      <c r="I2873" s="101">
        <f t="array" ref="I2873">+ROUND(G2873+(G2873*DES.2),2)</f>
        <v>4130.7299999999996</v>
      </c>
      <c r="J2873" s="57"/>
      <c r="K2873" s="57"/>
      <c r="L2873" s="57"/>
      <c r="M2873" s="57"/>
      <c r="N2873" s="57"/>
      <c r="O2873" s="65" t="str">
        <f>+IFERROR(VLOOKUP(A2873,Imagen!A:B,2,0),"")</f>
        <v/>
      </c>
    </row>
    <row r="2874" spans="1:15" ht="18">
      <c r="A2874" s="75" t="s">
        <v>9892</v>
      </c>
      <c r="B2874" s="177"/>
      <c r="C2874" s="94">
        <f>+VLOOKUP(A2874,BD!$A$2:$E$3988,3,0)</f>
        <v>5</v>
      </c>
      <c r="D2874" s="95" t="str">
        <f>+VLOOKUP(A2874,BD!$A$2:$E$3988,4,0)</f>
        <v>Bulon 8 x 1 x 33 doble</v>
      </c>
      <c r="E2874" s="96">
        <f>+VLOOKUP(A2874,BD!$A$2:$E$3988,5,0)</f>
        <v>4750</v>
      </c>
      <c r="G2874" s="101">
        <f t="shared" si="92"/>
        <v>2565</v>
      </c>
      <c r="H2874" s="69"/>
      <c r="I2874" s="101">
        <f t="array" ref="I2874">+ROUND(G2874+(G2874*DES.2),2)</f>
        <v>4617</v>
      </c>
      <c r="J2874" s="57"/>
      <c r="K2874" s="57"/>
      <c r="L2874" s="57"/>
      <c r="M2874" s="57"/>
      <c r="N2874" s="57"/>
      <c r="O2874" s="65" t="str">
        <f>+IFERROR(VLOOKUP(A2874,Imagen!A:B,2,0),"")</f>
        <v/>
      </c>
    </row>
    <row r="2875" spans="1:15" ht="18">
      <c r="A2875" s="75" t="s">
        <v>9893</v>
      </c>
      <c r="B2875" s="177"/>
      <c r="C2875" s="94">
        <f>+VLOOKUP(A2875,BD!$A$2:$E$3988,3,0)</f>
        <v>7</v>
      </c>
      <c r="D2875" s="95" t="str">
        <f>+VLOOKUP(A2875,BD!$A$2:$E$3988,4,0)</f>
        <v>Bulon 8 x 1,25 x 23</v>
      </c>
      <c r="E2875" s="96">
        <f>+VLOOKUP(A2875,BD!$A$2:$E$3988,5,0)</f>
        <v>4003.94</v>
      </c>
      <c r="G2875" s="101">
        <f t="shared" si="92"/>
        <v>2162.13</v>
      </c>
      <c r="H2875" s="69"/>
      <c r="I2875" s="101">
        <f t="array" ref="I2875">+ROUND(G2875+(G2875*DES.2),2)</f>
        <v>3891.83</v>
      </c>
      <c r="J2875" s="57"/>
      <c r="K2875" s="57"/>
      <c r="L2875" s="57"/>
      <c r="M2875" s="57"/>
      <c r="N2875" s="57"/>
      <c r="O2875" s="65" t="str">
        <f>+IFERROR(VLOOKUP(A2875,Imagen!A:B,2,0),"")</f>
        <v/>
      </c>
    </row>
    <row r="2876" spans="1:15" ht="18">
      <c r="A2876" s="75" t="s">
        <v>9894</v>
      </c>
      <c r="B2876" s="177"/>
      <c r="C2876" s="94">
        <f>+VLOOKUP(A2876,BD!$A$2:$E$3988,3,0)</f>
        <v>10</v>
      </c>
      <c r="D2876" s="95" t="str">
        <f>+VLOOKUP(A2876,BD!$A$2:$E$3988,4,0)</f>
        <v>Bulon 10 x 1 x 25 mm (2 salidas)</v>
      </c>
      <c r="E2876" s="96">
        <f>+VLOOKUP(A2876,BD!$A$2:$E$3988,5,0)</f>
        <v>3500</v>
      </c>
      <c r="G2876" s="101">
        <f t="shared" si="92"/>
        <v>1890</v>
      </c>
      <c r="H2876" s="69"/>
      <c r="I2876" s="101">
        <f t="array" ref="I2876">+ROUND(G2876+(G2876*DES.2),2)</f>
        <v>3402</v>
      </c>
      <c r="J2876" s="57"/>
      <c r="K2876" s="57"/>
      <c r="L2876" s="57"/>
      <c r="M2876" s="57"/>
      <c r="N2876" s="57"/>
      <c r="O2876" s="65" t="str">
        <f>+IFERROR(VLOOKUP(A2876,Imagen!A:B,2,0),"")</f>
        <v/>
      </c>
    </row>
    <row r="2877" spans="1:15" ht="18">
      <c r="A2877" s="75" t="s">
        <v>9895</v>
      </c>
      <c r="B2877" s="177"/>
      <c r="C2877" s="94">
        <f>+VLOOKUP(A2877,BD!$A$2:$E$3988,3,0)</f>
        <v>11</v>
      </c>
      <c r="D2877" s="95" t="str">
        <f>+VLOOKUP(A2877,BD!$A$2:$E$3988,4,0)</f>
        <v>Bulon 10 x 1 x 25 mm (3 salidas)</v>
      </c>
      <c r="E2877" s="96">
        <f>+VLOOKUP(A2877,BD!$A$2:$E$3988,5,0)</f>
        <v>3500</v>
      </c>
      <c r="G2877" s="101">
        <f t="shared" si="92"/>
        <v>1890</v>
      </c>
      <c r="H2877" s="69"/>
      <c r="I2877" s="101">
        <f t="array" ref="I2877">+ROUND(G2877+(G2877*DES.2),2)</f>
        <v>3402</v>
      </c>
      <c r="J2877" s="57"/>
      <c r="K2877" s="57"/>
      <c r="L2877" s="57"/>
      <c r="M2877" s="57"/>
      <c r="N2877" s="57"/>
      <c r="O2877" s="65" t="str">
        <f>+IFERROR(VLOOKUP(A2877,Imagen!A:B,2,0),"")</f>
        <v/>
      </c>
    </row>
    <row r="2878" spans="1:15" ht="18">
      <c r="A2878" s="75" t="s">
        <v>9896</v>
      </c>
      <c r="B2878" s="177"/>
      <c r="C2878" s="94">
        <f>+VLOOKUP(A2878,BD!$A$2:$E$3988,3,0)</f>
        <v>13</v>
      </c>
      <c r="D2878" s="95" t="str">
        <f>+VLOOKUP(A2878,BD!$A$2:$E$3988,4,0)</f>
        <v>Bulon 10 x 1 x 35 mm doble</v>
      </c>
      <c r="E2878" s="96">
        <f>+VLOOKUP(A2878,BD!$A$2:$E$3988,5,0)</f>
        <v>3500</v>
      </c>
      <c r="G2878" s="101">
        <f t="shared" si="92"/>
        <v>1890</v>
      </c>
      <c r="H2878" s="69"/>
      <c r="I2878" s="101">
        <f t="array" ref="I2878">+ROUND(G2878+(G2878*DES.2),2)</f>
        <v>3402</v>
      </c>
      <c r="J2878" s="57"/>
      <c r="K2878" s="57"/>
      <c r="L2878" s="57"/>
      <c r="M2878" s="57"/>
      <c r="N2878" s="57"/>
      <c r="O2878" s="65" t="str">
        <f>+IFERROR(VLOOKUP(A2878,Imagen!A:B,2,0),"")</f>
        <v/>
      </c>
    </row>
    <row r="2879" spans="1:15" ht="18">
      <c r="A2879" s="75" t="s">
        <v>9897</v>
      </c>
      <c r="B2879" s="177"/>
      <c r="C2879" s="94">
        <f>+VLOOKUP(A2879,BD!$A$2:$E$3988,3,0)</f>
        <v>16</v>
      </c>
      <c r="D2879" s="95" t="str">
        <f>+VLOOKUP(A2879,BD!$A$2:$E$3988,4,0)</f>
        <v>Bulon 10 x 1,25 x 26 mm</v>
      </c>
      <c r="E2879" s="96">
        <f>+VLOOKUP(A2879,BD!$A$2:$E$3988,5,0)</f>
        <v>4675.75</v>
      </c>
      <c r="G2879" s="101">
        <f t="shared" si="92"/>
        <v>2524.91</v>
      </c>
      <c r="H2879" s="69"/>
      <c r="I2879" s="101">
        <f t="array" ref="I2879">+ROUND(G2879+(G2879*DES.2),2)</f>
        <v>4544.84</v>
      </c>
      <c r="J2879" s="57"/>
      <c r="K2879" s="57"/>
      <c r="L2879" s="57"/>
      <c r="M2879" s="57"/>
      <c r="N2879" s="57"/>
      <c r="O2879" s="65" t="str">
        <f>+IFERROR(VLOOKUP(A2879,Imagen!A:B,2,0),"")</f>
        <v/>
      </c>
    </row>
    <row r="2880" spans="1:15" ht="18">
      <c r="A2880" s="75" t="s">
        <v>9898</v>
      </c>
      <c r="B2880" s="177"/>
      <c r="C2880" s="94">
        <f>+VLOOKUP(A2880,BD!$A$2:$E$3988,3,0)</f>
        <v>18</v>
      </c>
      <c r="D2880" s="95" t="str">
        <f>+VLOOKUP(A2880,BD!$A$2:$E$3988,4,0)</f>
        <v>Bulon 10 x 1,5 x 26 mm</v>
      </c>
      <c r="E2880" s="96">
        <f>+VLOOKUP(A2880,BD!$A$2:$E$3988,5,0)</f>
        <v>4675.75</v>
      </c>
      <c r="G2880" s="101">
        <f t="shared" si="92"/>
        <v>2524.91</v>
      </c>
      <c r="H2880" s="69"/>
      <c r="I2880" s="101">
        <f t="array" ref="I2880">+ROUND(G2880+(G2880*DES.2),2)</f>
        <v>4544.84</v>
      </c>
      <c r="J2880" s="57"/>
      <c r="K2880" s="57"/>
      <c r="L2880" s="57"/>
      <c r="M2880" s="57"/>
      <c r="N2880" s="57"/>
      <c r="O2880" s="65" t="str">
        <f>+IFERROR(VLOOKUP(A2880,Imagen!A:B,2,0),"")</f>
        <v/>
      </c>
    </row>
    <row r="2881" spans="1:15" ht="18">
      <c r="A2881" s="75" t="s">
        <v>9899</v>
      </c>
      <c r="B2881" s="177"/>
      <c r="C2881" s="94">
        <f>+VLOOKUP(A2881,BD!$A$2:$E$3988,3,0)</f>
        <v>21</v>
      </c>
      <c r="D2881" s="95" t="str">
        <f>+VLOOKUP(A2881,BD!$A$2:$E$3988,4,0)</f>
        <v>Bulon 12 x 1,5 x 27 mm</v>
      </c>
      <c r="E2881" s="96">
        <f>+VLOOKUP(A2881,BD!$A$2:$E$3988,5,0)</f>
        <v>4750</v>
      </c>
      <c r="G2881" s="101">
        <f t="shared" si="92"/>
        <v>2565</v>
      </c>
      <c r="H2881" s="69"/>
      <c r="I2881" s="101">
        <f t="array" ref="I2881">+ROUND(G2881+(G2881*DES.2),2)</f>
        <v>4617</v>
      </c>
      <c r="J2881" s="57"/>
      <c r="K2881" s="57"/>
      <c r="L2881" s="57"/>
      <c r="M2881" s="57"/>
      <c r="N2881" s="57"/>
      <c r="O2881" s="65" t="str">
        <f>+IFERROR(VLOOKUP(A2881,Imagen!A:B,2,0),"")</f>
        <v/>
      </c>
    </row>
    <row r="2882" spans="1:15" ht="18">
      <c r="A2882" s="75" t="s">
        <v>9900</v>
      </c>
      <c r="B2882" s="177"/>
      <c r="C2882" s="94">
        <f>+VLOOKUP(A2882,BD!$A$2:$E$3988,3,0)</f>
        <v>24</v>
      </c>
      <c r="D2882" s="95" t="str">
        <f>+VLOOKUP(A2882,BD!$A$2:$E$3988,4,0)</f>
        <v>Bulon 14 x 1,5 x 30 mm</v>
      </c>
      <c r="E2882" s="96">
        <f>+VLOOKUP(A2882,BD!$A$2:$E$3988,5,0)</f>
        <v>7257</v>
      </c>
      <c r="G2882" s="101">
        <f t="shared" si="92"/>
        <v>3918.78</v>
      </c>
      <c r="H2882" s="69"/>
      <c r="I2882" s="101">
        <f t="array" ref="I2882">+ROUND(G2882+(G2882*DES.2),2)</f>
        <v>7053.8</v>
      </c>
      <c r="J2882" s="57"/>
      <c r="K2882" s="57"/>
      <c r="L2882" s="57"/>
      <c r="M2882" s="57"/>
      <c r="N2882" s="57"/>
      <c r="O2882" s="65" t="str">
        <f>+IFERROR(VLOOKUP(A2882,Imagen!A:B,2,0),"")</f>
        <v/>
      </c>
    </row>
    <row r="2883" spans="1:15" ht="18">
      <c r="A2883" s="75" t="s">
        <v>9901</v>
      </c>
      <c r="B2883" s="177"/>
      <c r="C2883" s="94">
        <f>+VLOOKUP(A2883,BD!$A$2:$E$3988,3,0)</f>
        <v>26</v>
      </c>
      <c r="D2883" s="95" t="str">
        <f>+VLOOKUP(A2883,BD!$A$2:$E$3988,4,0)</f>
        <v>Bulon 16 x 1,5 x 33 mm</v>
      </c>
      <c r="E2883" s="96">
        <f>+VLOOKUP(A2883,BD!$A$2:$E$3988,5,0)</f>
        <v>9348</v>
      </c>
      <c r="G2883" s="101">
        <f t="shared" si="92"/>
        <v>5047.92</v>
      </c>
      <c r="H2883" s="69"/>
      <c r="I2883" s="101">
        <f t="array" ref="I2883">+ROUND(G2883+(G2883*DES.2),2)</f>
        <v>9086.26</v>
      </c>
      <c r="J2883" s="57"/>
      <c r="K2883" s="57"/>
      <c r="L2883" s="57"/>
      <c r="M2883" s="57"/>
      <c r="N2883" s="57"/>
      <c r="O2883" s="65" t="str">
        <f>+IFERROR(VLOOKUP(A2883,Imagen!A:B,2,0),"")</f>
        <v/>
      </c>
    </row>
    <row r="2884" spans="1:15" ht="18">
      <c r="A2884" s="75" t="s">
        <v>9902</v>
      </c>
      <c r="B2884" s="177"/>
      <c r="C2884" s="94">
        <f>+VLOOKUP(A2884,BD!$A$2:$E$3988,3,0)</f>
        <v>28</v>
      </c>
      <c r="D2884" s="95" t="str">
        <f>+VLOOKUP(A2884,BD!$A$2:$E$3988,4,0)</f>
        <v>Bulon 18 x 1,5 x 42 mm</v>
      </c>
      <c r="E2884" s="96">
        <f>+VLOOKUP(A2884,BD!$A$2:$E$3988,5,0)</f>
        <v>15375</v>
      </c>
      <c r="G2884" s="101">
        <f t="shared" si="92"/>
        <v>8302.5</v>
      </c>
      <c r="H2884" s="69"/>
      <c r="I2884" s="101">
        <f t="array" ref="I2884">+ROUND(G2884+(G2884*DES.2),2)</f>
        <v>14944.5</v>
      </c>
      <c r="J2884" s="57"/>
      <c r="K2884" s="57"/>
      <c r="L2884" s="57"/>
      <c r="M2884" s="57"/>
      <c r="N2884" s="57"/>
      <c r="O2884" s="65" t="str">
        <f>+IFERROR(VLOOKUP(A2884,Imagen!A:B,2,0),"")</f>
        <v/>
      </c>
    </row>
    <row r="2885" spans="1:15" ht="18">
      <c r="A2885" s="75" t="s">
        <v>9903</v>
      </c>
      <c r="C2885" s="94">
        <f>+VLOOKUP(A2885,BD!$A$2:$E$3988,3,0)</f>
        <v>30</v>
      </c>
      <c r="D2885" s="95" t="str">
        <f>+VLOOKUP(A2885,BD!$A$2:$E$3988,4,0)</f>
        <v>Bulon 3/8 NF x 23 mm</v>
      </c>
      <c r="E2885" s="96">
        <f>+VLOOKUP(A2885,BD!$A$2:$E$3988,5,0)</f>
        <v>4305</v>
      </c>
      <c r="G2885" s="101">
        <f t="shared" si="92"/>
        <v>2324.6999999999998</v>
      </c>
      <c r="H2885" s="69"/>
      <c r="I2885" s="101">
        <f t="array" ref="I2885">+ROUND(G2885+(G2885*DES.2),2)</f>
        <v>4184.46</v>
      </c>
      <c r="J2885" s="57"/>
      <c r="K2885" s="57"/>
      <c r="L2885" s="57"/>
      <c r="M2885" s="57"/>
      <c r="N2885" s="57"/>
      <c r="O2885" s="65" t="str">
        <f>+IFERROR(VLOOKUP(A2885,Imagen!A:B,2,0),"")</f>
        <v/>
      </c>
    </row>
    <row r="2886" spans="1:15" ht="18">
      <c r="A2886" s="75" t="s">
        <v>9904</v>
      </c>
      <c r="C2886" s="94">
        <f>+VLOOKUP(A2886,BD!$A$2:$E$3988,3,0)</f>
        <v>34</v>
      </c>
      <c r="D2886" s="95" t="str">
        <f>+VLOOKUP(A2886,BD!$A$2:$E$3988,4,0)</f>
        <v>Bulon 1/2 NF x 26</v>
      </c>
      <c r="E2886" s="96">
        <f>+VLOOKUP(A2886,BD!$A$2:$E$3988,5,0)</f>
        <v>5535</v>
      </c>
      <c r="G2886" s="101">
        <f t="shared" si="92"/>
        <v>2988.9</v>
      </c>
      <c r="H2886" s="69"/>
      <c r="I2886" s="101">
        <f t="array" ref="I2886">+ROUND(G2886+(G2886*DES.2),2)</f>
        <v>5380.02</v>
      </c>
      <c r="J2886" s="57"/>
      <c r="K2886" s="57"/>
      <c r="L2886" s="57"/>
      <c r="M2886" s="57"/>
      <c r="N2886" s="57"/>
      <c r="O2886" s="65" t="str">
        <f>+IFERROR(VLOOKUP(A2886,Imagen!A:B,2,0),"")</f>
        <v/>
      </c>
    </row>
    <row r="2887" spans="1:15" ht="18">
      <c r="A2887" s="75" t="s">
        <v>9905</v>
      </c>
      <c r="C2887" s="94">
        <f>+VLOOKUP(A2887,BD!$A$2:$E$3988,3,0)</f>
        <v>35</v>
      </c>
      <c r="D2887" s="95" t="str">
        <f>+VLOOKUP(A2887,BD!$A$2:$E$3988,4,0)</f>
        <v>Rosca BSPP (gas) 1/4</v>
      </c>
      <c r="E2887" s="96">
        <f>+VLOOKUP(A2887,BD!$A$2:$E$3988,5,0)</f>
        <v>0</v>
      </c>
      <c r="G2887" s="101">
        <f t="shared" si="92"/>
        <v>0</v>
      </c>
      <c r="H2887" s="69"/>
      <c r="I2887" s="101">
        <f t="array" ref="I2887">+ROUND(G2887+(G2887*DES.2),2)</f>
        <v>0</v>
      </c>
      <c r="J2887" s="57"/>
      <c r="K2887" s="57"/>
      <c r="L2887" s="57"/>
      <c r="M2887" s="57"/>
      <c r="N2887" s="57"/>
      <c r="O2887" s="65" t="str">
        <f>+IFERROR(VLOOKUP(A2887,Imagen!A:B,2,0),"")</f>
        <v/>
      </c>
    </row>
    <row r="2888" spans="1:15" ht="18">
      <c r="A2888" s="75" t="s">
        <v>9906</v>
      </c>
      <c r="C2888" s="94">
        <f>+VLOOKUP(A2888,BD!$A$2:$E$3988,3,0)</f>
        <v>36</v>
      </c>
      <c r="D2888" s="95" t="str">
        <f>+VLOOKUP(A2888,BD!$A$2:$E$3988,4,0)</f>
        <v>Rosca BSPP (gas) 3/8</v>
      </c>
      <c r="E2888" s="96">
        <f>+VLOOKUP(A2888,BD!$A$2:$E$3988,5,0)</f>
        <v>0</v>
      </c>
      <c r="G2888" s="101">
        <f t="shared" si="92"/>
        <v>0</v>
      </c>
      <c r="H2888" s="69"/>
      <c r="I2888" s="101">
        <f t="array" ref="I2888">+ROUND(G2888+(G2888*DES.2),2)</f>
        <v>0</v>
      </c>
      <c r="J2888" s="57"/>
      <c r="K2888" s="57"/>
      <c r="L2888" s="57"/>
      <c r="M2888" s="57"/>
      <c r="N2888" s="57"/>
      <c r="O2888" s="65" t="str">
        <f>+IFERROR(VLOOKUP(A2888,Imagen!A:B,2,0),"")</f>
        <v/>
      </c>
    </row>
    <row r="2889" spans="1:15" ht="18">
      <c r="A2889" s="75" t="s">
        <v>9907</v>
      </c>
      <c r="C2889" s="94">
        <f>+VLOOKUP(A2889,BD!$A$2:$E$3988,3,0)</f>
        <v>37</v>
      </c>
      <c r="D2889" s="95" t="str">
        <f>+VLOOKUP(A2889,BD!$A$2:$E$3988,4,0)</f>
        <v>Rosca BSPP (gas) 1/2</v>
      </c>
      <c r="E2889" s="96">
        <f>+VLOOKUP(A2889,BD!$A$2:$E$3988,5,0)</f>
        <v>0</v>
      </c>
      <c r="G2889" s="101">
        <f t="shared" si="92"/>
        <v>0</v>
      </c>
      <c r="H2889" s="69"/>
      <c r="I2889" s="101">
        <f t="array" ref="I2889">+ROUND(G2889+(G2889*DES.2),2)</f>
        <v>0</v>
      </c>
      <c r="J2889" s="57"/>
      <c r="K2889" s="57"/>
      <c r="L2889" s="57"/>
      <c r="M2889" s="57"/>
      <c r="N2889" s="57"/>
      <c r="O2889" s="65" t="str">
        <f>+IFERROR(VLOOKUP(A2889,Imagen!A:B,2,0),"")</f>
        <v/>
      </c>
    </row>
    <row r="2890" spans="1:15" ht="18">
      <c r="A2890" s="75" t="s">
        <v>9908</v>
      </c>
      <c r="C2890" s="94">
        <f>+VLOOKUP(A2890,BD!$A$2:$E$3988,3,0)</f>
        <v>38</v>
      </c>
      <c r="D2890" s="95" t="str">
        <f>+VLOOKUP(A2890,BD!$A$2:$E$3988,4,0)</f>
        <v>Rosca BSPP (gas) 3/4</v>
      </c>
      <c r="E2890" s="96">
        <f>+VLOOKUP(A2890,BD!$A$2:$E$3988,5,0)</f>
        <v>0</v>
      </c>
      <c r="G2890" s="101">
        <f t="shared" si="92"/>
        <v>0</v>
      </c>
      <c r="H2890" s="69"/>
      <c r="I2890" s="101">
        <f t="array" ref="I2890">+ROUND(G2890+(G2890*DES.2),2)</f>
        <v>0</v>
      </c>
      <c r="J2890" s="57"/>
      <c r="K2890" s="57"/>
      <c r="L2890" s="57"/>
      <c r="M2890" s="57"/>
      <c r="N2890" s="57"/>
      <c r="O2890" s="65" t="str">
        <f>+IFERROR(VLOOKUP(A2890,Imagen!A:B,2,0),"")</f>
        <v/>
      </c>
    </row>
    <row r="2891" spans="1:15" ht="18">
      <c r="A2891" s="75" t="s">
        <v>9909</v>
      </c>
      <c r="C2891" s="94">
        <f>+VLOOKUP(A2891,BD!$A$2:$E$3988,3,0)</f>
        <v>39</v>
      </c>
      <c r="D2891" s="95" t="str">
        <f>+VLOOKUP(A2891,BD!$A$2:$E$3988,4,0)</f>
        <v xml:space="preserve">rosca mm 20 x 1,50 </v>
      </c>
      <c r="E2891" s="96">
        <f>+VLOOKUP(A2891,BD!$A$2:$E$3988,5,0)</f>
        <v>0</v>
      </c>
      <c r="G2891" s="101">
        <f t="shared" si="92"/>
        <v>0</v>
      </c>
      <c r="H2891" s="69"/>
      <c r="I2891" s="101">
        <f t="array" ref="I2891">+ROUND(G2891+(G2891*DES.2),2)</f>
        <v>0</v>
      </c>
      <c r="J2891" s="57"/>
      <c r="K2891" s="57"/>
      <c r="L2891" s="57"/>
      <c r="M2891" s="57"/>
      <c r="N2891" s="57"/>
      <c r="O2891" s="65" t="str">
        <f>+IFERROR(VLOOKUP(A2891,Imagen!A:B,2,0),"")</f>
        <v/>
      </c>
    </row>
    <row r="2892" spans="1:15" ht="18">
      <c r="A2892" s="75" t="s">
        <v>9910</v>
      </c>
      <c r="C2892" s="94">
        <f>+VLOOKUP(A2892,BD!$A$2:$E$3988,3,0)</f>
        <v>90</v>
      </c>
      <c r="D2892" s="95" t="str">
        <f>+VLOOKUP(A2892,BD!$A$2:$E$3988,4,0)</f>
        <v>rosca mm 22 x 1,50</v>
      </c>
      <c r="E2892" s="96">
        <f>+VLOOKUP(A2892,BD!$A$2:$E$3988,5,0)</f>
        <v>0</v>
      </c>
      <c r="G2892" s="101">
        <f t="shared" si="92"/>
        <v>0</v>
      </c>
      <c r="H2892" s="69"/>
      <c r="I2892" s="101">
        <f t="array" ref="I2892">+ROUND(G2892+(G2892*DES.2),2)</f>
        <v>0</v>
      </c>
      <c r="J2892" s="57"/>
      <c r="K2892" s="57"/>
      <c r="L2892" s="57"/>
      <c r="M2892" s="57"/>
      <c r="N2892" s="57"/>
      <c r="O2892" s="65" t="str">
        <f>+IFERROR(VLOOKUP(A2892,Imagen!A:B,2,0),"")</f>
        <v/>
      </c>
    </row>
    <row r="2893" spans="1:15" ht="18">
      <c r="A2893" s="75" t="s">
        <v>9911</v>
      </c>
      <c r="C2893" s="94">
        <f>+VLOOKUP(A2893,BD!$A$2:$E$3988,3,0)</f>
        <v>91</v>
      </c>
      <c r="D2893" s="95" t="str">
        <f>+VLOOKUP(A2893,BD!$A$2:$E$3988,4,0)</f>
        <v>rosca mm 24 x 1,50</v>
      </c>
      <c r="E2893" s="96">
        <f>+VLOOKUP(A2893,BD!$A$2:$E$3988,5,0)</f>
        <v>0</v>
      </c>
      <c r="G2893" s="101">
        <f t="shared" si="92"/>
        <v>0</v>
      </c>
      <c r="H2893" s="69"/>
      <c r="I2893" s="101">
        <f t="array" ref="I2893">+ROUND(G2893+(G2893*DES.2),2)</f>
        <v>0</v>
      </c>
      <c r="J2893" s="57"/>
      <c r="K2893" s="57"/>
      <c r="L2893" s="57"/>
      <c r="M2893" s="57"/>
      <c r="N2893" s="57"/>
      <c r="O2893" s="65" t="str">
        <f>+IFERROR(VLOOKUP(A2893,Imagen!A:B,2,0),"")</f>
        <v/>
      </c>
    </row>
    <row r="2894" spans="1:15" ht="18">
      <c r="A2894" s="75" t="s">
        <v>9912</v>
      </c>
      <c r="C2894" s="94">
        <f>+VLOOKUP(A2894,BD!$A$2:$E$3988,3,0)</f>
        <v>92</v>
      </c>
      <c r="D2894" s="95" t="str">
        <f>+VLOOKUP(A2894,BD!$A$2:$E$3988,4,0)</f>
        <v>rosca NF 9/16</v>
      </c>
      <c r="E2894" s="96">
        <f>+VLOOKUP(A2894,BD!$A$2:$E$3988,5,0)</f>
        <v>0</v>
      </c>
      <c r="G2894" s="101">
        <f t="shared" si="92"/>
        <v>0</v>
      </c>
      <c r="H2894" s="69"/>
      <c r="I2894" s="101">
        <f t="array" ref="I2894">+ROUND(G2894+(G2894*DES.2),2)</f>
        <v>0</v>
      </c>
      <c r="J2894" s="57"/>
      <c r="K2894" s="57"/>
      <c r="L2894" s="57"/>
      <c r="M2894" s="57"/>
      <c r="N2894" s="57"/>
      <c r="O2894" s="65" t="str">
        <f>+IFERROR(VLOOKUP(A2894,Imagen!A:B,2,0),"")</f>
        <v/>
      </c>
    </row>
    <row r="2895" spans="1:15" ht="18">
      <c r="A2895" s="75" t="s">
        <v>9913</v>
      </c>
      <c r="C2895" s="94">
        <f>+VLOOKUP(A2895,BD!$A$2:$E$3988,3,0)</f>
        <v>93</v>
      </c>
      <c r="D2895" s="95" t="str">
        <f>+VLOOKUP(A2895,BD!$A$2:$E$3988,4,0)</f>
        <v>rosca NF 3/4</v>
      </c>
      <c r="E2895" s="96">
        <f>+VLOOKUP(A2895,BD!$A$2:$E$3988,5,0)</f>
        <v>0</v>
      </c>
      <c r="G2895" s="101">
        <f t="shared" si="92"/>
        <v>0</v>
      </c>
      <c r="H2895" s="69"/>
      <c r="I2895" s="101">
        <f t="array" ref="I2895">+ROUND(G2895+(G2895*DES.2),2)</f>
        <v>0</v>
      </c>
      <c r="J2895" s="57"/>
      <c r="K2895" s="57"/>
      <c r="L2895" s="57"/>
      <c r="M2895" s="57"/>
      <c r="N2895" s="57"/>
      <c r="O2895" s="65" t="str">
        <f>+IFERROR(VLOOKUP(A2895,Imagen!A:B,2,0),"")</f>
        <v/>
      </c>
    </row>
    <row r="2896" spans="1:15" ht="18">
      <c r="A2896" s="75" t="s">
        <v>9914</v>
      </c>
      <c r="C2896" s="94">
        <f>+VLOOKUP(A2896,BD!$A$2:$E$3988,3,0)</f>
        <v>94</v>
      </c>
      <c r="D2896" s="95" t="str">
        <f>+VLOOKUP(A2896,BD!$A$2:$E$3988,4,0)</f>
        <v>rosca NF 7/8</v>
      </c>
      <c r="E2896" s="96">
        <f>+VLOOKUP(A2896,BD!$A$2:$E$3988,5,0)</f>
        <v>0</v>
      </c>
      <c r="G2896" s="101">
        <f t="shared" si="92"/>
        <v>0</v>
      </c>
      <c r="H2896" s="69"/>
      <c r="I2896" s="101">
        <f t="array" ref="I2896">+ROUND(G2896+(G2896*DES.2),2)</f>
        <v>0</v>
      </c>
      <c r="J2896" s="57"/>
      <c r="K2896" s="57"/>
      <c r="L2896" s="57"/>
      <c r="M2896" s="57"/>
      <c r="N2896" s="57"/>
      <c r="O2896" s="65" t="str">
        <f>+IFERROR(VLOOKUP(A2896,Imagen!A:B,2,0),"")</f>
        <v/>
      </c>
    </row>
    <row r="2897" spans="1:15" ht="18">
      <c r="A2897" s="75" t="s">
        <v>9915</v>
      </c>
      <c r="C2897" s="94">
        <f>+VLOOKUP(A2897,BD!$A$2:$E$3988,3,0)</f>
        <v>40</v>
      </c>
      <c r="D2897" s="95" t="str">
        <f>+VLOOKUP(A2897,BD!$A$2:$E$3988,4,0)</f>
        <v>8 mm (nucleo) 6.4mm(vastago)</v>
      </c>
      <c r="E2897" s="96">
        <f>+VLOOKUP(A2897,BD!$A$2:$E$3988,5,0)</f>
        <v>4350</v>
      </c>
      <c r="G2897" s="101">
        <f t="shared" si="92"/>
        <v>2349</v>
      </c>
      <c r="H2897" s="69"/>
      <c r="I2897" s="101">
        <f t="array" ref="I2897">+ROUND(G2897+(G2897*DES.2),2)</f>
        <v>4228.2</v>
      </c>
      <c r="J2897" s="57"/>
      <c r="K2897" s="57"/>
      <c r="L2897" s="57"/>
      <c r="M2897" s="57"/>
      <c r="N2897" s="57"/>
      <c r="O2897" s="65" t="str">
        <f>+IFERROR(VLOOKUP(A2897,Imagen!A:B,2,0),"")</f>
        <v/>
      </c>
    </row>
    <row r="2898" spans="1:15" ht="18">
      <c r="A2898" s="75" t="s">
        <v>9916</v>
      </c>
      <c r="C2898" s="94">
        <f>+VLOOKUP(A2898,BD!$A$2:$E$3988,3,0)</f>
        <v>41</v>
      </c>
      <c r="D2898" s="95" t="str">
        <f>+VLOOKUP(A2898,BD!$A$2:$E$3988,4,0)</f>
        <v>10 mm x 6,4 mm</v>
      </c>
      <c r="E2898" s="96">
        <f>+VLOOKUP(A2898,BD!$A$2:$E$3988,5,0)</f>
        <v>4950</v>
      </c>
      <c r="G2898" s="101">
        <f t="shared" si="92"/>
        <v>2673</v>
      </c>
      <c r="H2898" s="69"/>
      <c r="I2898" s="101">
        <f t="array" ref="I2898">+ROUND(G2898+(G2898*DES.2),2)</f>
        <v>4811.3999999999996</v>
      </c>
      <c r="J2898" s="57"/>
      <c r="K2898" s="57"/>
      <c r="L2898" s="57"/>
      <c r="M2898" s="57"/>
      <c r="N2898" s="57"/>
      <c r="O2898" s="65" t="str">
        <f>+IFERROR(VLOOKUP(A2898,Imagen!A:B,2,0),"")</f>
        <v/>
      </c>
    </row>
    <row r="2899" spans="1:15" ht="18">
      <c r="A2899" s="75" t="s">
        <v>9917</v>
      </c>
      <c r="C2899" s="94">
        <f>+VLOOKUP(A2899,BD!$A$2:$E$3988,3,0)</f>
        <v>42</v>
      </c>
      <c r="D2899" s="95" t="str">
        <f>+VLOOKUP(A2899,BD!$A$2:$E$3988,4,0)</f>
        <v>8 mm x 8,5 mm</v>
      </c>
      <c r="E2899" s="96">
        <f>+VLOOKUP(A2899,BD!$A$2:$E$3988,5,0)</f>
        <v>4950</v>
      </c>
      <c r="G2899" s="101">
        <f t="shared" si="92"/>
        <v>2673</v>
      </c>
      <c r="H2899" s="69"/>
      <c r="I2899" s="101">
        <f t="array" ref="I2899">+ROUND(G2899+(G2899*DES.2),2)</f>
        <v>4811.3999999999996</v>
      </c>
      <c r="J2899" s="57"/>
      <c r="K2899" s="57"/>
      <c r="L2899" s="57"/>
      <c r="M2899" s="57"/>
      <c r="N2899" s="57"/>
      <c r="O2899" s="65" t="str">
        <f>+IFERROR(VLOOKUP(A2899,Imagen!A:B,2,0),"")</f>
        <v/>
      </c>
    </row>
    <row r="2900" spans="1:15" ht="18">
      <c r="A2900" s="75" t="s">
        <v>9918</v>
      </c>
      <c r="C2900" s="94">
        <f>+VLOOKUP(A2900,BD!$A$2:$E$3988,3,0)</f>
        <v>43</v>
      </c>
      <c r="D2900" s="95" t="str">
        <f>+VLOOKUP(A2900,BD!$A$2:$E$3988,4,0)</f>
        <v>10 mm x 8,5 mm</v>
      </c>
      <c r="E2900" s="96">
        <f>+VLOOKUP(A2900,BD!$A$2:$E$3988,5,0)</f>
        <v>5500</v>
      </c>
      <c r="G2900" s="101">
        <f t="shared" si="92"/>
        <v>2970</v>
      </c>
      <c r="H2900" s="69"/>
      <c r="I2900" s="101">
        <f t="array" ref="I2900">+ROUND(G2900+(G2900*DES.2),2)</f>
        <v>5346</v>
      </c>
      <c r="J2900" s="57"/>
      <c r="K2900" s="57"/>
      <c r="L2900" s="57"/>
      <c r="M2900" s="57"/>
      <c r="N2900" s="57"/>
      <c r="O2900" s="65" t="str">
        <f>+IFERROR(VLOOKUP(A2900,Imagen!A:B,2,0),"")</f>
        <v/>
      </c>
    </row>
    <row r="2901" spans="1:15" ht="18">
      <c r="A2901" s="75" t="s">
        <v>9919</v>
      </c>
      <c r="C2901" s="94">
        <f>+VLOOKUP(A2901,BD!$A$2:$E$3988,3,0)</f>
        <v>50</v>
      </c>
      <c r="D2901" s="95" t="str">
        <f>+VLOOKUP(A2901,BD!$A$2:$E$3988,4,0)</f>
        <v>12 mm x 8.5 mm</v>
      </c>
      <c r="E2901" s="96">
        <f>+VLOOKUP(A2901,BD!$A$2:$E$3988,5,0)</f>
        <v>6642</v>
      </c>
      <c r="G2901" s="101">
        <f t="shared" si="92"/>
        <v>3586.68</v>
      </c>
      <c r="H2901" s="69"/>
      <c r="I2901" s="101">
        <f t="array" ref="I2901">+ROUND(G2901+(G2901*DES.2),2)</f>
        <v>6456.02</v>
      </c>
      <c r="J2901" s="57"/>
      <c r="K2901" s="57"/>
      <c r="L2901" s="57"/>
      <c r="M2901" s="57"/>
      <c r="N2901" s="57"/>
      <c r="O2901" s="65" t="str">
        <f>+IFERROR(VLOOKUP(A2901,Imagen!A:B,2,0),"")</f>
        <v/>
      </c>
    </row>
    <row r="2902" spans="1:15" ht="18">
      <c r="A2902" s="75" t="s">
        <v>9920</v>
      </c>
      <c r="C2902" s="94">
        <f>+VLOOKUP(A2902,BD!$A$2:$E$3988,3,0)</f>
        <v>52</v>
      </c>
      <c r="D2902" s="95" t="str">
        <f>+VLOOKUP(A2902,BD!$A$2:$E$3988,4,0)</f>
        <v>12 mm x 9.5 mm</v>
      </c>
      <c r="E2902" s="96">
        <f>+VLOOKUP(A2902,BD!$A$2:$E$3988,5,0)</f>
        <v>6888</v>
      </c>
      <c r="G2902" s="101">
        <f t="shared" si="92"/>
        <v>3719.52</v>
      </c>
      <c r="H2902" s="69"/>
      <c r="I2902" s="101">
        <f t="array" ref="I2902">+ROUND(G2902+(G2902*DES.2),2)</f>
        <v>6695.14</v>
      </c>
      <c r="J2902" s="57"/>
      <c r="K2902" s="57"/>
      <c r="L2902" s="57"/>
      <c r="M2902" s="57"/>
      <c r="N2902" s="57"/>
      <c r="O2902" s="65" t="str">
        <f>+IFERROR(VLOOKUP(A2902,Imagen!A:B,2,0),"")</f>
        <v/>
      </c>
    </row>
    <row r="2903" spans="1:15" ht="18">
      <c r="A2903" s="75" t="s">
        <v>9921</v>
      </c>
      <c r="C2903" s="94">
        <f>+VLOOKUP(A2903,BD!$A$2:$E$3988,3,0)</f>
        <v>60</v>
      </c>
      <c r="D2903" s="95" t="str">
        <f>+VLOOKUP(A2903,BD!$A$2:$E$3988,4,0)</f>
        <v>13 mm x 8.5 mm</v>
      </c>
      <c r="E2903" s="96">
        <f>+VLOOKUP(A2903,BD!$A$2:$E$3988,5,0)</f>
        <v>6765</v>
      </c>
      <c r="G2903" s="101">
        <f t="shared" si="92"/>
        <v>3653.1</v>
      </c>
      <c r="H2903" s="69"/>
      <c r="I2903" s="101">
        <f t="array" ref="I2903">+ROUND(G2903+(G2903*DES.2),2)</f>
        <v>6575.58</v>
      </c>
      <c r="J2903" s="57"/>
      <c r="K2903" s="57"/>
      <c r="L2903" s="57"/>
      <c r="M2903" s="57"/>
      <c r="N2903" s="57"/>
      <c r="O2903" s="65" t="str">
        <f>+IFERROR(VLOOKUP(A2903,Imagen!A:B,2,0),"")</f>
        <v/>
      </c>
    </row>
    <row r="2904" spans="1:15" ht="18">
      <c r="A2904" s="75" t="s">
        <v>9922</v>
      </c>
      <c r="C2904" s="94">
        <f>+VLOOKUP(A2904,BD!$A$2:$E$3988,3,0)</f>
        <v>62</v>
      </c>
      <c r="D2904" s="95" t="str">
        <f>+VLOOKUP(A2904,BD!$A$2:$E$3988,4,0)</f>
        <v>13 mm x 9.5 mm</v>
      </c>
      <c r="E2904" s="96">
        <f>+VLOOKUP(A2904,BD!$A$2:$E$3988,5,0)</f>
        <v>6697.35</v>
      </c>
      <c r="G2904" s="101">
        <f t="shared" si="92"/>
        <v>3616.57</v>
      </c>
      <c r="H2904" s="69"/>
      <c r="I2904" s="101">
        <f t="array" ref="I2904">+ROUND(G2904+(G2904*DES.2),2)</f>
        <v>6509.83</v>
      </c>
      <c r="J2904" s="57"/>
      <c r="K2904" s="57"/>
      <c r="L2904" s="57"/>
      <c r="M2904" s="57"/>
      <c r="N2904" s="57"/>
      <c r="O2904" s="65" t="str">
        <f>+IFERROR(VLOOKUP(A2904,Imagen!A:B,2,0),"")</f>
        <v/>
      </c>
    </row>
    <row r="2905" spans="1:15" ht="18">
      <c r="A2905" s="75" t="s">
        <v>9923</v>
      </c>
      <c r="C2905" s="94">
        <f>+VLOOKUP(A2905,BD!$A$2:$E$3988,3,0)</f>
        <v>70</v>
      </c>
      <c r="D2905" s="95" t="str">
        <f>+VLOOKUP(A2905,BD!$A$2:$E$3988,4,0)</f>
        <v>14 mm x 8.5 mm</v>
      </c>
      <c r="E2905" s="96">
        <f>+VLOOKUP(A2905,BD!$A$2:$E$3988,5,0)</f>
        <v>7503</v>
      </c>
      <c r="G2905" s="101">
        <f t="shared" si="92"/>
        <v>4051.62</v>
      </c>
      <c r="H2905" s="69"/>
      <c r="I2905" s="101">
        <f t="array" ref="I2905">+ROUND(G2905+(G2905*DES.2),2)</f>
        <v>7292.92</v>
      </c>
      <c r="J2905" s="57"/>
      <c r="K2905" s="57"/>
      <c r="L2905" s="57"/>
      <c r="M2905" s="57"/>
      <c r="N2905" s="57"/>
      <c r="O2905" s="65" t="str">
        <f>+IFERROR(VLOOKUP(A2905,Imagen!A:B,2,0),"")</f>
        <v/>
      </c>
    </row>
    <row r="2906" spans="1:15" ht="18">
      <c r="A2906" s="75" t="s">
        <v>9924</v>
      </c>
      <c r="C2906" s="94">
        <f>+VLOOKUP(A2906,BD!$A$2:$E$3988,3,0)</f>
        <v>72</v>
      </c>
      <c r="D2906" s="95" t="str">
        <f>+VLOOKUP(A2906,BD!$A$2:$E$3988,4,0)</f>
        <v>14 mm x 9.5 mm</v>
      </c>
      <c r="E2906" s="96">
        <f>+VLOOKUP(A2906,BD!$A$2:$E$3988,5,0)</f>
        <v>7084.8</v>
      </c>
      <c r="G2906" s="101">
        <f t="shared" si="92"/>
        <v>3825.79</v>
      </c>
      <c r="H2906" s="69"/>
      <c r="I2906" s="101">
        <f t="array" ref="I2906">+ROUND(G2906+(G2906*DES.2),2)</f>
        <v>6886.42</v>
      </c>
      <c r="J2906" s="57"/>
      <c r="K2906" s="57"/>
      <c r="L2906" s="57"/>
      <c r="M2906" s="57"/>
      <c r="N2906" s="57"/>
      <c r="O2906" s="65" t="str">
        <f>+IFERROR(VLOOKUP(A2906,Imagen!A:B,2,0),"")</f>
        <v/>
      </c>
    </row>
    <row r="2907" spans="1:15" ht="18">
      <c r="A2907" s="75" t="s">
        <v>9925</v>
      </c>
      <c r="C2907" s="94">
        <f>+VLOOKUP(A2907,BD!$A$2:$E$3988,3,0)</f>
        <v>74</v>
      </c>
      <c r="D2907" s="95" t="str">
        <f>+VLOOKUP(A2907,BD!$A$2:$E$3988,4,0)</f>
        <v>14 mm x 11 mm</v>
      </c>
      <c r="E2907" s="96">
        <f>+VLOOKUP(A2907,BD!$A$2:$E$3988,5,0)</f>
        <v>7841.25</v>
      </c>
      <c r="G2907" s="101">
        <f t="shared" si="92"/>
        <v>4234.28</v>
      </c>
      <c r="H2907" s="69"/>
      <c r="I2907" s="101">
        <f t="array" ref="I2907">+ROUND(G2907+(G2907*DES.2),2)</f>
        <v>7621.7</v>
      </c>
      <c r="J2907" s="57"/>
      <c r="K2907" s="57"/>
      <c r="L2907" s="57"/>
      <c r="M2907" s="57"/>
      <c r="N2907" s="57"/>
      <c r="O2907" s="65" t="str">
        <f>+IFERROR(VLOOKUP(A2907,Imagen!A:B,2,0),"")</f>
        <v/>
      </c>
    </row>
    <row r="2908" spans="1:15" ht="18">
      <c r="A2908" s="75" t="s">
        <v>9926</v>
      </c>
      <c r="C2908" s="94">
        <f>+VLOOKUP(A2908,BD!$A$2:$E$3988,3,0)</f>
        <v>76</v>
      </c>
      <c r="D2908" s="95" t="str">
        <f>+VLOOKUP(A2908,BD!$A$2:$E$3988,4,0)</f>
        <v>16 mm x 13.5 mm</v>
      </c>
      <c r="E2908" s="96">
        <f>+VLOOKUP(A2908,BD!$A$2:$E$3988,5,0)</f>
        <v>11377.5</v>
      </c>
      <c r="G2908" s="101">
        <f t="shared" si="92"/>
        <v>6143.85</v>
      </c>
      <c r="H2908" s="69"/>
      <c r="I2908" s="101">
        <f t="array" ref="I2908">+ROUND(G2908+(G2908*DES.2),2)</f>
        <v>11058.93</v>
      </c>
      <c r="J2908" s="57"/>
      <c r="K2908" s="57"/>
      <c r="L2908" s="57"/>
      <c r="M2908" s="57"/>
      <c r="N2908" s="57"/>
      <c r="O2908" s="65" t="str">
        <f>+IFERROR(VLOOKUP(A2908,Imagen!A:B,2,0),"")</f>
        <v/>
      </c>
    </row>
    <row r="2909" spans="1:15" ht="18.75" thickBot="1">
      <c r="A2909" s="75" t="s">
        <v>9927</v>
      </c>
      <c r="C2909" s="94">
        <f>+VLOOKUP(A2909,BD!$A$2:$E$3988,3,0)</f>
        <v>80</v>
      </c>
      <c r="D2909" s="95" t="str">
        <f>+VLOOKUP(A2909,BD!$A$2:$E$3988,4,0)</f>
        <v>8 mm x 6,7 mm doble</v>
      </c>
      <c r="E2909" s="96">
        <f>+VLOOKUP(A2909,BD!$A$2:$E$3988,5,0)</f>
        <v>9901.5</v>
      </c>
      <c r="G2909" s="101">
        <f t="shared" si="92"/>
        <v>5346.81</v>
      </c>
      <c r="H2909" s="69"/>
      <c r="I2909" s="101">
        <f t="array" ref="I2909">+ROUND(G2909+(G2909*DES.2),2)</f>
        <v>9624.26</v>
      </c>
      <c r="J2909" s="57"/>
      <c r="K2909" s="57"/>
      <c r="L2909" s="57"/>
      <c r="M2909" s="57"/>
      <c r="N2909" s="57"/>
      <c r="O2909" s="65" t="str">
        <f>+IFERROR(VLOOKUP(A2909,Imagen!A:B,2,0),"")</f>
        <v/>
      </c>
    </row>
    <row r="2910" spans="1:15" ht="27" thickBot="1">
      <c r="A2910" s="75">
        <f>+A2870+1</f>
        <v>50</v>
      </c>
      <c r="B2910" s="177"/>
      <c r="C2910" s="173" t="str">
        <f>+VLOOKUP(A2910,BD!$G:$H,2,0)</f>
        <v>ARANDELAS DE INYECCION</v>
      </c>
      <c r="D2910" s="157"/>
      <c r="E2910" s="158"/>
      <c r="J2910" s="57"/>
      <c r="K2910" s="57"/>
      <c r="L2910" s="57"/>
      <c r="M2910" s="57"/>
      <c r="N2910" s="57"/>
      <c r="O2910" s="65" t="str">
        <f>+IFERROR(VLOOKUP(A2910,Imagen!A:B,2,0),"")</f>
        <v/>
      </c>
    </row>
    <row r="2911" spans="1:15" ht="27" customHeight="1">
      <c r="A2911" s="75" t="s">
        <v>10696</v>
      </c>
      <c r="B2911" s="177"/>
      <c r="C2911" s="91">
        <f>+VLOOKUP(A2911,BD!$A$2:$E$3988,3,0)</f>
        <v>1092</v>
      </c>
      <c r="D2911" s="92" t="str">
        <f>+VLOOKUP(A2911,BD!$A$2:$E$3988,4,0)</f>
        <v>6 x 10 x 0.5 - JOHN DEERE</v>
      </c>
      <c r="E2911" s="93">
        <f>+VLOOKUP(A2911,BD!$A$2:$E$3988,5,0)</f>
        <v>122.71</v>
      </c>
      <c r="G2911" s="100">
        <f t="shared" ref="G2911:G2950" si="93">IF($G$7="SI",ROUND(E2911-(E2911*DES.1),2)*1.21,ROUND(E2911-(E2911*DES.1),2))</f>
        <v>66.260000000000005</v>
      </c>
      <c r="H2911" s="69"/>
      <c r="I2911" s="100">
        <f t="array" ref="I2911">+ROUND(G2911+(G2911*DES.2),2)</f>
        <v>119.27</v>
      </c>
      <c r="J2911" s="57"/>
      <c r="K2911" s="57"/>
      <c r="L2911" s="57"/>
      <c r="M2911" s="57"/>
      <c r="N2911" s="57"/>
      <c r="O2911" s="65" t="str">
        <f>+IFERROR(VLOOKUP(A2911,Imagen!A:B,2,0),"")</f>
        <v/>
      </c>
    </row>
    <row r="2912" spans="1:15" ht="27" customHeight="1">
      <c r="A2912" s="75" t="s">
        <v>10697</v>
      </c>
      <c r="B2912" s="177"/>
      <c r="C2912" s="94">
        <f>+VLOOKUP(A2912,BD!$A$2:$E$3988,3,0)</f>
        <v>1133</v>
      </c>
      <c r="D2912" s="95" t="str">
        <f>+VLOOKUP(A2912,BD!$A$2:$E$3988,4,0)</f>
        <v>7.5 x 15.5 x 1.5 - CUMMING</v>
      </c>
      <c r="E2912" s="96">
        <f>+VLOOKUP(A2912,BD!$A$2:$E$3988,5,0)</f>
        <v>768.73</v>
      </c>
      <c r="G2912" s="101">
        <f t="shared" si="93"/>
        <v>415.11</v>
      </c>
      <c r="H2912" s="69"/>
      <c r="I2912" s="101">
        <f t="array" ref="I2912">+ROUND(G2912+(G2912*DES.2),2)</f>
        <v>747.2</v>
      </c>
      <c r="J2912" s="57"/>
      <c r="K2912" s="57"/>
      <c r="L2912" s="57"/>
      <c r="M2912" s="57"/>
      <c r="N2912" s="57"/>
      <c r="O2912" s="65" t="str">
        <f>+IFERROR(VLOOKUP(A2912,Imagen!A:B,2,0),"")</f>
        <v/>
      </c>
    </row>
    <row r="2913" spans="1:15" ht="27" customHeight="1">
      <c r="A2913" s="75" t="s">
        <v>10698</v>
      </c>
      <c r="B2913" s="177"/>
      <c r="C2913" s="94">
        <f>+VLOOKUP(A2913,BD!$A$2:$E$3988,3,0)</f>
        <v>1134</v>
      </c>
      <c r="D2913" s="95" t="str">
        <f>+VLOOKUP(A2913,BD!$A$2:$E$3988,4,0)</f>
        <v>7.5 x 15.5 x 2 - CUMMING</v>
      </c>
      <c r="E2913" s="96">
        <f>+VLOOKUP(A2913,BD!$A$2:$E$3988,5,0)</f>
        <v>1028.75</v>
      </c>
      <c r="G2913" s="101">
        <f t="shared" si="93"/>
        <v>555.53</v>
      </c>
      <c r="H2913" s="69"/>
      <c r="I2913" s="101">
        <f t="array" ref="I2913">+ROUND(G2913+(G2913*DES.2),2)</f>
        <v>999.95</v>
      </c>
      <c r="J2913" s="57"/>
      <c r="K2913" s="57"/>
      <c r="L2913" s="57"/>
      <c r="M2913" s="57"/>
      <c r="N2913" s="57"/>
      <c r="O2913" s="65" t="str">
        <f>+IFERROR(VLOOKUP(A2913,Imagen!A:B,2,0),"")</f>
        <v/>
      </c>
    </row>
    <row r="2914" spans="1:15" ht="27" customHeight="1">
      <c r="A2914" s="75" t="s">
        <v>10699</v>
      </c>
      <c r="B2914" s="177"/>
      <c r="C2914" s="94">
        <f>+VLOOKUP(A2914,BD!$A$2:$E$3988,3,0)</f>
        <v>101</v>
      </c>
      <c r="D2914" s="95" t="str">
        <f>+VLOOKUP(A2914,BD!$A$2:$E$3988,4,0)</f>
        <v xml:space="preserve">7,5 x 15 x 3 - </v>
      </c>
      <c r="E2914" s="96">
        <f>+VLOOKUP(A2914,BD!$A$2:$E$3988,5,0)</f>
        <v>1860.25</v>
      </c>
      <c r="G2914" s="101">
        <f t="shared" si="93"/>
        <v>1004.54</v>
      </c>
      <c r="H2914" s="69"/>
      <c r="I2914" s="101">
        <f t="array" ref="I2914">+ROUND(G2914+(G2914*DES.2),2)</f>
        <v>1808.17</v>
      </c>
      <c r="J2914" s="57"/>
      <c r="K2914" s="57"/>
      <c r="L2914" s="57"/>
      <c r="M2914" s="57"/>
      <c r="N2914" s="57"/>
      <c r="O2914" s="65" t="str">
        <f>+IFERROR(VLOOKUP(A2914,Imagen!A:B,2,0),"")</f>
        <v/>
      </c>
    </row>
    <row r="2915" spans="1:15" ht="27" customHeight="1">
      <c r="A2915" s="75" t="s">
        <v>10700</v>
      </c>
      <c r="B2915" s="177"/>
      <c r="C2915" s="94">
        <f>+VLOOKUP(A2915,BD!$A$2:$E$3988,3,0)</f>
        <v>1135</v>
      </c>
      <c r="D2915" s="95" t="str">
        <f>+VLOOKUP(A2915,BD!$A$2:$E$3988,4,0)</f>
        <v>8 x 11 - ret scania 113</v>
      </c>
      <c r="E2915" s="96">
        <f>+VLOOKUP(A2915,BD!$A$2:$E$3988,5,0)</f>
        <v>414.51</v>
      </c>
      <c r="G2915" s="101">
        <f t="shared" si="93"/>
        <v>223.84</v>
      </c>
      <c r="H2915" s="69"/>
      <c r="I2915" s="101">
        <f t="array" ref="I2915">+ROUND(G2915+(G2915*DES.2),2)</f>
        <v>402.91</v>
      </c>
      <c r="J2915" s="57"/>
      <c r="K2915" s="57"/>
      <c r="L2915" s="57"/>
      <c r="M2915" s="57"/>
      <c r="N2915" s="57"/>
      <c r="O2915" s="65" t="str">
        <f>+IFERROR(VLOOKUP(A2915,Imagen!A:B,2,0),"")</f>
        <v/>
      </c>
    </row>
    <row r="2916" spans="1:15" ht="27" customHeight="1">
      <c r="A2916" s="75" t="s">
        <v>10701</v>
      </c>
      <c r="B2916" s="177"/>
      <c r="C2916" s="94">
        <f>+VLOOKUP(A2916,BD!$A$2:$E$3988,3,0)</f>
        <v>1070</v>
      </c>
      <c r="D2916" s="95" t="str">
        <f>+VLOOKUP(A2916,BD!$A$2:$E$3988,4,0)</f>
        <v>8 x 13 mm Doble - Doble Retorno RET MBENZ</v>
      </c>
      <c r="E2916" s="96">
        <f>+VLOOKUP(A2916,BD!$A$2:$E$3988,5,0)</f>
        <v>1224.7</v>
      </c>
      <c r="G2916" s="101">
        <f t="shared" si="93"/>
        <v>661.34</v>
      </c>
      <c r="H2916" s="69"/>
      <c r="I2916" s="101">
        <f t="array" ref="I2916">+ROUND(G2916+(G2916*DES.2),2)</f>
        <v>1190.4100000000001</v>
      </c>
      <c r="J2916" s="57"/>
      <c r="K2916" s="57"/>
      <c r="L2916" s="57"/>
      <c r="M2916" s="57"/>
      <c r="N2916" s="57"/>
      <c r="O2916" s="65" t="str">
        <f>+IFERROR(VLOOKUP(A2916,Imagen!A:B,2,0),"")</f>
        <v/>
      </c>
    </row>
    <row r="2917" spans="1:15" ht="27" customHeight="1">
      <c r="A2917" s="75" t="s">
        <v>10702</v>
      </c>
      <c r="B2917" s="177"/>
      <c r="C2917" s="94">
        <f>+VLOOKUP(A2917,BD!$A$2:$E$3988,3,0)</f>
        <v>1095</v>
      </c>
      <c r="D2917" s="95" t="str">
        <f>+VLOOKUP(A2917,BD!$A$2:$E$3988,4,0)</f>
        <v>8 x 13 x 1.5 - POLO</v>
      </c>
      <c r="E2917" s="96">
        <f>+VLOOKUP(A2917,BD!$A$2:$E$3988,5,0)</f>
        <v>554.23</v>
      </c>
      <c r="G2917" s="101">
        <f t="shared" si="93"/>
        <v>299.27999999999997</v>
      </c>
      <c r="H2917" s="69"/>
      <c r="I2917" s="101">
        <f t="array" ref="I2917">+ROUND(G2917+(G2917*DES.2),2)</f>
        <v>538.70000000000005</v>
      </c>
      <c r="J2917" s="57"/>
      <c r="K2917" s="57"/>
      <c r="L2917" s="57"/>
      <c r="M2917" s="57"/>
      <c r="N2917" s="57"/>
      <c r="O2917" s="65" t="str">
        <f>+IFERROR(VLOOKUP(A2917,Imagen!A:B,2,0),"")</f>
        <v/>
      </c>
    </row>
    <row r="2918" spans="1:15" ht="27" customHeight="1">
      <c r="A2918" s="75" t="s">
        <v>10703</v>
      </c>
      <c r="B2918" s="177"/>
      <c r="C2918" s="94">
        <f>+VLOOKUP(A2918,BD!$A$2:$E$3988,3,0)</f>
        <v>102</v>
      </c>
      <c r="D2918" s="95" t="str">
        <f>+VLOOKUP(A2918,BD!$A$2:$E$3988,4,0)</f>
        <v xml:space="preserve">8 x 13 x 2,5 - </v>
      </c>
      <c r="E2918" s="96">
        <f>+VLOOKUP(A2918,BD!$A$2:$E$3988,5,0)</f>
        <v>1055.92</v>
      </c>
      <c r="G2918" s="101">
        <f t="shared" si="93"/>
        <v>570.20000000000005</v>
      </c>
      <c r="H2918" s="69"/>
      <c r="I2918" s="101">
        <f t="array" ref="I2918">+ROUND(G2918+(G2918*DES.2),2)</f>
        <v>1026.3599999999999</v>
      </c>
      <c r="J2918" s="57"/>
      <c r="K2918" s="57"/>
      <c r="L2918" s="57"/>
      <c r="M2918" s="57"/>
      <c r="N2918" s="57"/>
      <c r="O2918" s="65" t="str">
        <f>+IFERROR(VLOOKUP(A2918,Imagen!A:B,2,0),"")</f>
        <v/>
      </c>
    </row>
    <row r="2919" spans="1:15" ht="27" customHeight="1">
      <c r="A2919" s="75" t="s">
        <v>10704</v>
      </c>
      <c r="B2919" s="177"/>
      <c r="C2919" s="94">
        <f>+VLOOKUP(A2919,BD!$A$2:$E$3988,3,0)</f>
        <v>1093</v>
      </c>
      <c r="D2919" s="95" t="str">
        <f>+VLOOKUP(A2919,BD!$A$2:$E$3988,4,0)</f>
        <v>9.5 x 14.5 x 1 - VARIAS</v>
      </c>
      <c r="E2919" s="96">
        <f>+VLOOKUP(A2919,BD!$A$2:$E$3988,5,0)</f>
        <v>373.07</v>
      </c>
      <c r="G2919" s="101">
        <f t="shared" si="93"/>
        <v>201.46</v>
      </c>
      <c r="H2919" s="69"/>
      <c r="I2919" s="101">
        <f t="array" ref="I2919">+ROUND(G2919+(G2919*DES.2),2)</f>
        <v>362.63</v>
      </c>
      <c r="J2919" s="57"/>
      <c r="K2919" s="57"/>
      <c r="L2919" s="57"/>
      <c r="M2919" s="57"/>
      <c r="N2919" s="57"/>
      <c r="O2919" s="65" t="str">
        <f>+IFERROR(VLOOKUP(A2919,Imagen!A:B,2,0),"")</f>
        <v/>
      </c>
    </row>
    <row r="2920" spans="1:15" ht="27" customHeight="1">
      <c r="A2920" s="75" t="s">
        <v>10705</v>
      </c>
      <c r="B2920" s="177"/>
      <c r="C2920" s="94">
        <f>+VLOOKUP(A2920,BD!$A$2:$E$3988,3,0)</f>
        <v>1072</v>
      </c>
      <c r="D2920" s="95" t="str">
        <f>+VLOOKUP(A2920,BD!$A$2:$E$3988,4,0)</f>
        <v>9.5 x 14.5 x 1.5 - VARIOS</v>
      </c>
      <c r="E2920" s="96">
        <f>+VLOOKUP(A2920,BD!$A$2:$E$3988,5,0)</f>
        <v>575.04</v>
      </c>
      <c r="G2920" s="101">
        <f t="shared" si="93"/>
        <v>310.52</v>
      </c>
      <c r="H2920" s="69"/>
      <c r="I2920" s="101">
        <f t="array" ref="I2920">+ROUND(G2920+(G2920*DES.2),2)</f>
        <v>558.94000000000005</v>
      </c>
      <c r="J2920" s="57"/>
      <c r="K2920" s="57"/>
      <c r="L2920" s="57"/>
      <c r="M2920" s="57"/>
      <c r="N2920" s="57"/>
      <c r="O2920" s="65" t="str">
        <f>+IFERROR(VLOOKUP(A2920,Imagen!A:B,2,0),"")</f>
        <v/>
      </c>
    </row>
    <row r="2921" spans="1:15" ht="27" customHeight="1">
      <c r="A2921" s="75" t="s">
        <v>10706</v>
      </c>
      <c r="B2921" s="177"/>
      <c r="C2921" s="94">
        <f>+VLOOKUP(A2921,BD!$A$2:$E$3988,3,0)</f>
        <v>1071</v>
      </c>
      <c r="D2921" s="95" t="str">
        <f>+VLOOKUP(A2921,BD!$A$2:$E$3988,4,0)</f>
        <v>9.5 x 14.5 x 2 - VARIOS</v>
      </c>
      <c r="E2921" s="96">
        <f>+VLOOKUP(A2921,BD!$A$2:$E$3988,5,0)</f>
        <v>761.2</v>
      </c>
      <c r="G2921" s="101">
        <f t="shared" si="93"/>
        <v>411.05</v>
      </c>
      <c r="H2921" s="69"/>
      <c r="I2921" s="101">
        <f t="array" ref="I2921">+ROUND(G2921+(G2921*DES.2),2)</f>
        <v>739.89</v>
      </c>
      <c r="J2921" s="57"/>
      <c r="K2921" s="57"/>
      <c r="L2921" s="57"/>
      <c r="M2921" s="57"/>
      <c r="N2921" s="57"/>
      <c r="O2921" s="65" t="str">
        <f>+IFERROR(VLOOKUP(A2921,Imagen!A:B,2,0),"")</f>
        <v/>
      </c>
    </row>
    <row r="2922" spans="1:15" ht="27" customHeight="1">
      <c r="A2922" s="75" t="s">
        <v>10707</v>
      </c>
      <c r="B2922" s="177"/>
      <c r="C2922" s="94">
        <f>+VLOOKUP(A2922,BD!$A$2:$E$3988,3,0)</f>
        <v>1090</v>
      </c>
      <c r="D2922" s="95" t="str">
        <f>+VLOOKUP(A2922,BD!$A$2:$E$3988,4,0)</f>
        <v>11.9 x 17.9 x 0.5 - val racor scania</v>
      </c>
      <c r="E2922" s="96">
        <f>+VLOOKUP(A2922,BD!$A$2:$E$3988,5,0)</f>
        <v>467.27</v>
      </c>
      <c r="G2922" s="101">
        <f t="shared" si="93"/>
        <v>252.33</v>
      </c>
      <c r="H2922" s="69"/>
      <c r="I2922" s="101">
        <f t="array" ref="I2922">+ROUND(G2922+(G2922*DES.2),2)</f>
        <v>454.19</v>
      </c>
      <c r="J2922" s="57"/>
      <c r="K2922" s="57"/>
      <c r="L2922" s="57"/>
      <c r="M2922" s="57"/>
      <c r="N2922" s="57"/>
      <c r="O2922" s="65" t="str">
        <f>+IFERROR(VLOOKUP(A2922,Imagen!A:B,2,0),"")</f>
        <v/>
      </c>
    </row>
    <row r="2923" spans="1:15" ht="27" customHeight="1">
      <c r="A2923" s="75" t="s">
        <v>10708</v>
      </c>
      <c r="B2923" s="177"/>
      <c r="C2923" s="94">
        <f>+VLOOKUP(A2923,BD!$A$2:$E$3988,3,0)</f>
        <v>103</v>
      </c>
      <c r="D2923" s="95" t="str">
        <f>+VLOOKUP(A2923,BD!$A$2:$E$3988,4,0)</f>
        <v>14,5 x 21 x 2 - R 19 DIESEL</v>
      </c>
      <c r="E2923" s="96">
        <f>+VLOOKUP(A2923,BD!$A$2:$E$3988,5,0)</f>
        <v>1653.44</v>
      </c>
      <c r="G2923" s="101">
        <f t="shared" si="93"/>
        <v>892.86</v>
      </c>
      <c r="H2923" s="69"/>
      <c r="I2923" s="101">
        <f t="array" ref="I2923">+ROUND(G2923+(G2923*DES.2),2)</f>
        <v>1607.15</v>
      </c>
      <c r="J2923" s="57"/>
      <c r="K2923" s="57"/>
      <c r="L2923" s="57"/>
      <c r="M2923" s="57"/>
      <c r="N2923" s="57"/>
      <c r="O2923" s="65" t="str">
        <f>+IFERROR(VLOOKUP(A2923,Imagen!A:B,2,0),"")</f>
        <v/>
      </c>
    </row>
    <row r="2924" spans="1:15" ht="27" customHeight="1">
      <c r="A2924" s="75" t="s">
        <v>10709</v>
      </c>
      <c r="B2924" s="177"/>
      <c r="C2924" s="94">
        <f>+VLOOKUP(A2924,BD!$A$2:$E$3988,3,0)</f>
        <v>1115</v>
      </c>
      <c r="D2924" s="95" t="str">
        <f>+VLOOKUP(A2924,BD!$A$2:$E$3988,4,0)</f>
        <v>15.5 x 20 x 0.5 - val/scania</v>
      </c>
      <c r="E2924" s="96">
        <f>+VLOOKUP(A2924,BD!$A$2:$E$3988,5,0)</f>
        <v>433.36</v>
      </c>
      <c r="G2924" s="101">
        <f t="shared" si="93"/>
        <v>234.01</v>
      </c>
      <c r="H2924" s="69"/>
      <c r="I2924" s="101">
        <f t="array" ref="I2924">+ROUND(G2924+(G2924*DES.2),2)</f>
        <v>421.22</v>
      </c>
      <c r="J2924" s="57"/>
      <c r="K2924" s="57"/>
      <c r="L2924" s="57"/>
      <c r="M2924" s="57"/>
      <c r="N2924" s="57"/>
      <c r="O2924" s="65" t="str">
        <f>+IFERROR(VLOOKUP(A2924,Imagen!A:B,2,0),"")</f>
        <v/>
      </c>
    </row>
    <row r="2925" spans="1:15" ht="27" customHeight="1">
      <c r="A2925" s="75" t="s">
        <v>10710</v>
      </c>
      <c r="B2925" s="177"/>
      <c r="C2925" s="94">
        <f>+VLOOKUP(A2925,BD!$A$2:$E$3988,3,0)</f>
        <v>104</v>
      </c>
      <c r="D2925" s="95" t="str">
        <f>+VLOOKUP(A2925,BD!$A$2:$E$3988,4,0)</f>
        <v>16 x 21 x 2 - PEUGEOR 405 D</v>
      </c>
      <c r="E2925" s="96">
        <f>+VLOOKUP(A2925,BD!$A$2:$E$3988,5,0)</f>
        <v>1703.63</v>
      </c>
      <c r="G2925" s="101">
        <f t="shared" si="93"/>
        <v>919.96</v>
      </c>
      <c r="H2925" s="69"/>
      <c r="I2925" s="101">
        <f t="array" ref="I2925">+ROUND(G2925+(G2925*DES.2),2)</f>
        <v>1655.93</v>
      </c>
      <c r="J2925" s="57"/>
      <c r="K2925" s="57"/>
      <c r="L2925" s="57"/>
      <c r="M2925" s="57"/>
      <c r="N2925" s="57"/>
      <c r="O2925" s="65" t="str">
        <f>+IFERROR(VLOOKUP(A2925,Imagen!A:B,2,0),"")</f>
        <v/>
      </c>
    </row>
    <row r="2926" spans="1:15" ht="27" customHeight="1">
      <c r="A2926" s="75" t="s">
        <v>10711</v>
      </c>
      <c r="B2926" s="177"/>
      <c r="C2926" s="94">
        <f>+VLOOKUP(A2926,BD!$A$2:$E$3988,3,0)</f>
        <v>1400</v>
      </c>
      <c r="D2926" s="95" t="str">
        <f>+VLOOKUP(A2926,BD!$A$2:$E$3988,4,0)</f>
        <v>16 x 24 - varias</v>
      </c>
      <c r="E2926" s="96">
        <f>+VLOOKUP(A2926,BD!$A$2:$E$3988,5,0)</f>
        <v>1416.88</v>
      </c>
      <c r="G2926" s="101">
        <f t="shared" si="93"/>
        <v>765.12</v>
      </c>
      <c r="H2926" s="69"/>
      <c r="I2926" s="101">
        <f t="array" ref="I2926">+ROUND(G2926+(G2926*DES.2),2)</f>
        <v>1377.22</v>
      </c>
      <c r="J2926" s="57"/>
      <c r="K2926" s="57"/>
      <c r="L2926" s="57"/>
      <c r="M2926" s="57"/>
      <c r="N2926" s="57"/>
      <c r="O2926" s="65" t="str">
        <f>+IFERROR(VLOOKUP(A2926,Imagen!A:B,2,0),"")</f>
        <v/>
      </c>
    </row>
    <row r="2927" spans="1:15" ht="27" customHeight="1">
      <c r="A2927" s="51" t="s">
        <v>10712</v>
      </c>
      <c r="B2927" s="177"/>
      <c r="C2927" s="94">
        <f>+VLOOKUP(A2927,BD!$A$2:$E$3988,3,0)</f>
        <v>1153</v>
      </c>
      <c r="D2927" s="95" t="str">
        <f>+VLOOKUP(A2927,BD!$A$2:$E$3988,4,0)</f>
        <v>7.2 x 14.5 x 1.5 - CUMMINS</v>
      </c>
      <c r="E2927" s="96">
        <f>+VLOOKUP(A2927,BD!$A$2:$E$3988,5,0)</f>
        <v>688.47</v>
      </c>
      <c r="G2927" s="101">
        <f t="shared" si="93"/>
        <v>371.77</v>
      </c>
      <c r="I2927" s="101">
        <f t="array" ref="I2927">+ROUND(G2927+(G2927*DES.2),2)</f>
        <v>669.19</v>
      </c>
    </row>
    <row r="2928" spans="1:15" ht="27" customHeight="1">
      <c r="A2928" s="51" t="s">
        <v>10713</v>
      </c>
      <c r="B2928" s="177"/>
      <c r="C2928" s="94">
        <f>+VLOOKUP(A2928,BD!$A$2:$E$3988,3,0)</f>
        <v>1536</v>
      </c>
      <c r="D2928" s="95" t="str">
        <f>+VLOOKUP(A2928,BD!$A$2:$E$3988,4,0)</f>
        <v>7.3 x 13 x 1.5 - AMAROK</v>
      </c>
      <c r="E2928" s="96">
        <f>+VLOOKUP(A2928,BD!$A$2:$E$3988,5,0)</f>
        <v>727.13</v>
      </c>
      <c r="G2928" s="101">
        <f t="shared" si="93"/>
        <v>392.65</v>
      </c>
      <c r="I2928" s="101">
        <f t="array" ref="I2928">+ROUND(G2928+(G2928*DES.2),2)</f>
        <v>706.77</v>
      </c>
    </row>
    <row r="2929" spans="1:9" ht="27" customHeight="1">
      <c r="A2929" s="51" t="s">
        <v>10714</v>
      </c>
      <c r="B2929" s="177"/>
      <c r="C2929" s="94">
        <f>+VLOOKUP(A2929,BD!$A$2:$E$3988,3,0)</f>
        <v>1537</v>
      </c>
      <c r="D2929" s="95" t="str">
        <f>+VLOOKUP(A2929,BD!$A$2:$E$3988,4,0)</f>
        <v>7.3 x 13 x 2 - AMAROK</v>
      </c>
      <c r="E2929" s="96">
        <f>+VLOOKUP(A2929,BD!$A$2:$E$3988,5,0)</f>
        <v>969.5</v>
      </c>
      <c r="G2929" s="101">
        <f t="shared" si="93"/>
        <v>523.53</v>
      </c>
      <c r="I2929" s="101">
        <f t="array" ref="I2929">+ROUND(G2929+(G2929*DES.2),2)</f>
        <v>942.35</v>
      </c>
    </row>
    <row r="2930" spans="1:9" ht="27" customHeight="1">
      <c r="A2930" s="51" t="s">
        <v>10715</v>
      </c>
      <c r="C2930" s="94">
        <f>+VLOOKUP(A2930,BD!$A$2:$E$3988,3,0)</f>
        <v>1105</v>
      </c>
      <c r="D2930" s="95" t="str">
        <f>+VLOOKUP(A2930,BD!$A$2:$E$3988,4,0)</f>
        <v>8 x 20 x 2 - JOHN DEERE</v>
      </c>
      <c r="E2930" s="96">
        <f>+VLOOKUP(A2930,BD!$A$2:$E$3988,5,0)</f>
        <v>2215.48</v>
      </c>
      <c r="G2930" s="101">
        <f t="shared" si="93"/>
        <v>1196.3599999999999</v>
      </c>
      <c r="I2930" s="101">
        <f t="array" ref="I2930">+ROUND(G2930+(G2930*DES.2),2)</f>
        <v>2153.4499999999998</v>
      </c>
    </row>
    <row r="2931" spans="1:9" ht="27" customHeight="1">
      <c r="A2931" s="51" t="s">
        <v>10716</v>
      </c>
      <c r="C2931" s="94">
        <f>+VLOOKUP(A2931,BD!$A$2:$E$3988,3,0)</f>
        <v>1118</v>
      </c>
      <c r="D2931" s="95" t="str">
        <f>+VLOOKUP(A2931,BD!$A$2:$E$3988,4,0)</f>
        <v>9 x 15.5 x 2 - JOHN DEERE</v>
      </c>
      <c r="E2931" s="96">
        <f>+VLOOKUP(A2931,BD!$A$2:$E$3988,5,0)</f>
        <v>859.17</v>
      </c>
      <c r="G2931" s="101">
        <f t="shared" si="93"/>
        <v>463.95</v>
      </c>
      <c r="I2931" s="101">
        <f t="array" ref="I2931">+ROUND(G2931+(G2931*DES.2),2)</f>
        <v>835.11</v>
      </c>
    </row>
    <row r="2932" spans="1:9" ht="27" customHeight="1">
      <c r="A2932" s="51" t="s">
        <v>10717</v>
      </c>
      <c r="C2932" s="94">
        <f>+VLOOKUP(A2932,BD!$A$2:$E$3988,3,0)</f>
        <v>1101</v>
      </c>
      <c r="D2932" s="95" t="str">
        <f>+VLOOKUP(A2932,BD!$A$2:$E$3988,4,0)</f>
        <v>10 x 19 x 2 - SCANIA 112 mwm/Perkins</v>
      </c>
      <c r="E2932" s="96">
        <f>+VLOOKUP(A2932,BD!$A$2:$E$3988,5,0)</f>
        <v>1825.4</v>
      </c>
      <c r="G2932" s="101">
        <f t="shared" si="93"/>
        <v>985.72</v>
      </c>
      <c r="I2932" s="101">
        <f t="array" ref="I2932">+ROUND(G2932+(G2932*DES.2),2)</f>
        <v>1774.3</v>
      </c>
    </row>
    <row r="2933" spans="1:9" ht="27" customHeight="1">
      <c r="A2933" s="51" t="s">
        <v>10718</v>
      </c>
      <c r="C2933" s="94">
        <f>+VLOOKUP(A2933,BD!$A$2:$E$3988,3,0)</f>
        <v>1108</v>
      </c>
      <c r="D2933" s="95" t="str">
        <f>+VLOOKUP(A2933,BD!$A$2:$E$3988,4,0)</f>
        <v>10 x 20 x 1.5 - DEUZ</v>
      </c>
      <c r="E2933" s="96">
        <f>+VLOOKUP(A2933,BD!$A$2:$E$3988,5,0)</f>
        <v>1526.17</v>
      </c>
      <c r="G2933" s="101">
        <f t="shared" si="93"/>
        <v>824.13</v>
      </c>
      <c r="I2933" s="101">
        <f t="array" ref="I2933">+ROUND(G2933+(G2933*DES.2),2)</f>
        <v>1483.43</v>
      </c>
    </row>
    <row r="2934" spans="1:9" ht="27" customHeight="1">
      <c r="A2934" s="51" t="s">
        <v>10719</v>
      </c>
      <c r="C2934" s="94">
        <f>+VLOOKUP(A2934,BD!$A$2:$E$3988,3,0)</f>
        <v>1119</v>
      </c>
      <c r="D2934" s="95" t="str">
        <f>+VLOOKUP(A2934,BD!$A$2:$E$3988,4,0)</f>
        <v>10 x 20 x 2 - BEDFORD/varios</v>
      </c>
      <c r="E2934" s="96">
        <f>+VLOOKUP(A2934,BD!$A$2:$E$3988,5,0)</f>
        <v>1989.66</v>
      </c>
      <c r="G2934" s="101">
        <f t="shared" si="93"/>
        <v>1074.42</v>
      </c>
      <c r="I2934" s="101">
        <f t="array" ref="I2934">+ROUND(G2934+(G2934*DES.2),2)</f>
        <v>1933.96</v>
      </c>
    </row>
    <row r="2935" spans="1:9" ht="27" customHeight="1">
      <c r="A2935" s="51" t="s">
        <v>10720</v>
      </c>
      <c r="C2935" s="94">
        <f>+VLOOKUP(A2935,BD!$A$2:$E$3988,3,0)</f>
        <v>1125</v>
      </c>
      <c r="D2935" s="95" t="str">
        <f>+VLOOKUP(A2935,BD!$A$2:$E$3988,4,0)</f>
        <v>10 x 21 x 2 - MAXION MWM</v>
      </c>
      <c r="E2935" s="96">
        <f>+VLOOKUP(A2935,BD!$A$2:$E$3988,5,0)</f>
        <v>2196.92</v>
      </c>
      <c r="G2935" s="101">
        <f t="shared" si="93"/>
        <v>1186.3399999999999</v>
      </c>
      <c r="I2935" s="101">
        <f t="array" ref="I2935">+ROUND(G2935+(G2935*DES.2),2)</f>
        <v>2135.41</v>
      </c>
    </row>
    <row r="2936" spans="1:9" ht="27" customHeight="1">
      <c r="A2936" s="51" t="s">
        <v>10721</v>
      </c>
      <c r="C2936" s="94">
        <f>+VLOOKUP(A2936,BD!$A$2:$E$3988,3,0)</f>
        <v>1111</v>
      </c>
      <c r="D2936" s="95" t="str">
        <f>+VLOOKUP(A2936,BD!$A$2:$E$3988,4,0)</f>
        <v>14 x 20 x 1.5 - PERKINS 6/305</v>
      </c>
      <c r="E2936" s="96">
        <f>+VLOOKUP(A2936,BD!$A$2:$E$3988,5,0)</f>
        <v>1708.01</v>
      </c>
      <c r="G2936" s="101">
        <f t="shared" si="93"/>
        <v>922.33</v>
      </c>
      <c r="I2936" s="101">
        <f t="array" ref="I2936">+ROUND(G2936+(G2936*DES.2),2)</f>
        <v>1660.19</v>
      </c>
    </row>
    <row r="2937" spans="1:9" ht="27" customHeight="1">
      <c r="A2937" s="51" t="s">
        <v>10722</v>
      </c>
      <c r="C2937" s="94">
        <f>+VLOOKUP(A2937,BD!$A$2:$E$3988,3,0)</f>
        <v>1114</v>
      </c>
      <c r="D2937" s="95" t="str">
        <f>+VLOOKUP(A2937,BD!$A$2:$E$3988,4,0)</f>
        <v>14 x 20 x 2 - TOBERA DN/DL</v>
      </c>
      <c r="E2937" s="96">
        <f>+VLOOKUP(A2937,BD!$A$2:$E$3988,5,0)</f>
        <v>1744.73</v>
      </c>
      <c r="G2937" s="101">
        <f t="shared" si="93"/>
        <v>942.15</v>
      </c>
      <c r="I2937" s="101">
        <f t="array" ref="I2937">+ROUND(G2937+(G2937*DES.2),2)</f>
        <v>1695.87</v>
      </c>
    </row>
    <row r="2938" spans="1:9" ht="27" customHeight="1">
      <c r="A2938" s="51" t="s">
        <v>10723</v>
      </c>
      <c r="C2938" s="94">
        <f>+VLOOKUP(A2938,BD!$A$2:$E$3988,3,0)</f>
        <v>1100</v>
      </c>
      <c r="D2938" s="95" t="str">
        <f>+VLOOKUP(A2938,BD!$A$2:$E$3988,4,0)</f>
        <v>15 x 21 x 1.5 - PERKINS 6/354</v>
      </c>
      <c r="E2938" s="96">
        <f>+VLOOKUP(A2938,BD!$A$2:$E$3988,5,0)</f>
        <v>1416.88</v>
      </c>
      <c r="G2938" s="101">
        <f t="shared" si="93"/>
        <v>765.12</v>
      </c>
      <c r="I2938" s="101">
        <f t="array" ref="I2938">+ROUND(G2938+(G2938*DES.2),2)</f>
        <v>1377.22</v>
      </c>
    </row>
    <row r="2939" spans="1:9" ht="27" customHeight="1">
      <c r="A2939" s="51" t="s">
        <v>10724</v>
      </c>
      <c r="C2939" s="94">
        <f>+VLOOKUP(A2939,BD!$A$2:$E$3988,3,0)</f>
        <v>1102</v>
      </c>
      <c r="D2939" s="95" t="str">
        <f>+VLOOKUP(A2939,BD!$A$2:$E$3988,4,0)</f>
        <v>15 x 21 x 2 - PERKINS 4/203/indenor</v>
      </c>
      <c r="E2939" s="96">
        <f>+VLOOKUP(A2939,BD!$A$2:$E$3988,5,0)</f>
        <v>1869.08</v>
      </c>
      <c r="G2939" s="101">
        <f t="shared" si="93"/>
        <v>1009.3</v>
      </c>
      <c r="I2939" s="101">
        <f t="array" ref="I2939">+ROUND(G2939+(G2939*DES.2),2)</f>
        <v>1816.74</v>
      </c>
    </row>
    <row r="2940" spans="1:9" ht="27" customHeight="1">
      <c r="A2940" s="51" t="s">
        <v>10725</v>
      </c>
      <c r="C2940" s="94">
        <f>+VLOOKUP(A2940,BD!$A$2:$E$3988,3,0)</f>
        <v>1514.1</v>
      </c>
      <c r="D2940" s="95" t="str">
        <f>+VLOOKUP(A2940,BD!$A$2:$E$3988,4,0)</f>
        <v>17 x 20 x 1.5 - BASE PATNER</v>
      </c>
      <c r="E2940" s="96">
        <f>+VLOOKUP(A2940,BD!$A$2:$E$3988,5,0)</f>
        <v>1174.01</v>
      </c>
      <c r="G2940" s="101">
        <f t="shared" si="93"/>
        <v>633.97</v>
      </c>
      <c r="I2940" s="101">
        <f t="array" ref="I2940">+ROUND(G2940+(G2940*DES.2),2)</f>
        <v>1141.1500000000001</v>
      </c>
    </row>
    <row r="2941" spans="1:9" ht="27" customHeight="1">
      <c r="A2941" s="51" t="s">
        <v>10726</v>
      </c>
      <c r="C2941" s="94">
        <f>+VLOOKUP(A2941,BD!$A$2:$E$3988,3,0)</f>
        <v>1514</v>
      </c>
      <c r="D2941" s="95" t="str">
        <f>+VLOOKUP(A2941,BD!$A$2:$E$3988,4,0)</f>
        <v>17 x 20 x 1.25 - BASE PATNER</v>
      </c>
      <c r="E2941" s="96">
        <f>+VLOOKUP(A2941,BD!$A$2:$E$3988,5,0)</f>
        <v>976</v>
      </c>
      <c r="G2941" s="101">
        <f t="shared" si="93"/>
        <v>527.04</v>
      </c>
      <c r="I2941" s="101">
        <f t="array" ref="I2941">+ROUND(G2941+(G2941*DES.2),2)</f>
        <v>948.67</v>
      </c>
    </row>
    <row r="2942" spans="1:9" ht="27" customHeight="1">
      <c r="A2942" s="51" t="s">
        <v>10727</v>
      </c>
      <c r="C2942" s="94">
        <f>+VLOOKUP(A2942,BD!$A$2:$E$3988,3,0)</f>
        <v>1046</v>
      </c>
      <c r="D2942" s="95" t="str">
        <f>+VLOOKUP(A2942,BD!$A$2:$E$3988,4,0)</f>
        <v>9.5 x 14.5 - BOMBA CAV</v>
      </c>
      <c r="E2942" s="96">
        <f>+VLOOKUP(A2942,BD!$A$2:$E$3988,5,0)</f>
        <v>93.76</v>
      </c>
      <c r="G2942" s="101">
        <f t="shared" si="93"/>
        <v>50.63</v>
      </c>
      <c r="I2942" s="101">
        <f t="array" ref="I2942">+ROUND(G2942+(G2942*DES.2),2)</f>
        <v>91.13</v>
      </c>
    </row>
    <row r="2943" spans="1:9" ht="27" customHeight="1">
      <c r="A2943" s="51" t="s">
        <v>10728</v>
      </c>
      <c r="C2943" s="94">
        <f>+VLOOKUP(A2943,BD!$A$2:$E$3988,3,0)</f>
        <v>1056</v>
      </c>
      <c r="D2943" s="95" t="str">
        <f>+VLOOKUP(A2943,BD!$A$2:$E$3988,4,0)</f>
        <v>9.5 x 14.5 x 2 - RET MBZ</v>
      </c>
      <c r="E2943" s="96">
        <f>+VLOOKUP(A2943,BD!$A$2:$E$3988,5,0)</f>
        <v>141.82</v>
      </c>
      <c r="G2943" s="101">
        <f t="shared" si="93"/>
        <v>76.58</v>
      </c>
      <c r="I2943" s="101">
        <f t="array" ref="I2943">+ROUND(G2943+(G2943*DES.2),2)</f>
        <v>137.84</v>
      </c>
    </row>
    <row r="2944" spans="1:9" ht="27" customHeight="1">
      <c r="A2944" s="51" t="s">
        <v>10729</v>
      </c>
      <c r="C2944" s="94">
        <f>+VLOOKUP(A2944,BD!$A$2:$E$3988,3,0)</f>
        <v>1060</v>
      </c>
      <c r="D2944" s="95" t="str">
        <f>+VLOOKUP(A2944,BD!$A$2:$E$3988,4,0)</f>
        <v>10 x 20 - VARIAS</v>
      </c>
      <c r="E2944" s="96">
        <f>+VLOOKUP(A2944,BD!$A$2:$E$3988,5,0)</f>
        <v>204.89</v>
      </c>
      <c r="G2944" s="101">
        <f t="shared" si="93"/>
        <v>110.64</v>
      </c>
      <c r="I2944" s="101">
        <f t="array" ref="I2944">+ROUND(G2944+(G2944*DES.2),2)</f>
        <v>199.15</v>
      </c>
    </row>
    <row r="2945" spans="1:15" ht="27" customHeight="1">
      <c r="A2945" s="51" t="s">
        <v>10730</v>
      </c>
      <c r="C2945" s="94">
        <f>+VLOOKUP(A2945,BD!$A$2:$E$3988,3,0)</f>
        <v>1061</v>
      </c>
      <c r="D2945" s="95" t="str">
        <f>+VLOOKUP(A2945,BD!$A$2:$E$3988,4,0)</f>
        <v>10 x 21 - VARIAS</v>
      </c>
      <c r="E2945" s="96">
        <f>+VLOOKUP(A2945,BD!$A$2:$E$3988,5,0)</f>
        <v>230.57</v>
      </c>
      <c r="G2945" s="101">
        <f t="shared" si="93"/>
        <v>124.51</v>
      </c>
      <c r="I2945" s="101">
        <f t="array" ref="I2945">+ROUND(G2945+(G2945*DES.2),2)</f>
        <v>224.12</v>
      </c>
    </row>
    <row r="2946" spans="1:15" ht="27" customHeight="1">
      <c r="A2946" s="51" t="s">
        <v>10731</v>
      </c>
      <c r="C2946" s="94">
        <f>+VLOOKUP(A2946,BD!$A$2:$E$3988,3,0)</f>
        <v>1048</v>
      </c>
      <c r="D2946" s="95" t="str">
        <f>+VLOOKUP(A2946,BD!$A$2:$E$3988,4,0)</f>
        <v>13 x 20 - VARIAS</v>
      </c>
      <c r="E2946" s="96">
        <f>+VLOOKUP(A2946,BD!$A$2:$E$3988,5,0)</f>
        <v>120.41</v>
      </c>
      <c r="G2946" s="101">
        <f t="shared" si="93"/>
        <v>65.02</v>
      </c>
      <c r="I2946" s="101">
        <f t="array" ref="I2946">+ROUND(G2946+(G2946*DES.2),2)</f>
        <v>117.04</v>
      </c>
    </row>
    <row r="2947" spans="1:15" ht="27" customHeight="1">
      <c r="A2947" s="51" t="s">
        <v>10732</v>
      </c>
      <c r="C2947" s="94">
        <f>+VLOOKUP(A2947,BD!$A$2:$E$3988,3,0)</f>
        <v>1204</v>
      </c>
      <c r="D2947" s="95" t="str">
        <f>+VLOOKUP(A2947,BD!$A$2:$E$3988,4,0)</f>
        <v>13 x 20 x 2 - VARIAS</v>
      </c>
      <c r="E2947" s="96">
        <f>+VLOOKUP(A2947,BD!$A$2:$E$3988,5,0)</f>
        <v>237.36</v>
      </c>
      <c r="G2947" s="101">
        <f t="shared" si="93"/>
        <v>128.16999999999999</v>
      </c>
      <c r="I2947" s="101">
        <f t="array" ref="I2947">+ROUND(G2947+(G2947*DES.2),2)</f>
        <v>230.71</v>
      </c>
    </row>
    <row r="2948" spans="1:15" ht="27" customHeight="1">
      <c r="A2948" s="51" t="s">
        <v>10733</v>
      </c>
      <c r="C2948" s="94">
        <f>+VLOOKUP(A2948,BD!$A$2:$E$3988,3,0)</f>
        <v>1205</v>
      </c>
      <c r="D2948" s="95" t="str">
        <f>+VLOOKUP(A2948,BD!$A$2:$E$3988,4,0)</f>
        <v>14 x 20 x 2 - VARIAS</v>
      </c>
      <c r="E2948" s="96">
        <f>+VLOOKUP(A2948,BD!$A$2:$E$3988,5,0)</f>
        <v>318.83999999999997</v>
      </c>
      <c r="G2948" s="101">
        <f t="shared" si="93"/>
        <v>172.17</v>
      </c>
      <c r="I2948" s="101">
        <f t="array" ref="I2948">+ROUND(G2948+(G2948*DES.2),2)</f>
        <v>309.91000000000003</v>
      </c>
    </row>
    <row r="2949" spans="1:15" ht="27" customHeight="1">
      <c r="A2949" s="51" t="s">
        <v>10734</v>
      </c>
      <c r="C2949" s="94">
        <f>+VLOOKUP(A2949,BD!$A$2:$E$3988,3,0)</f>
        <v>1053</v>
      </c>
      <c r="D2949" s="95" t="str">
        <f>+VLOOKUP(A2949,BD!$A$2:$E$3988,4,0)</f>
        <v>21 x 25.5 - BEDFORD</v>
      </c>
      <c r="E2949" s="96">
        <f>+VLOOKUP(A2949,BD!$A$2:$E$3988,5,0)</f>
        <v>269.93</v>
      </c>
      <c r="G2949" s="101">
        <f t="shared" si="93"/>
        <v>145.76</v>
      </c>
      <c r="I2949" s="101">
        <f t="array" ref="I2949">+ROUND(G2949+(G2949*DES.2),2)</f>
        <v>262.37</v>
      </c>
    </row>
    <row r="2950" spans="1:15" ht="27" customHeight="1" thickBot="1">
      <c r="A2950" s="51" t="s">
        <v>10735</v>
      </c>
      <c r="C2950" s="94">
        <f>+VLOOKUP(A2950,BD!$A$2:$E$3988,3,0)</f>
        <v>1055</v>
      </c>
      <c r="D2950" s="95" t="str">
        <f>+VLOOKUP(A2950,BD!$A$2:$E$3988,4,0)</f>
        <v>25.5 x 29.5 - PERKINS</v>
      </c>
      <c r="E2950" s="96">
        <f>+VLOOKUP(A2950,BD!$A$2:$E$3988,5,0)</f>
        <v>362.74</v>
      </c>
      <c r="G2950" s="101">
        <f t="shared" si="93"/>
        <v>195.88</v>
      </c>
      <c r="I2950" s="101">
        <f t="array" ref="I2950">+ROUND(G2950+(G2950*DES.2),2)</f>
        <v>352.58</v>
      </c>
    </row>
    <row r="2951" spans="1:15" ht="27" thickBot="1">
      <c r="A2951" s="75">
        <f>+A2910+1</f>
        <v>51</v>
      </c>
      <c r="B2951" s="177"/>
      <c r="C2951" s="173" t="str">
        <f>+VLOOKUP(A2951,BD!$G:$H,2,0)</f>
        <v>ACCESORIOS DE BRONCE UNION POLIAMIDA</v>
      </c>
      <c r="D2951" s="157"/>
      <c r="E2951" s="158"/>
      <c r="J2951" s="57"/>
      <c r="K2951" s="57"/>
      <c r="L2951" s="57"/>
      <c r="M2951" s="57"/>
      <c r="N2951" s="57"/>
      <c r="O2951" s="65" t="str">
        <f>+IFERROR(VLOOKUP(A2951,Imagen!A:B,2,0),"")</f>
        <v/>
      </c>
    </row>
    <row r="2952" spans="1:15" ht="20.85" customHeight="1">
      <c r="A2952" s="75" t="s">
        <v>10063</v>
      </c>
      <c r="B2952" s="177"/>
      <c r="C2952" s="91">
        <f>+VLOOKUP(A2952,BD!$A$2:$E$3988,3,0)</f>
        <v>1</v>
      </c>
      <c r="D2952" s="92" t="str">
        <f>+VLOOKUP(A2952,BD!$A$2:$E$3988,4,0)</f>
        <v>VIROLA 4 MM</v>
      </c>
      <c r="E2952" s="93">
        <f>+VLOOKUP(A2952,BD!$A$2:$E$3988,5,0)</f>
        <v>510.96</v>
      </c>
      <c r="G2952" s="100">
        <f t="shared" ref="G2952:G2984" si="94">IF($G$7="SI",ROUND(E2952-(E2952*DES.1),2)*1.21,ROUND(E2952-(E2952*DES.1),2))</f>
        <v>275.92</v>
      </c>
      <c r="H2952" s="69"/>
      <c r="I2952" s="100">
        <f t="array" ref="I2952">+ROUND(G2952+(G2952*DES.2),2)</f>
        <v>496.66</v>
      </c>
      <c r="J2952" s="57"/>
      <c r="K2952" s="57"/>
      <c r="L2952" s="57"/>
      <c r="M2952" s="57"/>
      <c r="N2952" s="57"/>
      <c r="O2952" s="65" t="str">
        <f>+IFERROR(VLOOKUP(A2952,Imagen!A:B,2,0),"")</f>
        <v/>
      </c>
    </row>
    <row r="2953" spans="1:15" ht="20.85" customHeight="1">
      <c r="A2953" s="75" t="s">
        <v>10066</v>
      </c>
      <c r="B2953" s="177"/>
      <c r="C2953" s="94">
        <f>+VLOOKUP(A2953,BD!$A$2:$E$3988,3,0)</f>
        <v>2</v>
      </c>
      <c r="D2953" s="95" t="str">
        <f>+VLOOKUP(A2953,BD!$A$2:$E$3988,4,0)</f>
        <v>VIROLA 6 MM</v>
      </c>
      <c r="E2953" s="96">
        <f>+VLOOKUP(A2953,BD!$A$2:$E$3988,5,0)</f>
        <v>613.17999999999995</v>
      </c>
      <c r="G2953" s="101">
        <f t="shared" si="94"/>
        <v>331.12</v>
      </c>
      <c r="H2953" s="69"/>
      <c r="I2953" s="101">
        <f t="array" ref="I2953">+ROUND(G2953+(G2953*DES.2),2)</f>
        <v>596.02</v>
      </c>
      <c r="J2953" s="57"/>
      <c r="K2953" s="57"/>
      <c r="L2953" s="57"/>
      <c r="M2953" s="57"/>
      <c r="N2953" s="57"/>
      <c r="O2953" s="65" t="str">
        <f>+IFERROR(VLOOKUP(A2953,Imagen!A:B,2,0),"")</f>
        <v/>
      </c>
    </row>
    <row r="2954" spans="1:15" ht="20.85" customHeight="1">
      <c r="A2954" s="75" t="s">
        <v>10068</v>
      </c>
      <c r="B2954" s="177"/>
      <c r="C2954" s="94">
        <f>+VLOOKUP(A2954,BD!$A$2:$E$3988,3,0)</f>
        <v>3</v>
      </c>
      <c r="D2954" s="95" t="str">
        <f>+VLOOKUP(A2954,BD!$A$2:$E$3988,4,0)</f>
        <v>VIROLA 8 MM</v>
      </c>
      <c r="E2954" s="96">
        <f>+VLOOKUP(A2954,BD!$A$2:$E$3988,5,0)</f>
        <v>664.27</v>
      </c>
      <c r="G2954" s="101">
        <f t="shared" si="94"/>
        <v>358.71</v>
      </c>
      <c r="H2954" s="69"/>
      <c r="I2954" s="101">
        <f t="array" ref="I2954">+ROUND(G2954+(G2954*DES.2),2)</f>
        <v>645.67999999999995</v>
      </c>
      <c r="J2954" s="57"/>
      <c r="K2954" s="57"/>
      <c r="L2954" s="57"/>
      <c r="M2954" s="57"/>
      <c r="N2954" s="57"/>
      <c r="O2954" s="65" t="str">
        <f>+IFERROR(VLOOKUP(A2954,Imagen!A:B,2,0),"")</f>
        <v/>
      </c>
    </row>
    <row r="2955" spans="1:15" ht="20.85" customHeight="1">
      <c r="A2955" s="75" t="s">
        <v>10070</v>
      </c>
      <c r="B2955" s="177"/>
      <c r="C2955" s="94">
        <f>+VLOOKUP(A2955,BD!$A$2:$E$3988,3,0)</f>
        <v>4</v>
      </c>
      <c r="D2955" s="95" t="str">
        <f>+VLOOKUP(A2955,BD!$A$2:$E$3988,4,0)</f>
        <v>VIROLA 10 MM</v>
      </c>
      <c r="E2955" s="96">
        <f>+VLOOKUP(A2955,BD!$A$2:$E$3988,5,0)</f>
        <v>502.14</v>
      </c>
      <c r="G2955" s="101">
        <f t="shared" si="94"/>
        <v>271.16000000000003</v>
      </c>
      <c r="H2955" s="69"/>
      <c r="I2955" s="101">
        <f t="array" ref="I2955">+ROUND(G2955+(G2955*DES.2),2)</f>
        <v>488.09</v>
      </c>
      <c r="J2955" s="57"/>
      <c r="K2955" s="57"/>
      <c r="L2955" s="57"/>
      <c r="M2955" s="57"/>
      <c r="N2955" s="57"/>
      <c r="O2955" s="65" t="str">
        <f>+IFERROR(VLOOKUP(A2955,Imagen!A:B,2,0),"")</f>
        <v/>
      </c>
    </row>
    <row r="2956" spans="1:15" ht="20.85" customHeight="1">
      <c r="A2956" s="75" t="s">
        <v>10072</v>
      </c>
      <c r="B2956" s="177"/>
      <c r="C2956" s="94">
        <f>+VLOOKUP(A2956,BD!$A$2:$E$3988,3,0)</f>
        <v>5</v>
      </c>
      <c r="D2956" s="95" t="str">
        <f>+VLOOKUP(A2956,BD!$A$2:$E$3988,4,0)</f>
        <v>VIROLA 12 MM</v>
      </c>
      <c r="E2956" s="96">
        <f>+VLOOKUP(A2956,BD!$A$2:$E$3988,5,0)</f>
        <v>697.42</v>
      </c>
      <c r="G2956" s="101">
        <f t="shared" si="94"/>
        <v>376.61</v>
      </c>
      <c r="H2956" s="69"/>
      <c r="I2956" s="101">
        <f t="array" ref="I2956">+ROUND(G2956+(G2956*DES.2),2)</f>
        <v>677.9</v>
      </c>
      <c r="J2956" s="57"/>
      <c r="K2956" s="57"/>
      <c r="L2956" s="57"/>
      <c r="M2956" s="57"/>
      <c r="N2956" s="57"/>
      <c r="O2956" s="65" t="str">
        <f>+IFERROR(VLOOKUP(A2956,Imagen!A:B,2,0),"")</f>
        <v/>
      </c>
    </row>
    <row r="2957" spans="1:15" ht="20.85" customHeight="1">
      <c r="A2957" s="75" t="s">
        <v>10074</v>
      </c>
      <c r="B2957" s="177"/>
      <c r="C2957" s="94">
        <f>+VLOOKUP(A2957,BD!$A$2:$E$3988,3,0)</f>
        <v>6</v>
      </c>
      <c r="D2957" s="95" t="str">
        <f>+VLOOKUP(A2957,BD!$A$2:$E$3988,4,0)</f>
        <v>VIROLA 14 MM</v>
      </c>
      <c r="E2957" s="96">
        <f>+VLOOKUP(A2957,BD!$A$2:$E$3988,5,0)</f>
        <v>976.39</v>
      </c>
      <c r="G2957" s="101">
        <f t="shared" si="94"/>
        <v>527.25</v>
      </c>
      <c r="H2957" s="69"/>
      <c r="I2957" s="101">
        <f t="array" ref="I2957">+ROUND(G2957+(G2957*DES.2),2)</f>
        <v>949.05</v>
      </c>
      <c r="J2957" s="57"/>
      <c r="K2957" s="57"/>
      <c r="L2957" s="57"/>
      <c r="M2957" s="57"/>
      <c r="N2957" s="57"/>
      <c r="O2957" s="65" t="str">
        <f>+IFERROR(VLOOKUP(A2957,Imagen!A:B,2,0),"")</f>
        <v/>
      </c>
    </row>
    <row r="2958" spans="1:15" ht="20.85" customHeight="1">
      <c r="A2958" s="75" t="s">
        <v>10076</v>
      </c>
      <c r="B2958" s="177"/>
      <c r="C2958" s="94">
        <f>+VLOOKUP(A2958,BD!$A$2:$E$3988,3,0)</f>
        <v>7</v>
      </c>
      <c r="D2958" s="95" t="str">
        <f>+VLOOKUP(A2958,BD!$A$2:$E$3988,4,0)</f>
        <v>VIROLA 16 MM</v>
      </c>
      <c r="E2958" s="96">
        <f>+VLOOKUP(A2958,BD!$A$2:$E$3988,5,0)</f>
        <v>1283.25</v>
      </c>
      <c r="G2958" s="101">
        <f t="shared" si="94"/>
        <v>692.96</v>
      </c>
      <c r="H2958" s="69"/>
      <c r="I2958" s="101">
        <f t="array" ref="I2958">+ROUND(G2958+(G2958*DES.2),2)</f>
        <v>1247.33</v>
      </c>
      <c r="J2958" s="57"/>
      <c r="K2958" s="57"/>
      <c r="L2958" s="57"/>
      <c r="M2958" s="57"/>
      <c r="N2958" s="57"/>
      <c r="O2958" s="65" t="str">
        <f>+IFERROR(VLOOKUP(A2958,Imagen!A:B,2,0),"")</f>
        <v/>
      </c>
    </row>
    <row r="2959" spans="1:15" ht="20.85" customHeight="1">
      <c r="A2959" s="75" t="s">
        <v>10078</v>
      </c>
      <c r="B2959" s="177"/>
      <c r="C2959" s="94">
        <f>+VLOOKUP(A2959,BD!$A$2:$E$3988,3,0)</f>
        <v>8</v>
      </c>
      <c r="D2959" s="95" t="str">
        <f>+VLOOKUP(A2959,BD!$A$2:$E$3988,4,0)</f>
        <v>VIROLA 1/4</v>
      </c>
      <c r="E2959" s="96">
        <f>+VLOOKUP(A2959,BD!$A$2:$E$3988,5,0)</f>
        <v>334.76</v>
      </c>
      <c r="G2959" s="101">
        <f t="shared" si="94"/>
        <v>180.77</v>
      </c>
      <c r="H2959" s="69"/>
      <c r="I2959" s="101">
        <f t="array" ref="I2959">+ROUND(G2959+(G2959*DES.2),2)</f>
        <v>325.39</v>
      </c>
      <c r="J2959" s="57"/>
      <c r="K2959" s="57"/>
      <c r="L2959" s="57"/>
      <c r="M2959" s="57"/>
      <c r="N2959" s="57"/>
      <c r="O2959" s="65" t="str">
        <f>+IFERROR(VLOOKUP(A2959,Imagen!A:B,2,0),"")</f>
        <v/>
      </c>
    </row>
    <row r="2960" spans="1:15" ht="20.85" customHeight="1">
      <c r="A2960" s="75" t="s">
        <v>10080</v>
      </c>
      <c r="B2960" s="177"/>
      <c r="C2960" s="94">
        <f>+VLOOKUP(A2960,BD!$A$2:$E$3988,3,0)</f>
        <v>9</v>
      </c>
      <c r="D2960" s="95" t="str">
        <f>+VLOOKUP(A2960,BD!$A$2:$E$3988,4,0)</f>
        <v>VIROLA 3/8</v>
      </c>
      <c r="E2960" s="96">
        <f>+VLOOKUP(A2960,BD!$A$2:$E$3988,5,0)</f>
        <v>386.26</v>
      </c>
      <c r="G2960" s="101">
        <f t="shared" si="94"/>
        <v>208.58</v>
      </c>
      <c r="H2960" s="69"/>
      <c r="I2960" s="101">
        <f t="array" ref="I2960">+ROUND(G2960+(G2960*DES.2),2)</f>
        <v>375.44</v>
      </c>
      <c r="J2960" s="57"/>
      <c r="K2960" s="57"/>
      <c r="L2960" s="57"/>
      <c r="M2960" s="57"/>
      <c r="N2960" s="57"/>
      <c r="O2960" s="65" t="str">
        <f>+IFERROR(VLOOKUP(A2960,Imagen!A:B,2,0),"")</f>
        <v/>
      </c>
    </row>
    <row r="2961" spans="1:15" ht="20.85" customHeight="1">
      <c r="A2961" s="75" t="s">
        <v>10082</v>
      </c>
      <c r="B2961" s="177"/>
      <c r="C2961" s="94">
        <f>+VLOOKUP(A2961,BD!$A$2:$E$3988,3,0)</f>
        <v>10</v>
      </c>
      <c r="D2961" s="95" t="str">
        <f>+VLOOKUP(A2961,BD!$A$2:$E$3988,4,0)</f>
        <v>VIROLA 1/2</v>
      </c>
      <c r="E2961" s="96">
        <f>+VLOOKUP(A2961,BD!$A$2:$E$3988,5,0)</f>
        <v>697.42</v>
      </c>
      <c r="G2961" s="101">
        <f t="shared" si="94"/>
        <v>376.61</v>
      </c>
      <c r="H2961" s="69"/>
      <c r="I2961" s="101">
        <f t="array" ref="I2961">+ROUND(G2961+(G2961*DES.2),2)</f>
        <v>677.9</v>
      </c>
      <c r="J2961" s="57"/>
      <c r="K2961" s="57"/>
      <c r="L2961" s="57"/>
      <c r="M2961" s="57"/>
      <c r="N2961" s="57"/>
      <c r="O2961" s="65" t="str">
        <f>+IFERROR(VLOOKUP(A2961,Imagen!A:B,2,0),"")</f>
        <v/>
      </c>
    </row>
    <row r="2962" spans="1:15" ht="20.85" customHeight="1">
      <c r="A2962" s="75" t="s">
        <v>10084</v>
      </c>
      <c r="B2962" s="177"/>
      <c r="C2962" s="94">
        <f>+VLOOKUP(A2962,BD!$A$2:$E$3988,3,0)</f>
        <v>11</v>
      </c>
      <c r="D2962" s="95" t="str">
        <f>+VLOOKUP(A2962,BD!$A$2:$E$3988,4,0)</f>
        <v>MANGO BRONCE 4 MM</v>
      </c>
      <c r="E2962" s="96">
        <f>+VLOOKUP(A2962,BD!$A$2:$E$3988,5,0)</f>
        <v>488.19</v>
      </c>
      <c r="G2962" s="101">
        <f t="shared" si="94"/>
        <v>263.62</v>
      </c>
      <c r="H2962" s="69"/>
      <c r="I2962" s="101">
        <f t="array" ref="I2962">+ROUND(G2962+(G2962*DES.2),2)</f>
        <v>474.52</v>
      </c>
      <c r="J2962" s="57"/>
      <c r="K2962" s="57"/>
      <c r="L2962" s="57"/>
      <c r="M2962" s="57"/>
      <c r="N2962" s="57"/>
      <c r="O2962" s="65" t="str">
        <f>+IFERROR(VLOOKUP(A2962,Imagen!A:B,2,0),"")</f>
        <v/>
      </c>
    </row>
    <row r="2963" spans="1:15" ht="20.85" customHeight="1">
      <c r="A2963" s="75" t="s">
        <v>10086</v>
      </c>
      <c r="B2963" s="177"/>
      <c r="C2963" s="94">
        <f>+VLOOKUP(A2963,BD!$A$2:$E$3988,3,0)</f>
        <v>12</v>
      </c>
      <c r="D2963" s="95" t="str">
        <f>+VLOOKUP(A2963,BD!$A$2:$E$3988,4,0)</f>
        <v>MANGO BRONCE 6 MM</v>
      </c>
      <c r="E2963" s="96">
        <f>+VLOOKUP(A2963,BD!$A$2:$E$3988,5,0)</f>
        <v>502.14</v>
      </c>
      <c r="G2963" s="101">
        <f t="shared" si="94"/>
        <v>271.16000000000003</v>
      </c>
      <c r="H2963" s="69"/>
      <c r="I2963" s="101">
        <f t="array" ref="I2963">+ROUND(G2963+(G2963*DES.2),2)</f>
        <v>488.09</v>
      </c>
      <c r="J2963" s="57"/>
      <c r="K2963" s="57"/>
      <c r="L2963" s="57"/>
      <c r="M2963" s="57"/>
      <c r="N2963" s="57"/>
      <c r="O2963" s="65" t="str">
        <f>+IFERROR(VLOOKUP(A2963,Imagen!A:B,2,0),"")</f>
        <v/>
      </c>
    </row>
    <row r="2964" spans="1:15" ht="20.85" customHeight="1">
      <c r="A2964" s="75" t="s">
        <v>10088</v>
      </c>
      <c r="B2964" s="177"/>
      <c r="C2964" s="94">
        <f>+VLOOKUP(A2964,BD!$A$2:$E$3988,3,0)</f>
        <v>13</v>
      </c>
      <c r="D2964" s="95" t="str">
        <f>+VLOOKUP(A2964,BD!$A$2:$E$3988,4,0)</f>
        <v>MANGO BRONCE 8 MM</v>
      </c>
      <c r="E2964" s="96">
        <f>+VLOOKUP(A2964,BD!$A$2:$E$3988,5,0)</f>
        <v>641.63</v>
      </c>
      <c r="G2964" s="101">
        <f t="shared" si="94"/>
        <v>346.48</v>
      </c>
      <c r="H2964" s="69"/>
      <c r="I2964" s="101">
        <f t="array" ref="I2964">+ROUND(G2964+(G2964*DES.2),2)</f>
        <v>623.66</v>
      </c>
      <c r="J2964" s="57"/>
      <c r="K2964" s="57"/>
      <c r="L2964" s="57"/>
      <c r="M2964" s="57"/>
      <c r="N2964" s="57"/>
      <c r="O2964" s="65" t="str">
        <f>+IFERROR(VLOOKUP(A2964,Imagen!A:B,2,0),"")</f>
        <v/>
      </c>
    </row>
    <row r="2965" spans="1:15" ht="20.85" customHeight="1">
      <c r="A2965" s="75" t="s">
        <v>10090</v>
      </c>
      <c r="B2965" s="177"/>
      <c r="C2965" s="94">
        <f>+VLOOKUP(A2965,BD!$A$2:$E$3988,3,0)</f>
        <v>14</v>
      </c>
      <c r="D2965" s="95" t="str">
        <f>+VLOOKUP(A2965,BD!$A$2:$E$3988,4,0)</f>
        <v>MANGO BRONCE 10 MM</v>
      </c>
      <c r="E2965" s="96">
        <f>+VLOOKUP(A2965,BD!$A$2:$E$3988,5,0)</f>
        <v>976.39</v>
      </c>
      <c r="G2965" s="101">
        <f t="shared" si="94"/>
        <v>527.25</v>
      </c>
      <c r="H2965" s="69"/>
      <c r="I2965" s="101">
        <f t="array" ref="I2965">+ROUND(G2965+(G2965*DES.2),2)</f>
        <v>949.05</v>
      </c>
      <c r="J2965" s="57"/>
      <c r="K2965" s="57"/>
      <c r="L2965" s="57"/>
      <c r="M2965" s="57"/>
      <c r="N2965" s="57"/>
      <c r="O2965" s="65" t="str">
        <f>+IFERROR(VLOOKUP(A2965,Imagen!A:B,2,0),"")</f>
        <v/>
      </c>
    </row>
    <row r="2966" spans="1:15" ht="20.85" customHeight="1">
      <c r="A2966" s="75" t="s">
        <v>10092</v>
      </c>
      <c r="B2966" s="177"/>
      <c r="C2966" s="94">
        <f>+VLOOKUP(A2966,BD!$A$2:$E$3988,3,0)</f>
        <v>15</v>
      </c>
      <c r="D2966" s="95" t="str">
        <f>+VLOOKUP(A2966,BD!$A$2:$E$3988,4,0)</f>
        <v>MANGO BRONCE 12 MM</v>
      </c>
      <c r="E2966" s="96">
        <f>+VLOOKUP(A2966,BD!$A$2:$E$3988,5,0)</f>
        <v>976.39</v>
      </c>
      <c r="G2966" s="101">
        <f t="shared" si="94"/>
        <v>527.25</v>
      </c>
      <c r="H2966" s="69"/>
      <c r="I2966" s="101">
        <f t="array" ref="I2966">+ROUND(G2966+(G2966*DES.2),2)</f>
        <v>949.05</v>
      </c>
      <c r="J2966" s="57"/>
      <c r="K2966" s="57"/>
      <c r="L2966" s="57"/>
      <c r="M2966" s="57"/>
      <c r="N2966" s="57"/>
      <c r="O2966" s="65" t="str">
        <f>+IFERROR(VLOOKUP(A2966,Imagen!A:B,2,0),"")</f>
        <v/>
      </c>
    </row>
    <row r="2967" spans="1:15" ht="20.85" customHeight="1">
      <c r="A2967" s="75" t="s">
        <v>10094</v>
      </c>
      <c r="B2967" s="177"/>
      <c r="C2967" s="94">
        <f>+VLOOKUP(A2967,BD!$A$2:$E$3988,3,0)</f>
        <v>16</v>
      </c>
      <c r="D2967" s="95" t="str">
        <f>+VLOOKUP(A2967,BD!$A$2:$E$3988,4,0)</f>
        <v>MANGO BRONCE 1/4</v>
      </c>
      <c r="E2967" s="96">
        <f>+VLOOKUP(A2967,BD!$A$2:$E$3988,5,0)</f>
        <v>502.14</v>
      </c>
      <c r="G2967" s="101">
        <f t="shared" si="94"/>
        <v>271.16000000000003</v>
      </c>
      <c r="H2967" s="69"/>
      <c r="I2967" s="101">
        <f t="array" ref="I2967">+ROUND(G2967+(G2967*DES.2),2)</f>
        <v>488.09</v>
      </c>
      <c r="J2967" s="57"/>
      <c r="K2967" s="57"/>
      <c r="L2967" s="57"/>
      <c r="M2967" s="57"/>
      <c r="N2967" s="57"/>
      <c r="O2967" s="65" t="str">
        <f>+IFERROR(VLOOKUP(A2967,Imagen!A:B,2,0),"")</f>
        <v/>
      </c>
    </row>
    <row r="2968" spans="1:15" ht="20.85" customHeight="1">
      <c r="A2968" s="75" t="s">
        <v>10096</v>
      </c>
      <c r="B2968" s="177"/>
      <c r="C2968" s="94">
        <f>+VLOOKUP(A2968,BD!$A$2:$E$3988,3,0)</f>
        <v>17</v>
      </c>
      <c r="D2968" s="95" t="str">
        <f>+VLOOKUP(A2968,BD!$A$2:$E$3988,4,0)</f>
        <v>MANGO BRONCE 3/8</v>
      </c>
      <c r="E2968" s="96">
        <f>+VLOOKUP(A2968,BD!$A$2:$E$3988,5,0)</f>
        <v>976.39</v>
      </c>
      <c r="G2968" s="101">
        <f t="shared" si="94"/>
        <v>527.25</v>
      </c>
      <c r="I2968" s="101">
        <f t="array" ref="I2968">+ROUND(G2968+(G2968*DES.2),2)</f>
        <v>949.05</v>
      </c>
    </row>
    <row r="2969" spans="1:15" ht="20.85" customHeight="1">
      <c r="A2969" s="75" t="s">
        <v>10098</v>
      </c>
      <c r="B2969" s="177"/>
      <c r="C2969" s="94">
        <f>+VLOOKUP(A2969,BD!$A$2:$E$3988,3,0)</f>
        <v>18</v>
      </c>
      <c r="D2969" s="95" t="str">
        <f>+VLOOKUP(A2969,BD!$A$2:$E$3988,4,0)</f>
        <v>MANGO BRONCE 1/2</v>
      </c>
      <c r="E2969" s="96">
        <f>+VLOOKUP(A2969,BD!$A$2:$E$3988,5,0)</f>
        <v>976.39</v>
      </c>
      <c r="G2969" s="101">
        <f t="shared" si="94"/>
        <v>527.25</v>
      </c>
      <c r="I2969" s="101">
        <f t="array" ref="I2969">+ROUND(G2969+(G2969*DES.2),2)</f>
        <v>949.05</v>
      </c>
    </row>
    <row r="2970" spans="1:15" ht="20.85" customHeight="1">
      <c r="A2970" s="75" t="s">
        <v>10100</v>
      </c>
      <c r="B2970" s="177"/>
      <c r="C2970" s="94">
        <f>+VLOOKUP(A2970,BD!$A$2:$E$3988,3,0)</f>
        <v>20</v>
      </c>
      <c r="D2970" s="95" t="str">
        <f>+VLOOKUP(A2970,BD!$A$2:$E$3988,4,0)</f>
        <v>CONEXIÓN CON VIROLA TUBO 1/4</v>
      </c>
      <c r="E2970" s="96">
        <f>+VLOOKUP(A2970,BD!$A$2:$E$3988,5,0)</f>
        <v>3015.56</v>
      </c>
      <c r="G2970" s="101">
        <f t="shared" si="94"/>
        <v>1628.4</v>
      </c>
      <c r="I2970" s="101">
        <f t="array" ref="I2970">+ROUND(G2970+(G2970*DES.2),2)</f>
        <v>2931.12</v>
      </c>
    </row>
    <row r="2971" spans="1:15" ht="20.85" customHeight="1">
      <c r="A2971" s="75" t="s">
        <v>10102</v>
      </c>
      <c r="C2971" s="94">
        <f>+VLOOKUP(A2971,BD!$A$2:$E$3988,3,0)</f>
        <v>21</v>
      </c>
      <c r="D2971" s="95" t="str">
        <f>+VLOOKUP(A2971,BD!$A$2:$E$3988,4,0)</f>
        <v>CONEXIÓN CON VIROLA TUBO 5/6</v>
      </c>
      <c r="E2971" s="96">
        <f>+VLOOKUP(A2971,BD!$A$2:$E$3988,5,0)</f>
        <v>3426.37</v>
      </c>
      <c r="G2971" s="101">
        <f t="shared" si="94"/>
        <v>1850.24</v>
      </c>
      <c r="I2971" s="101">
        <f t="array" ref="I2971">+ROUND(G2971+(G2971*DES.2),2)</f>
        <v>3330.43</v>
      </c>
    </row>
    <row r="2972" spans="1:15" ht="20.85" customHeight="1">
      <c r="A2972" s="75" t="s">
        <v>10104</v>
      </c>
      <c r="C2972" s="94">
        <f>+VLOOKUP(A2972,BD!$A$2:$E$3988,3,0)</f>
        <v>22</v>
      </c>
      <c r="D2972" s="95" t="str">
        <f>+VLOOKUP(A2972,BD!$A$2:$E$3988,4,0)</f>
        <v>CONEXIÓN CON VIROLA TUBO 3/8</v>
      </c>
      <c r="E2972" s="96">
        <f>+VLOOKUP(A2972,BD!$A$2:$E$3988,5,0)</f>
        <v>5225.22</v>
      </c>
      <c r="G2972" s="101">
        <f t="shared" si="94"/>
        <v>2821.62</v>
      </c>
      <c r="I2972" s="101">
        <f t="array" ref="I2972">+ROUND(G2972+(G2972*DES.2),2)</f>
        <v>5078.92</v>
      </c>
    </row>
    <row r="2973" spans="1:15" ht="20.85" customHeight="1">
      <c r="A2973" s="75" t="s">
        <v>10106</v>
      </c>
      <c r="C2973" s="94">
        <f>+VLOOKUP(A2973,BD!$A$2:$E$3988,3,0)</f>
        <v>23</v>
      </c>
      <c r="D2973" s="95" t="str">
        <f>+VLOOKUP(A2973,BD!$A$2:$E$3988,4,0)</f>
        <v>CONEXIÓN CON VIROLA TUBO 1/2</v>
      </c>
      <c r="E2973" s="96">
        <f>+VLOOKUP(A2973,BD!$A$2:$E$3988,5,0)</f>
        <v>5681.68</v>
      </c>
      <c r="G2973" s="101">
        <f t="shared" si="94"/>
        <v>3068.11</v>
      </c>
      <c r="I2973" s="101">
        <f t="array" ref="I2973">+ROUND(G2973+(G2973*DES.2),2)</f>
        <v>5522.6</v>
      </c>
    </row>
    <row r="2974" spans="1:15" ht="20.85" customHeight="1">
      <c r="A2974" s="75" t="s">
        <v>10108</v>
      </c>
      <c r="C2974" s="94">
        <f>+VLOOKUP(A2974,BD!$A$2:$E$3988,3,0)</f>
        <v>24</v>
      </c>
      <c r="D2974" s="95" t="str">
        <f>+VLOOKUP(A2974,BD!$A$2:$E$3988,4,0)</f>
        <v>CONEXIÓN CON VIROLA TUBO 6 M</v>
      </c>
      <c r="E2974" s="96">
        <f>+VLOOKUP(A2974,BD!$A$2:$E$3988,5,0)</f>
        <v>3015.56</v>
      </c>
      <c r="G2974" s="101">
        <f t="shared" si="94"/>
        <v>1628.4</v>
      </c>
      <c r="I2974" s="101">
        <f t="array" ref="I2974">+ROUND(G2974+(G2974*DES.2),2)</f>
        <v>2931.12</v>
      </c>
    </row>
    <row r="2975" spans="1:15" ht="20.85" customHeight="1">
      <c r="A2975" s="75" t="s">
        <v>10110</v>
      </c>
      <c r="C2975" s="94">
        <f>+VLOOKUP(A2975,BD!$A$2:$E$3988,3,0)</f>
        <v>25</v>
      </c>
      <c r="D2975" s="95" t="str">
        <f>+VLOOKUP(A2975,BD!$A$2:$E$3988,4,0)</f>
        <v>CONEXIÓN CON VIROLA TUBO 8 M</v>
      </c>
      <c r="E2975" s="96">
        <f>+VLOOKUP(A2975,BD!$A$2:$E$3988,5,0)</f>
        <v>3426.37</v>
      </c>
      <c r="G2975" s="101">
        <f t="shared" si="94"/>
        <v>1850.24</v>
      </c>
      <c r="I2975" s="101">
        <f t="array" ref="I2975">+ROUND(G2975+(G2975*DES.2),2)</f>
        <v>3330.43</v>
      </c>
    </row>
    <row r="2976" spans="1:15" ht="20.85" customHeight="1">
      <c r="A2976" s="75" t="s">
        <v>10112</v>
      </c>
      <c r="C2976" s="94">
        <f>+VLOOKUP(A2976,BD!$A$2:$E$3988,3,0)</f>
        <v>26</v>
      </c>
      <c r="D2976" s="95" t="str">
        <f>+VLOOKUP(A2976,BD!$A$2:$E$3988,4,0)</f>
        <v>CONEXIÓN C/VIROLA TUBO 10MM</v>
      </c>
      <c r="E2976" s="96">
        <f>+VLOOKUP(A2976,BD!$A$2:$E$3988,5,0)</f>
        <v>5225.22</v>
      </c>
      <c r="G2976" s="101">
        <f t="shared" si="94"/>
        <v>2821.62</v>
      </c>
      <c r="I2976" s="101">
        <f t="array" ref="I2976">+ROUND(G2976+(G2976*DES.2),2)</f>
        <v>5078.92</v>
      </c>
    </row>
    <row r="2977" spans="1:15" ht="20.85" customHeight="1">
      <c r="A2977" s="75" t="s">
        <v>10114</v>
      </c>
      <c r="C2977" s="94">
        <f>+VLOOKUP(A2977,BD!$A$2:$E$3988,3,0)</f>
        <v>27</v>
      </c>
      <c r="D2977" s="95" t="str">
        <f>+VLOOKUP(A2977,BD!$A$2:$E$3988,4,0)</f>
        <v>CONEXIÓN C/VIROLA TUBO 12 MM</v>
      </c>
      <c r="E2977" s="96">
        <f>+VLOOKUP(A2977,BD!$A$2:$E$3988,5,0)</f>
        <v>5681.68</v>
      </c>
      <c r="G2977" s="101">
        <f t="shared" si="94"/>
        <v>3068.11</v>
      </c>
      <c r="I2977" s="101">
        <f t="array" ref="I2977">+ROUND(G2977+(G2977*DES.2),2)</f>
        <v>5522.6</v>
      </c>
    </row>
    <row r="2978" spans="1:15" ht="20.85" customHeight="1">
      <c r="A2978" s="75" t="s">
        <v>10116</v>
      </c>
      <c r="C2978" s="94">
        <f>+VLOOKUP(A2978,BD!$A$2:$E$3988,3,0)</f>
        <v>30</v>
      </c>
      <c r="D2978" s="95" t="str">
        <f>+VLOOKUP(A2978,BD!$A$2:$E$3988,4,0)</f>
        <v>UNION VIROLA 1/4</v>
      </c>
      <c r="E2978" s="96">
        <f>+VLOOKUP(A2978,BD!$A$2:$E$3988,5,0)</f>
        <v>3687.2</v>
      </c>
      <c r="G2978" s="101">
        <f t="shared" si="94"/>
        <v>1991.09</v>
      </c>
      <c r="I2978" s="101">
        <f t="array" ref="I2978">+ROUND(G2978+(G2978*DES.2),2)</f>
        <v>3583.96</v>
      </c>
    </row>
    <row r="2979" spans="1:15" ht="20.85" customHeight="1">
      <c r="A2979" s="75" t="s">
        <v>10118</v>
      </c>
      <c r="C2979" s="94">
        <f>+VLOOKUP(A2979,BD!$A$2:$E$3988,3,0)</f>
        <v>31</v>
      </c>
      <c r="D2979" s="95" t="str">
        <f>+VLOOKUP(A2979,BD!$A$2:$E$3988,4,0)</f>
        <v>UNION VIROLA 5/16</v>
      </c>
      <c r="E2979" s="96">
        <f>+VLOOKUP(A2979,BD!$A$2:$E$3988,5,0)</f>
        <v>3586.78</v>
      </c>
      <c r="G2979" s="101">
        <f t="shared" si="94"/>
        <v>1936.86</v>
      </c>
      <c r="I2979" s="101">
        <f t="array" ref="I2979">+ROUND(G2979+(G2979*DES.2),2)</f>
        <v>3486.35</v>
      </c>
    </row>
    <row r="2980" spans="1:15" ht="20.85" customHeight="1">
      <c r="A2980" s="75" t="s">
        <v>10120</v>
      </c>
      <c r="C2980" s="94">
        <f>+VLOOKUP(A2980,BD!$A$2:$E$3988,3,0)</f>
        <v>32</v>
      </c>
      <c r="D2980" s="95" t="str">
        <f>+VLOOKUP(A2980,BD!$A$2:$E$3988,4,0)</f>
        <v>UNION VIROLA 3/8</v>
      </c>
      <c r="E2980" s="96">
        <f>+VLOOKUP(A2980,BD!$A$2:$E$3988,5,0)</f>
        <v>6013.03</v>
      </c>
      <c r="G2980" s="101">
        <f t="shared" si="94"/>
        <v>3247.04</v>
      </c>
      <c r="I2980" s="101">
        <f t="array" ref="I2980">+ROUND(G2980+(G2980*DES.2),2)</f>
        <v>5844.67</v>
      </c>
    </row>
    <row r="2981" spans="1:15" ht="20.85" customHeight="1">
      <c r="A2981" s="75" t="s">
        <v>10122</v>
      </c>
      <c r="C2981" s="94">
        <f>+VLOOKUP(A2981,BD!$A$2:$E$3988,3,0)</f>
        <v>33</v>
      </c>
      <c r="D2981" s="95" t="str">
        <f>+VLOOKUP(A2981,BD!$A$2:$E$3988,4,0)</f>
        <v>UNION VIROLA 1/2</v>
      </c>
      <c r="E2981" s="96">
        <f>+VLOOKUP(A2981,BD!$A$2:$E$3988,5,0)</f>
        <v>7827.02</v>
      </c>
      <c r="G2981" s="101">
        <f t="shared" si="94"/>
        <v>4226.59</v>
      </c>
      <c r="I2981" s="101">
        <f t="array" ref="I2981">+ROUND(G2981+(G2981*DES.2),2)</f>
        <v>7607.86</v>
      </c>
    </row>
    <row r="2982" spans="1:15" ht="20.85" customHeight="1">
      <c r="A2982" s="75" t="s">
        <v>10124</v>
      </c>
      <c r="C2982" s="94">
        <f>+VLOOKUP(A2982,BD!$A$2:$E$3988,3,0)</f>
        <v>34</v>
      </c>
      <c r="D2982" s="95" t="str">
        <f>+VLOOKUP(A2982,BD!$A$2:$E$3988,4,0)</f>
        <v>UNION VIROLA 6 MM</v>
      </c>
      <c r="E2982" s="96">
        <f>+VLOOKUP(A2982,BD!$A$2:$E$3988,5,0)</f>
        <v>3687.2</v>
      </c>
      <c r="G2982" s="101">
        <f t="shared" si="94"/>
        <v>1991.09</v>
      </c>
      <c r="I2982" s="101">
        <f t="array" ref="I2982">+ROUND(G2982+(G2982*DES.2),2)</f>
        <v>3583.96</v>
      </c>
    </row>
    <row r="2983" spans="1:15" ht="20.85" customHeight="1">
      <c r="A2983" s="75" t="s">
        <v>10126</v>
      </c>
      <c r="C2983" s="94">
        <f>+VLOOKUP(A2983,BD!$A$2:$E$3988,3,0)</f>
        <v>35</v>
      </c>
      <c r="D2983" s="95" t="str">
        <f>+VLOOKUP(A2983,BD!$A$2:$E$3988,4,0)</f>
        <v>UNION VIROLA 8 MM</v>
      </c>
      <c r="E2983" s="96">
        <f>+VLOOKUP(A2983,BD!$A$2:$E$3988,5,0)</f>
        <v>3586.78</v>
      </c>
      <c r="G2983" s="101">
        <f t="shared" si="94"/>
        <v>1936.86</v>
      </c>
      <c r="I2983" s="101">
        <f t="array" ref="I2983">+ROUND(G2983+(G2983*DES.2),2)</f>
        <v>3486.35</v>
      </c>
    </row>
    <row r="2984" spans="1:15" ht="20.85" customHeight="1" thickBot="1">
      <c r="A2984" s="75" t="s">
        <v>10128</v>
      </c>
      <c r="C2984" s="94">
        <f>+VLOOKUP(A2984,BD!$A$2:$E$3988,3,0)</f>
        <v>36</v>
      </c>
      <c r="D2984" s="95" t="str">
        <f>+VLOOKUP(A2984,BD!$A$2:$E$3988,4,0)</f>
        <v>UNION VIROLA 10 MM</v>
      </c>
      <c r="E2984" s="96">
        <f>+VLOOKUP(A2984,BD!$A$2:$E$3988,5,0)</f>
        <v>6013.03</v>
      </c>
      <c r="G2984" s="101">
        <f t="shared" si="94"/>
        <v>3247.04</v>
      </c>
      <c r="I2984" s="101">
        <f t="array" ref="I2984">+ROUND(G2984+(G2984*DES.2),2)</f>
        <v>5844.67</v>
      </c>
    </row>
    <row r="2985" spans="1:15" ht="27" thickBot="1">
      <c r="A2985" s="75">
        <f>+A2951+1</f>
        <v>52</v>
      </c>
      <c r="B2985" s="177"/>
      <c r="C2985" s="173" t="str">
        <f>+VLOOKUP(A2985,BD!$G:$H,2,0)</f>
        <v>INTERRUPTORES Y PULSADORES</v>
      </c>
      <c r="D2985" s="157"/>
      <c r="E2985" s="158"/>
      <c r="J2985" s="57"/>
      <c r="K2985" s="57"/>
      <c r="L2985" s="57"/>
      <c r="M2985" s="57"/>
      <c r="N2985" s="57"/>
      <c r="O2985" s="65" t="str">
        <f>+IFERROR(VLOOKUP(A2985,Imagen!A:B,2,0),"")</f>
        <v/>
      </c>
    </row>
    <row r="2986" spans="1:15" ht="33.950000000000003" customHeight="1">
      <c r="A2986" s="75" t="s">
        <v>10753</v>
      </c>
      <c r="B2986" s="177"/>
      <c r="C2986" s="91">
        <f>+VLOOKUP(A2986,BD!$A$2:$E$3988,3,0)</f>
        <v>100</v>
      </c>
      <c r="D2986" s="92" t="str">
        <f>+VLOOKUP(A2986,BD!$A$2:$E$3988,4,0)</f>
        <v>2 Amper - Unipolar - Llave Electrónica Micro Tecla Interruptora</v>
      </c>
      <c r="E2986" s="93">
        <f>+VLOOKUP(A2986,BD!$A$2:$E$3988,5,0)</f>
        <v>1448.03</v>
      </c>
      <c r="G2986" s="100">
        <f t="shared" ref="G2986:G3030" si="95">IF($G$7="SI",ROUND(E2986-(E2986*DES.1),2)*1.21,ROUND(E2986-(E2986*DES.1),2))</f>
        <v>781.94</v>
      </c>
      <c r="H2986" s="69"/>
      <c r="I2986" s="100">
        <f t="array" ref="I2986">+ROUND(G2986+(G2986*DES.2),2)</f>
        <v>1407.49</v>
      </c>
      <c r="J2986" s="57"/>
      <c r="K2986" s="57"/>
      <c r="L2986" s="57"/>
      <c r="M2986" s="57"/>
      <c r="N2986" s="57"/>
      <c r="O2986" s="65" t="str">
        <f>+IFERROR(VLOOKUP(A2986,Imagen!A:B,2,0),"")</f>
        <v/>
      </c>
    </row>
    <row r="2987" spans="1:15" ht="33.950000000000003" customHeight="1">
      <c r="A2987" s="75" t="s">
        <v>10755</v>
      </c>
      <c r="B2987" s="177"/>
      <c r="C2987" s="94">
        <f>+VLOOKUP(A2987,BD!$A$2:$E$3988,3,0)</f>
        <v>101</v>
      </c>
      <c r="D2987" s="95" t="str">
        <f>+VLOOKUP(A2987,BD!$A$2:$E$3988,4,0)</f>
        <v>2 Amper - Unipolar - Llave Electrónica Micro Tecla Interruptora</v>
      </c>
      <c r="E2987" s="96">
        <f>+VLOOKUP(A2987,BD!$A$2:$E$3988,5,0)</f>
        <v>1448.03</v>
      </c>
      <c r="G2987" s="101">
        <f t="shared" si="95"/>
        <v>781.94</v>
      </c>
      <c r="H2987" s="69"/>
      <c r="I2987" s="101">
        <f t="array" ref="I2987">+ROUND(G2987+(G2987*DES.2),2)</f>
        <v>1407.49</v>
      </c>
      <c r="J2987" s="57"/>
      <c r="K2987" s="57"/>
      <c r="L2987" s="57"/>
      <c r="M2987" s="57"/>
      <c r="N2987" s="57"/>
      <c r="O2987" s="65" t="str">
        <f>+IFERROR(VLOOKUP(A2987,Imagen!A:B,2,0),"")</f>
        <v/>
      </c>
    </row>
    <row r="2988" spans="1:15" ht="33.950000000000003" customHeight="1">
      <c r="A2988" s="75" t="s">
        <v>10757</v>
      </c>
      <c r="B2988" s="177"/>
      <c r="C2988" s="94">
        <f>+VLOOKUP(A2988,BD!$A$2:$E$3988,3,0)</f>
        <v>102</v>
      </c>
      <c r="D2988" s="95" t="str">
        <f>+VLOOKUP(A2988,BD!$A$2:$E$3988,4,0)</f>
        <v>2 Amper - Unipolar - Llave Electrónica Tecla Inversora</v>
      </c>
      <c r="E2988" s="96">
        <f>+VLOOKUP(A2988,BD!$A$2:$E$3988,5,0)</f>
        <v>1594.26</v>
      </c>
      <c r="G2988" s="101">
        <f t="shared" si="95"/>
        <v>860.9</v>
      </c>
      <c r="H2988" s="69"/>
      <c r="I2988" s="101">
        <f t="array" ref="I2988">+ROUND(G2988+(G2988*DES.2),2)</f>
        <v>1549.62</v>
      </c>
      <c r="J2988" s="57"/>
      <c r="K2988" s="57"/>
      <c r="L2988" s="57"/>
      <c r="M2988" s="57"/>
      <c r="N2988" s="57"/>
      <c r="O2988" s="65" t="str">
        <f>+IFERROR(VLOOKUP(A2988,Imagen!A:B,2,0),"")</f>
        <v/>
      </c>
    </row>
    <row r="2989" spans="1:15" ht="33.950000000000003" customHeight="1">
      <c r="A2989" s="75" t="s">
        <v>10759</v>
      </c>
      <c r="B2989" s="177"/>
      <c r="C2989" s="94">
        <f>+VLOOKUP(A2989,BD!$A$2:$E$3988,3,0)</f>
        <v>103</v>
      </c>
      <c r="D2989" s="95" t="str">
        <f>+VLOOKUP(A2989,BD!$A$2:$E$3988,4,0)</f>
        <v>2 Amper - Unipolar - Llave Electrónica Tecla Pulsadora Simple</v>
      </c>
      <c r="E2989" s="96">
        <f>+VLOOKUP(A2989,BD!$A$2:$E$3988,5,0)</f>
        <v>1766.15</v>
      </c>
      <c r="G2989" s="101">
        <f t="shared" si="95"/>
        <v>953.72</v>
      </c>
      <c r="H2989" s="69"/>
      <c r="I2989" s="101">
        <f t="array" ref="I2989">+ROUND(G2989+(G2989*DES.2),2)</f>
        <v>1716.7</v>
      </c>
      <c r="J2989" s="57"/>
      <c r="K2989" s="57"/>
      <c r="L2989" s="57"/>
      <c r="M2989" s="57"/>
      <c r="N2989" s="57"/>
      <c r="O2989" s="65" t="str">
        <f>+IFERROR(VLOOKUP(A2989,Imagen!A:B,2,0),"")</f>
        <v/>
      </c>
    </row>
    <row r="2990" spans="1:15" ht="33.950000000000003" customHeight="1">
      <c r="A2990" s="75" t="s">
        <v>10761</v>
      </c>
      <c r="B2990" s="177"/>
      <c r="C2990" s="94">
        <f>+VLOOKUP(A2990,BD!$A$2:$E$3988,3,0)</f>
        <v>120</v>
      </c>
      <c r="D2990" s="95" t="str">
        <f>+VLOOKUP(A2990,BD!$A$2:$E$3988,4,0)</f>
        <v>10 Amper - Unipolar - Llave Electrónica Tecla Punto Medio Estufa</v>
      </c>
      <c r="E2990" s="96">
        <f>+VLOOKUP(A2990,BD!$A$2:$E$3988,5,0)</f>
        <v>2866.69</v>
      </c>
      <c r="G2990" s="101">
        <f t="shared" si="95"/>
        <v>1548.01</v>
      </c>
      <c r="H2990" s="69"/>
      <c r="I2990" s="101">
        <f t="array" ref="I2990">+ROUND(G2990+(G2990*DES.2),2)</f>
        <v>2786.42</v>
      </c>
      <c r="J2990" s="57"/>
      <c r="K2990" s="57"/>
      <c r="L2990" s="57"/>
      <c r="M2990" s="57"/>
      <c r="N2990" s="57"/>
      <c r="O2990" s="65" t="str">
        <f>+IFERROR(VLOOKUP(A2990,Imagen!A:B,2,0),"")</f>
        <v/>
      </c>
    </row>
    <row r="2991" spans="1:15" ht="33.950000000000003" customHeight="1">
      <c r="A2991" s="75" t="s">
        <v>10763</v>
      </c>
      <c r="B2991" s="177"/>
      <c r="C2991" s="94">
        <f>+VLOOKUP(A2991,BD!$A$2:$E$3988,3,0)</f>
        <v>121</v>
      </c>
      <c r="D2991" s="95" t="str">
        <f>+VLOOKUP(A2991,BD!$A$2:$E$3988,4,0)</f>
        <v>10 Amper - Unipolar - Llave Electrónica Tecla Interruptora Estufa 10a</v>
      </c>
      <c r="E2991" s="96">
        <f>+VLOOKUP(A2991,BD!$A$2:$E$3988,5,0)</f>
        <v>2349.3000000000002</v>
      </c>
      <c r="G2991" s="101">
        <f t="shared" si="95"/>
        <v>1268.6199999999999</v>
      </c>
      <c r="H2991" s="69"/>
      <c r="I2991" s="101">
        <f t="array" ref="I2991">+ROUND(G2991+(G2991*DES.2),2)</f>
        <v>2283.52</v>
      </c>
      <c r="J2991" s="57"/>
      <c r="K2991" s="57"/>
      <c r="L2991" s="57"/>
      <c r="M2991" s="57"/>
      <c r="N2991" s="57"/>
      <c r="O2991" s="65" t="str">
        <f>+IFERROR(VLOOKUP(A2991,Imagen!A:B,2,0),"")</f>
        <v/>
      </c>
    </row>
    <row r="2992" spans="1:15" ht="33.950000000000003" customHeight="1">
      <c r="A2992" s="75" t="s">
        <v>10765</v>
      </c>
      <c r="B2992" s="177"/>
      <c r="C2992" s="94">
        <f>+VLOOKUP(A2992,BD!$A$2:$E$3988,3,0)</f>
        <v>122</v>
      </c>
      <c r="D2992" s="95" t="str">
        <f>+VLOOKUP(A2992,BD!$A$2:$E$3988,4,0)</f>
        <v>10 Amper - Unipolar - Llave Electrónica Tecla Pulsador</v>
      </c>
      <c r="E2992" s="96">
        <f>+VLOOKUP(A2992,BD!$A$2:$E$3988,5,0)</f>
        <v>2505.9899999999998</v>
      </c>
      <c r="G2992" s="101">
        <f t="shared" si="95"/>
        <v>1353.23</v>
      </c>
      <c r="H2992" s="69"/>
      <c r="I2992" s="101">
        <f t="array" ref="I2992">+ROUND(G2992+(G2992*DES.2),2)</f>
        <v>2435.81</v>
      </c>
      <c r="J2992" s="57"/>
      <c r="K2992" s="57"/>
      <c r="L2992" s="57"/>
      <c r="M2992" s="57"/>
      <c r="N2992" s="57"/>
      <c r="O2992" s="65" t="str">
        <f>+IFERROR(VLOOKUP(A2992,Imagen!A:B,2,0),"")</f>
        <v/>
      </c>
    </row>
    <row r="2993" spans="1:15" ht="33.950000000000003" customHeight="1">
      <c r="A2993" s="75" t="s">
        <v>10767</v>
      </c>
      <c r="B2993" s="177"/>
      <c r="C2993" s="94">
        <f>+VLOOKUP(A2993,BD!$A$2:$E$3988,3,0)</f>
        <v>123</v>
      </c>
      <c r="D2993" s="95" t="str">
        <f>+VLOOKUP(A2993,BD!$A$2:$E$3988,4,0)</f>
        <v>10 Amper - Bipolar - Pulsador T/PAL SIM/PL sin grabado</v>
      </c>
      <c r="E2993" s="96">
        <f>+VLOOKUP(A2993,BD!$A$2:$E$3988,5,0)</f>
        <v>4560.62</v>
      </c>
      <c r="G2993" s="101">
        <f t="shared" si="95"/>
        <v>2462.73</v>
      </c>
      <c r="H2993" s="69"/>
      <c r="I2993" s="101">
        <f t="array" ref="I2993">+ROUND(G2993+(G2993*DES.2),2)</f>
        <v>4432.91</v>
      </c>
      <c r="J2993" s="57"/>
      <c r="K2993" s="57"/>
      <c r="L2993" s="57"/>
      <c r="M2993" s="57"/>
      <c r="N2993" s="57"/>
      <c r="O2993" s="65" t="str">
        <f>+IFERROR(VLOOKUP(A2993,Imagen!A:B,2,0),"")</f>
        <v/>
      </c>
    </row>
    <row r="2994" spans="1:15" ht="33.950000000000003" customHeight="1">
      <c r="A2994" s="75" t="s">
        <v>10769</v>
      </c>
      <c r="B2994" s="177"/>
      <c r="C2994" s="94">
        <f>+VLOOKUP(A2994,BD!$A$2:$E$3988,3,0)</f>
        <v>160</v>
      </c>
      <c r="D2994" s="95" t="str">
        <f>+VLOOKUP(A2994,BD!$A$2:$E$3988,4,0)</f>
        <v>2 Amper - Bipolar - Llave Electrónica Tecla Interruptora Mini</v>
      </c>
      <c r="E2994" s="96">
        <f>+VLOOKUP(A2994,BD!$A$2:$E$3988,5,0)</f>
        <v>2572.79</v>
      </c>
      <c r="G2994" s="101">
        <f t="shared" si="95"/>
        <v>1389.31</v>
      </c>
      <c r="H2994" s="69"/>
      <c r="I2994" s="101">
        <f t="array" ref="I2994">+ROUND(G2994+(G2994*DES.2),2)</f>
        <v>2500.7600000000002</v>
      </c>
      <c r="J2994" s="57"/>
      <c r="K2994" s="57"/>
      <c r="L2994" s="57"/>
      <c r="M2994" s="57"/>
      <c r="N2994" s="57"/>
      <c r="O2994" s="65" t="str">
        <f>+IFERROR(VLOOKUP(A2994,Imagen!A:B,2,0),"")</f>
        <v/>
      </c>
    </row>
    <row r="2995" spans="1:15" ht="33.950000000000003" customHeight="1">
      <c r="A2995" s="75" t="s">
        <v>10771</v>
      </c>
      <c r="B2995" s="177"/>
      <c r="C2995" s="94">
        <f>+VLOOKUP(A2995,BD!$A$2:$E$3988,3,0)</f>
        <v>180</v>
      </c>
      <c r="D2995" s="95" t="str">
        <f>+VLOOKUP(A2995,BD!$A$2:$E$3988,4,0)</f>
        <v>10 Amper - Unipolar - Tecla Interruptor Doble Estufa</v>
      </c>
      <c r="E2995" s="96">
        <f>+VLOOKUP(A2995,BD!$A$2:$E$3988,5,0)</f>
        <v>4433.46</v>
      </c>
      <c r="G2995" s="101">
        <f t="shared" si="95"/>
        <v>2394.0700000000002</v>
      </c>
      <c r="H2995" s="69"/>
      <c r="I2995" s="101">
        <f t="array" ref="I2995">+ROUND(G2995+(G2995*DES.2),2)</f>
        <v>4309.33</v>
      </c>
      <c r="J2995" s="57"/>
      <c r="K2995" s="57"/>
      <c r="L2995" s="57"/>
      <c r="M2995" s="57"/>
      <c r="N2995" s="57"/>
      <c r="O2995" s="65" t="str">
        <f>+IFERROR(VLOOKUP(A2995,Imagen!A:B,2,0),"")</f>
        <v/>
      </c>
    </row>
    <row r="2996" spans="1:15" ht="33.950000000000003" customHeight="1">
      <c r="A2996" s="75" t="s">
        <v>10773</v>
      </c>
      <c r="B2996" s="177"/>
      <c r="C2996" s="94">
        <f>+VLOOKUP(A2996,BD!$A$2:$E$3988,3,0)</f>
        <v>181</v>
      </c>
      <c r="D2996" s="95" t="str">
        <f>+VLOOKUP(A2996,BD!$A$2:$E$3988,4,0)</f>
        <v>10 Amper - Unipolar - Llave Electrónica Doble Interruptora Con Neon</v>
      </c>
      <c r="E2996" s="96">
        <f>+VLOOKUP(A2996,BD!$A$2:$E$3988,5,0)</f>
        <v>9491.5</v>
      </c>
      <c r="G2996" s="101">
        <f t="shared" si="95"/>
        <v>5125.41</v>
      </c>
      <c r="H2996" s="69"/>
      <c r="I2996" s="101">
        <f t="array" ref="I2996">+ROUND(G2996+(G2996*DES.2),2)</f>
        <v>9225.74</v>
      </c>
      <c r="J2996" s="57"/>
      <c r="K2996" s="57"/>
      <c r="L2996" s="57"/>
      <c r="M2996" s="57"/>
      <c r="N2996" s="57"/>
      <c r="O2996" s="65" t="str">
        <f>+IFERROR(VLOOKUP(A2996,Imagen!A:B,2,0),"")</f>
        <v/>
      </c>
    </row>
    <row r="2997" spans="1:15" ht="33.950000000000003" customHeight="1">
      <c r="A2997" s="75" t="s">
        <v>10775</v>
      </c>
      <c r="B2997" s="177"/>
      <c r="C2997" s="94">
        <f>+VLOOKUP(A2997,BD!$A$2:$E$3988,3,0)</f>
        <v>200</v>
      </c>
      <c r="D2997" s="95" t="str">
        <f>+VLOOKUP(A2997,BD!$A$2:$E$3988,4,0)</f>
        <v>10 Amper - Unipolar - Llave Electrónica Tecla Simple Interruptor</v>
      </c>
      <c r="E2997" s="96">
        <f>+VLOOKUP(A2997,BD!$A$2:$E$3988,5,0)</f>
        <v>1983.87</v>
      </c>
      <c r="G2997" s="101">
        <f t="shared" si="95"/>
        <v>1071.29</v>
      </c>
      <c r="H2997" s="69"/>
      <c r="I2997" s="101">
        <f t="array" ref="I2997">+ROUND(G2997+(G2997*DES.2),2)</f>
        <v>1928.32</v>
      </c>
      <c r="J2997" s="57"/>
      <c r="K2997" s="57"/>
      <c r="L2997" s="57"/>
      <c r="M2997" s="57"/>
      <c r="N2997" s="57"/>
      <c r="O2997" s="65" t="str">
        <f>+IFERROR(VLOOKUP(A2997,Imagen!A:B,2,0),"")</f>
        <v/>
      </c>
    </row>
    <row r="2998" spans="1:15" ht="33.950000000000003" customHeight="1">
      <c r="A2998" s="75" t="s">
        <v>10777</v>
      </c>
      <c r="B2998" s="177"/>
      <c r="C2998" s="94">
        <f>+VLOOKUP(A2998,BD!$A$2:$E$3988,3,0)</f>
        <v>220</v>
      </c>
      <c r="D2998" s="95" t="str">
        <f>+VLOOKUP(A2998,BD!$A$2:$E$3988,4,0)</f>
        <v>10 Amper - Unipolar - Llave Electrónica Tecla Interruptor Simple</v>
      </c>
      <c r="E2998" s="96">
        <f>+VLOOKUP(A2998,BD!$A$2:$E$3988,5,0)</f>
        <v>2303.87</v>
      </c>
      <c r="G2998" s="101">
        <f t="shared" si="95"/>
        <v>1244.0899999999999</v>
      </c>
      <c r="H2998" s="69"/>
      <c r="I2998" s="101">
        <f t="array" ref="I2998">+ROUND(G2998+(G2998*DES.2),2)</f>
        <v>2239.36</v>
      </c>
      <c r="J2998" s="57"/>
      <c r="K2998" s="57"/>
      <c r="L2998" s="57"/>
      <c r="M2998" s="57"/>
      <c r="N2998" s="57"/>
      <c r="O2998" s="65" t="str">
        <f>+IFERROR(VLOOKUP(A2998,Imagen!A:B,2,0),"")</f>
        <v/>
      </c>
    </row>
    <row r="2999" spans="1:15" ht="33.950000000000003" customHeight="1">
      <c r="A2999" s="75" t="s">
        <v>10779</v>
      </c>
      <c r="B2999" s="177"/>
      <c r="C2999" s="94">
        <f>+VLOOKUP(A2999,BD!$A$2:$E$3988,3,0)</f>
        <v>221</v>
      </c>
      <c r="D2999" s="95" t="str">
        <f>+VLOOKUP(A2999,BD!$A$2:$E$3988,4,0)</f>
        <v>10 Amper - Unipolar - Llave Inversora T/PALA 6.35</v>
      </c>
      <c r="E2999" s="96">
        <f>+VLOOKUP(A2999,BD!$A$2:$E$3988,5,0)</f>
        <v>2852.17</v>
      </c>
      <c r="G2999" s="101">
        <f t="shared" si="95"/>
        <v>1540.17</v>
      </c>
      <c r="H2999" s="69"/>
      <c r="I2999" s="101">
        <f t="array" ref="I2999">+ROUND(G2999+(G2999*DES.2),2)</f>
        <v>2772.31</v>
      </c>
      <c r="J2999" s="57"/>
      <c r="K2999" s="57"/>
      <c r="L2999" s="57"/>
      <c r="M2999" s="57"/>
      <c r="N2999" s="57"/>
      <c r="O2999" s="65" t="str">
        <f>+IFERROR(VLOOKUP(A2999,Imagen!A:B,2,0),"")</f>
        <v/>
      </c>
    </row>
    <row r="3000" spans="1:15" ht="33.950000000000003" customHeight="1">
      <c r="A3000" s="75" t="s">
        <v>10781</v>
      </c>
      <c r="B3000" s="177"/>
      <c r="C3000" s="94">
        <f>+VLOOKUP(A3000,BD!$A$2:$E$3988,3,0)</f>
        <v>222</v>
      </c>
      <c r="D3000" s="95" t="str">
        <f>+VLOOKUP(A3000,BD!$A$2:$E$3988,4,0)</f>
        <v>10 Amper - Unipolar - Pulsador T/PALA 6.35</v>
      </c>
      <c r="E3000" s="96">
        <f>+VLOOKUP(A3000,BD!$A$2:$E$3988,5,0)</f>
        <v>2466.39</v>
      </c>
      <c r="G3000" s="101">
        <f t="shared" si="95"/>
        <v>1331.85</v>
      </c>
      <c r="H3000" s="69"/>
      <c r="I3000" s="101">
        <f t="array" ref="I3000">+ROUND(G3000+(G3000*DES.2),2)</f>
        <v>2397.33</v>
      </c>
      <c r="J3000" s="57"/>
      <c r="K3000" s="57"/>
      <c r="L3000" s="57"/>
      <c r="M3000" s="57"/>
      <c r="N3000" s="57"/>
      <c r="O3000" s="65" t="str">
        <f>+IFERROR(VLOOKUP(A3000,Imagen!A:B,2,0),"")</f>
        <v/>
      </c>
    </row>
    <row r="3001" spans="1:15" ht="33.950000000000003" customHeight="1">
      <c r="A3001" s="75" t="s">
        <v>10783</v>
      </c>
      <c r="B3001" s="177"/>
      <c r="C3001" s="94">
        <f>+VLOOKUP(A3001,BD!$A$2:$E$3988,3,0)</f>
        <v>240</v>
      </c>
      <c r="D3001" s="95" t="str">
        <f>+VLOOKUP(A3001,BD!$A$2:$E$3988,4,0)</f>
        <v>10 Amper - Bipolar - Llave Electrónica Interruptor Tecla Bipolar 10A</v>
      </c>
      <c r="E3001" s="96">
        <f>+VLOOKUP(A3001,BD!$A$2:$E$3988,5,0)</f>
        <v>4080.25</v>
      </c>
      <c r="G3001" s="101">
        <f t="shared" si="95"/>
        <v>2203.34</v>
      </c>
      <c r="H3001" s="69"/>
      <c r="I3001" s="101">
        <f t="array" ref="I3001">+ROUND(G3001+(G3001*DES.2),2)</f>
        <v>3966.01</v>
      </c>
      <c r="J3001" s="57"/>
      <c r="K3001" s="57"/>
      <c r="L3001" s="57"/>
      <c r="M3001" s="57"/>
      <c r="N3001" s="57"/>
      <c r="O3001" s="65" t="str">
        <f>+IFERROR(VLOOKUP(A3001,Imagen!A:B,2,0),"")</f>
        <v/>
      </c>
    </row>
    <row r="3002" spans="1:15" ht="33.950000000000003" customHeight="1">
      <c r="A3002" s="75" t="s">
        <v>10785</v>
      </c>
      <c r="B3002" s="177"/>
      <c r="C3002" s="94">
        <f>+VLOOKUP(A3002,BD!$A$2:$E$3988,3,0)</f>
        <v>241</v>
      </c>
      <c r="D3002" s="95" t="str">
        <f>+VLOOKUP(A3002,BD!$A$2:$E$3988,4,0)</f>
        <v>10 Amper - Bipolar - Llave Tecla Interruptor 10 Am Inversora Bipolar</v>
      </c>
      <c r="E3002" s="96">
        <f>+VLOOKUP(A3002,BD!$A$2:$E$3988,5,0)</f>
        <v>5009.3599999999997</v>
      </c>
      <c r="G3002" s="101">
        <f t="shared" si="95"/>
        <v>2705.05</v>
      </c>
      <c r="I3002" s="101">
        <f t="array" ref="I3002">+ROUND(G3002+(G3002*DES.2),2)</f>
        <v>4869.09</v>
      </c>
    </row>
    <row r="3003" spans="1:15" ht="33.950000000000003" customHeight="1">
      <c r="A3003" s="75" t="s">
        <v>10787</v>
      </c>
      <c r="B3003" s="177"/>
      <c r="C3003" s="94">
        <f>+VLOOKUP(A3003,BD!$A$2:$E$3988,3,0)</f>
        <v>242</v>
      </c>
      <c r="D3003" s="95" t="str">
        <f>+VLOOKUP(A3003,BD!$A$2:$E$3988,4,0)</f>
        <v>10 Amper - Bipolar - Llave Tecla Interruptor Neon Rojo Termotanque 10A</v>
      </c>
      <c r="E3003" s="96">
        <f>+VLOOKUP(A3003,BD!$A$2:$E$3988,5,0)</f>
        <v>7186.83</v>
      </c>
      <c r="G3003" s="101">
        <f t="shared" si="95"/>
        <v>3880.89</v>
      </c>
      <c r="I3003" s="101">
        <f t="array" ref="I3003">+ROUND(G3003+(G3003*DES.2),2)</f>
        <v>6985.6</v>
      </c>
    </row>
    <row r="3004" spans="1:15" ht="33.950000000000003" customHeight="1">
      <c r="A3004" s="75" t="s">
        <v>10789</v>
      </c>
      <c r="B3004" s="177"/>
      <c r="C3004" s="94">
        <f>+VLOOKUP(A3004,BD!$A$2:$E$3988,3,0)</f>
        <v>260</v>
      </c>
      <c r="D3004" s="95" t="str">
        <f>+VLOOKUP(A3004,BD!$A$2:$E$3988,4,0)</f>
        <v>10 Amper - Unipolar - Llave Tecla Interruptor Redondo 10A</v>
      </c>
      <c r="E3004" s="96">
        <f>+VLOOKUP(A3004,BD!$A$2:$E$3988,5,0)</f>
        <v>2167.7600000000002</v>
      </c>
      <c r="G3004" s="101">
        <f t="shared" si="95"/>
        <v>1170.5899999999999</v>
      </c>
      <c r="I3004" s="101">
        <f t="array" ref="I3004">+ROUND(G3004+(G3004*DES.2),2)</f>
        <v>2107.06</v>
      </c>
    </row>
    <row r="3005" spans="1:15" s="105" customFormat="1" ht="33.950000000000003" customHeight="1">
      <c r="A3005" s="105" t="s">
        <v>10791</v>
      </c>
      <c r="C3005" s="94">
        <f>+VLOOKUP(A3005,BD!$A$2:$E$3988,3,0)</f>
        <v>261</v>
      </c>
      <c r="D3005" s="95" t="str">
        <f>+VLOOKUP(A3005,BD!$A$2:$E$3988,4,0)</f>
        <v>10 Amper - Unipolar - Llave Tecla Interruptor Redondo 10A</v>
      </c>
      <c r="E3005" s="96">
        <f>+VLOOKUP(A3005,BD!$A$2:$E$3988,5,0)</f>
        <v>2167.7600000000002</v>
      </c>
      <c r="G3005" s="101">
        <f t="shared" si="95"/>
        <v>1170.5899999999999</v>
      </c>
      <c r="I3005" s="101">
        <f t="array" ref="I3005">+ROUND(G3005+(G3005*DES.2),2)</f>
        <v>2107.06</v>
      </c>
    </row>
    <row r="3006" spans="1:15" s="105" customFormat="1" ht="33.950000000000003" customHeight="1">
      <c r="A3006" s="105" t="s">
        <v>10793</v>
      </c>
      <c r="C3006" s="94">
        <f>+VLOOKUP(A3006,BD!$A$2:$E$3988,3,0)</f>
        <v>262</v>
      </c>
      <c r="D3006" s="95" t="str">
        <f>+VLOOKUP(A3006,BD!$A$2:$E$3988,4,0)</f>
        <v>10 Amper - Unipolar - Tecla grabada con lámpara y rayito 6A</v>
      </c>
      <c r="E3006" s="96">
        <f>+VLOOKUP(A3006,BD!$A$2:$E$3988,5,0)</f>
        <v>2369.6999999999998</v>
      </c>
      <c r="G3006" s="101">
        <f t="shared" si="95"/>
        <v>1279.6400000000001</v>
      </c>
      <c r="I3006" s="101">
        <f t="array" ref="I3006">+ROUND(G3006+(G3006*DES.2),2)</f>
        <v>2303.35</v>
      </c>
    </row>
    <row r="3007" spans="1:15" s="105" customFormat="1" ht="33.950000000000003" customHeight="1">
      <c r="A3007" s="105" t="s">
        <v>10795</v>
      </c>
      <c r="C3007" s="94">
        <f>+VLOOKUP(A3007,BD!$A$2:$E$3988,3,0)</f>
        <v>263</v>
      </c>
      <c r="D3007" s="95" t="str">
        <f>+VLOOKUP(A3007,BD!$A$2:$E$3988,4,0)</f>
        <v>10 Amper - Unipolar - Llave Electrónica Unip. Redonda Pulsadora 10A</v>
      </c>
      <c r="E3007" s="96">
        <f>+VLOOKUP(A3007,BD!$A$2:$E$3988,5,0)</f>
        <v>2277.13</v>
      </c>
      <c r="G3007" s="101">
        <f t="shared" si="95"/>
        <v>1229.6500000000001</v>
      </c>
      <c r="I3007" s="101">
        <f t="array" ref="I3007">+ROUND(G3007+(G3007*DES.2),2)</f>
        <v>2213.37</v>
      </c>
    </row>
    <row r="3008" spans="1:15" s="105" customFormat="1" ht="33.950000000000003" customHeight="1">
      <c r="A3008" s="105" t="s">
        <v>10797</v>
      </c>
      <c r="C3008" s="94">
        <f>+VLOOKUP(A3008,BD!$A$2:$E$3988,3,0)</f>
        <v>264</v>
      </c>
      <c r="D3008" s="95" t="str">
        <f>+VLOOKUP(A3008,BD!$A$2:$E$3988,4,0)</f>
        <v>10 Amper - Unipolar - Llave Electrónica Unip. Redonda Pulsadora 10A</v>
      </c>
      <c r="E3008" s="96">
        <f>+VLOOKUP(A3008,BD!$A$2:$E$3988,5,0)</f>
        <v>2277.13</v>
      </c>
      <c r="G3008" s="101">
        <f t="shared" si="95"/>
        <v>1229.6500000000001</v>
      </c>
      <c r="I3008" s="101">
        <f t="array" ref="I3008">+ROUND(G3008+(G3008*DES.2),2)</f>
        <v>2213.37</v>
      </c>
    </row>
    <row r="3009" spans="1:9" s="105" customFormat="1" ht="33.950000000000003" customHeight="1">
      <c r="A3009" s="105" t="s">
        <v>10799</v>
      </c>
      <c r="C3009" s="94">
        <f>+VLOOKUP(A3009,BD!$A$2:$E$3988,3,0)</f>
        <v>280</v>
      </c>
      <c r="D3009" s="95" t="str">
        <f>+VLOOKUP(A3009,BD!$A$2:$E$3988,4,0)</f>
        <v>10 Amper - Unipolar - Interruptor Redondo Tecla Con Punto Medio</v>
      </c>
      <c r="E3009" s="96">
        <f>+VLOOKUP(A3009,BD!$A$2:$E$3988,5,0)</f>
        <v>2883.89</v>
      </c>
      <c r="G3009" s="101">
        <f t="shared" si="95"/>
        <v>1557.3</v>
      </c>
      <c r="I3009" s="101">
        <f t="array" ref="I3009">+ROUND(G3009+(G3009*DES.2),2)</f>
        <v>2803.14</v>
      </c>
    </row>
    <row r="3010" spans="1:9" s="105" customFormat="1" ht="33.950000000000003" customHeight="1">
      <c r="A3010" s="105" t="s">
        <v>10801</v>
      </c>
      <c r="C3010" s="94">
        <f>+VLOOKUP(A3010,BD!$A$2:$E$3988,3,0)</f>
        <v>281</v>
      </c>
      <c r="D3010" s="95" t="str">
        <f>+VLOOKUP(A3010,BD!$A$2:$E$3988,4,0)</f>
        <v>10 Amper - Unipolar - Interruptor Redondo T/PALA 6.35</v>
      </c>
      <c r="E3010" s="96">
        <f>+VLOOKUP(A3010,BD!$A$2:$E$3988,5,0)</f>
        <v>2369.8200000000002</v>
      </c>
      <c r="G3010" s="101">
        <f t="shared" si="95"/>
        <v>1279.7</v>
      </c>
      <c r="I3010" s="101">
        <f t="array" ref="I3010">+ROUND(G3010+(G3010*DES.2),2)</f>
        <v>2303.46</v>
      </c>
    </row>
    <row r="3011" spans="1:9" s="105" customFormat="1" ht="33.950000000000003" customHeight="1">
      <c r="A3011" s="105" t="s">
        <v>10803</v>
      </c>
      <c r="C3011" s="94">
        <f>+VLOOKUP(A3011,BD!$A$2:$E$3988,3,0)</f>
        <v>282</v>
      </c>
      <c r="D3011" s="95" t="str">
        <f>+VLOOKUP(A3011,BD!$A$2:$E$3988,4,0)</f>
        <v>10 Amper - Unipolar - Interruptor Redondo T/PALA 6.35</v>
      </c>
      <c r="E3011" s="96">
        <f>+VLOOKUP(A3011,BD!$A$2:$E$3988,5,0)</f>
        <v>2369.8200000000002</v>
      </c>
      <c r="G3011" s="101">
        <f t="shared" si="95"/>
        <v>1279.7</v>
      </c>
      <c r="I3011" s="101">
        <f t="array" ref="I3011">+ROUND(G3011+(G3011*DES.2),2)</f>
        <v>2303.46</v>
      </c>
    </row>
    <row r="3012" spans="1:9" s="105" customFormat="1" ht="33.950000000000003" customHeight="1">
      <c r="A3012" s="105" t="s">
        <v>10805</v>
      </c>
      <c r="C3012" s="94">
        <f>+VLOOKUP(A3012,BD!$A$2:$E$3988,3,0)</f>
        <v>283</v>
      </c>
      <c r="D3012" s="95" t="str">
        <f>+VLOOKUP(A3012,BD!$A$2:$E$3988,4,0)</f>
        <v>10 Amper - Unipolar - Interruptor  Redondo Inversora 10A</v>
      </c>
      <c r="E3012" s="96">
        <f>+VLOOKUP(A3012,BD!$A$2:$E$3988,5,0)</f>
        <v>2841.43</v>
      </c>
      <c r="G3012" s="101">
        <f t="shared" si="95"/>
        <v>1534.37</v>
      </c>
      <c r="I3012" s="101">
        <f t="array" ref="I3012">+ROUND(G3012+(G3012*DES.2),2)</f>
        <v>2761.87</v>
      </c>
    </row>
    <row r="3013" spans="1:9" s="105" customFormat="1" ht="33.950000000000003" customHeight="1">
      <c r="A3013" s="105" t="s">
        <v>10807</v>
      </c>
      <c r="C3013" s="94">
        <f>+VLOOKUP(A3013,BD!$A$2:$E$3988,3,0)</f>
        <v>284</v>
      </c>
      <c r="D3013" s="95" t="str">
        <f>+VLOOKUP(A3013,BD!$A$2:$E$3988,4,0)</f>
        <v>10 Amper - Unipolar - Llave Electrónica Redonda Uni. Pulsadora 10A</v>
      </c>
      <c r="E3013" s="96">
        <f>+VLOOKUP(A3013,BD!$A$2:$E$3988,5,0)</f>
        <v>2478.96</v>
      </c>
      <c r="G3013" s="101">
        <f t="shared" si="95"/>
        <v>1338.64</v>
      </c>
      <c r="I3013" s="101">
        <f t="array" ref="I3013">+ROUND(G3013+(G3013*DES.2),2)</f>
        <v>2409.5500000000002</v>
      </c>
    </row>
    <row r="3014" spans="1:9" s="105" customFormat="1" ht="33.950000000000003" customHeight="1">
      <c r="A3014" s="105" t="s">
        <v>10809</v>
      </c>
      <c r="C3014" s="94">
        <f>+VLOOKUP(A3014,BD!$A$2:$E$3988,3,0)</f>
        <v>285</v>
      </c>
      <c r="D3014" s="95" t="str">
        <f>+VLOOKUP(A3014,BD!$A$2:$E$3988,4,0)</f>
        <v>10 Amper - Unipolar - Llave Electrónica Redonda Uni. Pulsadora 10A</v>
      </c>
      <c r="E3014" s="96">
        <f>+VLOOKUP(A3014,BD!$A$2:$E$3988,5,0)</f>
        <v>2478.96</v>
      </c>
      <c r="G3014" s="101">
        <f t="shared" si="95"/>
        <v>1338.64</v>
      </c>
      <c r="I3014" s="101">
        <f t="array" ref="I3014">+ROUND(G3014+(G3014*DES.2),2)</f>
        <v>2409.5500000000002</v>
      </c>
    </row>
    <row r="3015" spans="1:9" s="105" customFormat="1" ht="33.950000000000003" customHeight="1">
      <c r="A3015" s="105" t="s">
        <v>10811</v>
      </c>
      <c r="C3015" s="94">
        <f>+VLOOKUP(A3015,BD!$A$2:$E$3988,3,0)</f>
        <v>300</v>
      </c>
      <c r="D3015" s="95" t="str">
        <f>+VLOOKUP(A3015,BD!$A$2:$E$3988,4,0)</f>
        <v>10 Amper - Unipolar - Interruptor Redondo Llave Tecla Frente Cuadrado</v>
      </c>
      <c r="E3015" s="96">
        <f>+VLOOKUP(A3015,BD!$A$2:$E$3988,5,0)</f>
        <v>2496.56</v>
      </c>
      <c r="G3015" s="101">
        <f t="shared" si="95"/>
        <v>1348.14</v>
      </c>
      <c r="I3015" s="101">
        <f t="array" ref="I3015">+ROUND(G3015+(G3015*DES.2),2)</f>
        <v>2426.65</v>
      </c>
    </row>
    <row r="3016" spans="1:9" s="105" customFormat="1" ht="33.950000000000003" customHeight="1">
      <c r="A3016" s="105" t="s">
        <v>10813</v>
      </c>
      <c r="C3016" s="94">
        <f>+VLOOKUP(A3016,BD!$A$2:$E$3988,3,0)</f>
        <v>301</v>
      </c>
      <c r="D3016" s="95" t="str">
        <f>+VLOOKUP(A3016,BD!$A$2:$E$3988,4,0)</f>
        <v>10 Amper - Unipolar - Inv. Frente Cuadrado TECL. Redonda</v>
      </c>
      <c r="E3016" s="96">
        <f>+VLOOKUP(A3016,BD!$A$2:$E$3988,5,0)</f>
        <v>2967.32</v>
      </c>
      <c r="G3016" s="101">
        <f t="shared" si="95"/>
        <v>1602.35</v>
      </c>
      <c r="I3016" s="101">
        <f t="array" ref="I3016">+ROUND(G3016+(G3016*DES.2),2)</f>
        <v>2884.23</v>
      </c>
    </row>
    <row r="3017" spans="1:9" s="105" customFormat="1" ht="33.950000000000003" customHeight="1">
      <c r="A3017" s="105" t="s">
        <v>10815</v>
      </c>
      <c r="C3017" s="94">
        <f>+VLOOKUP(A3017,BD!$A$2:$E$3988,3,0)</f>
        <v>302</v>
      </c>
      <c r="D3017" s="95" t="str">
        <f>+VLOOKUP(A3017,BD!$A$2:$E$3988,4,0)</f>
        <v>10 Amper - Unipolar - PULSA. Frente Cuadrado TECL. Redonda</v>
      </c>
      <c r="E3017" s="96">
        <f>+VLOOKUP(A3017,BD!$A$2:$E$3988,5,0)</f>
        <v>2615.31</v>
      </c>
      <c r="G3017" s="101">
        <f t="shared" si="95"/>
        <v>1412.27</v>
      </c>
      <c r="I3017" s="101">
        <f t="array" ref="I3017">+ROUND(G3017+(G3017*DES.2),2)</f>
        <v>2542.09</v>
      </c>
    </row>
    <row r="3018" spans="1:9" s="105" customFormat="1" ht="33.950000000000003" customHeight="1">
      <c r="A3018" s="105" t="s">
        <v>10817</v>
      </c>
      <c r="C3018" s="94">
        <f>+VLOOKUP(A3018,BD!$A$2:$E$3988,3,0)</f>
        <v>320</v>
      </c>
      <c r="D3018" s="95" t="str">
        <f>+VLOOKUP(A3018,BD!$A$2:$E$3988,4,0)</f>
        <v>2 Amper - Unipolar - Llave Micro Redondo Interruptor 2a</v>
      </c>
      <c r="E3018" s="96">
        <f>+VLOOKUP(A3018,BD!$A$2:$E$3988,5,0)</f>
        <v>1302.94</v>
      </c>
      <c r="G3018" s="101">
        <f t="shared" si="95"/>
        <v>703.59</v>
      </c>
      <c r="I3018" s="101">
        <f t="array" ref="I3018">+ROUND(G3018+(G3018*DES.2),2)</f>
        <v>1266.46</v>
      </c>
    </row>
    <row r="3019" spans="1:9" s="105" customFormat="1" ht="33.950000000000003" customHeight="1">
      <c r="A3019" s="105" t="s">
        <v>10819</v>
      </c>
      <c r="C3019" s="94">
        <f>+VLOOKUP(A3019,BD!$A$2:$E$3988,3,0)</f>
        <v>321</v>
      </c>
      <c r="D3019" s="95" t="str">
        <f>+VLOOKUP(A3019,BD!$A$2:$E$3988,4,0)</f>
        <v>2 Amper - Unipolar - Llave Micro Redondo Interruptor 2a</v>
      </c>
      <c r="E3019" s="96">
        <f>+VLOOKUP(A3019,BD!$A$2:$E$3988,5,0)</f>
        <v>1302.94</v>
      </c>
      <c r="G3019" s="101">
        <f t="shared" si="95"/>
        <v>703.59</v>
      </c>
      <c r="I3019" s="101">
        <f t="array" ref="I3019">+ROUND(G3019+(G3019*DES.2),2)</f>
        <v>1266.46</v>
      </c>
    </row>
    <row r="3020" spans="1:9" s="105" customFormat="1" ht="33.950000000000003" customHeight="1">
      <c r="A3020" s="105" t="s">
        <v>10821</v>
      </c>
      <c r="C3020" s="94">
        <f>+VLOOKUP(A3020,BD!$A$2:$E$3988,3,0)</f>
        <v>322</v>
      </c>
      <c r="D3020" s="95" t="str">
        <f>+VLOOKUP(A3020,BD!$A$2:$E$3988,4,0)</f>
        <v>2 Amper - Unipolar - Llave Micro Redondo Interruptor 2a</v>
      </c>
      <c r="E3020" s="96">
        <f>+VLOOKUP(A3020,BD!$A$2:$E$3988,5,0)</f>
        <v>1302.94</v>
      </c>
      <c r="G3020" s="101">
        <f t="shared" si="95"/>
        <v>703.59</v>
      </c>
      <c r="I3020" s="101">
        <f t="array" ref="I3020">+ROUND(G3020+(G3020*DES.2),2)</f>
        <v>1266.46</v>
      </c>
    </row>
    <row r="3021" spans="1:9" s="105" customFormat="1" ht="33.950000000000003" customHeight="1">
      <c r="A3021" s="105" t="s">
        <v>10823</v>
      </c>
      <c r="C3021" s="94">
        <f>+VLOOKUP(A3021,BD!$A$2:$E$3988,3,0)</f>
        <v>340</v>
      </c>
      <c r="D3021" s="95" t="str">
        <f>+VLOOKUP(A3021,BD!$A$2:$E$3988,4,0)</f>
        <v>2 Amper - Unipolar - INVERSORA UNIPOLAR 2 A T/SOLDAR</v>
      </c>
      <c r="E3021" s="96">
        <f>+VLOOKUP(A3021,BD!$A$2:$E$3988,5,0)</f>
        <v>1413.23</v>
      </c>
      <c r="G3021" s="101">
        <f t="shared" si="95"/>
        <v>763.14</v>
      </c>
      <c r="I3021" s="101">
        <f t="array" ref="I3021">+ROUND(G3021+(G3021*DES.2),2)</f>
        <v>1373.65</v>
      </c>
    </row>
    <row r="3022" spans="1:9" s="105" customFormat="1" ht="33.950000000000003" customHeight="1">
      <c r="A3022" s="105" t="s">
        <v>10825</v>
      </c>
      <c r="C3022" s="94">
        <f>+VLOOKUP(A3022,BD!$A$2:$E$3988,3,0)</f>
        <v>341</v>
      </c>
      <c r="D3022" s="95" t="str">
        <f>+VLOOKUP(A3022,BD!$A$2:$E$3988,4,0)</f>
        <v>10 Amper - Bipolar - VISOR RECT.C/NEON ROJO Termo. Heineken</v>
      </c>
      <c r="E3022" s="96">
        <f>+VLOOKUP(A3022,BD!$A$2:$E$3988,5,0)</f>
        <v>3501.56</v>
      </c>
      <c r="G3022" s="101">
        <f t="shared" si="95"/>
        <v>1890.84</v>
      </c>
      <c r="I3022" s="101">
        <f t="array" ref="I3022">+ROUND(G3022+(G3022*DES.2),2)</f>
        <v>3403.51</v>
      </c>
    </row>
    <row r="3023" spans="1:9" s="105" customFormat="1" ht="33.950000000000003" customHeight="1">
      <c r="A3023" s="105" t="s">
        <v>10827</v>
      </c>
      <c r="C3023" s="94">
        <f>+VLOOKUP(A3023,BD!$A$2:$E$3988,3,0)</f>
        <v>580</v>
      </c>
      <c r="D3023" s="95" t="str">
        <f>+VLOOKUP(A3023,BD!$A$2:$E$3988,4,0)</f>
        <v>2 Amper - Unipolar - PULSADOR AUTORR. FTE.RED. A ROSCA</v>
      </c>
      <c r="E3023" s="96">
        <f>+VLOOKUP(A3023,BD!$A$2:$E$3988,5,0)</f>
        <v>2597.77</v>
      </c>
      <c r="G3023" s="101">
        <f t="shared" si="95"/>
        <v>1402.8</v>
      </c>
      <c r="I3023" s="101">
        <f t="array" ref="I3023">+ROUND(G3023+(G3023*DES.2),2)</f>
        <v>2525.04</v>
      </c>
    </row>
    <row r="3024" spans="1:9" s="105" customFormat="1" ht="33.950000000000003" customHeight="1">
      <c r="A3024" s="105" t="s">
        <v>10829</v>
      </c>
      <c r="C3024" s="94">
        <f>+VLOOKUP(A3024,BD!$A$2:$E$3988,3,0)</f>
        <v>600</v>
      </c>
      <c r="D3024" s="95" t="str">
        <f>+VLOOKUP(A3024,BD!$A$2:$E$3988,4,0)</f>
        <v>10 Amper - Unipolar - Pulsdor Corte 10A eje 22mm TER 6</v>
      </c>
      <c r="E3024" s="96">
        <f>+VLOOKUP(A3024,BD!$A$2:$E$3988,5,0)</f>
        <v>3529.27</v>
      </c>
      <c r="G3024" s="101">
        <f t="shared" si="95"/>
        <v>1905.81</v>
      </c>
      <c r="I3024" s="101">
        <f t="array" ref="I3024">+ROUND(G3024+(G3024*DES.2),2)</f>
        <v>3430.46</v>
      </c>
    </row>
    <row r="3025" spans="1:15" s="105" customFormat="1" ht="33.950000000000003" customHeight="1">
      <c r="A3025" s="105" t="s">
        <v>10831</v>
      </c>
      <c r="C3025" s="94">
        <f>+VLOOKUP(A3025,BD!$A$2:$E$3988,3,0)</f>
        <v>700</v>
      </c>
      <c r="D3025" s="95" t="str">
        <f>+VLOOKUP(A3025,BD!$A$2:$E$3988,4,0)</f>
        <v>Llave torpedo a tecla - Unipolar - FICHA SALIDA LATERAL CON</v>
      </c>
      <c r="E3025" s="96">
        <f>+VLOOKUP(A3025,BD!$A$2:$E$3988,5,0)</f>
        <v>2691.83</v>
      </c>
      <c r="G3025" s="101">
        <f t="shared" si="95"/>
        <v>1453.59</v>
      </c>
      <c r="I3025" s="101">
        <f t="array" ref="I3025">+ROUND(G3025+(G3025*DES.2),2)</f>
        <v>2616.46</v>
      </c>
    </row>
    <row r="3026" spans="1:15" s="105" customFormat="1" ht="33.950000000000003" customHeight="1">
      <c r="A3026" s="105" t="s">
        <v>10833</v>
      </c>
      <c r="C3026" s="94">
        <f>+VLOOKUP(A3026,BD!$A$2:$E$3988,3,0)</f>
        <v>701</v>
      </c>
      <c r="D3026" s="95" t="str">
        <f>+VLOOKUP(A3026,BD!$A$2:$E$3988,4,0)</f>
        <v>Llave torpedo a tecla - Unipolar - Perilla Torpedo 2a 250v</v>
      </c>
      <c r="E3026" s="96">
        <f>+VLOOKUP(A3026,BD!$A$2:$E$3988,5,0)</f>
        <v>2058.7800000000002</v>
      </c>
      <c r="G3026" s="101">
        <f t="shared" si="95"/>
        <v>1111.74</v>
      </c>
      <c r="I3026" s="101">
        <f t="array" ref="I3026">+ROUND(G3026+(G3026*DES.2),2)</f>
        <v>2001.13</v>
      </c>
    </row>
    <row r="3027" spans="1:15" s="105" customFormat="1" ht="33.950000000000003" customHeight="1">
      <c r="A3027" s="105" t="s">
        <v>10835</v>
      </c>
      <c r="C3027" s="94">
        <f>+VLOOKUP(A3027,BD!$A$2:$E$3988,3,0)</f>
        <v>850</v>
      </c>
      <c r="D3027" s="95" t="str">
        <f>+VLOOKUP(A3027,BD!$A$2:$E$3988,4,0)</f>
        <v>Unipolar - Ojo De Buey Neon con Aro 10 Mm</v>
      </c>
      <c r="E3027" s="96">
        <f>+VLOOKUP(A3027,BD!$A$2:$E$3988,5,0)</f>
        <v>4088.31</v>
      </c>
      <c r="G3027" s="101">
        <f t="shared" si="95"/>
        <v>2207.69</v>
      </c>
      <c r="I3027" s="101">
        <f t="array" ref="I3027">+ROUND(G3027+(G3027*DES.2),2)</f>
        <v>3973.84</v>
      </c>
    </row>
    <row r="3028" spans="1:15" s="105" customFormat="1" ht="33.950000000000003" customHeight="1">
      <c r="A3028" s="105" t="s">
        <v>10837</v>
      </c>
      <c r="C3028" s="94">
        <f>+VLOOKUP(A3028,BD!$A$2:$E$3988,3,0)</f>
        <v>860</v>
      </c>
      <c r="D3028" s="95" t="str">
        <f>+VLOOKUP(A3028,BD!$A$2:$E$3988,4,0)</f>
        <v>Unipolar - O.BUEY CHATITO ROJO A/ROS</v>
      </c>
      <c r="E3028" s="96">
        <f>+VLOOKUP(A3028,BD!$A$2:$E$3988,5,0)</f>
        <v>3874.65</v>
      </c>
      <c r="G3028" s="101">
        <f t="shared" si="95"/>
        <v>2092.31</v>
      </c>
      <c r="I3028" s="101">
        <f t="array" ref="I3028">+ROUND(G3028+(G3028*DES.2),2)</f>
        <v>3766.16</v>
      </c>
    </row>
    <row r="3029" spans="1:15" s="105" customFormat="1" ht="33.950000000000003" customHeight="1">
      <c r="A3029" s="105" t="s">
        <v>10839</v>
      </c>
      <c r="C3029" s="94">
        <f>+VLOOKUP(A3029,BD!$A$2:$E$3988,3,0)</f>
        <v>900</v>
      </c>
      <c r="D3029" s="95" t="str">
        <f>+VLOOKUP(A3029,BD!$A$2:$E$3988,4,0)</f>
        <v>Unipolar - PORTAFUSIBLE Fuse REDONDO S/FU</v>
      </c>
      <c r="E3029" s="96">
        <f>+VLOOKUP(A3029,BD!$A$2:$E$3988,5,0)</f>
        <v>2366.9</v>
      </c>
      <c r="G3029" s="101">
        <f t="shared" si="95"/>
        <v>1278.1300000000001</v>
      </c>
      <c r="I3029" s="101">
        <f t="array" ref="I3029">+ROUND(G3029+(G3029*DES.2),2)</f>
        <v>2300.63</v>
      </c>
    </row>
    <row r="3030" spans="1:15" s="105" customFormat="1" ht="33.950000000000003" customHeight="1" thickBot="1">
      <c r="A3030" s="105" t="s">
        <v>10841</v>
      </c>
      <c r="C3030" s="94">
        <f>+VLOOKUP(A3030,BD!$A$2:$E$3988,3,0)</f>
        <v>901</v>
      </c>
      <c r="D3030" s="95" t="str">
        <f>+VLOOKUP(A3030,BD!$A$2:$E$3988,4,0)</f>
        <v>Unipolar - PORTAFUSIBLE RECTANGULAR S/FUS + Tapa</v>
      </c>
      <c r="E3030" s="96">
        <f>+VLOOKUP(A3030,BD!$A$2:$E$3988,5,0)</f>
        <v>1083.22</v>
      </c>
      <c r="G3030" s="101">
        <f t="shared" si="95"/>
        <v>584.94000000000005</v>
      </c>
      <c r="I3030" s="101">
        <f t="array" ref="I3030">+ROUND(G3030+(G3030*DES.2),2)</f>
        <v>1052.8900000000001</v>
      </c>
    </row>
    <row r="3031" spans="1:15" ht="27" thickBot="1">
      <c r="A3031" s="75">
        <f>+A2985+1</f>
        <v>53</v>
      </c>
      <c r="B3031" s="177"/>
      <c r="C3031" s="173" t="str">
        <f>+VLOOKUP(A3031,BD!$G:$H,2,0)</f>
        <v>CLIPS IMPORTADOS</v>
      </c>
      <c r="D3031" s="157"/>
      <c r="E3031" s="158"/>
      <c r="J3031" s="57"/>
      <c r="K3031" s="57"/>
      <c r="L3031" s="57"/>
      <c r="M3031" s="57"/>
      <c r="N3031" s="57"/>
      <c r="O3031" s="65" t="str">
        <f>+IFERROR(VLOOKUP(A3031,Imagen!A:B,2,0),"")</f>
        <v/>
      </c>
    </row>
    <row r="3032" spans="1:15" ht="33.950000000000003" customHeight="1">
      <c r="A3032" s="75" t="s">
        <v>10917</v>
      </c>
      <c r="B3032" s="177"/>
      <c r="C3032" s="91">
        <f>+VLOOKUP(A3032,BD!$A$2:$E$3988,3,0)</f>
        <v>500</v>
      </c>
      <c r="D3032" s="92" t="str">
        <f>+VLOOKUP(A3032,BD!$A$2:$E$3988,4,0)</f>
        <v>Sujetador expansible</v>
      </c>
      <c r="E3032" s="93">
        <f>+VLOOKUP(A3032,BD!$A$2:$E$3988,5,0)</f>
        <v>1260.8699999999999</v>
      </c>
      <c r="G3032" s="100">
        <f t="shared" ref="G3032:G3076" si="96">IF($G$7="SI",ROUND(E3032-(E3032*DES.1),2)*1.21,ROUND(E3032-(E3032*DES.1),2))</f>
        <v>680.87</v>
      </c>
      <c r="H3032" s="69"/>
      <c r="I3032" s="100">
        <f t="array" ref="I3032">+ROUND(G3032+(G3032*DES.2),2)</f>
        <v>1225.57</v>
      </c>
      <c r="J3032" s="57"/>
      <c r="K3032" s="57"/>
      <c r="L3032" s="57"/>
      <c r="M3032" s="57"/>
      <c r="N3032" s="57"/>
      <c r="O3032" s="65" t="str">
        <f>+IFERROR(VLOOKUP(A3032,Imagen!A:B,2,0),"")</f>
        <v/>
      </c>
    </row>
    <row r="3033" spans="1:15" ht="33.950000000000003" customHeight="1">
      <c r="A3033" s="75" t="s">
        <v>10919</v>
      </c>
      <c r="B3033" s="177"/>
      <c r="C3033" s="94">
        <f>+VLOOKUP(A3033,BD!$A$2:$E$3988,3,0)</f>
        <v>501</v>
      </c>
      <c r="D3033" s="95" t="str">
        <f>+VLOOKUP(A3033,BD!$A$2:$E$3988,4,0)</f>
        <v>Sujetador expansible</v>
      </c>
      <c r="E3033" s="96">
        <f>+VLOOKUP(A3033,BD!$A$2:$E$3988,5,0)</f>
        <v>1228.26</v>
      </c>
      <c r="G3033" s="101">
        <f t="shared" si="96"/>
        <v>663.26</v>
      </c>
      <c r="H3033" s="69"/>
      <c r="I3033" s="101">
        <f t="array" ref="I3033">+ROUND(G3033+(G3033*DES.2),2)</f>
        <v>1193.8699999999999</v>
      </c>
      <c r="J3033" s="57"/>
      <c r="K3033" s="57"/>
      <c r="L3033" s="57"/>
      <c r="M3033" s="57"/>
      <c r="N3033" s="57"/>
      <c r="O3033" s="65" t="str">
        <f>+IFERROR(VLOOKUP(A3033,Imagen!A:B,2,0),"")</f>
        <v/>
      </c>
    </row>
    <row r="3034" spans="1:15" ht="33.950000000000003" customHeight="1">
      <c r="A3034" s="75" t="s">
        <v>10921</v>
      </c>
      <c r="B3034" s="177"/>
      <c r="C3034" s="94">
        <f>+VLOOKUP(A3034,BD!$A$2:$E$3988,3,0)</f>
        <v>502</v>
      </c>
      <c r="D3034" s="95" t="str">
        <f>+VLOOKUP(A3034,BD!$A$2:$E$3988,4,0)</f>
        <v>Panel inferior y aislante del cortafuego</v>
      </c>
      <c r="E3034" s="96">
        <f>+VLOOKUP(A3034,BD!$A$2:$E$3988,5,0)</f>
        <v>1293.48</v>
      </c>
      <c r="G3034" s="101">
        <f t="shared" si="96"/>
        <v>698.48</v>
      </c>
      <c r="H3034" s="69"/>
      <c r="I3034" s="101">
        <f t="array" ref="I3034">+ROUND(G3034+(G3034*DES.2),2)</f>
        <v>1257.26</v>
      </c>
      <c r="J3034" s="57"/>
      <c r="K3034" s="57"/>
      <c r="L3034" s="57"/>
      <c r="M3034" s="57"/>
      <c r="N3034" s="57"/>
      <c r="O3034" s="65" t="str">
        <f>+IFERROR(VLOOKUP(A3034,Imagen!A:B,2,0),"")</f>
        <v/>
      </c>
    </row>
    <row r="3035" spans="1:15" ht="33.950000000000003" customHeight="1">
      <c r="A3035" s="75" t="s">
        <v>10923</v>
      </c>
      <c r="B3035" s="177"/>
      <c r="C3035" s="94">
        <f>+VLOOKUP(A3035,BD!$A$2:$E$3988,3,0)</f>
        <v>503</v>
      </c>
      <c r="D3035" s="95" t="str">
        <f>+VLOOKUP(A3035,BD!$A$2:$E$3988,4,0)</f>
        <v>Paragolpes delantero y trasero, parte frontal</v>
      </c>
      <c r="E3035" s="96">
        <f>+VLOOKUP(A3035,BD!$A$2:$E$3988,5,0)</f>
        <v>1293.48</v>
      </c>
      <c r="G3035" s="101">
        <f t="shared" si="96"/>
        <v>698.48</v>
      </c>
      <c r="H3035" s="69"/>
      <c r="I3035" s="101">
        <f t="array" ref="I3035">+ROUND(G3035+(G3035*DES.2),2)</f>
        <v>1257.26</v>
      </c>
      <c r="J3035" s="57"/>
      <c r="K3035" s="57"/>
      <c r="L3035" s="57"/>
      <c r="M3035" s="57"/>
      <c r="N3035" s="57"/>
      <c r="O3035" s="65" t="str">
        <f>+IFERROR(VLOOKUP(A3035,Imagen!A:B,2,0),"")</f>
        <v/>
      </c>
    </row>
    <row r="3036" spans="1:15" ht="33.950000000000003" customHeight="1">
      <c r="A3036" s="75" t="s">
        <v>10925</v>
      </c>
      <c r="B3036" s="177"/>
      <c r="C3036" s="94">
        <f>+VLOOKUP(A3036,BD!$A$2:$E$3988,3,0)</f>
        <v>504</v>
      </c>
      <c r="D3036" s="95" t="str">
        <f>+VLOOKUP(A3036,BD!$A$2:$E$3988,4,0)</f>
        <v>Aire acondicionado</v>
      </c>
      <c r="E3036" s="96">
        <f>+VLOOKUP(A3036,BD!$A$2:$E$3988,5,0)</f>
        <v>847.83</v>
      </c>
      <c r="G3036" s="101">
        <f t="shared" si="96"/>
        <v>457.83</v>
      </c>
      <c r="H3036" s="69"/>
      <c r="I3036" s="101">
        <f t="array" ref="I3036">+ROUND(G3036+(G3036*DES.2),2)</f>
        <v>824.09</v>
      </c>
      <c r="J3036" s="57"/>
      <c r="K3036" s="57"/>
      <c r="L3036" s="57"/>
      <c r="M3036" s="57"/>
      <c r="N3036" s="57"/>
      <c r="O3036" s="65" t="str">
        <f>+IFERROR(VLOOKUP(A3036,Imagen!A:B,2,0),"")</f>
        <v/>
      </c>
    </row>
    <row r="3037" spans="1:15" ht="33.950000000000003" customHeight="1">
      <c r="A3037" s="75" t="s">
        <v>10927</v>
      </c>
      <c r="B3037" s="177"/>
      <c r="C3037" s="94">
        <f>+VLOOKUP(A3037,BD!$A$2:$E$3988,3,0)</f>
        <v>505</v>
      </c>
      <c r="D3037" s="95" t="str">
        <f>+VLOOKUP(A3037,BD!$A$2:$E$3988,4,0)</f>
        <v>Arnés de cables</v>
      </c>
      <c r="E3037" s="96">
        <f>+VLOOKUP(A3037,BD!$A$2:$E$3988,5,0)</f>
        <v>1478.26</v>
      </c>
      <c r="G3037" s="101">
        <f t="shared" si="96"/>
        <v>798.26</v>
      </c>
      <c r="H3037" s="69"/>
      <c r="I3037" s="101">
        <f t="array" ref="I3037">+ROUND(G3037+(G3037*DES.2),2)</f>
        <v>1436.87</v>
      </c>
      <c r="J3037" s="57"/>
      <c r="K3037" s="57"/>
      <c r="L3037" s="57"/>
      <c r="M3037" s="57"/>
      <c r="N3037" s="57"/>
      <c r="O3037" s="65" t="str">
        <f>+IFERROR(VLOOKUP(A3037,Imagen!A:B,2,0),"")</f>
        <v/>
      </c>
    </row>
    <row r="3038" spans="1:15" ht="33.950000000000003" customHeight="1">
      <c r="A3038" s="75" t="s">
        <v>10929</v>
      </c>
      <c r="B3038" s="177"/>
      <c r="C3038" s="94">
        <f>+VLOOKUP(A3038,BD!$A$2:$E$3988,3,0)</f>
        <v>506</v>
      </c>
      <c r="D3038" s="95" t="str">
        <f>+VLOOKUP(A3038,BD!$A$2:$E$3988,4,0)</f>
        <v>Panel de puerta, pilar</v>
      </c>
      <c r="E3038" s="96">
        <f>+VLOOKUP(A3038,BD!$A$2:$E$3988,5,0)</f>
        <v>1130.43</v>
      </c>
      <c r="G3038" s="101">
        <f t="shared" si="96"/>
        <v>610.42999999999995</v>
      </c>
      <c r="H3038" s="69"/>
      <c r="I3038" s="101">
        <f t="array" ref="I3038">+ROUND(G3038+(G3038*DES.2),2)</f>
        <v>1098.77</v>
      </c>
      <c r="J3038" s="57"/>
      <c r="K3038" s="57"/>
      <c r="L3038" s="57"/>
      <c r="M3038" s="57"/>
      <c r="N3038" s="57"/>
      <c r="O3038" s="65" t="str">
        <f>+IFERROR(VLOOKUP(A3038,Imagen!A:B,2,0),"")</f>
        <v/>
      </c>
    </row>
    <row r="3039" spans="1:15" ht="33.950000000000003" customHeight="1">
      <c r="A3039" s="75" t="s">
        <v>10931</v>
      </c>
      <c r="B3039" s="177"/>
      <c r="C3039" s="94">
        <f>+VLOOKUP(A3039,BD!$A$2:$E$3988,3,0)</f>
        <v>507</v>
      </c>
      <c r="D3039" s="95" t="str">
        <f>+VLOOKUP(A3039,BD!$A$2:$E$3988,4,0)</f>
        <v>Panel de puerta</v>
      </c>
      <c r="E3039" s="96">
        <f>+VLOOKUP(A3039,BD!$A$2:$E$3988,5,0)</f>
        <v>1043.48</v>
      </c>
      <c r="G3039" s="101">
        <f t="shared" si="96"/>
        <v>563.48</v>
      </c>
      <c r="H3039" s="69"/>
      <c r="I3039" s="101">
        <f t="array" ref="I3039">+ROUND(G3039+(G3039*DES.2),2)</f>
        <v>1014.26</v>
      </c>
      <c r="J3039" s="57"/>
      <c r="K3039" s="57"/>
      <c r="L3039" s="57"/>
      <c r="M3039" s="57"/>
      <c r="N3039" s="57"/>
      <c r="O3039" s="65" t="str">
        <f>+IFERROR(VLOOKUP(A3039,Imagen!A:B,2,0),"")</f>
        <v/>
      </c>
    </row>
    <row r="3040" spans="1:15" ht="33.950000000000003" customHeight="1">
      <c r="A3040" s="75" t="s">
        <v>10933</v>
      </c>
      <c r="B3040" s="177"/>
      <c r="C3040" s="94">
        <f>+VLOOKUP(A3040,BD!$A$2:$E$3988,3,0)</f>
        <v>508</v>
      </c>
      <c r="D3040" s="95" t="str">
        <f>+VLOOKUP(A3040,BD!$A$2:$E$3988,4,0)</f>
        <v>Faldón lateral</v>
      </c>
      <c r="E3040" s="96">
        <f>+VLOOKUP(A3040,BD!$A$2:$E$3988,5,0)</f>
        <v>891.3</v>
      </c>
      <c r="G3040" s="101">
        <f t="shared" si="96"/>
        <v>481.3</v>
      </c>
      <c r="H3040" s="69"/>
      <c r="I3040" s="101">
        <f t="array" ref="I3040">+ROUND(G3040+(G3040*DES.2),2)</f>
        <v>866.34</v>
      </c>
      <c r="J3040" s="57"/>
      <c r="K3040" s="57"/>
      <c r="L3040" s="57"/>
      <c r="M3040" s="57"/>
      <c r="N3040" s="57"/>
      <c r="O3040" s="65" t="str">
        <f>+IFERROR(VLOOKUP(A3040,Imagen!A:B,2,0),"")</f>
        <v/>
      </c>
    </row>
    <row r="3041" spans="1:15" ht="33.950000000000003" customHeight="1">
      <c r="A3041" s="75" t="s">
        <v>10935</v>
      </c>
      <c r="B3041" s="177"/>
      <c r="C3041" s="94">
        <f>+VLOOKUP(A3041,BD!$A$2:$E$3988,3,0)</f>
        <v>509</v>
      </c>
      <c r="D3041" s="95" t="str">
        <f>+VLOOKUP(A3041,BD!$A$2:$E$3988,4,0)</f>
        <v>Moldura lateral, faldón lateral</v>
      </c>
      <c r="E3041" s="96">
        <f>+VLOOKUP(A3041,BD!$A$2:$E$3988,5,0)</f>
        <v>1260.8699999999999</v>
      </c>
      <c r="G3041" s="101">
        <f t="shared" si="96"/>
        <v>680.87</v>
      </c>
      <c r="H3041" s="69"/>
      <c r="I3041" s="101">
        <f t="array" ref="I3041">+ROUND(G3041+(G3041*DES.2),2)</f>
        <v>1225.57</v>
      </c>
      <c r="J3041" s="57"/>
      <c r="K3041" s="57"/>
      <c r="L3041" s="57"/>
      <c r="M3041" s="57"/>
      <c r="N3041" s="57"/>
      <c r="O3041" s="65" t="str">
        <f>+IFERROR(VLOOKUP(A3041,Imagen!A:B,2,0),"")</f>
        <v/>
      </c>
    </row>
    <row r="3042" spans="1:15" ht="33.950000000000003" customHeight="1">
      <c r="A3042" s="75" t="s">
        <v>10937</v>
      </c>
      <c r="B3042" s="177"/>
      <c r="C3042" s="94">
        <f>+VLOOKUP(A3042,BD!$A$2:$E$3988,3,0)</f>
        <v>510</v>
      </c>
      <c r="D3042" s="95" t="str">
        <f>+VLOOKUP(A3042,BD!$A$2:$E$3988,4,0)</f>
        <v>Pasarruedas, guardabarros</v>
      </c>
      <c r="E3042" s="96">
        <f>+VLOOKUP(A3042,BD!$A$2:$E$3988,5,0)</f>
        <v>913.04</v>
      </c>
      <c r="G3042" s="101">
        <f t="shared" si="96"/>
        <v>493.04</v>
      </c>
      <c r="H3042" s="69"/>
      <c r="I3042" s="101">
        <f t="array" ref="I3042">+ROUND(G3042+(G3042*DES.2),2)</f>
        <v>887.47</v>
      </c>
      <c r="J3042" s="57"/>
      <c r="K3042" s="57"/>
      <c r="L3042" s="57"/>
      <c r="M3042" s="57"/>
      <c r="N3042" s="57"/>
      <c r="O3042" s="65" t="str">
        <f>+IFERROR(VLOOKUP(A3042,Imagen!A:B,2,0),"")</f>
        <v/>
      </c>
    </row>
    <row r="3043" spans="1:15" ht="33.950000000000003" customHeight="1">
      <c r="A3043" s="75" t="s">
        <v>10939</v>
      </c>
      <c r="B3043" s="177"/>
      <c r="C3043" s="94">
        <f>+VLOOKUP(A3043,BD!$A$2:$E$3988,3,0)</f>
        <v>511</v>
      </c>
      <c r="D3043" s="95" t="str">
        <f>+VLOOKUP(A3043,BD!$A$2:$E$3988,4,0)</f>
        <v>Panel de puerta, faldón lateral</v>
      </c>
      <c r="E3043" s="96">
        <f>+VLOOKUP(A3043,BD!$A$2:$E$3988,5,0)</f>
        <v>1130.43</v>
      </c>
      <c r="G3043" s="101">
        <f t="shared" si="96"/>
        <v>610.42999999999995</v>
      </c>
      <c r="H3043" s="69"/>
      <c r="I3043" s="101">
        <f t="array" ref="I3043">+ROUND(G3043+(G3043*DES.2),2)</f>
        <v>1098.77</v>
      </c>
      <c r="J3043" s="57"/>
      <c r="K3043" s="57"/>
      <c r="L3043" s="57"/>
      <c r="M3043" s="57"/>
      <c r="N3043" s="57"/>
      <c r="O3043" s="65" t="str">
        <f>+IFERROR(VLOOKUP(A3043,Imagen!A:B,2,0),"")</f>
        <v/>
      </c>
    </row>
    <row r="3044" spans="1:15" ht="33.950000000000003" customHeight="1">
      <c r="A3044" s="75" t="s">
        <v>10941</v>
      </c>
      <c r="B3044" s="177"/>
      <c r="C3044" s="94">
        <f>+VLOOKUP(A3044,BD!$A$2:$E$3988,3,0)</f>
        <v>512</v>
      </c>
      <c r="D3044" s="95" t="str">
        <f>+VLOOKUP(A3044,BD!$A$2:$E$3988,4,0)</f>
        <v>Faldón lateral</v>
      </c>
      <c r="E3044" s="96">
        <f>+VLOOKUP(A3044,BD!$A$2:$E$3988,5,0)</f>
        <v>891.3</v>
      </c>
      <c r="G3044" s="101">
        <f t="shared" si="96"/>
        <v>481.3</v>
      </c>
      <c r="H3044" s="69"/>
      <c r="I3044" s="101">
        <f t="array" ref="I3044">+ROUND(G3044+(G3044*DES.2),2)</f>
        <v>866.34</v>
      </c>
      <c r="J3044" s="57"/>
      <c r="K3044" s="57"/>
      <c r="L3044" s="57"/>
      <c r="M3044" s="57"/>
      <c r="N3044" s="57"/>
      <c r="O3044" s="65" t="str">
        <f>+IFERROR(VLOOKUP(A3044,Imagen!A:B,2,0),"")</f>
        <v/>
      </c>
    </row>
    <row r="3045" spans="1:15" ht="33.950000000000003" customHeight="1">
      <c r="A3045" s="75" t="s">
        <v>10943</v>
      </c>
      <c r="B3045" s="177"/>
      <c r="C3045" s="94">
        <f>+VLOOKUP(A3045,BD!$A$2:$E$3988,3,0)</f>
        <v>513</v>
      </c>
      <c r="D3045" s="95" t="str">
        <f>+VLOOKUP(A3045,BD!$A$2:$E$3988,4,0)</f>
        <v>Paragolpes delantero</v>
      </c>
      <c r="E3045" s="96">
        <f>+VLOOKUP(A3045,BD!$A$2:$E$3988,5,0)</f>
        <v>1228.26</v>
      </c>
      <c r="G3045" s="101">
        <f t="shared" si="96"/>
        <v>663.26</v>
      </c>
      <c r="H3045" s="69"/>
      <c r="I3045" s="101">
        <f t="array" ref="I3045">+ROUND(G3045+(G3045*DES.2),2)</f>
        <v>1193.8699999999999</v>
      </c>
      <c r="J3045" s="57"/>
      <c r="K3045" s="57"/>
      <c r="L3045" s="57"/>
      <c r="M3045" s="57"/>
      <c r="N3045" s="57"/>
      <c r="O3045" s="65" t="str">
        <f>+IFERROR(VLOOKUP(A3045,Imagen!A:B,2,0),"")</f>
        <v/>
      </c>
    </row>
    <row r="3046" spans="1:15" ht="33.950000000000003" customHeight="1">
      <c r="A3046" s="75" t="s">
        <v>10945</v>
      </c>
      <c r="B3046" s="177"/>
      <c r="C3046" s="94">
        <f>+VLOOKUP(A3046,BD!$A$2:$E$3988,3,0)</f>
        <v>514</v>
      </c>
      <c r="D3046" s="95" t="str">
        <f>+VLOOKUP(A3046,BD!$A$2:$E$3988,4,0)</f>
        <v>Panel de puerta, baúl trasero</v>
      </c>
      <c r="E3046" s="96">
        <f>+VLOOKUP(A3046,BD!$A$2:$E$3988,5,0)</f>
        <v>1130.43</v>
      </c>
      <c r="G3046" s="101">
        <f t="shared" si="96"/>
        <v>610.42999999999995</v>
      </c>
      <c r="H3046" s="69"/>
      <c r="I3046" s="101">
        <f t="array" ref="I3046">+ROUND(G3046+(G3046*DES.2),2)</f>
        <v>1098.77</v>
      </c>
      <c r="J3046" s="57"/>
      <c r="K3046" s="57"/>
      <c r="L3046" s="57"/>
      <c r="M3046" s="57"/>
      <c r="N3046" s="57"/>
      <c r="O3046" s="65" t="str">
        <f>+IFERROR(VLOOKUP(A3046,Imagen!A:B,2,0),"")</f>
        <v/>
      </c>
    </row>
    <row r="3047" spans="1:15" ht="33.950000000000003" customHeight="1">
      <c r="A3047" s="75" t="s">
        <v>10947</v>
      </c>
      <c r="B3047" s="177"/>
      <c r="C3047" s="94">
        <f>+VLOOKUP(A3047,BD!$A$2:$E$3988,3,0)</f>
        <v>515</v>
      </c>
      <c r="D3047" s="95" t="str">
        <f>+VLOOKUP(A3047,BD!$A$2:$E$3988,4,0)</f>
        <v>Panel soporte de radiador</v>
      </c>
      <c r="E3047" s="96">
        <f>+VLOOKUP(A3047,BD!$A$2:$E$3988,5,0)</f>
        <v>891.3</v>
      </c>
      <c r="G3047" s="101">
        <f t="shared" si="96"/>
        <v>481.3</v>
      </c>
      <c r="H3047" s="69"/>
      <c r="I3047" s="101">
        <f t="array" ref="I3047">+ROUND(G3047+(G3047*DES.2),2)</f>
        <v>866.34</v>
      </c>
      <c r="J3047" s="57"/>
      <c r="K3047" s="57"/>
      <c r="L3047" s="57"/>
      <c r="M3047" s="57"/>
      <c r="N3047" s="57"/>
      <c r="O3047" s="65" t="str">
        <f>+IFERROR(VLOOKUP(A3047,Imagen!A:B,2,0),"")</f>
        <v/>
      </c>
    </row>
    <row r="3048" spans="1:15" ht="33.950000000000003" customHeight="1">
      <c r="A3048" s="75" t="s">
        <v>10949</v>
      </c>
      <c r="B3048" s="177"/>
      <c r="C3048" s="94">
        <f>+VLOOKUP(A3048,BD!$A$2:$E$3988,3,0)</f>
        <v>516</v>
      </c>
      <c r="D3048" s="95" t="str">
        <f>+VLOOKUP(A3048,BD!$A$2:$E$3988,4,0)</f>
        <v>Entrada de aire del radiador y cubierta de paragolpes</v>
      </c>
      <c r="E3048" s="96">
        <f>+VLOOKUP(A3048,BD!$A$2:$E$3988,5,0)</f>
        <v>891.3</v>
      </c>
      <c r="G3048" s="101">
        <f t="shared" si="96"/>
        <v>481.3</v>
      </c>
      <c r="I3048" s="101">
        <f t="array" ref="I3048">+ROUND(G3048+(G3048*DES.2),2)</f>
        <v>866.34</v>
      </c>
    </row>
    <row r="3049" spans="1:15" ht="33.950000000000003" customHeight="1">
      <c r="A3049" s="75" t="s">
        <v>10951</v>
      </c>
      <c r="B3049" s="177"/>
      <c r="C3049" s="94">
        <f>+VLOOKUP(A3049,BD!$A$2:$E$3988,3,0)</f>
        <v>517</v>
      </c>
      <c r="D3049" s="95" t="str">
        <f>+VLOOKUP(A3049,BD!$A$2:$E$3988,4,0)</f>
        <v>Sello de capó</v>
      </c>
      <c r="E3049" s="96">
        <f>+VLOOKUP(A3049,BD!$A$2:$E$3988,5,0)</f>
        <v>1043.48</v>
      </c>
      <c r="G3049" s="101">
        <f t="shared" si="96"/>
        <v>563.48</v>
      </c>
      <c r="I3049" s="101">
        <f t="array" ref="I3049">+ROUND(G3049+(G3049*DES.2),2)</f>
        <v>1014.26</v>
      </c>
    </row>
    <row r="3050" spans="1:15" ht="33.950000000000003" customHeight="1">
      <c r="A3050" s="75" t="s">
        <v>10953</v>
      </c>
      <c r="B3050" s="177"/>
      <c r="C3050" s="94">
        <f>+VLOOKUP(A3050,BD!$A$2:$E$3988,3,0)</f>
        <v>518</v>
      </c>
      <c r="D3050" s="95" t="str">
        <f>+VLOOKUP(A3050,BD!$A$2:$E$3988,4,0)</f>
        <v>Panel cortafuego y torpedo, rejilla de ventilación</v>
      </c>
      <c r="E3050" s="96">
        <f>+VLOOKUP(A3050,BD!$A$2:$E$3988,5,0)</f>
        <v>847.83</v>
      </c>
      <c r="G3050" s="101">
        <f t="shared" si="96"/>
        <v>457.83</v>
      </c>
      <c r="I3050" s="101">
        <f t="array" ref="I3050">+ROUND(G3050+(G3050*DES.2),2)</f>
        <v>824.09</v>
      </c>
    </row>
    <row r="3051" spans="1:15" s="105" customFormat="1" ht="33.950000000000003" customHeight="1">
      <c r="A3051" s="105" t="s">
        <v>10955</v>
      </c>
      <c r="C3051" s="94">
        <f>+VLOOKUP(A3051,BD!$A$2:$E$3988,3,0)</f>
        <v>519</v>
      </c>
      <c r="D3051" s="95" t="str">
        <f>+VLOOKUP(A3051,BD!$A$2:$E$3988,4,0)</f>
        <v>Aislante de capó</v>
      </c>
      <c r="E3051" s="96">
        <f>+VLOOKUP(A3051,BD!$A$2:$E$3988,5,0)</f>
        <v>1130.43</v>
      </c>
      <c r="G3051" s="101">
        <f t="shared" si="96"/>
        <v>610.42999999999995</v>
      </c>
      <c r="I3051" s="101">
        <f t="array" ref="I3051">+ROUND(G3051+(G3051*DES.2),2)</f>
        <v>1098.77</v>
      </c>
    </row>
    <row r="3052" spans="1:15" s="105" customFormat="1" ht="33.950000000000003" customHeight="1">
      <c r="A3052" s="105" t="s">
        <v>10957</v>
      </c>
      <c r="C3052" s="94">
        <f>+VLOOKUP(A3052,BD!$A$2:$E$3988,3,0)</f>
        <v>520</v>
      </c>
      <c r="D3052" s="95" t="str">
        <f>+VLOOKUP(A3052,BD!$A$2:$E$3988,4,0)</f>
        <v>Moldura lateral</v>
      </c>
      <c r="E3052" s="96">
        <f>+VLOOKUP(A3052,BD!$A$2:$E$3988,5,0)</f>
        <v>782.61</v>
      </c>
      <c r="G3052" s="101">
        <f t="shared" si="96"/>
        <v>422.61</v>
      </c>
      <c r="I3052" s="101">
        <f t="array" ref="I3052">+ROUND(G3052+(G3052*DES.2),2)</f>
        <v>760.7</v>
      </c>
    </row>
    <row r="3053" spans="1:15" s="105" customFormat="1" ht="33.950000000000003" customHeight="1">
      <c r="A3053" s="105" t="s">
        <v>10959</v>
      </c>
      <c r="C3053" s="94">
        <f>+VLOOKUP(A3053,BD!$A$2:$E$3988,3,0)</f>
        <v>521</v>
      </c>
      <c r="D3053" s="95" t="str">
        <f>+VLOOKUP(A3053,BD!$A$2:$E$3988,4,0)</f>
        <v>Sujetador GM15975244</v>
      </c>
      <c r="E3053" s="96">
        <f>+VLOOKUP(A3053,BD!$A$2:$E$3988,5,0)</f>
        <v>847.83</v>
      </c>
      <c r="G3053" s="101">
        <f t="shared" si="96"/>
        <v>457.83</v>
      </c>
      <c r="I3053" s="101">
        <f t="array" ref="I3053">+ROUND(G3053+(G3053*DES.2),2)</f>
        <v>824.09</v>
      </c>
    </row>
    <row r="3054" spans="1:15" s="105" customFormat="1" ht="33.950000000000003" customHeight="1">
      <c r="A3054" s="105" t="s">
        <v>10961</v>
      </c>
      <c r="C3054" s="94">
        <f>+VLOOKUP(A3054,BD!$A$2:$E$3988,3,0)</f>
        <v>522</v>
      </c>
      <c r="D3054" s="95" t="str">
        <f>+VLOOKUP(A3054,BD!$A$2:$E$3988,4,0)</f>
        <v>Deflector de radiador y borde de guardabarros</v>
      </c>
      <c r="E3054" s="96">
        <f>+VLOOKUP(A3054,BD!$A$2:$E$3988,5,0)</f>
        <v>782.61</v>
      </c>
      <c r="G3054" s="101">
        <f t="shared" si="96"/>
        <v>422.61</v>
      </c>
      <c r="I3054" s="101">
        <f t="array" ref="I3054">+ROUND(G3054+(G3054*DES.2),2)</f>
        <v>760.7</v>
      </c>
    </row>
    <row r="3055" spans="1:15" s="105" customFormat="1" ht="33.950000000000003" customHeight="1">
      <c r="A3055" s="105" t="s">
        <v>10963</v>
      </c>
      <c r="C3055" s="94">
        <f>+VLOOKUP(A3055,BD!$A$2:$E$3988,3,0)</f>
        <v>523</v>
      </c>
      <c r="D3055" s="95" t="str">
        <f>+VLOOKUP(A3055,BD!$A$2:$E$3988,4,0)</f>
        <v>Panel de puerta y tapizado</v>
      </c>
      <c r="E3055" s="96">
        <f>+VLOOKUP(A3055,BD!$A$2:$E$3988,5,0)</f>
        <v>1043.48</v>
      </c>
      <c r="G3055" s="101">
        <f t="shared" si="96"/>
        <v>563.48</v>
      </c>
      <c r="I3055" s="101">
        <f t="array" ref="I3055">+ROUND(G3055+(G3055*DES.2),2)</f>
        <v>1014.26</v>
      </c>
    </row>
    <row r="3056" spans="1:15" s="105" customFormat="1" ht="33.950000000000003" customHeight="1">
      <c r="A3056" s="105" t="s">
        <v>10965</v>
      </c>
      <c r="C3056" s="94">
        <f>+VLOOKUP(A3056,BD!$A$2:$E$3988,3,0)</f>
        <v>524</v>
      </c>
      <c r="D3056" s="95" t="str">
        <f>+VLOOKUP(A3056,BD!$A$2:$E$3988,4,0)</f>
        <v>Fascia de paragolpes, soporte de rueda de auxilio, protector térmico</v>
      </c>
      <c r="E3056" s="96">
        <f>+VLOOKUP(A3056,BD!$A$2:$E$3988,5,0)</f>
        <v>1217.3900000000001</v>
      </c>
      <c r="G3056" s="101">
        <f t="shared" si="96"/>
        <v>657.39</v>
      </c>
      <c r="I3056" s="101">
        <f t="array" ref="I3056">+ROUND(G3056+(G3056*DES.2),2)</f>
        <v>1183.3</v>
      </c>
    </row>
    <row r="3057" spans="1:9" s="105" customFormat="1" ht="33.950000000000003" customHeight="1">
      <c r="A3057" s="105" t="s">
        <v>10967</v>
      </c>
      <c r="C3057" s="94">
        <f>+VLOOKUP(A3057,BD!$A$2:$E$3988,3,0)</f>
        <v>525</v>
      </c>
      <c r="D3057" s="95" t="str">
        <f>+VLOOKUP(A3057,BD!$A$2:$E$3988,4,0)</f>
        <v>Capó, paragolpes delantero</v>
      </c>
      <c r="E3057" s="96">
        <f>+VLOOKUP(A3057,BD!$A$2:$E$3988,5,0)</f>
        <v>978.26</v>
      </c>
      <c r="G3057" s="101">
        <f t="shared" si="96"/>
        <v>528.26</v>
      </c>
      <c r="I3057" s="101">
        <f t="array" ref="I3057">+ROUND(G3057+(G3057*DES.2),2)</f>
        <v>950.87</v>
      </c>
    </row>
    <row r="3058" spans="1:9" s="105" customFormat="1" ht="33.950000000000003" customHeight="1">
      <c r="A3058" s="105" t="s">
        <v>10969</v>
      </c>
      <c r="C3058" s="94">
        <f>+VLOOKUP(A3058,BD!$A$2:$E$3988,3,0)</f>
        <v>526</v>
      </c>
      <c r="D3058" s="95" t="str">
        <f>+VLOOKUP(A3058,BD!$A$2:$E$3988,4,0)</f>
        <v>Baúl</v>
      </c>
      <c r="E3058" s="96">
        <f>+VLOOKUP(A3058,BD!$A$2:$E$3988,5,0)</f>
        <v>978.26</v>
      </c>
      <c r="G3058" s="101">
        <f t="shared" si="96"/>
        <v>528.26</v>
      </c>
      <c r="I3058" s="101">
        <f t="array" ref="I3058">+ROUND(G3058+(G3058*DES.2),2)</f>
        <v>950.87</v>
      </c>
    </row>
    <row r="3059" spans="1:9" s="105" customFormat="1" ht="33.950000000000003" customHeight="1">
      <c r="A3059" s="105" t="s">
        <v>10971</v>
      </c>
      <c r="C3059" s="94">
        <f>+VLOOKUP(A3059,BD!$A$2:$E$3988,3,0)</f>
        <v>527</v>
      </c>
      <c r="D3059" s="95" t="str">
        <f>+VLOOKUP(A3059,BD!$A$2:$E$3988,4,0)</f>
        <v>Baúl</v>
      </c>
      <c r="E3059" s="96">
        <f>+VLOOKUP(A3059,BD!$A$2:$E$3988,5,0)</f>
        <v>978.26</v>
      </c>
      <c r="G3059" s="101">
        <f t="shared" si="96"/>
        <v>528.26</v>
      </c>
      <c r="I3059" s="101">
        <f t="array" ref="I3059">+ROUND(G3059+(G3059*DES.2),2)</f>
        <v>950.87</v>
      </c>
    </row>
    <row r="3060" spans="1:9" s="105" customFormat="1" ht="33.950000000000003" customHeight="1">
      <c r="A3060" s="105" t="s">
        <v>10973</v>
      </c>
      <c r="C3060" s="94">
        <f>+VLOOKUP(A3060,BD!$A$2:$E$3988,3,0)</f>
        <v>528</v>
      </c>
      <c r="D3060" s="95" t="str">
        <f>+VLOOKUP(A3060,BD!$A$2:$E$3988,4,0)</f>
        <v>Asiento, lámpara</v>
      </c>
      <c r="E3060" s="96">
        <f>+VLOOKUP(A3060,BD!$A$2:$E$3988,5,0)</f>
        <v>1130.43</v>
      </c>
      <c r="G3060" s="101">
        <f t="shared" si="96"/>
        <v>610.42999999999995</v>
      </c>
      <c r="I3060" s="101">
        <f t="array" ref="I3060">+ROUND(G3060+(G3060*DES.2),2)</f>
        <v>1098.77</v>
      </c>
    </row>
    <row r="3061" spans="1:9" s="105" customFormat="1" ht="33.950000000000003" customHeight="1">
      <c r="A3061" s="105" t="s">
        <v>10975</v>
      </c>
      <c r="C3061" s="94">
        <f>+VLOOKUP(A3061,BD!$A$2:$E$3988,3,0)</f>
        <v>529</v>
      </c>
      <c r="D3061" s="95" t="str">
        <f>+VLOOKUP(A3061,BD!$A$2:$E$3988,4,0)</f>
        <v>Panel de puerta</v>
      </c>
      <c r="E3061" s="96">
        <f>+VLOOKUP(A3061,BD!$A$2:$E$3988,5,0)</f>
        <v>978.26</v>
      </c>
      <c r="G3061" s="101">
        <f t="shared" si="96"/>
        <v>528.26</v>
      </c>
      <c r="I3061" s="101">
        <f t="array" ref="I3061">+ROUND(G3061+(G3061*DES.2),2)</f>
        <v>950.87</v>
      </c>
    </row>
    <row r="3062" spans="1:9" s="105" customFormat="1" ht="33.950000000000003" customHeight="1">
      <c r="A3062" s="105" t="s">
        <v>10977</v>
      </c>
      <c r="C3062" s="94">
        <f>+VLOOKUP(A3062,BD!$A$2:$E$3988,3,0)</f>
        <v>530</v>
      </c>
      <c r="D3062" s="95" t="str">
        <f>+VLOOKUP(A3062,BD!$A$2:$E$3988,4,0)</f>
        <v>Panel</v>
      </c>
      <c r="E3062" s="96">
        <f>+VLOOKUP(A3062,BD!$A$2:$E$3988,5,0)</f>
        <v>1130.43</v>
      </c>
      <c r="G3062" s="101">
        <f t="shared" si="96"/>
        <v>610.42999999999995</v>
      </c>
      <c r="I3062" s="101">
        <f t="array" ref="I3062">+ROUND(G3062+(G3062*DES.2),2)</f>
        <v>1098.77</v>
      </c>
    </row>
    <row r="3063" spans="1:9" s="105" customFormat="1" ht="33.950000000000003" customHeight="1">
      <c r="A3063" s="105" t="s">
        <v>10979</v>
      </c>
      <c r="C3063" s="94">
        <f>+VLOOKUP(A3063,BD!$A$2:$E$3988,3,0)</f>
        <v>531</v>
      </c>
      <c r="D3063" s="95" t="str">
        <f>+VLOOKUP(A3063,BD!$A$2:$E$3988,4,0)</f>
        <v>Paragolpes, pasarruedas, baúl trasero</v>
      </c>
      <c r="E3063" s="96">
        <f>+VLOOKUP(A3063,BD!$A$2:$E$3988,5,0)</f>
        <v>1130.43</v>
      </c>
      <c r="G3063" s="101">
        <f t="shared" si="96"/>
        <v>610.42999999999995</v>
      </c>
      <c r="I3063" s="101">
        <f t="array" ref="I3063">+ROUND(G3063+(G3063*DES.2),2)</f>
        <v>1098.77</v>
      </c>
    </row>
    <row r="3064" spans="1:9" s="105" customFormat="1" ht="33.950000000000003" customHeight="1">
      <c r="A3064" s="105" t="s">
        <v>10981</v>
      </c>
      <c r="C3064" s="94">
        <f>+VLOOKUP(A3064,BD!$A$2:$E$3988,3,0)</f>
        <v>532</v>
      </c>
      <c r="D3064" s="95" t="str">
        <f>+VLOOKUP(A3064,BD!$A$2:$E$3988,4,0)</f>
        <v>Aislante de capó</v>
      </c>
      <c r="E3064" s="96">
        <f>+VLOOKUP(A3064,BD!$A$2:$E$3988,5,0)</f>
        <v>1293.48</v>
      </c>
      <c r="G3064" s="101">
        <f t="shared" si="96"/>
        <v>698.48</v>
      </c>
      <c r="I3064" s="101">
        <f t="array" ref="I3064">+ROUND(G3064+(G3064*DES.2),2)</f>
        <v>1257.26</v>
      </c>
    </row>
    <row r="3065" spans="1:9" s="105" customFormat="1" ht="33.950000000000003" customHeight="1">
      <c r="A3065" s="105" t="s">
        <v>10983</v>
      </c>
      <c r="C3065" s="94">
        <f>+VLOOKUP(A3065,BD!$A$2:$E$3988,3,0)</f>
        <v>533</v>
      </c>
      <c r="D3065" s="95" t="str">
        <f>+VLOOKUP(A3065,BD!$A$2:$E$3988,4,0)</f>
        <v>Techo</v>
      </c>
      <c r="E3065" s="96">
        <f>+VLOOKUP(A3065,BD!$A$2:$E$3988,5,0)</f>
        <v>1065.22</v>
      </c>
      <c r="G3065" s="101">
        <f t="shared" si="96"/>
        <v>575.22</v>
      </c>
      <c r="I3065" s="101">
        <f t="array" ref="I3065">+ROUND(G3065+(G3065*DES.2),2)</f>
        <v>1035.4000000000001</v>
      </c>
    </row>
    <row r="3066" spans="1:9" s="105" customFormat="1" ht="33.950000000000003" customHeight="1">
      <c r="A3066" s="105" t="s">
        <v>10985</v>
      </c>
      <c r="C3066" s="94">
        <f>+VLOOKUP(A3066,BD!$A$2:$E$3988,3,0)</f>
        <v>534</v>
      </c>
      <c r="D3066" s="95" t="str">
        <f>+VLOOKUP(A3066,BD!$A$2:$E$3988,4,0)</f>
        <v>Panel de puerta</v>
      </c>
      <c r="E3066" s="96">
        <f>+VLOOKUP(A3066,BD!$A$2:$E$3988,5,0)</f>
        <v>1065.22</v>
      </c>
      <c r="G3066" s="101">
        <f t="shared" si="96"/>
        <v>575.22</v>
      </c>
      <c r="I3066" s="101">
        <f t="array" ref="I3066">+ROUND(G3066+(G3066*DES.2),2)</f>
        <v>1035.4000000000001</v>
      </c>
    </row>
    <row r="3067" spans="1:9" s="105" customFormat="1" ht="33.950000000000003" customHeight="1">
      <c r="A3067" s="105" t="s">
        <v>10987</v>
      </c>
      <c r="C3067" s="94">
        <f>+VLOOKUP(A3067,BD!$A$2:$E$3988,3,0)</f>
        <v>535</v>
      </c>
      <c r="D3067" s="95" t="str">
        <f>+VLOOKUP(A3067,BD!$A$2:$E$3988,4,0)</f>
        <v>Sujetador</v>
      </c>
      <c r="E3067" s="96">
        <f>+VLOOKUP(A3067,BD!$A$2:$E$3988,5,0)</f>
        <v>1065.22</v>
      </c>
      <c r="G3067" s="101">
        <f t="shared" si="96"/>
        <v>575.22</v>
      </c>
      <c r="I3067" s="101">
        <f t="array" ref="I3067">+ROUND(G3067+(G3067*DES.2),2)</f>
        <v>1035.4000000000001</v>
      </c>
    </row>
    <row r="3068" spans="1:9" s="105" customFormat="1" ht="33.950000000000003" customHeight="1">
      <c r="A3068" s="105" t="s">
        <v>10989</v>
      </c>
      <c r="C3068" s="94">
        <f>+VLOOKUP(A3068,BD!$A$2:$E$3988,3,0)</f>
        <v>536</v>
      </c>
      <c r="D3068" s="95" t="str">
        <f>+VLOOKUP(A3068,BD!$A$2:$E$3988,4,0)</f>
        <v>Burlete</v>
      </c>
      <c r="E3068" s="96">
        <f>+VLOOKUP(A3068,BD!$A$2:$E$3988,5,0)</f>
        <v>1065.22</v>
      </c>
      <c r="G3068" s="101">
        <f t="shared" si="96"/>
        <v>575.22</v>
      </c>
      <c r="I3068" s="101">
        <f t="array" ref="I3068">+ROUND(G3068+(G3068*DES.2),2)</f>
        <v>1035.4000000000001</v>
      </c>
    </row>
    <row r="3069" spans="1:9" s="105" customFormat="1" ht="33.950000000000003" customHeight="1">
      <c r="A3069" s="105" t="s">
        <v>10991</v>
      </c>
      <c r="C3069" s="94">
        <f>+VLOOKUP(A3069,BD!$A$2:$E$3988,3,0)</f>
        <v>537</v>
      </c>
      <c r="D3069" s="95" t="str">
        <f>+VLOOKUP(A3069,BD!$A$2:$E$3988,4,0)</f>
        <v>Faro</v>
      </c>
      <c r="E3069" s="96">
        <f>+VLOOKUP(A3069,BD!$A$2:$E$3988,5,0)</f>
        <v>695.65</v>
      </c>
      <c r="G3069" s="101">
        <f t="shared" si="96"/>
        <v>375.65</v>
      </c>
      <c r="I3069" s="101">
        <f t="array" ref="I3069">+ROUND(G3069+(G3069*DES.2),2)</f>
        <v>676.17</v>
      </c>
    </row>
    <row r="3070" spans="1:9" s="105" customFormat="1" ht="33.950000000000003" customHeight="1">
      <c r="A3070" s="105" t="s">
        <v>10993</v>
      </c>
      <c r="C3070" s="94">
        <f>+VLOOKUP(A3070,BD!$A$2:$E$3988,3,0)</f>
        <v>538</v>
      </c>
      <c r="D3070" s="95" t="str">
        <f>+VLOOKUP(A3070,BD!$A$2:$E$3988,4,0)</f>
        <v>Casquillo para tornillo</v>
      </c>
      <c r="E3070" s="96">
        <f>+VLOOKUP(A3070,BD!$A$2:$E$3988,5,0)</f>
        <v>695.65</v>
      </c>
      <c r="G3070" s="101">
        <f t="shared" si="96"/>
        <v>375.65</v>
      </c>
      <c r="I3070" s="101">
        <f t="array" ref="I3070">+ROUND(G3070+(G3070*DES.2),2)</f>
        <v>676.17</v>
      </c>
    </row>
    <row r="3071" spans="1:9" s="105" customFormat="1" ht="33.950000000000003" customHeight="1">
      <c r="A3071" s="105" t="s">
        <v>10995</v>
      </c>
      <c r="C3071" s="94">
        <f>+VLOOKUP(A3071,BD!$A$2:$E$3988,3,0)</f>
        <v>539</v>
      </c>
      <c r="D3071" s="95" t="str">
        <f>+VLOOKUP(A3071,BD!$A$2:$E$3988,4,0)</f>
        <v>Sistema de limpiaparabrisas</v>
      </c>
      <c r="E3071" s="96">
        <f>+VLOOKUP(A3071,BD!$A$2:$E$3988,5,0)</f>
        <v>847.83</v>
      </c>
      <c r="G3071" s="101">
        <f t="shared" si="96"/>
        <v>457.83</v>
      </c>
      <c r="I3071" s="101">
        <f t="array" ref="I3071">+ROUND(G3071+(G3071*DES.2),2)</f>
        <v>824.09</v>
      </c>
    </row>
    <row r="3072" spans="1:9" s="105" customFormat="1" ht="33.950000000000003" customHeight="1">
      <c r="A3072" s="105" t="s">
        <v>10997</v>
      </c>
      <c r="C3072" s="94">
        <f>+VLOOKUP(A3072,BD!$A$2:$E$3988,3,0)</f>
        <v>560</v>
      </c>
      <c r="D3072" s="95" t="str">
        <f>+VLOOKUP(A3072,BD!$A$2:$E$3988,4,0)</f>
        <v>Rejilla p/botaguas</v>
      </c>
      <c r="E3072" s="96">
        <f>+VLOOKUP(A3072,BD!$A$2:$E$3988,5,0)</f>
        <v>913.04</v>
      </c>
      <c r="G3072" s="101">
        <f t="shared" si="96"/>
        <v>493.04</v>
      </c>
      <c r="I3072" s="101">
        <f t="array" ref="I3072">+ROUND(G3072+(G3072*DES.2),2)</f>
        <v>887.47</v>
      </c>
    </row>
    <row r="3073" spans="1:9" s="105" customFormat="1" ht="33.950000000000003" customHeight="1">
      <c r="A3073" s="105" t="s">
        <v>10999</v>
      </c>
      <c r="C3073" s="94">
        <f>+VLOOKUP(A3073,BD!$A$2:$E$3988,3,0)</f>
        <v>561</v>
      </c>
      <c r="D3073" s="95" t="str">
        <f>+VLOOKUP(A3073,BD!$A$2:$E$3988,4,0)</f>
        <v>Techo</v>
      </c>
      <c r="E3073" s="96">
        <f>+VLOOKUP(A3073,BD!$A$2:$E$3988,5,0)</f>
        <v>956.52</v>
      </c>
      <c r="G3073" s="101">
        <f t="shared" si="96"/>
        <v>516.52</v>
      </c>
      <c r="I3073" s="101">
        <f t="array" ref="I3073">+ROUND(G3073+(G3073*DES.2),2)</f>
        <v>929.74</v>
      </c>
    </row>
    <row r="3074" spans="1:9" s="105" customFormat="1" ht="33.950000000000003" customHeight="1">
      <c r="A3074" s="105" t="s">
        <v>11001</v>
      </c>
      <c r="C3074" s="94">
        <f>+VLOOKUP(A3074,BD!$A$2:$E$3988,3,0)</f>
        <v>562</v>
      </c>
      <c r="D3074" s="95" t="str">
        <f>+VLOOKUP(A3074,BD!$A$2:$E$3988,4,0)</f>
        <v>Paragolpes, faldón lateral</v>
      </c>
      <c r="E3074" s="96">
        <f>+VLOOKUP(A3074,BD!$A$2:$E$3988,5,0)</f>
        <v>1000</v>
      </c>
      <c r="G3074" s="101">
        <f t="shared" si="96"/>
        <v>540</v>
      </c>
      <c r="I3074" s="101">
        <f t="array" ref="I3074">+ROUND(G3074+(G3074*DES.2),2)</f>
        <v>972</v>
      </c>
    </row>
    <row r="3075" spans="1:9" s="105" customFormat="1" ht="33.950000000000003" customHeight="1">
      <c r="A3075" s="105" t="s">
        <v>11003</v>
      </c>
      <c r="C3075" s="94">
        <f>+VLOOKUP(A3075,BD!$A$2:$E$3988,3,0)</f>
        <v>563</v>
      </c>
      <c r="D3075" s="95" t="str">
        <f>+VLOOKUP(A3075,BD!$A$2:$E$3988,4,0)</f>
        <v>Cubierta de carrocería</v>
      </c>
      <c r="E3075" s="96">
        <f>+VLOOKUP(A3075,BD!$A$2:$E$3988,5,0)</f>
        <v>1043.48</v>
      </c>
      <c r="G3075" s="101">
        <f t="shared" si="96"/>
        <v>563.48</v>
      </c>
      <c r="I3075" s="101">
        <f t="array" ref="I3075">+ROUND(G3075+(G3075*DES.2),2)</f>
        <v>1014.26</v>
      </c>
    </row>
    <row r="3076" spans="1:9" s="105" customFormat="1" ht="33.950000000000003" customHeight="1">
      <c r="A3076" s="105" t="s">
        <v>11005</v>
      </c>
      <c r="C3076" s="94">
        <f>+VLOOKUP(A3076,BD!$A$2:$E$3988,3,0)</f>
        <v>564</v>
      </c>
      <c r="D3076" s="95" t="str">
        <f>+VLOOKUP(A3076,BD!$A$2:$E$3988,4,0)</f>
        <v>Techo</v>
      </c>
      <c r="E3076" s="96">
        <f>+VLOOKUP(A3076,BD!$A$2:$E$3988,5,0)</f>
        <v>1043.48</v>
      </c>
      <c r="G3076" s="101">
        <f t="shared" si="96"/>
        <v>563.48</v>
      </c>
      <c r="I3076" s="101">
        <f t="array" ref="I3076">+ROUND(G3076+(G3076*DES.2),2)</f>
        <v>1014.26</v>
      </c>
    </row>
    <row r="3077" spans="1:9" s="105" customFormat="1" ht="33.950000000000003" customHeight="1">
      <c r="A3077" s="105" t="s">
        <v>11007</v>
      </c>
      <c r="C3077" s="94">
        <f>+VLOOKUP(A3077,BD!$A$2:$E$3988,3,0)</f>
        <v>565</v>
      </c>
      <c r="D3077" s="95" t="str">
        <f>+VLOOKUP(A3077,BD!$A$2:$E$3988,4,0)</f>
        <v>Panel lateral trasero, interior</v>
      </c>
      <c r="E3077" s="96">
        <f>+VLOOKUP(A3077,BD!$A$2:$E$3988,5,0)</f>
        <v>1043.48</v>
      </c>
      <c r="G3077" s="101">
        <f t="shared" ref="G3077:G3140" si="97">IF($G$7="SI",ROUND(E3077-(E3077*DES.1),2)*1.21,ROUND(E3077-(E3077*DES.1),2))</f>
        <v>563.48</v>
      </c>
      <c r="I3077" s="101">
        <f t="array" ref="I3077">+ROUND(G3077+(G3077*DES.2),2)</f>
        <v>1014.26</v>
      </c>
    </row>
    <row r="3078" spans="1:9" s="105" customFormat="1" ht="33.950000000000003" customHeight="1">
      <c r="A3078" s="105" t="s">
        <v>11009</v>
      </c>
      <c r="C3078" s="94">
        <f>+VLOOKUP(A3078,BD!$A$2:$E$3988,3,0)</f>
        <v>566</v>
      </c>
      <c r="D3078" s="95" t="str">
        <f>+VLOOKUP(A3078,BD!$A$2:$E$3988,4,0)</f>
        <v>Techo</v>
      </c>
      <c r="E3078" s="96">
        <f>+VLOOKUP(A3078,BD!$A$2:$E$3988,5,0)</f>
        <v>1043.48</v>
      </c>
      <c r="G3078" s="101">
        <f t="shared" si="97"/>
        <v>563.48</v>
      </c>
      <c r="I3078" s="101">
        <f t="array" ref="I3078">+ROUND(G3078+(G3078*DES.2),2)</f>
        <v>1014.26</v>
      </c>
    </row>
    <row r="3079" spans="1:9" s="105" customFormat="1" ht="33.950000000000003" customHeight="1">
      <c r="A3079" s="105" t="s">
        <v>11011</v>
      </c>
      <c r="C3079" s="94">
        <f>+VLOOKUP(A3079,BD!$A$2:$E$3988,3,0)</f>
        <v>567</v>
      </c>
      <c r="D3079" s="95" t="str">
        <f>+VLOOKUP(A3079,BD!$A$2:$E$3988,4,0)</f>
        <v>Panel trasero</v>
      </c>
      <c r="E3079" s="96">
        <f>+VLOOKUP(A3079,BD!$A$2:$E$3988,5,0)</f>
        <v>1043.48</v>
      </c>
      <c r="G3079" s="101">
        <f t="shared" si="97"/>
        <v>563.48</v>
      </c>
      <c r="I3079" s="101">
        <f t="array" ref="I3079">+ROUND(G3079+(G3079*DES.2),2)</f>
        <v>1014.26</v>
      </c>
    </row>
    <row r="3080" spans="1:9" s="105" customFormat="1" ht="33.950000000000003" customHeight="1">
      <c r="A3080" s="105" t="s">
        <v>11013</v>
      </c>
      <c r="C3080" s="94">
        <f>+VLOOKUP(A3080,BD!$A$2:$E$3988,3,0)</f>
        <v>568</v>
      </c>
      <c r="D3080" s="95" t="str">
        <f>+VLOOKUP(A3080,BD!$A$2:$E$3988,4,0)</f>
        <v>Pilar, moldura lateral</v>
      </c>
      <c r="E3080" s="96">
        <f>+VLOOKUP(A3080,BD!$A$2:$E$3988,5,0)</f>
        <v>1043.48</v>
      </c>
      <c r="G3080" s="101">
        <f t="shared" si="97"/>
        <v>563.48</v>
      </c>
      <c r="I3080" s="101">
        <f t="array" ref="I3080">+ROUND(G3080+(G3080*DES.2),2)</f>
        <v>1014.26</v>
      </c>
    </row>
    <row r="3081" spans="1:9" s="105" customFormat="1" ht="33.950000000000003" customHeight="1">
      <c r="A3081" s="105" t="s">
        <v>11015</v>
      </c>
      <c r="C3081" s="94">
        <f>+VLOOKUP(A3081,BD!$A$2:$E$3988,3,0)</f>
        <v>569</v>
      </c>
      <c r="D3081" s="95" t="str">
        <f>+VLOOKUP(A3081,BD!$A$2:$E$3988,4,0)</f>
        <v>Sujetador</v>
      </c>
      <c r="E3081" s="96">
        <f>+VLOOKUP(A3081,BD!$A$2:$E$3988,5,0)</f>
        <v>782.61</v>
      </c>
      <c r="G3081" s="101">
        <f t="shared" si="97"/>
        <v>422.61</v>
      </c>
      <c r="I3081" s="101">
        <f t="array" ref="I3081">+ROUND(G3081+(G3081*DES.2),2)</f>
        <v>760.7</v>
      </c>
    </row>
    <row r="3082" spans="1:9" s="105" customFormat="1" ht="33.950000000000003" customHeight="1">
      <c r="A3082" s="105" t="s">
        <v>11017</v>
      </c>
      <c r="C3082" s="94">
        <f>+VLOOKUP(A3082,BD!$A$2:$E$3988,3,0)</f>
        <v>570</v>
      </c>
      <c r="D3082" s="95" t="str">
        <f>+VLOOKUP(A3082,BD!$A$2:$E$3988,4,0)</f>
        <v>Sujetador</v>
      </c>
      <c r="E3082" s="96">
        <f>+VLOOKUP(A3082,BD!$A$2:$E$3988,5,0)</f>
        <v>934.78</v>
      </c>
      <c r="G3082" s="101">
        <f t="shared" si="97"/>
        <v>504.78</v>
      </c>
      <c r="I3082" s="101">
        <f t="array" ref="I3082">+ROUND(G3082+(G3082*DES.2),2)</f>
        <v>908.6</v>
      </c>
    </row>
    <row r="3083" spans="1:9" s="105" customFormat="1" ht="33.950000000000003" customHeight="1">
      <c r="A3083" s="105" t="s">
        <v>11019</v>
      </c>
      <c r="C3083" s="94">
        <f>+VLOOKUP(A3083,BD!$A$2:$E$3988,3,0)</f>
        <v>571</v>
      </c>
      <c r="D3083" s="95" t="str">
        <f>+VLOOKUP(A3083,BD!$A$2:$E$3988,4,0)</f>
        <v>Casquillo para tornillo</v>
      </c>
      <c r="E3083" s="96">
        <f>+VLOOKUP(A3083,BD!$A$2:$E$3988,5,0)</f>
        <v>1043.48</v>
      </c>
      <c r="G3083" s="101">
        <f t="shared" si="97"/>
        <v>563.48</v>
      </c>
      <c r="I3083" s="101">
        <f t="array" ref="I3083">+ROUND(G3083+(G3083*DES.2),2)</f>
        <v>1014.26</v>
      </c>
    </row>
    <row r="3084" spans="1:9" s="105" customFormat="1" ht="33.950000000000003" customHeight="1">
      <c r="A3084" s="105" t="s">
        <v>11021</v>
      </c>
      <c r="C3084" s="94">
        <f>+VLOOKUP(A3084,BD!$A$2:$E$3988,3,0)</f>
        <v>572</v>
      </c>
      <c r="D3084" s="95" t="str">
        <f>+VLOOKUP(A3084,BD!$A$2:$E$3988,4,0)</f>
        <v>Espejo exterior, freno</v>
      </c>
      <c r="E3084" s="96">
        <f>+VLOOKUP(A3084,BD!$A$2:$E$3988,5,0)</f>
        <v>1130.43</v>
      </c>
      <c r="G3084" s="101">
        <f t="shared" si="97"/>
        <v>610.42999999999995</v>
      </c>
      <c r="I3084" s="101">
        <f t="array" ref="I3084">+ROUND(G3084+(G3084*DES.2),2)</f>
        <v>1098.77</v>
      </c>
    </row>
    <row r="3085" spans="1:9" s="105" customFormat="1" ht="33.950000000000003" customHeight="1">
      <c r="A3085" s="105" t="s">
        <v>11023</v>
      </c>
      <c r="C3085" s="94">
        <f>+VLOOKUP(A3085,BD!$A$2:$E$3988,3,0)</f>
        <v>590</v>
      </c>
      <c r="D3085" s="95" t="str">
        <f>+VLOOKUP(A3085,BD!$A$2:$E$3988,4,0)</f>
        <v>Fascia de paragolpes</v>
      </c>
      <c r="E3085" s="96">
        <f>+VLOOKUP(A3085,BD!$A$2:$E$3988,5,0)</f>
        <v>1282.6099999999999</v>
      </c>
      <c r="G3085" s="101">
        <f t="shared" si="97"/>
        <v>692.61</v>
      </c>
      <c r="I3085" s="101">
        <f t="array" ref="I3085">+ROUND(G3085+(G3085*DES.2),2)</f>
        <v>1246.7</v>
      </c>
    </row>
    <row r="3086" spans="1:9" s="105" customFormat="1" ht="33.950000000000003" customHeight="1">
      <c r="A3086" s="105" t="s">
        <v>11025</v>
      </c>
      <c r="C3086" s="94">
        <f>+VLOOKUP(A3086,BD!$A$2:$E$3988,3,0)</f>
        <v>591</v>
      </c>
      <c r="D3086" s="95" t="str">
        <f>+VLOOKUP(A3086,BD!$A$2:$E$3988,4,0)</f>
        <v>Guardabarros interior, asiento</v>
      </c>
      <c r="E3086" s="96">
        <f>+VLOOKUP(A3086,BD!$A$2:$E$3988,5,0)</f>
        <v>1217.3900000000001</v>
      </c>
      <c r="G3086" s="101">
        <f t="shared" si="97"/>
        <v>657.39</v>
      </c>
      <c r="I3086" s="101">
        <f t="array" ref="I3086">+ROUND(G3086+(G3086*DES.2),2)</f>
        <v>1183.3</v>
      </c>
    </row>
    <row r="3087" spans="1:9" s="105" customFormat="1" ht="33.950000000000003" customHeight="1">
      <c r="A3087" s="105" t="s">
        <v>11027</v>
      </c>
      <c r="C3087" s="94">
        <f>+VLOOKUP(A3087,BD!$A$2:$E$3988,3,0)</f>
        <v>592</v>
      </c>
      <c r="D3087" s="95" t="str">
        <f>+VLOOKUP(A3087,BD!$A$2:$E$3988,4,0)</f>
        <v>Paragolpes delantero, rejilla, botaguas, spoiler</v>
      </c>
      <c r="E3087" s="96">
        <f>+VLOOKUP(A3087,BD!$A$2:$E$3988,5,0)</f>
        <v>1217.3900000000001</v>
      </c>
      <c r="G3087" s="101">
        <f t="shared" si="97"/>
        <v>657.39</v>
      </c>
      <c r="I3087" s="101">
        <f t="array" ref="I3087">+ROUND(G3087+(G3087*DES.2),2)</f>
        <v>1183.3</v>
      </c>
    </row>
    <row r="3088" spans="1:9" s="105" customFormat="1" ht="33.950000000000003" customHeight="1">
      <c r="A3088" s="105" t="s">
        <v>11029</v>
      </c>
      <c r="C3088" s="94">
        <f>+VLOOKUP(A3088,BD!$A$2:$E$3988,3,0)</f>
        <v>593</v>
      </c>
      <c r="D3088" s="95" t="str">
        <f>+VLOOKUP(A3088,BD!$A$2:$E$3988,4,0)</f>
        <v>Sujetador expansible</v>
      </c>
      <c r="E3088" s="96">
        <f>+VLOOKUP(A3088,BD!$A$2:$E$3988,5,0)</f>
        <v>1000</v>
      </c>
      <c r="G3088" s="101">
        <f t="shared" si="97"/>
        <v>540</v>
      </c>
      <c r="I3088" s="101">
        <f t="array" ref="I3088">+ROUND(G3088+(G3088*DES.2),2)</f>
        <v>972</v>
      </c>
    </row>
    <row r="3089" spans="1:9" s="105" customFormat="1" ht="33.950000000000003" customHeight="1">
      <c r="A3089" s="105" t="s">
        <v>11031</v>
      </c>
      <c r="C3089" s="94">
        <f>+VLOOKUP(A3089,BD!$A$2:$E$3988,3,0)</f>
        <v>594</v>
      </c>
      <c r="D3089" s="95" t="str">
        <f>+VLOOKUP(A3089,BD!$A$2:$E$3988,4,0)</f>
        <v>Botaguas, panel de puerta</v>
      </c>
      <c r="E3089" s="96">
        <f>+VLOOKUP(A3089,BD!$A$2:$E$3988,5,0)</f>
        <v>1065.22</v>
      </c>
      <c r="G3089" s="101">
        <f t="shared" si="97"/>
        <v>575.22</v>
      </c>
      <c r="I3089" s="101">
        <f t="array" ref="I3089">+ROUND(G3089+(G3089*DES.2),2)</f>
        <v>1035.4000000000001</v>
      </c>
    </row>
    <row r="3090" spans="1:9" s="105" customFormat="1" ht="33.950000000000003" customHeight="1">
      <c r="A3090" s="105" t="s">
        <v>11033</v>
      </c>
      <c r="C3090" s="94">
        <f>+VLOOKUP(A3090,BD!$A$2:$E$3988,3,0)</f>
        <v>595</v>
      </c>
      <c r="D3090" s="95" t="str">
        <f>+VLOOKUP(A3090,BD!$A$2:$E$3988,4,0)</f>
        <v>Asiento, paragolpes trasero, tapa motor, pasarruedas</v>
      </c>
      <c r="E3090" s="96">
        <f>+VLOOKUP(A3090,BD!$A$2:$E$3988,5,0)</f>
        <v>1217.3900000000001</v>
      </c>
      <c r="G3090" s="101">
        <f t="shared" si="97"/>
        <v>657.39</v>
      </c>
      <c r="I3090" s="101">
        <f t="array" ref="I3090">+ROUND(G3090+(G3090*DES.2),2)</f>
        <v>1183.3</v>
      </c>
    </row>
    <row r="3091" spans="1:9" s="105" customFormat="1" ht="33.950000000000003" customHeight="1">
      <c r="A3091" s="105" t="s">
        <v>11035</v>
      </c>
      <c r="C3091" s="94">
        <f>+VLOOKUP(A3091,BD!$A$2:$E$3988,3,0)</f>
        <v>596</v>
      </c>
      <c r="D3091" s="95" t="str">
        <f>+VLOOKUP(A3091,BD!$A$2:$E$3988,4,0)</f>
        <v>Paragolpes</v>
      </c>
      <c r="E3091" s="96">
        <f>+VLOOKUP(A3091,BD!$A$2:$E$3988,5,0)</f>
        <v>1260.8699999999999</v>
      </c>
      <c r="G3091" s="101">
        <f t="shared" si="97"/>
        <v>680.87</v>
      </c>
      <c r="I3091" s="101">
        <f t="array" ref="I3091">+ROUND(G3091+(G3091*DES.2),2)</f>
        <v>1225.57</v>
      </c>
    </row>
    <row r="3092" spans="1:9" s="105" customFormat="1" ht="33.950000000000003" customHeight="1">
      <c r="A3092" s="105" t="s">
        <v>11037</v>
      </c>
      <c r="C3092" s="94">
        <f>+VLOOKUP(A3092,BD!$A$2:$E$3988,3,0)</f>
        <v>597</v>
      </c>
      <c r="D3092" s="95" t="str">
        <f>+VLOOKUP(A3092,BD!$A$2:$E$3988,4,0)</f>
        <v>Panel de puerta</v>
      </c>
      <c r="E3092" s="96">
        <f>+VLOOKUP(A3092,BD!$A$2:$E$3988,5,0)</f>
        <v>1260.8699999999999</v>
      </c>
      <c r="G3092" s="101">
        <f t="shared" si="97"/>
        <v>680.87</v>
      </c>
      <c r="I3092" s="101">
        <f t="array" ref="I3092">+ROUND(G3092+(G3092*DES.2),2)</f>
        <v>1225.57</v>
      </c>
    </row>
    <row r="3093" spans="1:9" s="105" customFormat="1" ht="33.950000000000003" customHeight="1">
      <c r="A3093" s="105" t="s">
        <v>11039</v>
      </c>
      <c r="C3093" s="94">
        <f>+VLOOKUP(A3093,BD!$A$2:$E$3988,3,0)</f>
        <v>598</v>
      </c>
      <c r="D3093" s="95" t="str">
        <f>+VLOOKUP(A3093,BD!$A$2:$E$3988,4,0)</f>
        <v>Panel de puerta</v>
      </c>
      <c r="E3093" s="96">
        <f>+VLOOKUP(A3093,BD!$A$2:$E$3988,5,0)</f>
        <v>1282.6099999999999</v>
      </c>
      <c r="G3093" s="101">
        <f t="shared" si="97"/>
        <v>692.61</v>
      </c>
      <c r="I3093" s="101">
        <f t="array" ref="I3093">+ROUND(G3093+(G3093*DES.2),2)</f>
        <v>1246.7</v>
      </c>
    </row>
    <row r="3094" spans="1:9" s="105" customFormat="1" ht="33.950000000000003" customHeight="1">
      <c r="A3094" s="105" t="s">
        <v>11041</v>
      </c>
      <c r="C3094" s="94">
        <f>+VLOOKUP(A3094,BD!$A$2:$E$3988,3,0)</f>
        <v>599</v>
      </c>
      <c r="D3094" s="95" t="str">
        <f>+VLOOKUP(A3094,BD!$A$2:$E$3988,4,0)</f>
        <v>Faldón lateral</v>
      </c>
      <c r="E3094" s="96">
        <f>+VLOOKUP(A3094,BD!$A$2:$E$3988,5,0)</f>
        <v>1217.3900000000001</v>
      </c>
      <c r="G3094" s="101">
        <f t="shared" si="97"/>
        <v>657.39</v>
      </c>
      <c r="I3094" s="101">
        <f t="array" ref="I3094">+ROUND(G3094+(G3094*DES.2),2)</f>
        <v>1183.3</v>
      </c>
    </row>
    <row r="3095" spans="1:9" s="105" customFormat="1" ht="33.950000000000003" customHeight="1">
      <c r="A3095" s="105" t="s">
        <v>11043</v>
      </c>
      <c r="C3095" s="94">
        <f>+VLOOKUP(A3095,BD!$A$2:$E$3988,3,0)</f>
        <v>600</v>
      </c>
      <c r="D3095" s="95" t="str">
        <f>+VLOOKUP(A3095,BD!$A$2:$E$3988,4,0)</f>
        <v>Moldura lateral</v>
      </c>
      <c r="E3095" s="96">
        <f>+VLOOKUP(A3095,BD!$A$2:$E$3988,5,0)</f>
        <v>1282.6099999999999</v>
      </c>
      <c r="G3095" s="101">
        <f t="shared" si="97"/>
        <v>692.61</v>
      </c>
      <c r="I3095" s="101">
        <f t="array" ref="I3095">+ROUND(G3095+(G3095*DES.2),2)</f>
        <v>1246.7</v>
      </c>
    </row>
    <row r="3096" spans="1:9" s="105" customFormat="1" ht="33.950000000000003" customHeight="1">
      <c r="A3096" s="105" t="s">
        <v>11045</v>
      </c>
      <c r="C3096" s="94">
        <f>+VLOOKUP(A3096,BD!$A$2:$E$3988,3,0)</f>
        <v>601</v>
      </c>
      <c r="D3096" s="95" t="str">
        <f>+VLOOKUP(A3096,BD!$A$2:$E$3988,4,0)</f>
        <v>Luz trasera</v>
      </c>
      <c r="E3096" s="96">
        <f>+VLOOKUP(A3096,BD!$A$2:$E$3988,5,0)</f>
        <v>1282.6099999999999</v>
      </c>
      <c r="G3096" s="101">
        <f t="shared" si="97"/>
        <v>692.61</v>
      </c>
      <c r="I3096" s="101">
        <f t="array" ref="I3096">+ROUND(G3096+(G3096*DES.2),2)</f>
        <v>1246.7</v>
      </c>
    </row>
    <row r="3097" spans="1:9" s="105" customFormat="1" ht="33.950000000000003" customHeight="1">
      <c r="A3097" s="105" t="s">
        <v>11047</v>
      </c>
      <c r="C3097" s="94">
        <f>+VLOOKUP(A3097,BD!$A$2:$E$3988,3,0)</f>
        <v>602</v>
      </c>
      <c r="D3097" s="95" t="str">
        <f>+VLOOKUP(A3097,BD!$A$2:$E$3988,4,0)</f>
        <v>Motor</v>
      </c>
      <c r="E3097" s="96">
        <f>+VLOOKUP(A3097,BD!$A$2:$E$3988,5,0)</f>
        <v>1608.7</v>
      </c>
      <c r="G3097" s="101">
        <f t="shared" si="97"/>
        <v>868.7</v>
      </c>
      <c r="I3097" s="101">
        <f t="array" ref="I3097">+ROUND(G3097+(G3097*DES.2),2)</f>
        <v>1563.66</v>
      </c>
    </row>
    <row r="3098" spans="1:9" s="105" customFormat="1" ht="33.950000000000003" customHeight="1">
      <c r="A3098" s="105" t="s">
        <v>11049</v>
      </c>
      <c r="C3098" s="94">
        <f>+VLOOKUP(A3098,BD!$A$2:$E$3988,3,0)</f>
        <v>603</v>
      </c>
      <c r="D3098" s="95" t="str">
        <f>+VLOOKUP(A3098,BD!$A$2:$E$3988,4,0)</f>
        <v>Sujetador</v>
      </c>
      <c r="E3098" s="96">
        <f>+VLOOKUP(A3098,BD!$A$2:$E$3988,5,0)</f>
        <v>1217.3900000000001</v>
      </c>
      <c r="G3098" s="101">
        <f t="shared" si="97"/>
        <v>657.39</v>
      </c>
      <c r="I3098" s="101">
        <f t="array" ref="I3098">+ROUND(G3098+(G3098*DES.2),2)</f>
        <v>1183.3</v>
      </c>
    </row>
    <row r="3099" spans="1:9" s="105" customFormat="1" ht="33.950000000000003" customHeight="1">
      <c r="A3099" s="105" t="s">
        <v>11051</v>
      </c>
      <c r="C3099" s="94">
        <f>+VLOOKUP(A3099,BD!$A$2:$E$3988,3,0)</f>
        <v>604</v>
      </c>
      <c r="D3099" s="95" t="str">
        <f>+VLOOKUP(A3099,BD!$A$2:$E$3988,4,0)</f>
        <v>Fijación de piso, spoiler</v>
      </c>
      <c r="E3099" s="96">
        <f>+VLOOKUP(A3099,BD!$A$2:$E$3988,5,0)</f>
        <v>1130.43</v>
      </c>
      <c r="G3099" s="101">
        <f t="shared" si="97"/>
        <v>610.42999999999995</v>
      </c>
      <c r="I3099" s="101">
        <f t="array" ref="I3099">+ROUND(G3099+(G3099*DES.2),2)</f>
        <v>1098.77</v>
      </c>
    </row>
    <row r="3100" spans="1:9" s="105" customFormat="1" ht="33.950000000000003" customHeight="1">
      <c r="A3100" s="105" t="s">
        <v>11053</v>
      </c>
      <c r="C3100" s="94">
        <f>+VLOOKUP(A3100,BD!$A$2:$E$3988,3,0)</f>
        <v>605</v>
      </c>
      <c r="D3100" s="95" t="str">
        <f>+VLOOKUP(A3100,BD!$A$2:$E$3988,4,0)</f>
        <v>Conjunto de levanta-ventanas</v>
      </c>
      <c r="E3100" s="96">
        <f>+VLOOKUP(A3100,BD!$A$2:$E$3988,5,0)</f>
        <v>1347.83</v>
      </c>
      <c r="G3100" s="101">
        <f t="shared" si="97"/>
        <v>727.83</v>
      </c>
      <c r="I3100" s="101">
        <f t="array" ref="I3100">+ROUND(G3100+(G3100*DES.2),2)</f>
        <v>1310.0899999999999</v>
      </c>
    </row>
    <row r="3101" spans="1:9" s="105" customFormat="1" ht="33.950000000000003" customHeight="1">
      <c r="A3101" s="105" t="s">
        <v>11055</v>
      </c>
      <c r="C3101" s="94">
        <f>+VLOOKUP(A3101,BD!$A$2:$E$3988,3,0)</f>
        <v>606</v>
      </c>
      <c r="D3101" s="95" t="str">
        <f>+VLOOKUP(A3101,BD!$A$2:$E$3988,4,0)</f>
        <v>Moldura lateral, faldón lateral</v>
      </c>
      <c r="E3101" s="96">
        <f>+VLOOKUP(A3101,BD!$A$2:$E$3988,5,0)</f>
        <v>1347.83</v>
      </c>
      <c r="G3101" s="101">
        <f t="shared" si="97"/>
        <v>727.83</v>
      </c>
      <c r="I3101" s="101">
        <f t="array" ref="I3101">+ROUND(G3101+(G3101*DES.2),2)</f>
        <v>1310.0899999999999</v>
      </c>
    </row>
    <row r="3102" spans="1:9" s="105" customFormat="1" ht="33.950000000000003" customHeight="1">
      <c r="A3102" s="105" t="s">
        <v>11057</v>
      </c>
      <c r="C3102" s="94">
        <f>+VLOOKUP(A3102,BD!$A$2:$E$3988,3,0)</f>
        <v>607</v>
      </c>
      <c r="D3102" s="95" t="str">
        <f>+VLOOKUP(A3102,BD!$A$2:$E$3988,4,0)</f>
        <v>Panel de puerta</v>
      </c>
      <c r="E3102" s="96">
        <f>+VLOOKUP(A3102,BD!$A$2:$E$3988,5,0)</f>
        <v>1565.22</v>
      </c>
      <c r="G3102" s="101">
        <f t="shared" si="97"/>
        <v>845.22</v>
      </c>
      <c r="I3102" s="101">
        <f t="array" ref="I3102">+ROUND(G3102+(G3102*DES.2),2)</f>
        <v>1521.4</v>
      </c>
    </row>
    <row r="3103" spans="1:9" s="105" customFormat="1" ht="33.950000000000003" customHeight="1">
      <c r="A3103" s="105" t="s">
        <v>11059</v>
      </c>
      <c r="C3103" s="94">
        <f>+VLOOKUP(A3103,BD!$A$2:$E$3988,3,0)</f>
        <v>608</v>
      </c>
      <c r="D3103" s="95" t="str">
        <f>+VLOOKUP(A3103,BD!$A$2:$E$3988,4,0)</f>
        <v>Protector térmico de soporte motor</v>
      </c>
      <c r="E3103" s="96">
        <f>+VLOOKUP(A3103,BD!$A$2:$E$3988,5,0)</f>
        <v>760.87</v>
      </c>
      <c r="G3103" s="101">
        <f t="shared" si="97"/>
        <v>410.87</v>
      </c>
      <c r="I3103" s="101">
        <f t="array" ref="I3103">+ROUND(G3103+(G3103*DES.2),2)</f>
        <v>739.57</v>
      </c>
    </row>
    <row r="3104" spans="1:9" s="105" customFormat="1" ht="33.950000000000003" customHeight="1">
      <c r="A3104" s="105" t="s">
        <v>11061</v>
      </c>
      <c r="C3104" s="94">
        <f>+VLOOKUP(A3104,BD!$A$2:$E$3988,3,0)</f>
        <v>609</v>
      </c>
      <c r="D3104" s="95" t="str">
        <f>+VLOOKUP(A3104,BD!$A$2:$E$3988,4,0)</f>
        <v>Fascia frontal</v>
      </c>
      <c r="E3104" s="96">
        <f>+VLOOKUP(A3104,BD!$A$2:$E$3988,5,0)</f>
        <v>760.87</v>
      </c>
      <c r="G3104" s="101">
        <f t="shared" si="97"/>
        <v>410.87</v>
      </c>
      <c r="I3104" s="101">
        <f t="array" ref="I3104">+ROUND(G3104+(G3104*DES.2),2)</f>
        <v>739.57</v>
      </c>
    </row>
    <row r="3105" spans="1:9" s="105" customFormat="1" ht="33.950000000000003" customHeight="1">
      <c r="A3105" s="105" t="s">
        <v>11063</v>
      </c>
      <c r="C3105" s="94">
        <f>+VLOOKUP(A3105,BD!$A$2:$E$3988,3,0)</f>
        <v>610</v>
      </c>
      <c r="D3105" s="95" t="str">
        <f>+VLOOKUP(A3105,BD!$A$2:$E$3988,4,0)</f>
        <v>Cubierta de paragolpes</v>
      </c>
      <c r="E3105" s="96">
        <f>+VLOOKUP(A3105,BD!$A$2:$E$3988,5,0)</f>
        <v>1217.3900000000001</v>
      </c>
      <c r="G3105" s="101">
        <f t="shared" si="97"/>
        <v>657.39</v>
      </c>
      <c r="I3105" s="101">
        <f t="array" ref="I3105">+ROUND(G3105+(G3105*DES.2),2)</f>
        <v>1183.3</v>
      </c>
    </row>
    <row r="3106" spans="1:9" s="105" customFormat="1" ht="33.950000000000003" customHeight="1">
      <c r="A3106" s="105" t="s">
        <v>11065</v>
      </c>
      <c r="C3106" s="94">
        <f>+VLOOKUP(A3106,BD!$A$2:$E$3988,3,0)</f>
        <v>611</v>
      </c>
      <c r="D3106" s="95" t="str">
        <f>+VLOOKUP(A3106,BD!$A$2:$E$3988,4,0)</f>
        <v>Guardabarros y moldura lateral</v>
      </c>
      <c r="E3106" s="96">
        <f>+VLOOKUP(A3106,BD!$A$2:$E$3988,5,0)</f>
        <v>1217.3900000000001</v>
      </c>
      <c r="G3106" s="101">
        <f t="shared" si="97"/>
        <v>657.39</v>
      </c>
      <c r="I3106" s="101">
        <f t="array" ref="I3106">+ROUND(G3106+(G3106*DES.2),2)</f>
        <v>1183.3</v>
      </c>
    </row>
    <row r="3107" spans="1:9" s="105" customFormat="1" ht="33.950000000000003" customHeight="1">
      <c r="A3107" s="105" t="s">
        <v>11067</v>
      </c>
      <c r="C3107" s="94">
        <f>+VLOOKUP(A3107,BD!$A$2:$E$3988,3,0)</f>
        <v>612</v>
      </c>
      <c r="D3107" s="95" t="str">
        <f>+VLOOKUP(A3107,BD!$A$2:$E$3988,4,0)</f>
        <v>Panel de tablero</v>
      </c>
      <c r="E3107" s="96">
        <f>+VLOOKUP(A3107,BD!$A$2:$E$3988,5,0)</f>
        <v>1217.3900000000001</v>
      </c>
      <c r="G3107" s="101">
        <f t="shared" si="97"/>
        <v>657.39</v>
      </c>
      <c r="I3107" s="101">
        <f t="array" ref="I3107">+ROUND(G3107+(G3107*DES.2),2)</f>
        <v>1183.3</v>
      </c>
    </row>
    <row r="3108" spans="1:9" s="105" customFormat="1" ht="33.950000000000003" customHeight="1">
      <c r="A3108" s="105" t="s">
        <v>11069</v>
      </c>
      <c r="C3108" s="94">
        <f>+VLOOKUP(A3108,BD!$A$2:$E$3988,3,0)</f>
        <v>613</v>
      </c>
      <c r="D3108" s="95" t="str">
        <f>+VLOOKUP(A3108,BD!$A$2:$E$3988,4,0)</f>
        <v>Faldón lateral</v>
      </c>
      <c r="E3108" s="96">
        <f>+VLOOKUP(A3108,BD!$A$2:$E$3988,5,0)</f>
        <v>1500</v>
      </c>
      <c r="G3108" s="101">
        <f t="shared" si="97"/>
        <v>810</v>
      </c>
      <c r="I3108" s="101">
        <f t="array" ref="I3108">+ROUND(G3108+(G3108*DES.2),2)</f>
        <v>1458</v>
      </c>
    </row>
    <row r="3109" spans="1:9" s="105" customFormat="1" ht="33.950000000000003" customHeight="1">
      <c r="A3109" s="105" t="s">
        <v>11071</v>
      </c>
      <c r="C3109" s="94">
        <f>+VLOOKUP(A3109,BD!$A$2:$E$3988,3,0)</f>
        <v>614</v>
      </c>
      <c r="D3109" s="95" t="str">
        <f>+VLOOKUP(A3109,BD!$A$2:$E$3988,4,0)</f>
        <v>Fascia</v>
      </c>
      <c r="E3109" s="96">
        <f>+VLOOKUP(A3109,BD!$A$2:$E$3988,5,0)</f>
        <v>826.09</v>
      </c>
      <c r="G3109" s="101">
        <f t="shared" si="97"/>
        <v>446.09</v>
      </c>
      <c r="I3109" s="101">
        <f t="array" ref="I3109">+ROUND(G3109+(G3109*DES.2),2)</f>
        <v>802.96</v>
      </c>
    </row>
    <row r="3110" spans="1:9" s="105" customFormat="1" ht="33.950000000000003" customHeight="1">
      <c r="A3110" s="105" t="s">
        <v>11073</v>
      </c>
      <c r="C3110" s="94">
        <f>+VLOOKUP(A3110,BD!$A$2:$E$3988,3,0)</f>
        <v>615</v>
      </c>
      <c r="D3110" s="95" t="str">
        <f>+VLOOKUP(A3110,BD!$A$2:$E$3988,4,0)</f>
        <v>Puerta</v>
      </c>
      <c r="E3110" s="96">
        <f>+VLOOKUP(A3110,BD!$A$2:$E$3988,5,0)</f>
        <v>826.09</v>
      </c>
      <c r="G3110" s="101">
        <f t="shared" si="97"/>
        <v>446.09</v>
      </c>
      <c r="I3110" s="101">
        <f t="array" ref="I3110">+ROUND(G3110+(G3110*DES.2),2)</f>
        <v>802.96</v>
      </c>
    </row>
    <row r="3111" spans="1:9" s="105" customFormat="1" ht="33.950000000000003" customHeight="1">
      <c r="A3111" s="105" t="s">
        <v>11075</v>
      </c>
      <c r="C3111" s="94">
        <f>+VLOOKUP(A3111,BD!$A$2:$E$3988,3,0)</f>
        <v>616</v>
      </c>
      <c r="D3111" s="95" t="str">
        <f>+VLOOKUP(A3111,BD!$A$2:$E$3988,4,0)</f>
        <v>Panel de puerta</v>
      </c>
      <c r="E3111" s="96">
        <f>+VLOOKUP(A3111,BD!$A$2:$E$3988,5,0)</f>
        <v>1000</v>
      </c>
      <c r="G3111" s="101">
        <f t="shared" si="97"/>
        <v>540</v>
      </c>
      <c r="I3111" s="101">
        <f t="array" ref="I3111">+ROUND(G3111+(G3111*DES.2),2)</f>
        <v>972</v>
      </c>
    </row>
    <row r="3112" spans="1:9" s="105" customFormat="1" ht="33.950000000000003" customHeight="1">
      <c r="A3112" s="105" t="s">
        <v>11077</v>
      </c>
      <c r="C3112" s="94">
        <f>+VLOOKUP(A3112,BD!$A$2:$E$3988,3,0)</f>
        <v>617</v>
      </c>
      <c r="D3112" s="95" t="str">
        <f>+VLOOKUP(A3112,BD!$A$2:$E$3988,4,0)</f>
        <v>Panel de puerta</v>
      </c>
      <c r="E3112" s="96">
        <f>+VLOOKUP(A3112,BD!$A$2:$E$3988,5,0)</f>
        <v>1130.43</v>
      </c>
      <c r="G3112" s="101">
        <f t="shared" si="97"/>
        <v>610.42999999999995</v>
      </c>
      <c r="I3112" s="101">
        <f t="array" ref="I3112">+ROUND(G3112+(G3112*DES.2),2)</f>
        <v>1098.77</v>
      </c>
    </row>
    <row r="3113" spans="1:9" s="105" customFormat="1" ht="33.950000000000003" customHeight="1">
      <c r="A3113" s="105" t="s">
        <v>11079</v>
      </c>
      <c r="C3113" s="94">
        <f>+VLOOKUP(A3113,BD!$A$2:$E$3988,3,0)</f>
        <v>618</v>
      </c>
      <c r="D3113" s="95" t="str">
        <f>+VLOOKUP(A3113,BD!$A$2:$E$3988,4,0)</f>
        <v>Panel de puerta</v>
      </c>
      <c r="E3113" s="96">
        <f>+VLOOKUP(A3113,BD!$A$2:$E$3988,5,0)</f>
        <v>1130.43</v>
      </c>
      <c r="G3113" s="101">
        <f t="shared" si="97"/>
        <v>610.42999999999995</v>
      </c>
      <c r="I3113" s="101">
        <f t="array" ref="I3113">+ROUND(G3113+(G3113*DES.2),2)</f>
        <v>1098.77</v>
      </c>
    </row>
    <row r="3114" spans="1:9" s="105" customFormat="1" ht="33.950000000000003" customHeight="1">
      <c r="A3114" s="105" t="s">
        <v>11081</v>
      </c>
      <c r="C3114" s="94">
        <f>+VLOOKUP(A3114,BD!$A$2:$E$3988,3,0)</f>
        <v>619</v>
      </c>
      <c r="D3114" s="95" t="str">
        <f>+VLOOKUP(A3114,BD!$A$2:$E$3988,4,0)</f>
        <v>Alfombra de baúl y asiento trasero</v>
      </c>
      <c r="E3114" s="96">
        <f>+VLOOKUP(A3114,BD!$A$2:$E$3988,5,0)</f>
        <v>1000</v>
      </c>
      <c r="G3114" s="101">
        <f t="shared" si="97"/>
        <v>540</v>
      </c>
      <c r="I3114" s="101">
        <f t="array" ref="I3114">+ROUND(G3114+(G3114*DES.2),2)</f>
        <v>972</v>
      </c>
    </row>
    <row r="3115" spans="1:9" s="105" customFormat="1" ht="33.950000000000003" customHeight="1">
      <c r="A3115" s="105" t="s">
        <v>11083</v>
      </c>
      <c r="C3115" s="94">
        <f>+VLOOKUP(A3115,BD!$A$2:$E$3988,3,0)</f>
        <v>620</v>
      </c>
      <c r="D3115" s="95" t="str">
        <f>+VLOOKUP(A3115,BD!$A$2:$E$3988,4,0)</f>
        <v>Techo interior</v>
      </c>
      <c r="E3115" s="96">
        <f>+VLOOKUP(A3115,BD!$A$2:$E$3988,5,0)</f>
        <v>1217.3900000000001</v>
      </c>
      <c r="G3115" s="101">
        <f t="shared" si="97"/>
        <v>657.39</v>
      </c>
      <c r="I3115" s="101">
        <f t="array" ref="I3115">+ROUND(G3115+(G3115*DES.2),2)</f>
        <v>1183.3</v>
      </c>
    </row>
    <row r="3116" spans="1:9" s="105" customFormat="1" ht="33.950000000000003" customHeight="1">
      <c r="A3116" s="105" t="s">
        <v>11085</v>
      </c>
      <c r="C3116" s="94">
        <f>+VLOOKUP(A3116,BD!$A$2:$E$3988,3,0)</f>
        <v>621</v>
      </c>
      <c r="D3116" s="95" t="str">
        <f>+VLOOKUP(A3116,BD!$A$2:$E$3988,4,0)</f>
        <v>Panel trasero</v>
      </c>
      <c r="E3116" s="96">
        <f>+VLOOKUP(A3116,BD!$A$2:$E$3988,5,0)</f>
        <v>782.61</v>
      </c>
      <c r="G3116" s="101">
        <f t="shared" si="97"/>
        <v>422.61</v>
      </c>
      <c r="I3116" s="101">
        <f t="array" ref="I3116">+ROUND(G3116+(G3116*DES.2),2)</f>
        <v>760.7</v>
      </c>
    </row>
    <row r="3117" spans="1:9" s="105" customFormat="1" ht="33.950000000000003" customHeight="1">
      <c r="A3117" s="105" t="s">
        <v>11087</v>
      </c>
      <c r="C3117" s="94">
        <f>+VLOOKUP(A3117,BD!$A$2:$E$3988,3,0)</f>
        <v>622</v>
      </c>
      <c r="D3117" s="95" t="str">
        <f>+VLOOKUP(A3117,BD!$A$2:$E$3988,4,0)</f>
        <v>Pasarruedas, paragolpes trasero</v>
      </c>
      <c r="E3117" s="96">
        <f>+VLOOKUP(A3117,BD!$A$2:$E$3988,5,0)</f>
        <v>695.65</v>
      </c>
      <c r="G3117" s="101">
        <f t="shared" si="97"/>
        <v>375.65</v>
      </c>
      <c r="I3117" s="101">
        <f t="array" ref="I3117">+ROUND(G3117+(G3117*DES.2),2)</f>
        <v>676.17</v>
      </c>
    </row>
    <row r="3118" spans="1:9" s="105" customFormat="1" ht="33.950000000000003" customHeight="1">
      <c r="A3118" s="105" t="s">
        <v>11089</v>
      </c>
      <c r="C3118" s="94">
        <f>+VLOOKUP(A3118,BD!$A$2:$E$3988,3,0)</f>
        <v>623</v>
      </c>
      <c r="D3118" s="95" t="str">
        <f>+VLOOKUP(A3118,BD!$A$2:$E$3988,4,0)</f>
        <v>Casquillo para tornillo</v>
      </c>
      <c r="E3118" s="96">
        <f>+VLOOKUP(A3118,BD!$A$2:$E$3988,5,0)</f>
        <v>1043.48</v>
      </c>
      <c r="G3118" s="101">
        <f t="shared" si="97"/>
        <v>563.48</v>
      </c>
      <c r="I3118" s="101">
        <f t="array" ref="I3118">+ROUND(G3118+(G3118*DES.2),2)</f>
        <v>1014.26</v>
      </c>
    </row>
    <row r="3119" spans="1:9" s="105" customFormat="1" ht="33.950000000000003" customHeight="1">
      <c r="A3119" s="105" t="s">
        <v>11091</v>
      </c>
      <c r="C3119" s="94">
        <f>+VLOOKUP(A3119,BD!$A$2:$E$3988,3,0)</f>
        <v>624</v>
      </c>
      <c r="D3119" s="95" t="str">
        <f>+VLOOKUP(A3119,BD!$A$2:$E$3988,4,0)</f>
        <v>Guardabarros</v>
      </c>
      <c r="E3119" s="96">
        <f>+VLOOKUP(A3119,BD!$A$2:$E$3988,5,0)</f>
        <v>1043.48</v>
      </c>
      <c r="G3119" s="101">
        <f t="shared" si="97"/>
        <v>563.48</v>
      </c>
      <c r="I3119" s="101">
        <f t="array" ref="I3119">+ROUND(G3119+(G3119*DES.2),2)</f>
        <v>1014.26</v>
      </c>
    </row>
    <row r="3120" spans="1:9" s="105" customFormat="1" ht="33.950000000000003" customHeight="1">
      <c r="A3120" s="105" t="s">
        <v>11093</v>
      </c>
      <c r="C3120" s="94">
        <f>+VLOOKUP(A3120,BD!$A$2:$E$3988,3,0)</f>
        <v>650</v>
      </c>
      <c r="D3120" s="95" t="str">
        <f>+VLOOKUP(A3120,BD!$A$2:$E$3988,4,0)</f>
        <v>Sujetador</v>
      </c>
      <c r="E3120" s="96">
        <f>+VLOOKUP(A3120,BD!$A$2:$E$3988,5,0)</f>
        <v>1043.48</v>
      </c>
      <c r="G3120" s="101">
        <f t="shared" si="97"/>
        <v>563.48</v>
      </c>
      <c r="I3120" s="101">
        <f t="array" ref="I3120">+ROUND(G3120+(G3120*DES.2),2)</f>
        <v>1014.26</v>
      </c>
    </row>
    <row r="3121" spans="1:9" s="105" customFormat="1" ht="33.950000000000003" customHeight="1">
      <c r="A3121" s="105" t="s">
        <v>11095</v>
      </c>
      <c r="C3121" s="94">
        <f>+VLOOKUP(A3121,BD!$A$2:$E$3988,3,0)</f>
        <v>651</v>
      </c>
      <c r="D3121" s="95" t="str">
        <f>+VLOOKUP(A3121,BD!$A$2:$E$3988,4,0)</f>
        <v>Panel de puerta</v>
      </c>
      <c r="E3121" s="96">
        <f>+VLOOKUP(A3121,BD!$A$2:$E$3988,5,0)</f>
        <v>1043.48</v>
      </c>
      <c r="G3121" s="101">
        <f t="shared" si="97"/>
        <v>563.48</v>
      </c>
      <c r="I3121" s="101">
        <f t="array" ref="I3121">+ROUND(G3121+(G3121*DES.2),2)</f>
        <v>1014.26</v>
      </c>
    </row>
    <row r="3122" spans="1:9" s="105" customFormat="1" ht="33.950000000000003" customHeight="1">
      <c r="A3122" s="105" t="s">
        <v>11097</v>
      </c>
      <c r="C3122" s="94">
        <f>+VLOOKUP(A3122,BD!$A$2:$E$3988,3,0)</f>
        <v>675</v>
      </c>
      <c r="D3122" s="95" t="str">
        <f>+VLOOKUP(A3122,BD!$A$2:$E$3988,4,0)</f>
        <v>Panel trasero</v>
      </c>
      <c r="E3122" s="96">
        <f>+VLOOKUP(A3122,BD!$A$2:$E$3988,5,0)</f>
        <v>1217.3900000000001</v>
      </c>
      <c r="G3122" s="101">
        <f t="shared" si="97"/>
        <v>657.39</v>
      </c>
      <c r="I3122" s="101">
        <f t="array" ref="I3122">+ROUND(G3122+(G3122*DES.2),2)</f>
        <v>1183.3</v>
      </c>
    </row>
    <row r="3123" spans="1:9" s="105" customFormat="1" ht="33.950000000000003" customHeight="1">
      <c r="A3123" s="105" t="s">
        <v>11099</v>
      </c>
      <c r="C3123" s="94">
        <f>+VLOOKUP(A3123,BD!$A$2:$E$3988,3,0)</f>
        <v>676</v>
      </c>
      <c r="D3123" s="95" t="str">
        <f>+VLOOKUP(A3123,BD!$A$2:$E$3988,4,0)</f>
        <v>Guardabarros</v>
      </c>
      <c r="E3123" s="96">
        <f>+VLOOKUP(A3123,BD!$A$2:$E$3988,5,0)</f>
        <v>1434.78</v>
      </c>
      <c r="G3123" s="101">
        <f t="shared" si="97"/>
        <v>774.78</v>
      </c>
      <c r="I3123" s="101">
        <f t="array" ref="I3123">+ROUND(G3123+(G3123*DES.2),2)</f>
        <v>1394.6</v>
      </c>
    </row>
    <row r="3124" spans="1:9" s="105" customFormat="1" ht="33.950000000000003" customHeight="1">
      <c r="A3124" s="105" t="s">
        <v>11101</v>
      </c>
      <c r="C3124" s="94">
        <f>+VLOOKUP(A3124,BD!$A$2:$E$3988,3,0)</f>
        <v>677</v>
      </c>
      <c r="D3124" s="95" t="str">
        <f>+VLOOKUP(A3124,BD!$A$2:$E$3988,4,0)</f>
        <v>Moldura lateral, faldón lateral</v>
      </c>
      <c r="E3124" s="96">
        <f>+VLOOKUP(A3124,BD!$A$2:$E$3988,5,0)</f>
        <v>1695.65</v>
      </c>
      <c r="G3124" s="101">
        <f t="shared" si="97"/>
        <v>915.65</v>
      </c>
      <c r="I3124" s="101">
        <f t="array" ref="I3124">+ROUND(G3124+(G3124*DES.2),2)</f>
        <v>1648.17</v>
      </c>
    </row>
    <row r="3125" spans="1:9" s="105" customFormat="1" ht="33.950000000000003" customHeight="1">
      <c r="A3125" s="105" t="s">
        <v>11103</v>
      </c>
      <c r="C3125" s="94">
        <f>+VLOOKUP(A3125,BD!$A$2:$E$3988,3,0)</f>
        <v>678</v>
      </c>
      <c r="D3125" s="95" t="str">
        <f>+VLOOKUP(A3125,BD!$A$2:$E$3988,4,0)</f>
        <v>Moldura lateral, faldón lateral</v>
      </c>
      <c r="E3125" s="96">
        <f>+VLOOKUP(A3125,BD!$A$2:$E$3988,5,0)</f>
        <v>1608.7</v>
      </c>
      <c r="G3125" s="101">
        <f t="shared" si="97"/>
        <v>868.7</v>
      </c>
      <c r="I3125" s="101">
        <f t="array" ref="I3125">+ROUND(G3125+(G3125*DES.2),2)</f>
        <v>1563.66</v>
      </c>
    </row>
    <row r="3126" spans="1:9" s="105" customFormat="1" ht="33.950000000000003" customHeight="1">
      <c r="A3126" s="105" t="s">
        <v>11105</v>
      </c>
      <c r="C3126" s="94">
        <f>+VLOOKUP(A3126,BD!$A$2:$E$3988,3,0)</f>
        <v>679</v>
      </c>
      <c r="D3126" s="95" t="str">
        <f>+VLOOKUP(A3126,BD!$A$2:$E$3988,4,0)</f>
        <v>Panel de puerta</v>
      </c>
      <c r="E3126" s="96">
        <f>+VLOOKUP(A3126,BD!$A$2:$E$3988,5,0)</f>
        <v>1260.8699999999999</v>
      </c>
      <c r="G3126" s="101">
        <f t="shared" si="97"/>
        <v>680.87</v>
      </c>
      <c r="I3126" s="101">
        <f t="array" ref="I3126">+ROUND(G3126+(G3126*DES.2),2)</f>
        <v>1225.57</v>
      </c>
    </row>
    <row r="3127" spans="1:9" s="105" customFormat="1" ht="33.950000000000003" customHeight="1">
      <c r="A3127" s="105" t="s">
        <v>11107</v>
      </c>
      <c r="C3127" s="94">
        <f>+VLOOKUP(A3127,BD!$A$2:$E$3988,3,0)</f>
        <v>680</v>
      </c>
      <c r="D3127" s="95" t="str">
        <f>+VLOOKUP(A3127,BD!$A$2:$E$3988,4,0)</f>
        <v>Panel de rejilla de radiador</v>
      </c>
      <c r="E3127" s="96">
        <f>+VLOOKUP(A3127,BD!$A$2:$E$3988,5,0)</f>
        <v>1347.83</v>
      </c>
      <c r="G3127" s="101">
        <f t="shared" si="97"/>
        <v>727.83</v>
      </c>
      <c r="I3127" s="101">
        <f t="array" ref="I3127">+ROUND(G3127+(G3127*DES.2),2)</f>
        <v>1310.0899999999999</v>
      </c>
    </row>
    <row r="3128" spans="1:9" s="105" customFormat="1" ht="33.950000000000003" customHeight="1">
      <c r="A3128" s="105" t="s">
        <v>11109</v>
      </c>
      <c r="C3128" s="94">
        <f>+VLOOKUP(A3128,BD!$A$2:$E$3988,3,0)</f>
        <v>681</v>
      </c>
      <c r="D3128" s="95" t="str">
        <f>+VLOOKUP(A3128,BD!$A$2:$E$3988,4,0)</f>
        <v>Cubierta motor, forro pasarruedas</v>
      </c>
      <c r="E3128" s="96">
        <f>+VLOOKUP(A3128,BD!$A$2:$E$3988,5,0)</f>
        <v>1130.43</v>
      </c>
      <c r="G3128" s="101">
        <f t="shared" si="97"/>
        <v>610.42999999999995</v>
      </c>
      <c r="I3128" s="101">
        <f t="array" ref="I3128">+ROUND(G3128+(G3128*DES.2),2)</f>
        <v>1098.77</v>
      </c>
    </row>
    <row r="3129" spans="1:9" s="105" customFormat="1" ht="33.950000000000003" customHeight="1">
      <c r="A3129" s="105" t="s">
        <v>11111</v>
      </c>
      <c r="C3129" s="94">
        <f>+VLOOKUP(A3129,BD!$A$2:$E$3988,3,0)</f>
        <v>694</v>
      </c>
      <c r="D3129" s="95" t="str">
        <f>+VLOOKUP(A3129,BD!$A$2:$E$3988,4,0)</f>
        <v>Paragolpes delantero y trasero, botaguas</v>
      </c>
      <c r="E3129" s="96">
        <f>+VLOOKUP(A3129,BD!$A$2:$E$3988,5,0)</f>
        <v>1217.3900000000001</v>
      </c>
      <c r="G3129" s="101">
        <f t="shared" si="97"/>
        <v>657.39</v>
      </c>
      <c r="I3129" s="101">
        <f t="array" ref="I3129">+ROUND(G3129+(G3129*DES.2),2)</f>
        <v>1183.3</v>
      </c>
    </row>
    <row r="3130" spans="1:9" s="105" customFormat="1" ht="33.950000000000003" customHeight="1">
      <c r="A3130" s="105" t="s">
        <v>11113</v>
      </c>
      <c r="C3130" s="94">
        <f>+VLOOKUP(A3130,BD!$A$2:$E$3988,3,0)</f>
        <v>695</v>
      </c>
      <c r="D3130" s="95" t="str">
        <f>+VLOOKUP(A3130,BD!$A$2:$E$3988,4,0)</f>
        <v>Paragolpes delantero y trasero</v>
      </c>
      <c r="E3130" s="96">
        <f>+VLOOKUP(A3130,BD!$A$2:$E$3988,5,0)</f>
        <v>1217.3900000000001</v>
      </c>
      <c r="G3130" s="101">
        <f t="shared" si="97"/>
        <v>657.39</v>
      </c>
      <c r="I3130" s="101">
        <f t="array" ref="I3130">+ROUND(G3130+(G3130*DES.2),2)</f>
        <v>1183.3</v>
      </c>
    </row>
    <row r="3131" spans="1:9" s="105" customFormat="1" ht="33.950000000000003" customHeight="1">
      <c r="A3131" s="105" t="s">
        <v>11115</v>
      </c>
      <c r="C3131" s="94">
        <f>+VLOOKUP(A3131,BD!$A$2:$E$3988,3,0)</f>
        <v>696</v>
      </c>
      <c r="D3131" s="95" t="str">
        <f>+VLOOKUP(A3131,BD!$A$2:$E$3988,4,0)</f>
        <v>Panel trasero</v>
      </c>
      <c r="E3131" s="96">
        <f>+VLOOKUP(A3131,BD!$A$2:$E$3988,5,0)</f>
        <v>1130.43</v>
      </c>
      <c r="G3131" s="101">
        <f t="shared" si="97"/>
        <v>610.42999999999995</v>
      </c>
      <c r="I3131" s="101">
        <f t="array" ref="I3131">+ROUND(G3131+(G3131*DES.2),2)</f>
        <v>1098.77</v>
      </c>
    </row>
    <row r="3132" spans="1:9" s="105" customFormat="1" ht="33.950000000000003" customHeight="1">
      <c r="A3132" s="105" t="s">
        <v>11117</v>
      </c>
      <c r="C3132" s="94">
        <f>+VLOOKUP(A3132,BD!$A$2:$E$3988,3,0)</f>
        <v>697</v>
      </c>
      <c r="D3132" s="95" t="str">
        <f>+VLOOKUP(A3132,BD!$A$2:$E$3988,4,0)</f>
        <v>Botaguas</v>
      </c>
      <c r="E3132" s="96">
        <f>+VLOOKUP(A3132,BD!$A$2:$E$3988,5,0)</f>
        <v>1130.43</v>
      </c>
      <c r="G3132" s="101">
        <f t="shared" si="97"/>
        <v>610.42999999999995</v>
      </c>
      <c r="I3132" s="101">
        <f t="array" ref="I3132">+ROUND(G3132+(G3132*DES.2),2)</f>
        <v>1098.77</v>
      </c>
    </row>
    <row r="3133" spans="1:9" s="105" customFormat="1" ht="33.950000000000003" customHeight="1">
      <c r="A3133" s="105" t="s">
        <v>11119</v>
      </c>
      <c r="C3133" s="94">
        <f>+VLOOKUP(A3133,BD!$A$2:$E$3988,3,0)</f>
        <v>698</v>
      </c>
      <c r="D3133" s="95" t="str">
        <f>+VLOOKUP(A3133,BD!$A$2:$E$3988,4,0)</f>
        <v>Limpiaparabrisas trasero</v>
      </c>
      <c r="E3133" s="96">
        <f>+VLOOKUP(A3133,BD!$A$2:$E$3988,5,0)</f>
        <v>1130.43</v>
      </c>
      <c r="G3133" s="101">
        <f t="shared" si="97"/>
        <v>610.42999999999995</v>
      </c>
      <c r="I3133" s="101">
        <f t="array" ref="I3133">+ROUND(G3133+(G3133*DES.2),2)</f>
        <v>1098.77</v>
      </c>
    </row>
    <row r="3134" spans="1:9" s="105" customFormat="1" ht="33.950000000000003" customHeight="1">
      <c r="A3134" s="105" t="s">
        <v>11121</v>
      </c>
      <c r="C3134" s="94">
        <f>+VLOOKUP(A3134,BD!$A$2:$E$3988,3,0)</f>
        <v>699</v>
      </c>
      <c r="D3134" s="95" t="str">
        <f>+VLOOKUP(A3134,BD!$A$2:$E$3988,4,0)</f>
        <v>Sujetador expansible</v>
      </c>
      <c r="E3134" s="96">
        <f>+VLOOKUP(A3134,BD!$A$2:$E$3988,5,0)</f>
        <v>1130.43</v>
      </c>
      <c r="G3134" s="101">
        <f t="shared" si="97"/>
        <v>610.42999999999995</v>
      </c>
      <c r="I3134" s="101">
        <f t="array" ref="I3134">+ROUND(G3134+(G3134*DES.2),2)</f>
        <v>1098.77</v>
      </c>
    </row>
    <row r="3135" spans="1:9" s="105" customFormat="1" ht="33.950000000000003" customHeight="1">
      <c r="A3135" s="105" t="s">
        <v>11123</v>
      </c>
      <c r="C3135" s="94">
        <f>+VLOOKUP(A3135,BD!$A$2:$E$3988,3,0)</f>
        <v>700</v>
      </c>
      <c r="D3135" s="95" t="str">
        <f>+VLOOKUP(A3135,BD!$A$2:$E$3988,4,0)</f>
        <v>Panel de puerta trasera</v>
      </c>
      <c r="E3135" s="96">
        <f>+VLOOKUP(A3135,BD!$A$2:$E$3988,5,0)</f>
        <v>1217.3900000000001</v>
      </c>
      <c r="G3135" s="101">
        <f t="shared" si="97"/>
        <v>657.39</v>
      </c>
      <c r="I3135" s="101">
        <f t="array" ref="I3135">+ROUND(G3135+(G3135*DES.2),2)</f>
        <v>1183.3</v>
      </c>
    </row>
    <row r="3136" spans="1:9" s="105" customFormat="1" ht="33.950000000000003" customHeight="1">
      <c r="A3136" s="105" t="s">
        <v>11125</v>
      </c>
      <c r="C3136" s="94">
        <f>+VLOOKUP(A3136,BD!$A$2:$E$3988,3,0)</f>
        <v>701</v>
      </c>
      <c r="D3136" s="95" t="str">
        <f>+VLOOKUP(A3136,BD!$A$2:$E$3988,4,0)</f>
        <v>Soporte guardabarros</v>
      </c>
      <c r="E3136" s="96">
        <f>+VLOOKUP(A3136,BD!$A$2:$E$3988,5,0)</f>
        <v>1130.43</v>
      </c>
      <c r="G3136" s="101">
        <f t="shared" si="97"/>
        <v>610.42999999999995</v>
      </c>
      <c r="I3136" s="101">
        <f t="array" ref="I3136">+ROUND(G3136+(G3136*DES.2),2)</f>
        <v>1098.77</v>
      </c>
    </row>
    <row r="3137" spans="1:9" s="105" customFormat="1" ht="33.950000000000003" customHeight="1">
      <c r="A3137" s="105" t="s">
        <v>11127</v>
      </c>
      <c r="C3137" s="94">
        <f>+VLOOKUP(A3137,BD!$A$2:$E$3988,3,0)</f>
        <v>702</v>
      </c>
      <c r="D3137" s="95" t="str">
        <f>+VLOOKUP(A3137,BD!$A$2:$E$3988,4,0)</f>
        <v>Bandeja trasera</v>
      </c>
      <c r="E3137" s="96">
        <f>+VLOOKUP(A3137,BD!$A$2:$E$3988,5,0)</f>
        <v>1130.43</v>
      </c>
      <c r="G3137" s="101">
        <f t="shared" si="97"/>
        <v>610.42999999999995</v>
      </c>
      <c r="I3137" s="101">
        <f t="array" ref="I3137">+ROUND(G3137+(G3137*DES.2),2)</f>
        <v>1098.77</v>
      </c>
    </row>
    <row r="3138" spans="1:9" s="105" customFormat="1" ht="33.950000000000003" customHeight="1">
      <c r="A3138" s="105" t="s">
        <v>11129</v>
      </c>
      <c r="C3138" s="94">
        <f>+VLOOKUP(A3138,BD!$A$2:$E$3988,3,0)</f>
        <v>703</v>
      </c>
      <c r="D3138" s="95" t="str">
        <f>+VLOOKUP(A3138,BD!$A$2:$E$3988,4,0)</f>
        <v>Sujetador expansible</v>
      </c>
      <c r="E3138" s="96">
        <f>+VLOOKUP(A3138,BD!$A$2:$E$3988,5,0)</f>
        <v>1130.43</v>
      </c>
      <c r="G3138" s="101">
        <f t="shared" si="97"/>
        <v>610.42999999999995</v>
      </c>
      <c r="I3138" s="101">
        <f t="array" ref="I3138">+ROUND(G3138+(G3138*DES.2),2)</f>
        <v>1098.77</v>
      </c>
    </row>
    <row r="3139" spans="1:9" s="105" customFormat="1" ht="33.950000000000003" customHeight="1">
      <c r="A3139" s="105" t="s">
        <v>11131</v>
      </c>
      <c r="C3139" s="94">
        <f>+VLOOKUP(A3139,BD!$A$2:$E$3988,3,0)</f>
        <v>704</v>
      </c>
      <c r="D3139" s="95" t="str">
        <f>+VLOOKUP(A3139,BD!$A$2:$E$3988,4,0)</f>
        <v>Pasarruedas</v>
      </c>
      <c r="E3139" s="96">
        <f>+VLOOKUP(A3139,BD!$A$2:$E$3988,5,0)</f>
        <v>782.61</v>
      </c>
      <c r="G3139" s="101">
        <f t="shared" si="97"/>
        <v>422.61</v>
      </c>
      <c r="I3139" s="101">
        <f t="array" ref="I3139">+ROUND(G3139+(G3139*DES.2),2)</f>
        <v>760.7</v>
      </c>
    </row>
    <row r="3140" spans="1:9" s="105" customFormat="1" ht="33.950000000000003" customHeight="1">
      <c r="A3140" s="105" t="s">
        <v>11133</v>
      </c>
      <c r="C3140" s="94">
        <f>+VLOOKUP(A3140,BD!$A$2:$E$3988,3,0)</f>
        <v>705</v>
      </c>
      <c r="D3140" s="95" t="str">
        <f>+VLOOKUP(A3140,BD!$A$2:$E$3988,4,0)</f>
        <v>Faldón lateral</v>
      </c>
      <c r="E3140" s="96">
        <f>+VLOOKUP(A3140,BD!$A$2:$E$3988,5,0)</f>
        <v>1217.3900000000001</v>
      </c>
      <c r="G3140" s="101">
        <f t="shared" si="97"/>
        <v>657.39</v>
      </c>
      <c r="I3140" s="101">
        <f t="array" ref="I3140">+ROUND(G3140+(G3140*DES.2),2)</f>
        <v>1183.3</v>
      </c>
    </row>
    <row r="3141" spans="1:9" s="105" customFormat="1" ht="33.950000000000003" customHeight="1">
      <c r="A3141" s="105" t="s">
        <v>11135</v>
      </c>
      <c r="C3141" s="94">
        <f>+VLOOKUP(A3141,BD!$A$2:$E$3988,3,0)</f>
        <v>706</v>
      </c>
      <c r="D3141" s="95" t="str">
        <f>+VLOOKUP(A3141,BD!$A$2:$E$3988,4,0)</f>
        <v>Pasarruedas</v>
      </c>
      <c r="E3141" s="96">
        <f>+VLOOKUP(A3141,BD!$A$2:$E$3988,5,0)</f>
        <v>1217.3900000000001</v>
      </c>
      <c r="G3141" s="101">
        <f t="shared" ref="G3141:G3204" si="98">IF($G$7="SI",ROUND(E3141-(E3141*DES.1),2)*1.21,ROUND(E3141-(E3141*DES.1),2))</f>
        <v>657.39</v>
      </c>
      <c r="I3141" s="101">
        <f t="array" ref="I3141">+ROUND(G3141+(G3141*DES.2),2)</f>
        <v>1183.3</v>
      </c>
    </row>
    <row r="3142" spans="1:9" s="105" customFormat="1" ht="33.950000000000003" customHeight="1">
      <c r="A3142" s="105" t="s">
        <v>11137</v>
      </c>
      <c r="C3142" s="94">
        <f>+VLOOKUP(A3142,BD!$A$2:$E$3988,3,0)</f>
        <v>707</v>
      </c>
      <c r="D3142" s="95" t="str">
        <f>+VLOOKUP(A3142,BD!$A$2:$E$3988,4,0)</f>
        <v>Protector de canto, moldura interior</v>
      </c>
      <c r="E3142" s="96">
        <f>+VLOOKUP(A3142,BD!$A$2:$E$3988,5,0)</f>
        <v>1217.3900000000001</v>
      </c>
      <c r="G3142" s="101">
        <f t="shared" si="98"/>
        <v>657.39</v>
      </c>
      <c r="I3142" s="101">
        <f t="array" ref="I3142">+ROUND(G3142+(G3142*DES.2),2)</f>
        <v>1183.3</v>
      </c>
    </row>
    <row r="3143" spans="1:9" s="105" customFormat="1" ht="33.950000000000003" customHeight="1">
      <c r="A3143" s="105" t="s">
        <v>11139</v>
      </c>
      <c r="C3143" s="94">
        <f>+VLOOKUP(A3143,BD!$A$2:$E$3988,3,0)</f>
        <v>708</v>
      </c>
      <c r="D3143" s="95" t="str">
        <f>+VLOOKUP(A3143,BD!$A$2:$E$3988,4,0)</f>
        <v>Moldura de techo</v>
      </c>
      <c r="E3143" s="96">
        <f>+VLOOKUP(A3143,BD!$A$2:$E$3988,5,0)</f>
        <v>1217.3900000000001</v>
      </c>
      <c r="G3143" s="101">
        <f t="shared" si="98"/>
        <v>657.39</v>
      </c>
      <c r="I3143" s="101">
        <f t="array" ref="I3143">+ROUND(G3143+(G3143*DES.2),2)</f>
        <v>1183.3</v>
      </c>
    </row>
    <row r="3144" spans="1:9" s="105" customFormat="1" ht="33.950000000000003" customHeight="1">
      <c r="A3144" s="105" t="s">
        <v>11141</v>
      </c>
      <c r="C3144" s="94">
        <f>+VLOOKUP(A3144,BD!$A$2:$E$3988,3,0)</f>
        <v>709</v>
      </c>
      <c r="D3144" s="95" t="str">
        <f>+VLOOKUP(A3144,BD!$A$2:$E$3988,4,0)</f>
        <v>Spoiler</v>
      </c>
      <c r="E3144" s="96">
        <f>+VLOOKUP(A3144,BD!$A$2:$E$3988,5,0)</f>
        <v>1217.3900000000001</v>
      </c>
      <c r="G3144" s="101">
        <f t="shared" si="98"/>
        <v>657.39</v>
      </c>
      <c r="I3144" s="101">
        <f t="array" ref="I3144">+ROUND(G3144+(G3144*DES.2),2)</f>
        <v>1183.3</v>
      </c>
    </row>
    <row r="3145" spans="1:9" s="105" customFormat="1" ht="33.950000000000003" customHeight="1">
      <c r="A3145" s="105" t="s">
        <v>11143</v>
      </c>
      <c r="C3145" s="94">
        <f>+VLOOKUP(A3145,BD!$A$2:$E$3988,3,0)</f>
        <v>710</v>
      </c>
      <c r="D3145" s="95" t="str">
        <f>+VLOOKUP(A3145,BD!$A$2:$E$3988,4,0)</f>
        <v>Moldura de puerta</v>
      </c>
      <c r="E3145" s="96">
        <f>+VLOOKUP(A3145,BD!$A$2:$E$3988,5,0)</f>
        <v>1282.6099999999999</v>
      </c>
      <c r="G3145" s="101">
        <f t="shared" si="98"/>
        <v>692.61</v>
      </c>
      <c r="I3145" s="101">
        <f t="array" ref="I3145">+ROUND(G3145+(G3145*DES.2),2)</f>
        <v>1246.7</v>
      </c>
    </row>
    <row r="3146" spans="1:9" s="105" customFormat="1" ht="33.950000000000003" customHeight="1">
      <c r="A3146" s="105" t="s">
        <v>11145</v>
      </c>
      <c r="C3146" s="94">
        <f>+VLOOKUP(A3146,BD!$A$2:$E$3988,3,0)</f>
        <v>711</v>
      </c>
      <c r="D3146" s="95" t="str">
        <f>+VLOOKUP(A3146,BD!$A$2:$E$3988,4,0)</f>
        <v>Panel de puerta</v>
      </c>
      <c r="E3146" s="96">
        <f>+VLOOKUP(A3146,BD!$A$2:$E$3988,5,0)</f>
        <v>1217.3900000000001</v>
      </c>
      <c r="G3146" s="101">
        <f t="shared" si="98"/>
        <v>657.39</v>
      </c>
      <c r="I3146" s="101">
        <f t="array" ref="I3146">+ROUND(G3146+(G3146*DES.2),2)</f>
        <v>1183.3</v>
      </c>
    </row>
    <row r="3147" spans="1:9" s="105" customFormat="1" ht="33.950000000000003" customHeight="1">
      <c r="A3147" s="105" t="s">
        <v>11147</v>
      </c>
      <c r="C3147" s="94">
        <f>+VLOOKUP(A3147,BD!$A$2:$E$3988,3,0)</f>
        <v>712</v>
      </c>
      <c r="D3147" s="95" t="str">
        <f>+VLOOKUP(A3147,BD!$A$2:$E$3988,4,0)</f>
        <v>Bandeja trasera</v>
      </c>
      <c r="E3147" s="96">
        <f>+VLOOKUP(A3147,BD!$A$2:$E$3988,5,0)</f>
        <v>1217.3900000000001</v>
      </c>
      <c r="G3147" s="101">
        <f t="shared" si="98"/>
        <v>657.39</v>
      </c>
      <c r="I3147" s="101">
        <f t="array" ref="I3147">+ROUND(G3147+(G3147*DES.2),2)</f>
        <v>1183.3</v>
      </c>
    </row>
    <row r="3148" spans="1:9" s="105" customFormat="1" ht="33.950000000000003" customHeight="1">
      <c r="A3148" s="105" t="s">
        <v>11149</v>
      </c>
      <c r="C3148" s="94">
        <f>+VLOOKUP(A3148,BD!$A$2:$E$3988,3,0)</f>
        <v>713</v>
      </c>
      <c r="D3148" s="95" t="str">
        <f>+VLOOKUP(A3148,BD!$A$2:$E$3988,4,0)</f>
        <v>Rejilla</v>
      </c>
      <c r="E3148" s="96">
        <f>+VLOOKUP(A3148,BD!$A$2:$E$3988,5,0)</f>
        <v>630.42999999999995</v>
      </c>
      <c r="G3148" s="101">
        <f t="shared" si="98"/>
        <v>340.43</v>
      </c>
      <c r="I3148" s="101">
        <f t="array" ref="I3148">+ROUND(G3148+(G3148*DES.2),2)</f>
        <v>612.77</v>
      </c>
    </row>
    <row r="3149" spans="1:9" s="105" customFormat="1" ht="33.950000000000003" customHeight="1">
      <c r="A3149" s="105" t="s">
        <v>11151</v>
      </c>
      <c r="C3149" s="94">
        <f>+VLOOKUP(A3149,BD!$A$2:$E$3988,3,0)</f>
        <v>714</v>
      </c>
      <c r="D3149" s="95" t="str">
        <f>+VLOOKUP(A3149,BD!$A$2:$E$3988,4,0)</f>
        <v>Guardabarros</v>
      </c>
      <c r="E3149" s="96">
        <f>+VLOOKUP(A3149,BD!$A$2:$E$3988,5,0)</f>
        <v>1217.3900000000001</v>
      </c>
      <c r="G3149" s="101">
        <f t="shared" si="98"/>
        <v>657.39</v>
      </c>
      <c r="I3149" s="101">
        <f t="array" ref="I3149">+ROUND(G3149+(G3149*DES.2),2)</f>
        <v>1183.3</v>
      </c>
    </row>
    <row r="3150" spans="1:9" s="105" customFormat="1" ht="33.950000000000003" customHeight="1">
      <c r="A3150" s="105" t="s">
        <v>11153</v>
      </c>
      <c r="C3150" s="94">
        <f>+VLOOKUP(A3150,BD!$A$2:$E$3988,3,0)</f>
        <v>715</v>
      </c>
      <c r="D3150" s="95" t="str">
        <f>+VLOOKUP(A3150,BD!$A$2:$E$3988,4,0)</f>
        <v>Extensión de guardabarros</v>
      </c>
      <c r="E3150" s="96">
        <f>+VLOOKUP(A3150,BD!$A$2:$E$3988,5,0)</f>
        <v>1282.6099999999999</v>
      </c>
      <c r="G3150" s="101">
        <f t="shared" si="98"/>
        <v>692.61</v>
      </c>
      <c r="I3150" s="101">
        <f t="array" ref="I3150">+ROUND(G3150+(G3150*DES.2),2)</f>
        <v>1246.7</v>
      </c>
    </row>
    <row r="3151" spans="1:9" s="105" customFormat="1" ht="33.950000000000003" customHeight="1">
      <c r="A3151" s="105" t="s">
        <v>11155</v>
      </c>
      <c r="C3151" s="94">
        <f>+VLOOKUP(A3151,BD!$A$2:$E$3988,3,0)</f>
        <v>716</v>
      </c>
      <c r="D3151" s="95" t="str">
        <f>+VLOOKUP(A3151,BD!$A$2:$E$3988,4,0)</f>
        <v>Panel portón trasero</v>
      </c>
      <c r="E3151" s="96">
        <f>+VLOOKUP(A3151,BD!$A$2:$E$3988,5,0)</f>
        <v>1500</v>
      </c>
      <c r="G3151" s="101">
        <f t="shared" si="98"/>
        <v>810</v>
      </c>
      <c r="I3151" s="101">
        <f t="array" ref="I3151">+ROUND(G3151+(G3151*DES.2),2)</f>
        <v>1458</v>
      </c>
    </row>
    <row r="3152" spans="1:9" s="105" customFormat="1" ht="33.950000000000003" customHeight="1">
      <c r="A3152" s="105" t="s">
        <v>11157</v>
      </c>
      <c r="C3152" s="94">
        <f>+VLOOKUP(A3152,BD!$A$2:$E$3988,3,0)</f>
        <v>717</v>
      </c>
      <c r="D3152" s="95" t="str">
        <f>+VLOOKUP(A3152,BD!$A$2:$E$3988,4,0)</f>
        <v>Luz trasera</v>
      </c>
      <c r="E3152" s="96">
        <f>+VLOOKUP(A3152,BD!$A$2:$E$3988,5,0)</f>
        <v>1413.04</v>
      </c>
      <c r="G3152" s="101">
        <f t="shared" si="98"/>
        <v>763.04</v>
      </c>
      <c r="I3152" s="101">
        <f t="array" ref="I3152">+ROUND(G3152+(G3152*DES.2),2)</f>
        <v>1373.47</v>
      </c>
    </row>
    <row r="3153" spans="1:9" s="105" customFormat="1" ht="33.950000000000003" customHeight="1">
      <c r="A3153" s="105" t="s">
        <v>11159</v>
      </c>
      <c r="C3153" s="94">
        <f>+VLOOKUP(A3153,BD!$A$2:$E$3988,3,0)</f>
        <v>718</v>
      </c>
      <c r="D3153" s="95" t="str">
        <f>+VLOOKUP(A3153,BD!$A$2:$E$3988,4,0)</f>
        <v>Rejilla</v>
      </c>
      <c r="E3153" s="96">
        <f>+VLOOKUP(A3153,BD!$A$2:$E$3988,5,0)</f>
        <v>1000</v>
      </c>
      <c r="G3153" s="101">
        <f t="shared" si="98"/>
        <v>540</v>
      </c>
      <c r="I3153" s="101">
        <f t="array" ref="I3153">+ROUND(G3153+(G3153*DES.2),2)</f>
        <v>972</v>
      </c>
    </row>
    <row r="3154" spans="1:9" s="105" customFormat="1" ht="33.950000000000003" customHeight="1">
      <c r="A3154" s="105" t="s">
        <v>11161</v>
      </c>
      <c r="C3154" s="94">
        <f>+VLOOKUP(A3154,BD!$A$2:$E$3988,3,0)</f>
        <v>719</v>
      </c>
      <c r="D3154" s="95" t="str">
        <f>+VLOOKUP(A3154,BD!$A$2:$E$3988,4,0)</f>
        <v>Panel de puerta</v>
      </c>
      <c r="E3154" s="96">
        <f>+VLOOKUP(A3154,BD!$A$2:$E$3988,5,0)</f>
        <v>1500</v>
      </c>
      <c r="G3154" s="101">
        <f t="shared" si="98"/>
        <v>810</v>
      </c>
      <c r="I3154" s="101">
        <f t="array" ref="I3154">+ROUND(G3154+(G3154*DES.2),2)</f>
        <v>1458</v>
      </c>
    </row>
    <row r="3155" spans="1:9" s="105" customFormat="1" ht="33.950000000000003" customHeight="1">
      <c r="A3155" s="105" t="s">
        <v>11163</v>
      </c>
      <c r="C3155" s="94">
        <f>+VLOOKUP(A3155,BD!$A$2:$E$3988,3,0)</f>
        <v>720</v>
      </c>
      <c r="D3155" s="95" t="str">
        <f>+VLOOKUP(A3155,BD!$A$2:$E$3988,4,0)</f>
        <v>Paragolpes delantero y trasero</v>
      </c>
      <c r="E3155" s="96">
        <f>+VLOOKUP(A3155,BD!$A$2:$E$3988,5,0)</f>
        <v>1217.3900000000001</v>
      </c>
      <c r="G3155" s="101">
        <f t="shared" si="98"/>
        <v>657.39</v>
      </c>
      <c r="I3155" s="101">
        <f t="array" ref="I3155">+ROUND(G3155+(G3155*DES.2),2)</f>
        <v>1183.3</v>
      </c>
    </row>
    <row r="3156" spans="1:9" s="105" customFormat="1" ht="33.950000000000003" customHeight="1">
      <c r="A3156" s="105" t="s">
        <v>11165</v>
      </c>
      <c r="C3156" s="94">
        <f>+VLOOKUP(A3156,BD!$A$2:$E$3988,3,0)</f>
        <v>721</v>
      </c>
      <c r="D3156" s="95" t="str">
        <f>+VLOOKUP(A3156,BD!$A$2:$E$3988,4,0)</f>
        <v>Fijación de piso, techo, pasarruedas, asiento, bandeja trasera, moldura lateral</v>
      </c>
      <c r="E3156" s="96">
        <f>+VLOOKUP(A3156,BD!$A$2:$E$3988,5,0)</f>
        <v>1217.3900000000001</v>
      </c>
      <c r="G3156" s="101">
        <f t="shared" si="98"/>
        <v>657.39</v>
      </c>
      <c r="I3156" s="101">
        <f t="array" ref="I3156">+ROUND(G3156+(G3156*DES.2),2)</f>
        <v>1183.3</v>
      </c>
    </row>
    <row r="3157" spans="1:9" s="105" customFormat="1" ht="33.950000000000003" customHeight="1">
      <c r="A3157" s="105" t="s">
        <v>11167</v>
      </c>
      <c r="C3157" s="94">
        <f>+VLOOKUP(A3157,BD!$A$2:$E$3988,3,0)</f>
        <v>722</v>
      </c>
      <c r="D3157" s="95" t="str">
        <f>+VLOOKUP(A3157,BD!$A$2:$E$3988,4,0)</f>
        <v>Bandeja trasera</v>
      </c>
      <c r="E3157" s="96">
        <f>+VLOOKUP(A3157,BD!$A$2:$E$3988,5,0)</f>
        <v>1217.3900000000001</v>
      </c>
      <c r="G3157" s="101">
        <f t="shared" si="98"/>
        <v>657.39</v>
      </c>
      <c r="I3157" s="101">
        <f t="array" ref="I3157">+ROUND(G3157+(G3157*DES.2),2)</f>
        <v>1183.3</v>
      </c>
    </row>
    <row r="3158" spans="1:9" s="105" customFormat="1" ht="33.950000000000003" customHeight="1">
      <c r="A3158" s="105" t="s">
        <v>11169</v>
      </c>
      <c r="C3158" s="94">
        <f>+VLOOKUP(A3158,BD!$A$2:$E$3988,3,0)</f>
        <v>723</v>
      </c>
      <c r="D3158" s="95" t="str">
        <f>+VLOOKUP(A3158,BD!$A$2:$E$3988,4,0)</f>
        <v>Fijación de piso, paragolpes delantero</v>
      </c>
      <c r="E3158" s="96">
        <f>+VLOOKUP(A3158,BD!$A$2:$E$3988,5,0)</f>
        <v>1347.83</v>
      </c>
      <c r="G3158" s="101">
        <f t="shared" si="98"/>
        <v>727.83</v>
      </c>
      <c r="I3158" s="101">
        <f t="array" ref="I3158">+ROUND(G3158+(G3158*DES.2),2)</f>
        <v>1310.0899999999999</v>
      </c>
    </row>
    <row r="3159" spans="1:9" s="105" customFormat="1" ht="33.950000000000003" customHeight="1">
      <c r="A3159" s="105" t="s">
        <v>11171</v>
      </c>
      <c r="C3159" s="94">
        <f>+VLOOKUP(A3159,BD!$A$2:$E$3988,3,0)</f>
        <v>724</v>
      </c>
      <c r="D3159" s="95" t="str">
        <f>+VLOOKUP(A3159,BD!$A$2:$E$3988,4,0)</f>
        <v>Panel de puerta</v>
      </c>
      <c r="E3159" s="96">
        <f>+VLOOKUP(A3159,BD!$A$2:$E$3988,5,0)</f>
        <v>1130.43</v>
      </c>
      <c r="G3159" s="101">
        <f t="shared" si="98"/>
        <v>610.42999999999995</v>
      </c>
      <c r="I3159" s="101">
        <f t="array" ref="I3159">+ROUND(G3159+(G3159*DES.2),2)</f>
        <v>1098.77</v>
      </c>
    </row>
    <row r="3160" spans="1:9" s="105" customFormat="1" ht="33.950000000000003" customHeight="1">
      <c r="A3160" s="105" t="s">
        <v>11173</v>
      </c>
      <c r="C3160" s="94">
        <f>+VLOOKUP(A3160,BD!$A$2:$E$3988,3,0)</f>
        <v>725</v>
      </c>
      <c r="D3160" s="95" t="str">
        <f>+VLOOKUP(A3160,BD!$A$2:$E$3988,4,0)</f>
        <v>Banda moldura panel trasero</v>
      </c>
      <c r="E3160" s="96">
        <f>+VLOOKUP(A3160,BD!$A$2:$E$3988,5,0)</f>
        <v>1130.43</v>
      </c>
      <c r="G3160" s="101">
        <f t="shared" si="98"/>
        <v>610.42999999999995</v>
      </c>
      <c r="I3160" s="101">
        <f t="array" ref="I3160">+ROUND(G3160+(G3160*DES.2),2)</f>
        <v>1098.77</v>
      </c>
    </row>
    <row r="3161" spans="1:9" s="105" customFormat="1" ht="33.950000000000003" customHeight="1">
      <c r="A3161" s="105" t="s">
        <v>11175</v>
      </c>
      <c r="C3161" s="94">
        <f>+VLOOKUP(A3161,BD!$A$2:$E$3988,3,0)</f>
        <v>726</v>
      </c>
      <c r="D3161" s="95" t="str">
        <f>+VLOOKUP(A3161,BD!$A$2:$E$3988,4,0)</f>
        <v>Capó, fijación de piso</v>
      </c>
      <c r="E3161" s="96">
        <f>+VLOOKUP(A3161,BD!$A$2:$E$3988,5,0)</f>
        <v>1217.3900000000001</v>
      </c>
      <c r="G3161" s="101">
        <f t="shared" si="98"/>
        <v>657.39</v>
      </c>
      <c r="I3161" s="101">
        <f t="array" ref="I3161">+ROUND(G3161+(G3161*DES.2),2)</f>
        <v>1183.3</v>
      </c>
    </row>
    <row r="3162" spans="1:9" s="105" customFormat="1" ht="33.950000000000003" customHeight="1">
      <c r="A3162" s="105" t="s">
        <v>11177</v>
      </c>
      <c r="C3162" s="94">
        <f>+VLOOKUP(A3162,BD!$A$2:$E$3988,3,0)</f>
        <v>727</v>
      </c>
      <c r="D3162" s="95" t="str">
        <f>+VLOOKUP(A3162,BD!$A$2:$E$3988,4,0)</f>
        <v>Moldura lateral</v>
      </c>
      <c r="E3162" s="96">
        <f>+VLOOKUP(A3162,BD!$A$2:$E$3988,5,0)</f>
        <v>1543.48</v>
      </c>
      <c r="G3162" s="101">
        <f t="shared" si="98"/>
        <v>833.48</v>
      </c>
      <c r="I3162" s="101">
        <f t="array" ref="I3162">+ROUND(G3162+(G3162*DES.2),2)</f>
        <v>1500.26</v>
      </c>
    </row>
    <row r="3163" spans="1:9" s="105" customFormat="1" ht="33.950000000000003" customHeight="1">
      <c r="A3163" s="105" t="s">
        <v>11179</v>
      </c>
      <c r="C3163" s="94">
        <f>+VLOOKUP(A3163,BD!$A$2:$E$3988,3,0)</f>
        <v>728</v>
      </c>
      <c r="D3163" s="95" t="str">
        <f>+VLOOKUP(A3163,BD!$A$2:$E$3988,4,0)</f>
        <v>Paragolpes trasero</v>
      </c>
      <c r="E3163" s="96">
        <f>+VLOOKUP(A3163,BD!$A$2:$E$3988,5,0)</f>
        <v>1217.3900000000001</v>
      </c>
      <c r="G3163" s="101">
        <f t="shared" si="98"/>
        <v>657.39</v>
      </c>
      <c r="I3163" s="101">
        <f t="array" ref="I3163">+ROUND(G3163+(G3163*DES.2),2)</f>
        <v>1183.3</v>
      </c>
    </row>
    <row r="3164" spans="1:9" s="105" customFormat="1" ht="33.950000000000003" customHeight="1">
      <c r="A3164" s="105" t="s">
        <v>11181</v>
      </c>
      <c r="C3164" s="94">
        <f>+VLOOKUP(A3164,BD!$A$2:$E$3988,3,0)</f>
        <v>729</v>
      </c>
      <c r="D3164" s="95" t="str">
        <f>+VLOOKUP(A3164,BD!$A$2:$E$3988,4,0)</f>
        <v>Puerta de compartimiento de equipaje</v>
      </c>
      <c r="E3164" s="96">
        <f>+VLOOKUP(A3164,BD!$A$2:$E$3988,5,0)</f>
        <v>1043.48</v>
      </c>
      <c r="G3164" s="101">
        <f t="shared" si="98"/>
        <v>563.48</v>
      </c>
      <c r="I3164" s="101">
        <f t="array" ref="I3164">+ROUND(G3164+(G3164*DES.2),2)</f>
        <v>1014.26</v>
      </c>
    </row>
    <row r="3165" spans="1:9" s="105" customFormat="1" ht="33.950000000000003" customHeight="1">
      <c r="A3165" s="105" t="s">
        <v>11183</v>
      </c>
      <c r="C3165" s="94">
        <f>+VLOOKUP(A3165,BD!$A$2:$E$3988,3,0)</f>
        <v>730</v>
      </c>
      <c r="D3165" s="95" t="str">
        <f>+VLOOKUP(A3165,BD!$A$2:$E$3988,4,0)</f>
        <v>Interior del techo</v>
      </c>
      <c r="E3165" s="96">
        <f>+VLOOKUP(A3165,BD!$A$2:$E$3988,5,0)</f>
        <v>1043.48</v>
      </c>
      <c r="G3165" s="101">
        <f t="shared" si="98"/>
        <v>563.48</v>
      </c>
      <c r="I3165" s="101">
        <f t="array" ref="I3165">+ROUND(G3165+(G3165*DES.2),2)</f>
        <v>1014.26</v>
      </c>
    </row>
    <row r="3166" spans="1:9" s="105" customFormat="1" ht="33.950000000000003" customHeight="1">
      <c r="A3166" s="105" t="s">
        <v>11185</v>
      </c>
      <c r="C3166" s="94">
        <f>+VLOOKUP(A3166,BD!$A$2:$E$3988,3,0)</f>
        <v>731</v>
      </c>
      <c r="D3166" s="95" t="str">
        <f>+VLOOKUP(A3166,BD!$A$2:$E$3988,4,0)</f>
        <v>Tapa de baúl, piso</v>
      </c>
      <c r="E3166" s="96">
        <f>+VLOOKUP(A3166,BD!$A$2:$E$3988,5,0)</f>
        <v>1130.43</v>
      </c>
      <c r="G3166" s="101">
        <f t="shared" si="98"/>
        <v>610.42999999999995</v>
      </c>
      <c r="I3166" s="101">
        <f t="array" ref="I3166">+ROUND(G3166+(G3166*DES.2),2)</f>
        <v>1098.77</v>
      </c>
    </row>
    <row r="3167" spans="1:9" s="105" customFormat="1" ht="33.950000000000003" customHeight="1">
      <c r="A3167" s="105" t="s">
        <v>11187</v>
      </c>
      <c r="C3167" s="94">
        <f>+VLOOKUP(A3167,BD!$A$2:$E$3988,3,0)</f>
        <v>732</v>
      </c>
      <c r="D3167" s="95" t="str">
        <f>+VLOOKUP(A3167,BD!$A$2:$E$3988,4,0)</f>
        <v>Capó y guardabarros delantero</v>
      </c>
      <c r="E3167" s="96">
        <f>+VLOOKUP(A3167,BD!$A$2:$E$3988,5,0)</f>
        <v>1130.43</v>
      </c>
      <c r="G3167" s="101">
        <f t="shared" si="98"/>
        <v>610.42999999999995</v>
      </c>
      <c r="I3167" s="101">
        <f t="array" ref="I3167">+ROUND(G3167+(G3167*DES.2),2)</f>
        <v>1098.77</v>
      </c>
    </row>
    <row r="3168" spans="1:9" s="105" customFormat="1" ht="33.950000000000003" customHeight="1">
      <c r="A3168" s="105" t="s">
        <v>11189</v>
      </c>
      <c r="C3168" s="94">
        <f>+VLOOKUP(A3168,BD!$A$2:$E$3988,3,0)</f>
        <v>733</v>
      </c>
      <c r="D3168" s="95" t="str">
        <f>+VLOOKUP(A3168,BD!$A$2:$E$3988,4,0)</f>
        <v>Interior del techo</v>
      </c>
      <c r="E3168" s="96">
        <f>+VLOOKUP(A3168,BD!$A$2:$E$3988,5,0)</f>
        <v>1130.43</v>
      </c>
      <c r="G3168" s="101">
        <f t="shared" si="98"/>
        <v>610.42999999999995</v>
      </c>
      <c r="I3168" s="101">
        <f t="array" ref="I3168">+ROUND(G3168+(G3168*DES.2),2)</f>
        <v>1098.77</v>
      </c>
    </row>
    <row r="3169" spans="1:9" s="105" customFormat="1" ht="33.950000000000003" customHeight="1">
      <c r="A3169" s="105" t="s">
        <v>11191</v>
      </c>
      <c r="C3169" s="94">
        <f>+VLOOKUP(A3169,BD!$A$2:$E$3988,3,0)</f>
        <v>734</v>
      </c>
      <c r="D3169" s="95" t="str">
        <f>+VLOOKUP(A3169,BD!$A$2:$E$3988,4,0)</f>
        <v>Paragolpes delantero, panel de puerta</v>
      </c>
      <c r="E3169" s="96">
        <f>+VLOOKUP(A3169,BD!$A$2:$E$3988,5,0)</f>
        <v>1000</v>
      </c>
      <c r="G3169" s="101">
        <f t="shared" si="98"/>
        <v>540</v>
      </c>
      <c r="I3169" s="101">
        <f t="array" ref="I3169">+ROUND(G3169+(G3169*DES.2),2)</f>
        <v>972</v>
      </c>
    </row>
    <row r="3170" spans="1:9" s="105" customFormat="1" ht="33.950000000000003" customHeight="1">
      <c r="A3170" s="105" t="s">
        <v>11193</v>
      </c>
      <c r="C3170" s="94">
        <f>+VLOOKUP(A3170,BD!$A$2:$E$3988,3,0)</f>
        <v>735</v>
      </c>
      <c r="D3170" s="95" t="str">
        <f>+VLOOKUP(A3170,BD!$A$2:$E$3988,4,0)</f>
        <v>Faldón lateral</v>
      </c>
      <c r="E3170" s="96">
        <f>+VLOOKUP(A3170,BD!$A$2:$E$3988,5,0)</f>
        <v>1500</v>
      </c>
      <c r="G3170" s="101">
        <f t="shared" si="98"/>
        <v>810</v>
      </c>
      <c r="I3170" s="101">
        <f t="array" ref="I3170">+ROUND(G3170+(G3170*DES.2),2)</f>
        <v>1458</v>
      </c>
    </row>
    <row r="3171" spans="1:9" s="105" customFormat="1" ht="33.950000000000003" customHeight="1">
      <c r="A3171" s="105" t="s">
        <v>11195</v>
      </c>
      <c r="C3171" s="94">
        <f>+VLOOKUP(A3171,BD!$A$2:$E$3988,3,0)</f>
        <v>736</v>
      </c>
      <c r="D3171" s="95" t="str">
        <f>+VLOOKUP(A3171,BD!$A$2:$E$3988,4,0)</f>
        <v>Paragolpes trasero, guardabarros</v>
      </c>
      <c r="E3171" s="96">
        <f>+VLOOKUP(A3171,BD!$A$2:$E$3988,5,0)</f>
        <v>1065.22</v>
      </c>
      <c r="G3171" s="101">
        <f t="shared" si="98"/>
        <v>575.22</v>
      </c>
      <c r="I3171" s="101">
        <f t="array" ref="I3171">+ROUND(G3171+(G3171*DES.2),2)</f>
        <v>1035.4000000000001</v>
      </c>
    </row>
    <row r="3172" spans="1:9" s="105" customFormat="1" ht="33.950000000000003" customHeight="1">
      <c r="A3172" s="105" t="s">
        <v>11197</v>
      </c>
      <c r="C3172" s="94">
        <f>+VLOOKUP(A3172,BD!$A$2:$E$3988,3,0)</f>
        <v>737</v>
      </c>
      <c r="D3172" s="95" t="str">
        <f>+VLOOKUP(A3172,BD!$A$2:$E$3988,4,0)</f>
        <v>Faldón lateral, pasarruedas</v>
      </c>
      <c r="E3172" s="96">
        <f>+VLOOKUP(A3172,BD!$A$2:$E$3988,5,0)</f>
        <v>913.04</v>
      </c>
      <c r="G3172" s="101">
        <f t="shared" si="98"/>
        <v>493.04</v>
      </c>
      <c r="I3172" s="101">
        <f t="array" ref="I3172">+ROUND(G3172+(G3172*DES.2),2)</f>
        <v>887.47</v>
      </c>
    </row>
    <row r="3173" spans="1:9" s="105" customFormat="1" ht="33.950000000000003" customHeight="1">
      <c r="A3173" s="105" t="s">
        <v>11199</v>
      </c>
      <c r="C3173" s="94">
        <f>+VLOOKUP(A3173,BD!$A$2:$E$3988,3,0)</f>
        <v>738</v>
      </c>
      <c r="D3173" s="95" t="str">
        <f>+VLOOKUP(A3173,BD!$A$2:$E$3988,4,0)</f>
        <v>Forro frontal, protector térmico</v>
      </c>
      <c r="E3173" s="96">
        <f>+VLOOKUP(A3173,BD!$A$2:$E$3988,5,0)</f>
        <v>1130.43</v>
      </c>
      <c r="G3173" s="101">
        <f t="shared" si="98"/>
        <v>610.42999999999995</v>
      </c>
      <c r="I3173" s="101">
        <f t="array" ref="I3173">+ROUND(G3173+(G3173*DES.2),2)</f>
        <v>1098.77</v>
      </c>
    </row>
    <row r="3174" spans="1:9" s="105" customFormat="1" ht="33.950000000000003" customHeight="1">
      <c r="A3174" s="105" t="s">
        <v>11201</v>
      </c>
      <c r="C3174" s="94">
        <f>+VLOOKUP(A3174,BD!$A$2:$E$3988,3,0)</f>
        <v>739</v>
      </c>
      <c r="D3174" s="95" t="str">
        <f>+VLOOKUP(A3174,BD!$A$2:$E$3988,4,0)</f>
        <v>Paragolpes trasero</v>
      </c>
      <c r="E3174" s="96">
        <f>+VLOOKUP(A3174,BD!$A$2:$E$3988,5,0)</f>
        <v>1130.43</v>
      </c>
      <c r="G3174" s="101">
        <f t="shared" si="98"/>
        <v>610.42999999999995</v>
      </c>
      <c r="I3174" s="101">
        <f t="array" ref="I3174">+ROUND(G3174+(G3174*DES.2),2)</f>
        <v>1098.77</v>
      </c>
    </row>
    <row r="3175" spans="1:9" s="105" customFormat="1" ht="33.950000000000003" customHeight="1">
      <c r="A3175" s="105" t="s">
        <v>11203</v>
      </c>
      <c r="C3175" s="94">
        <f>+VLOOKUP(A3175,BD!$A$2:$E$3988,3,0)</f>
        <v>740</v>
      </c>
      <c r="D3175" s="95" t="str">
        <f>+VLOOKUP(A3175,BD!$A$2:$E$3988,4,0)</f>
        <v>Casquillo para tornillo</v>
      </c>
      <c r="E3175" s="96">
        <f>+VLOOKUP(A3175,BD!$A$2:$E$3988,5,0)</f>
        <v>1500</v>
      </c>
      <c r="G3175" s="101">
        <f t="shared" si="98"/>
        <v>810</v>
      </c>
      <c r="I3175" s="101">
        <f t="array" ref="I3175">+ROUND(G3175+(G3175*DES.2),2)</f>
        <v>1458</v>
      </c>
    </row>
    <row r="3176" spans="1:9" s="105" customFormat="1" ht="33.950000000000003" customHeight="1">
      <c r="A3176" s="105" t="s">
        <v>11205</v>
      </c>
      <c r="C3176" s="94">
        <f>+VLOOKUP(A3176,BD!$A$2:$E$3988,3,0)</f>
        <v>741</v>
      </c>
      <c r="D3176" s="95" t="str">
        <f>+VLOOKUP(A3176,BD!$A$2:$E$3988,4,0)</f>
        <v>Paragolpes trasero</v>
      </c>
      <c r="E3176" s="96">
        <f>+VLOOKUP(A3176,BD!$A$2:$E$3988,5,0)</f>
        <v>1217.3900000000001</v>
      </c>
      <c r="G3176" s="101">
        <f t="shared" si="98"/>
        <v>657.39</v>
      </c>
      <c r="I3176" s="101">
        <f t="array" ref="I3176">+ROUND(G3176+(G3176*DES.2),2)</f>
        <v>1183.3</v>
      </c>
    </row>
    <row r="3177" spans="1:9" s="105" customFormat="1" ht="33.950000000000003" customHeight="1">
      <c r="A3177" s="105" t="s">
        <v>11207</v>
      </c>
      <c r="C3177" s="94">
        <f>+VLOOKUP(A3177,BD!$A$2:$E$3988,3,0)</f>
        <v>742</v>
      </c>
      <c r="D3177" s="95" t="str">
        <f>+VLOOKUP(A3177,BD!$A$2:$E$3988,4,0)</f>
        <v>Guardabarros</v>
      </c>
      <c r="E3177" s="96">
        <f>+VLOOKUP(A3177,BD!$A$2:$E$3988,5,0)</f>
        <v>1000</v>
      </c>
      <c r="G3177" s="101">
        <f t="shared" si="98"/>
        <v>540</v>
      </c>
      <c r="I3177" s="101">
        <f t="array" ref="I3177">+ROUND(G3177+(G3177*DES.2),2)</f>
        <v>972</v>
      </c>
    </row>
    <row r="3178" spans="1:9" s="105" customFormat="1" ht="33.950000000000003" customHeight="1">
      <c r="A3178" s="105" t="s">
        <v>11209</v>
      </c>
      <c r="C3178" s="94">
        <f>+VLOOKUP(A3178,BD!$A$2:$E$3988,3,0)</f>
        <v>755</v>
      </c>
      <c r="D3178" s="95" t="str">
        <f>+VLOOKUP(A3178,BD!$A$2:$E$3988,4,0)</f>
        <v>Rejilla, pasarruedas, paragolpes delantero y trasero, panel de puerta, asiento</v>
      </c>
      <c r="E3178" s="96">
        <f>+VLOOKUP(A3178,BD!$A$2:$E$3988,5,0)</f>
        <v>1217.3900000000001</v>
      </c>
      <c r="G3178" s="101">
        <f t="shared" si="98"/>
        <v>657.39</v>
      </c>
      <c r="I3178" s="101">
        <f t="array" ref="I3178">+ROUND(G3178+(G3178*DES.2),2)</f>
        <v>1183.3</v>
      </c>
    </row>
    <row r="3179" spans="1:9" s="105" customFormat="1" ht="33.950000000000003" customHeight="1">
      <c r="A3179" s="105" t="s">
        <v>11211</v>
      </c>
      <c r="C3179" s="94">
        <f>+VLOOKUP(A3179,BD!$A$2:$E$3988,3,0)</f>
        <v>756</v>
      </c>
      <c r="D3179" s="95" t="str">
        <f>+VLOOKUP(A3179,BD!$A$2:$E$3988,4,0)</f>
        <v>Rejilla, bandeja trasera, interior, luz</v>
      </c>
      <c r="E3179" s="96">
        <f>+VLOOKUP(A3179,BD!$A$2:$E$3988,5,0)</f>
        <v>1282.6099999999999</v>
      </c>
      <c r="G3179" s="101">
        <f t="shared" si="98"/>
        <v>692.61</v>
      </c>
      <c r="I3179" s="101">
        <f t="array" ref="I3179">+ROUND(G3179+(G3179*DES.2),2)</f>
        <v>1246.7</v>
      </c>
    </row>
    <row r="3180" spans="1:9" s="105" customFormat="1" ht="33.950000000000003" customHeight="1">
      <c r="A3180" s="105" t="s">
        <v>11213</v>
      </c>
      <c r="C3180" s="94">
        <f>+VLOOKUP(A3180,BD!$A$2:$E$3988,3,0)</f>
        <v>757</v>
      </c>
      <c r="D3180" s="95" t="str">
        <f>+VLOOKUP(A3180,BD!$A$2:$E$3988,4,0)</f>
        <v>Tapa interior de baúl</v>
      </c>
      <c r="E3180" s="96">
        <f>+VLOOKUP(A3180,BD!$A$2:$E$3988,5,0)</f>
        <v>1065.22</v>
      </c>
      <c r="G3180" s="101">
        <f t="shared" si="98"/>
        <v>575.22</v>
      </c>
      <c r="I3180" s="101">
        <f t="array" ref="I3180">+ROUND(G3180+(G3180*DES.2),2)</f>
        <v>1035.4000000000001</v>
      </c>
    </row>
    <row r="3181" spans="1:9" s="105" customFormat="1" ht="33.950000000000003" customHeight="1">
      <c r="A3181" s="105" t="s">
        <v>11215</v>
      </c>
      <c r="C3181" s="94">
        <f>+VLOOKUP(A3181,BD!$A$2:$E$3988,3,0)</f>
        <v>758</v>
      </c>
      <c r="D3181" s="95" t="str">
        <f>+VLOOKUP(A3181,BD!$A$2:$E$3988,4,0)</f>
        <v>Tapizado interior de puerta</v>
      </c>
      <c r="E3181" s="96">
        <f>+VLOOKUP(A3181,BD!$A$2:$E$3988,5,0)</f>
        <v>1065.22</v>
      </c>
      <c r="G3181" s="101">
        <f t="shared" si="98"/>
        <v>575.22</v>
      </c>
      <c r="I3181" s="101">
        <f t="array" ref="I3181">+ROUND(G3181+(G3181*DES.2),2)</f>
        <v>1035.4000000000001</v>
      </c>
    </row>
    <row r="3182" spans="1:9" s="105" customFormat="1" ht="33.950000000000003" customHeight="1">
      <c r="A3182" s="105" t="s">
        <v>11217</v>
      </c>
      <c r="C3182" s="94">
        <f>+VLOOKUP(A3182,BD!$A$2:$E$3988,3,0)</f>
        <v>759</v>
      </c>
      <c r="D3182" s="95" t="str">
        <f>+VLOOKUP(A3182,BD!$A$2:$E$3988,4,0)</f>
        <v>Panel de puerta</v>
      </c>
      <c r="E3182" s="96">
        <f>+VLOOKUP(A3182,BD!$A$2:$E$3988,5,0)</f>
        <v>913.04</v>
      </c>
      <c r="G3182" s="101">
        <f t="shared" si="98"/>
        <v>493.04</v>
      </c>
      <c r="I3182" s="101">
        <f t="array" ref="I3182">+ROUND(G3182+(G3182*DES.2),2)</f>
        <v>887.47</v>
      </c>
    </row>
    <row r="3183" spans="1:9" s="105" customFormat="1" ht="33.950000000000003" customHeight="1">
      <c r="A3183" s="105" t="s">
        <v>11219</v>
      </c>
      <c r="C3183" s="94">
        <f>+VLOOKUP(A3183,BD!$A$2:$E$3988,3,0)</f>
        <v>760</v>
      </c>
      <c r="D3183" s="95" t="str">
        <f>+VLOOKUP(A3183,BD!$A$2:$E$3988,4,0)</f>
        <v>Baúl trasero, techo, panel de puerta, freno</v>
      </c>
      <c r="E3183" s="96">
        <f>+VLOOKUP(A3183,BD!$A$2:$E$3988,5,0)</f>
        <v>1065.22</v>
      </c>
      <c r="G3183" s="101">
        <f t="shared" si="98"/>
        <v>575.22</v>
      </c>
      <c r="I3183" s="101">
        <f t="array" ref="I3183">+ROUND(G3183+(G3183*DES.2),2)</f>
        <v>1035.4000000000001</v>
      </c>
    </row>
    <row r="3184" spans="1:9" s="105" customFormat="1" ht="33.950000000000003" customHeight="1">
      <c r="A3184" s="105" t="s">
        <v>11221</v>
      </c>
      <c r="C3184" s="94">
        <f>+VLOOKUP(A3184,BD!$A$2:$E$3988,3,0)</f>
        <v>761</v>
      </c>
      <c r="D3184" s="95" t="str">
        <f>+VLOOKUP(A3184,BD!$A$2:$E$3988,4,0)</f>
        <v>Techo</v>
      </c>
      <c r="E3184" s="96">
        <f>+VLOOKUP(A3184,BD!$A$2:$E$3988,5,0)</f>
        <v>1217.3900000000001</v>
      </c>
      <c r="G3184" s="101">
        <f t="shared" si="98"/>
        <v>657.39</v>
      </c>
      <c r="I3184" s="101">
        <f t="array" ref="I3184">+ROUND(G3184+(G3184*DES.2),2)</f>
        <v>1183.3</v>
      </c>
    </row>
    <row r="3185" spans="1:9" s="105" customFormat="1" ht="33.950000000000003" customHeight="1">
      <c r="A3185" s="105" t="s">
        <v>11223</v>
      </c>
      <c r="C3185" s="94">
        <f>+VLOOKUP(A3185,BD!$A$2:$E$3988,3,0)</f>
        <v>762</v>
      </c>
      <c r="D3185" s="95" t="str">
        <f>+VLOOKUP(A3185,BD!$A$2:$E$3988,4,0)</f>
        <v>Panel de puerta</v>
      </c>
      <c r="E3185" s="96">
        <f>+VLOOKUP(A3185,BD!$A$2:$E$3988,5,0)</f>
        <v>1608.7</v>
      </c>
      <c r="G3185" s="101">
        <f t="shared" si="98"/>
        <v>868.7</v>
      </c>
      <c r="I3185" s="101">
        <f t="array" ref="I3185">+ROUND(G3185+(G3185*DES.2),2)</f>
        <v>1563.66</v>
      </c>
    </row>
    <row r="3186" spans="1:9" s="105" customFormat="1" ht="33.950000000000003" customHeight="1">
      <c r="A3186" s="105" t="s">
        <v>11225</v>
      </c>
      <c r="C3186" s="94">
        <f>+VLOOKUP(A3186,BD!$A$2:$E$3988,3,0)</f>
        <v>763</v>
      </c>
      <c r="D3186" s="95" t="str">
        <f>+VLOOKUP(A3186,BD!$A$2:$E$3988,4,0)</f>
        <v>Parte superior de faro, guardabarros</v>
      </c>
      <c r="E3186" s="96">
        <f>+VLOOKUP(A3186,BD!$A$2:$E$3988,5,0)</f>
        <v>1347.83</v>
      </c>
      <c r="G3186" s="101">
        <f t="shared" si="98"/>
        <v>727.83</v>
      </c>
      <c r="I3186" s="101">
        <f t="array" ref="I3186">+ROUND(G3186+(G3186*DES.2),2)</f>
        <v>1310.0899999999999</v>
      </c>
    </row>
    <row r="3187" spans="1:9" s="105" customFormat="1" ht="33.950000000000003" customHeight="1">
      <c r="A3187" s="105" t="s">
        <v>11227</v>
      </c>
      <c r="C3187" s="94">
        <f>+VLOOKUP(A3187,BD!$A$2:$E$3988,3,0)</f>
        <v>764</v>
      </c>
      <c r="D3187" s="95" t="str">
        <f>+VLOOKUP(A3187,BD!$A$2:$E$3988,4,0)</f>
        <v>Panel de puerta</v>
      </c>
      <c r="E3187" s="96">
        <f>+VLOOKUP(A3187,BD!$A$2:$E$3988,5,0)</f>
        <v>1804.35</v>
      </c>
      <c r="G3187" s="101">
        <f t="shared" si="98"/>
        <v>974.35</v>
      </c>
      <c r="I3187" s="101">
        <f t="array" ref="I3187">+ROUND(G3187+(G3187*DES.2),2)</f>
        <v>1753.83</v>
      </c>
    </row>
    <row r="3188" spans="1:9" s="105" customFormat="1" ht="33.950000000000003" customHeight="1">
      <c r="A3188" s="105" t="s">
        <v>11229</v>
      </c>
      <c r="C3188" s="94">
        <f>+VLOOKUP(A3188,BD!$A$2:$E$3988,3,0)</f>
        <v>765</v>
      </c>
      <c r="D3188" s="95" t="str">
        <f>+VLOOKUP(A3188,BD!$A$2:$E$3988,4,0)</f>
        <v>Panel de puerta</v>
      </c>
      <c r="E3188" s="96">
        <f>+VLOOKUP(A3188,BD!$A$2:$E$3988,5,0)</f>
        <v>1565.22</v>
      </c>
      <c r="G3188" s="101">
        <f t="shared" si="98"/>
        <v>845.22</v>
      </c>
      <c r="I3188" s="101">
        <f t="array" ref="I3188">+ROUND(G3188+(G3188*DES.2),2)</f>
        <v>1521.4</v>
      </c>
    </row>
    <row r="3189" spans="1:9" s="105" customFormat="1" ht="33.950000000000003" customHeight="1">
      <c r="A3189" s="105" t="s">
        <v>11231</v>
      </c>
      <c r="C3189" s="94">
        <f>+VLOOKUP(A3189,BD!$A$2:$E$3988,3,0)</f>
        <v>766</v>
      </c>
      <c r="D3189" s="95" t="str">
        <f>+VLOOKUP(A3189,BD!$A$2:$E$3988,4,0)</f>
        <v>Panel de puerta</v>
      </c>
      <c r="E3189" s="96">
        <f>+VLOOKUP(A3189,BD!$A$2:$E$3988,5,0)</f>
        <v>1804.35</v>
      </c>
      <c r="G3189" s="101">
        <f t="shared" si="98"/>
        <v>974.35</v>
      </c>
      <c r="I3189" s="101">
        <f t="array" ref="I3189">+ROUND(G3189+(G3189*DES.2),2)</f>
        <v>1753.83</v>
      </c>
    </row>
    <row r="3190" spans="1:9" s="105" customFormat="1" ht="33.950000000000003" customHeight="1">
      <c r="A3190" s="105" t="s">
        <v>11233</v>
      </c>
      <c r="C3190" s="94">
        <f>+VLOOKUP(A3190,BD!$A$2:$E$3988,3,0)</f>
        <v>767</v>
      </c>
      <c r="D3190" s="95" t="str">
        <f>+VLOOKUP(A3190,BD!$A$2:$E$3988,4,0)</f>
        <v>Burlete de puertas delantero y trasero</v>
      </c>
      <c r="E3190" s="96">
        <f>+VLOOKUP(A3190,BD!$A$2:$E$3988,5,0)</f>
        <v>847.83</v>
      </c>
      <c r="G3190" s="101">
        <f t="shared" si="98"/>
        <v>457.83</v>
      </c>
      <c r="I3190" s="101">
        <f t="array" ref="I3190">+ROUND(G3190+(G3190*DES.2),2)</f>
        <v>824.09</v>
      </c>
    </row>
    <row r="3191" spans="1:9" s="105" customFormat="1" ht="33.950000000000003" customHeight="1">
      <c r="A3191" s="105" t="s">
        <v>11235</v>
      </c>
      <c r="C3191" s="94">
        <f>+VLOOKUP(A3191,BD!$A$2:$E$3988,3,0)</f>
        <v>768</v>
      </c>
      <c r="D3191" s="95" t="str">
        <f>+VLOOKUP(A3191,BD!$A$2:$E$3988,4,0)</f>
        <v>Faldón lateral</v>
      </c>
      <c r="E3191" s="96">
        <f>+VLOOKUP(A3191,BD!$A$2:$E$3988,5,0)</f>
        <v>1000</v>
      </c>
      <c r="G3191" s="101">
        <f t="shared" si="98"/>
        <v>540</v>
      </c>
      <c r="I3191" s="101">
        <f t="array" ref="I3191">+ROUND(G3191+(G3191*DES.2),2)</f>
        <v>972</v>
      </c>
    </row>
    <row r="3192" spans="1:9" s="105" customFormat="1" ht="33.950000000000003" customHeight="1">
      <c r="A3192" s="105" t="s">
        <v>11237</v>
      </c>
      <c r="C3192" s="94">
        <f>+VLOOKUP(A3192,BD!$A$2:$E$3988,3,0)</f>
        <v>769</v>
      </c>
      <c r="D3192" s="95" t="str">
        <f>+VLOOKUP(A3192,BD!$A$2:$E$3988,4,0)</f>
        <v>Bajo piso, alfombra</v>
      </c>
      <c r="E3192" s="96">
        <f>+VLOOKUP(A3192,BD!$A$2:$E$3988,5,0)</f>
        <v>1282.6099999999999</v>
      </c>
      <c r="G3192" s="101">
        <f t="shared" si="98"/>
        <v>692.61</v>
      </c>
      <c r="I3192" s="101">
        <f t="array" ref="I3192">+ROUND(G3192+(G3192*DES.2),2)</f>
        <v>1246.7</v>
      </c>
    </row>
    <row r="3193" spans="1:9" s="105" customFormat="1" ht="33.950000000000003" customHeight="1">
      <c r="A3193" s="105" t="s">
        <v>11239</v>
      </c>
      <c r="C3193" s="94">
        <f>+VLOOKUP(A3193,BD!$A$2:$E$3988,3,0)</f>
        <v>770</v>
      </c>
      <c r="D3193" s="95" t="str">
        <f>+VLOOKUP(A3193,BD!$A$2:$E$3988,4,0)</f>
        <v>Panel de puerta</v>
      </c>
      <c r="E3193" s="96">
        <f>+VLOOKUP(A3193,BD!$A$2:$E$3988,5,0)</f>
        <v>2000</v>
      </c>
      <c r="G3193" s="101">
        <f t="shared" si="98"/>
        <v>1080</v>
      </c>
      <c r="I3193" s="101">
        <f t="array" ref="I3193">+ROUND(G3193+(G3193*DES.2),2)</f>
        <v>1944</v>
      </c>
    </row>
    <row r="3194" spans="1:9" s="105" customFormat="1" ht="33.950000000000003" customHeight="1">
      <c r="A3194" s="105" t="s">
        <v>11241</v>
      </c>
      <c r="C3194" s="94">
        <f>+VLOOKUP(A3194,BD!$A$2:$E$3988,3,0)</f>
        <v>771</v>
      </c>
      <c r="D3194" s="95" t="str">
        <f>+VLOOKUP(A3194,BD!$A$2:$E$3988,4,0)</f>
        <v>Pilar, puerta, faldón lateral</v>
      </c>
      <c r="E3194" s="96">
        <f>+VLOOKUP(A3194,BD!$A$2:$E$3988,5,0)</f>
        <v>913.04</v>
      </c>
      <c r="G3194" s="101">
        <f t="shared" si="98"/>
        <v>493.04</v>
      </c>
      <c r="I3194" s="101">
        <f t="array" ref="I3194">+ROUND(G3194+(G3194*DES.2),2)</f>
        <v>887.47</v>
      </c>
    </row>
    <row r="3195" spans="1:9" s="105" customFormat="1" ht="33.950000000000003" customHeight="1">
      <c r="A3195" s="105" t="s">
        <v>11243</v>
      </c>
      <c r="C3195" s="94">
        <f>+VLOOKUP(A3195,BD!$A$2:$E$3988,3,0)</f>
        <v>772</v>
      </c>
      <c r="D3195" s="95" t="str">
        <f>+VLOOKUP(A3195,BD!$A$2:$E$3988,4,0)</f>
        <v>Parabrisas, capó, faldón lateral</v>
      </c>
      <c r="E3195" s="96">
        <f>+VLOOKUP(A3195,BD!$A$2:$E$3988,5,0)</f>
        <v>913.04</v>
      </c>
      <c r="G3195" s="101">
        <f t="shared" si="98"/>
        <v>493.04</v>
      </c>
      <c r="I3195" s="101">
        <f t="array" ref="I3195">+ROUND(G3195+(G3195*DES.2),2)</f>
        <v>887.47</v>
      </c>
    </row>
    <row r="3196" spans="1:9" s="105" customFormat="1" ht="33.950000000000003" customHeight="1">
      <c r="A3196" s="105" t="s">
        <v>11245</v>
      </c>
      <c r="C3196" s="94">
        <f>+VLOOKUP(A3196,BD!$A$2:$E$3988,3,0)</f>
        <v>773</v>
      </c>
      <c r="D3196" s="95" t="str">
        <f>+VLOOKUP(A3196,BD!$A$2:$E$3988,4,0)</f>
        <v>Guardabarros, asiento</v>
      </c>
      <c r="E3196" s="96">
        <f>+VLOOKUP(A3196,BD!$A$2:$E$3988,5,0)</f>
        <v>913.04</v>
      </c>
      <c r="G3196" s="101">
        <f t="shared" si="98"/>
        <v>493.04</v>
      </c>
      <c r="I3196" s="101">
        <f t="array" ref="I3196">+ROUND(G3196+(G3196*DES.2),2)</f>
        <v>887.47</v>
      </c>
    </row>
    <row r="3197" spans="1:9" s="105" customFormat="1" ht="33.950000000000003" customHeight="1">
      <c r="A3197" s="105" t="s">
        <v>11247</v>
      </c>
      <c r="C3197" s="94">
        <f>+VLOOKUP(A3197,BD!$A$2:$E$3988,3,0)</f>
        <v>785</v>
      </c>
      <c r="D3197" s="95" t="str">
        <f>+VLOOKUP(A3197,BD!$A$2:$E$3988,4,0)</f>
        <v>Paragolpes delantero y trasero</v>
      </c>
      <c r="E3197" s="96">
        <f>+VLOOKUP(A3197,BD!$A$2:$E$3988,5,0)</f>
        <v>1347.83</v>
      </c>
      <c r="G3197" s="101">
        <f t="shared" si="98"/>
        <v>727.83</v>
      </c>
      <c r="I3197" s="101">
        <f t="array" ref="I3197">+ROUND(G3197+(G3197*DES.2),2)</f>
        <v>1310.0899999999999</v>
      </c>
    </row>
    <row r="3198" spans="1:9" s="105" customFormat="1" ht="33.950000000000003" customHeight="1">
      <c r="A3198" s="105" t="s">
        <v>11249</v>
      </c>
      <c r="C3198" s="94">
        <f>+VLOOKUP(A3198,BD!$A$2:$E$3988,3,0)</f>
        <v>786</v>
      </c>
      <c r="D3198" s="95" t="str">
        <f>+VLOOKUP(A3198,BD!$A$2:$E$3988,4,0)</f>
        <v>Faldón lateral, protector contra salpicaduras, pasarruedas</v>
      </c>
      <c r="E3198" s="96">
        <f>+VLOOKUP(A3198,BD!$A$2:$E$3988,5,0)</f>
        <v>1130.43</v>
      </c>
      <c r="G3198" s="101">
        <f t="shared" si="98"/>
        <v>610.42999999999995</v>
      </c>
      <c r="I3198" s="101">
        <f t="array" ref="I3198">+ROUND(G3198+(G3198*DES.2),2)</f>
        <v>1098.77</v>
      </c>
    </row>
    <row r="3199" spans="1:9" s="105" customFormat="1" ht="33.950000000000003" customHeight="1">
      <c r="A3199" s="105" t="s">
        <v>11251</v>
      </c>
      <c r="C3199" s="94">
        <f>+VLOOKUP(A3199,BD!$A$2:$E$3988,3,0)</f>
        <v>787</v>
      </c>
      <c r="D3199" s="95" t="str">
        <f>+VLOOKUP(A3199,BD!$A$2:$E$3988,4,0)</f>
        <v>Faldón lateral</v>
      </c>
      <c r="E3199" s="96">
        <f>+VLOOKUP(A3199,BD!$A$2:$E$3988,5,0)</f>
        <v>1130.43</v>
      </c>
      <c r="G3199" s="101">
        <f t="shared" si="98"/>
        <v>610.42999999999995</v>
      </c>
      <c r="I3199" s="101">
        <f t="array" ref="I3199">+ROUND(G3199+(G3199*DES.2),2)</f>
        <v>1098.77</v>
      </c>
    </row>
    <row r="3200" spans="1:9" s="105" customFormat="1" ht="33.950000000000003" customHeight="1">
      <c r="A3200" s="105" t="s">
        <v>11253</v>
      </c>
      <c r="C3200" s="94">
        <f>+VLOOKUP(A3200,BD!$A$2:$E$3988,3,0)</f>
        <v>788</v>
      </c>
      <c r="D3200" s="95" t="str">
        <f>+VLOOKUP(A3200,BD!$A$2:$E$3988,4,0)</f>
        <v>Tapa de pilar</v>
      </c>
      <c r="E3200" s="96">
        <f>+VLOOKUP(A3200,BD!$A$2:$E$3988,5,0)</f>
        <v>1130.43</v>
      </c>
      <c r="G3200" s="101">
        <f t="shared" si="98"/>
        <v>610.42999999999995</v>
      </c>
      <c r="I3200" s="101">
        <f t="array" ref="I3200">+ROUND(G3200+(G3200*DES.2),2)</f>
        <v>1098.77</v>
      </c>
    </row>
    <row r="3201" spans="1:9" s="105" customFormat="1" ht="33.950000000000003" customHeight="1">
      <c r="A3201" s="105" t="s">
        <v>11255</v>
      </c>
      <c r="C3201" s="94">
        <f>+VLOOKUP(A3201,BD!$A$2:$E$3988,3,0)</f>
        <v>789</v>
      </c>
      <c r="D3201" s="95" t="str">
        <f>+VLOOKUP(A3201,BD!$A$2:$E$3988,4,0)</f>
        <v>Faldón lateral</v>
      </c>
      <c r="E3201" s="96">
        <f>+VLOOKUP(A3201,BD!$A$2:$E$3988,5,0)</f>
        <v>1217.3900000000001</v>
      </c>
      <c r="G3201" s="101">
        <f t="shared" si="98"/>
        <v>657.39</v>
      </c>
      <c r="I3201" s="101">
        <f t="array" ref="I3201">+ROUND(G3201+(G3201*DES.2),2)</f>
        <v>1183.3</v>
      </c>
    </row>
    <row r="3202" spans="1:9" s="105" customFormat="1" ht="33.950000000000003" customHeight="1">
      <c r="A3202" s="105" t="s">
        <v>11257</v>
      </c>
      <c r="C3202" s="94">
        <f>+VLOOKUP(A3202,BD!$A$2:$E$3988,3,0)</f>
        <v>790</v>
      </c>
      <c r="D3202" s="95" t="str">
        <f>+VLOOKUP(A3202,BD!$A$2:$E$3988,4,0)</f>
        <v>Protector contra salpicaduras, fijación de piso</v>
      </c>
      <c r="E3202" s="96">
        <f>+VLOOKUP(A3202,BD!$A$2:$E$3988,5,0)</f>
        <v>1217.3900000000001</v>
      </c>
      <c r="G3202" s="101">
        <f t="shared" si="98"/>
        <v>657.39</v>
      </c>
      <c r="I3202" s="101">
        <f t="array" ref="I3202">+ROUND(G3202+(G3202*DES.2),2)</f>
        <v>1183.3</v>
      </c>
    </row>
    <row r="3203" spans="1:9" s="105" customFormat="1" ht="33.950000000000003" customHeight="1">
      <c r="A3203" s="105" t="s">
        <v>11259</v>
      </c>
      <c r="C3203" s="94">
        <f>+VLOOKUP(A3203,BD!$A$2:$E$3988,3,0)</f>
        <v>791</v>
      </c>
      <c r="D3203" s="95" t="str">
        <f>+VLOOKUP(A3203,BD!$A$2:$E$3988,4,0)</f>
        <v>Guardabarros</v>
      </c>
      <c r="E3203" s="96">
        <f>+VLOOKUP(A3203,BD!$A$2:$E$3988,5,0)</f>
        <v>1217.3900000000001</v>
      </c>
      <c r="G3203" s="101">
        <f t="shared" si="98"/>
        <v>657.39</v>
      </c>
      <c r="I3203" s="101">
        <f t="array" ref="I3203">+ROUND(G3203+(G3203*DES.2),2)</f>
        <v>1183.3</v>
      </c>
    </row>
    <row r="3204" spans="1:9" s="105" customFormat="1" ht="33.950000000000003" customHeight="1">
      <c r="A3204" s="105" t="s">
        <v>11261</v>
      </c>
      <c r="C3204" s="94">
        <f>+VLOOKUP(A3204,BD!$A$2:$E$3988,3,0)</f>
        <v>792</v>
      </c>
      <c r="D3204" s="95" t="str">
        <f>+VLOOKUP(A3204,BD!$A$2:$E$3988,4,0)</f>
        <v>Botaguas</v>
      </c>
      <c r="E3204" s="96">
        <f>+VLOOKUP(A3204,BD!$A$2:$E$3988,5,0)</f>
        <v>1217.3900000000001</v>
      </c>
      <c r="G3204" s="101">
        <f t="shared" si="98"/>
        <v>657.39</v>
      </c>
      <c r="I3204" s="101">
        <f t="array" ref="I3204">+ROUND(G3204+(G3204*DES.2),2)</f>
        <v>1183.3</v>
      </c>
    </row>
    <row r="3205" spans="1:9" s="105" customFormat="1" ht="33.950000000000003" customHeight="1">
      <c r="A3205" s="105" t="s">
        <v>11263</v>
      </c>
      <c r="C3205" s="94">
        <f>+VLOOKUP(A3205,BD!$A$2:$E$3988,3,0)</f>
        <v>793</v>
      </c>
      <c r="D3205" s="95" t="str">
        <f>+VLOOKUP(A3205,BD!$A$2:$E$3988,4,0)</f>
        <v>Cubierta inferior</v>
      </c>
      <c r="E3205" s="96">
        <f>+VLOOKUP(A3205,BD!$A$2:$E$3988,5,0)</f>
        <v>1478.26</v>
      </c>
      <c r="G3205" s="101">
        <f t="shared" ref="G3205:G3268" si="99">IF($G$7="SI",ROUND(E3205-(E3205*DES.1),2)*1.21,ROUND(E3205-(E3205*DES.1),2))</f>
        <v>798.26</v>
      </c>
      <c r="I3205" s="101">
        <f t="array" ref="I3205">+ROUND(G3205+(G3205*DES.2),2)</f>
        <v>1436.87</v>
      </c>
    </row>
    <row r="3206" spans="1:9" s="105" customFormat="1" ht="33.950000000000003" customHeight="1">
      <c r="A3206" s="105" t="s">
        <v>11265</v>
      </c>
      <c r="C3206" s="94">
        <f>+VLOOKUP(A3206,BD!$A$2:$E$3988,3,0)</f>
        <v>794</v>
      </c>
      <c r="D3206" s="95" t="str">
        <f>+VLOOKUP(A3206,BD!$A$2:$E$3988,4,0)</f>
        <v>Rejilla, faro</v>
      </c>
      <c r="E3206" s="96">
        <f>+VLOOKUP(A3206,BD!$A$2:$E$3988,5,0)</f>
        <v>1391.3</v>
      </c>
      <c r="G3206" s="101">
        <f t="shared" si="99"/>
        <v>751.3</v>
      </c>
      <c r="I3206" s="101">
        <f t="array" ref="I3206">+ROUND(G3206+(G3206*DES.2),2)</f>
        <v>1352.34</v>
      </c>
    </row>
    <row r="3207" spans="1:9" s="105" customFormat="1" ht="33.950000000000003" customHeight="1">
      <c r="A3207" s="105" t="s">
        <v>11267</v>
      </c>
      <c r="C3207" s="94">
        <f>+VLOOKUP(A3207,BD!$A$2:$E$3988,3,0)</f>
        <v>795</v>
      </c>
      <c r="D3207" s="95" t="str">
        <f>+VLOOKUP(A3207,BD!$A$2:$E$3988,4,0)</f>
        <v>Rejilla, panel trasero, luz trasera</v>
      </c>
      <c r="E3207" s="96">
        <f>+VLOOKUP(A3207,BD!$A$2:$E$3988,5,0)</f>
        <v>1478.26</v>
      </c>
      <c r="G3207" s="101">
        <f t="shared" si="99"/>
        <v>798.26</v>
      </c>
      <c r="I3207" s="101">
        <f t="array" ref="I3207">+ROUND(G3207+(G3207*DES.2),2)</f>
        <v>1436.87</v>
      </c>
    </row>
    <row r="3208" spans="1:9" s="105" customFormat="1" ht="33.950000000000003" customHeight="1">
      <c r="A3208" s="105" t="s">
        <v>11269</v>
      </c>
      <c r="C3208" s="94">
        <f>+VLOOKUP(A3208,BD!$A$2:$E$3988,3,0)</f>
        <v>796</v>
      </c>
      <c r="D3208" s="95" t="str">
        <f>+VLOOKUP(A3208,BD!$A$2:$E$3988,4,0)</f>
        <v>Capó, rejilla botaguas</v>
      </c>
      <c r="E3208" s="96">
        <f>+VLOOKUP(A3208,BD!$A$2:$E$3988,5,0)</f>
        <v>1217.3900000000001</v>
      </c>
      <c r="G3208" s="101">
        <f t="shared" si="99"/>
        <v>657.39</v>
      </c>
      <c r="I3208" s="101">
        <f t="array" ref="I3208">+ROUND(G3208+(G3208*DES.2),2)</f>
        <v>1183.3</v>
      </c>
    </row>
    <row r="3209" spans="1:9" s="105" customFormat="1" ht="33.950000000000003" customHeight="1">
      <c r="A3209" s="105" t="s">
        <v>11271</v>
      </c>
      <c r="C3209" s="94">
        <f>+VLOOKUP(A3209,BD!$A$2:$E$3988,3,0)</f>
        <v>797</v>
      </c>
      <c r="D3209" s="95" t="str">
        <f>+VLOOKUP(A3209,BD!$A$2:$E$3988,4,0)</f>
        <v>Moldura lateral, pasarruedas</v>
      </c>
      <c r="E3209" s="96">
        <f>+VLOOKUP(A3209,BD!$A$2:$E$3988,5,0)</f>
        <v>1217.3900000000001</v>
      </c>
      <c r="G3209" s="101">
        <f t="shared" si="99"/>
        <v>657.39</v>
      </c>
      <c r="I3209" s="101">
        <f t="array" ref="I3209">+ROUND(G3209+(G3209*DES.2),2)</f>
        <v>1183.3</v>
      </c>
    </row>
    <row r="3210" spans="1:9" s="105" customFormat="1" ht="33.950000000000003" customHeight="1">
      <c r="A3210" s="105" t="s">
        <v>11273</v>
      </c>
      <c r="C3210" s="94">
        <f>+VLOOKUP(A3210,BD!$A$2:$E$3988,3,0)</f>
        <v>798</v>
      </c>
      <c r="D3210" s="95" t="str">
        <f>+VLOOKUP(A3210,BD!$A$2:$E$3988,4,0)</f>
        <v>Moldura de puerta</v>
      </c>
      <c r="E3210" s="96">
        <f>+VLOOKUP(A3210,BD!$A$2:$E$3988,5,0)</f>
        <v>1217.3900000000001</v>
      </c>
      <c r="G3210" s="101">
        <f t="shared" si="99"/>
        <v>657.39</v>
      </c>
      <c r="I3210" s="101">
        <f t="array" ref="I3210">+ROUND(G3210+(G3210*DES.2),2)</f>
        <v>1183.3</v>
      </c>
    </row>
    <row r="3211" spans="1:9" s="105" customFormat="1" ht="33.950000000000003" customHeight="1">
      <c r="A3211" s="105" t="s">
        <v>11275</v>
      </c>
      <c r="C3211" s="94">
        <f>+VLOOKUP(A3211,BD!$A$2:$E$3988,3,0)</f>
        <v>799</v>
      </c>
      <c r="D3211" s="95" t="str">
        <f>+VLOOKUP(A3211,BD!$A$2:$E$3988,4,0)</f>
        <v>Centro</v>
      </c>
      <c r="E3211" s="96">
        <f>+VLOOKUP(A3211,BD!$A$2:$E$3988,5,0)</f>
        <v>1217.3900000000001</v>
      </c>
      <c r="G3211" s="101">
        <f t="shared" si="99"/>
        <v>657.39</v>
      </c>
      <c r="I3211" s="101">
        <f t="array" ref="I3211">+ROUND(G3211+(G3211*DES.2),2)</f>
        <v>1183.3</v>
      </c>
    </row>
    <row r="3212" spans="1:9" s="105" customFormat="1" ht="33.950000000000003" customHeight="1">
      <c r="A3212" s="105" t="s">
        <v>11277</v>
      </c>
      <c r="C3212" s="94">
        <f>+VLOOKUP(A3212,BD!$A$2:$E$3988,3,0)</f>
        <v>800</v>
      </c>
      <c r="D3212" s="95" t="str">
        <f>+VLOOKUP(A3212,BD!$A$2:$E$3988,4,0)</f>
        <v>Asiento</v>
      </c>
      <c r="E3212" s="96">
        <f>+VLOOKUP(A3212,BD!$A$2:$E$3988,5,0)</f>
        <v>1217.3900000000001</v>
      </c>
      <c r="G3212" s="101">
        <f t="shared" si="99"/>
        <v>657.39</v>
      </c>
      <c r="I3212" s="101">
        <f t="array" ref="I3212">+ROUND(G3212+(G3212*DES.2),2)</f>
        <v>1183.3</v>
      </c>
    </row>
    <row r="3213" spans="1:9" s="105" customFormat="1" ht="33.950000000000003" customHeight="1">
      <c r="A3213" s="105" t="s">
        <v>11279</v>
      </c>
      <c r="C3213" s="94">
        <f>+VLOOKUP(A3213,BD!$A$2:$E$3988,3,0)</f>
        <v>801</v>
      </c>
      <c r="D3213" s="95" t="str">
        <f>+VLOOKUP(A3213,BD!$A$2:$E$3988,4,0)</f>
        <v>Capó</v>
      </c>
      <c r="E3213" s="96">
        <f>+VLOOKUP(A3213,BD!$A$2:$E$3988,5,0)</f>
        <v>739.13</v>
      </c>
      <c r="G3213" s="101">
        <f t="shared" si="99"/>
        <v>399.13</v>
      </c>
      <c r="I3213" s="101">
        <f t="array" ref="I3213">+ROUND(G3213+(G3213*DES.2),2)</f>
        <v>718.43</v>
      </c>
    </row>
    <row r="3214" spans="1:9" s="105" customFormat="1" ht="33.950000000000003" customHeight="1">
      <c r="A3214" s="105" t="s">
        <v>11281</v>
      </c>
      <c r="C3214" s="94">
        <f>+VLOOKUP(A3214,BD!$A$2:$E$3988,3,0)</f>
        <v>802</v>
      </c>
      <c r="D3214" s="95" t="str">
        <f>+VLOOKUP(A3214,BD!$A$2:$E$3988,4,0)</f>
        <v>Faldón lateral, moldura lateral</v>
      </c>
      <c r="E3214" s="96">
        <f>+VLOOKUP(A3214,BD!$A$2:$E$3988,5,0)</f>
        <v>1391.3</v>
      </c>
      <c r="G3214" s="101">
        <f t="shared" si="99"/>
        <v>751.3</v>
      </c>
      <c r="I3214" s="101">
        <f t="array" ref="I3214">+ROUND(G3214+(G3214*DES.2),2)</f>
        <v>1352.34</v>
      </c>
    </row>
    <row r="3215" spans="1:9" s="105" customFormat="1" ht="33.950000000000003" customHeight="1">
      <c r="A3215" s="105" t="s">
        <v>11283</v>
      </c>
      <c r="C3215" s="94">
        <f>+VLOOKUP(A3215,BD!$A$2:$E$3988,3,0)</f>
        <v>803</v>
      </c>
      <c r="D3215" s="95" t="str">
        <f>+VLOOKUP(A3215,BD!$A$2:$E$3988,4,0)</f>
        <v>Panel de puerta, piso</v>
      </c>
      <c r="E3215" s="96">
        <f>+VLOOKUP(A3215,BD!$A$2:$E$3988,5,0)</f>
        <v>1043.48</v>
      </c>
      <c r="G3215" s="101">
        <f t="shared" si="99"/>
        <v>563.48</v>
      </c>
      <c r="I3215" s="101">
        <f t="array" ref="I3215">+ROUND(G3215+(G3215*DES.2),2)</f>
        <v>1014.26</v>
      </c>
    </row>
    <row r="3216" spans="1:9" s="105" customFormat="1" ht="33.950000000000003" customHeight="1">
      <c r="A3216" s="105" t="s">
        <v>11285</v>
      </c>
      <c r="C3216" s="94">
        <f>+VLOOKUP(A3216,BD!$A$2:$E$3988,3,0)</f>
        <v>804</v>
      </c>
      <c r="D3216" s="95" t="str">
        <f>+VLOOKUP(A3216,BD!$A$2:$E$3988,4,0)</f>
        <v>Moldura canaleta de techo</v>
      </c>
      <c r="E3216" s="96">
        <f>+VLOOKUP(A3216,BD!$A$2:$E$3988,5,0)</f>
        <v>1217.3900000000001</v>
      </c>
      <c r="G3216" s="101">
        <f t="shared" si="99"/>
        <v>657.39</v>
      </c>
      <c r="I3216" s="101">
        <f t="array" ref="I3216">+ROUND(G3216+(G3216*DES.2),2)</f>
        <v>1183.3</v>
      </c>
    </row>
    <row r="3217" spans="1:9" s="105" customFormat="1" ht="33.950000000000003" customHeight="1">
      <c r="A3217" s="105" t="s">
        <v>11287</v>
      </c>
      <c r="C3217" s="94">
        <f>+VLOOKUP(A3217,BD!$A$2:$E$3988,3,0)</f>
        <v>805</v>
      </c>
      <c r="D3217" s="95" t="str">
        <f>+VLOOKUP(A3217,BD!$A$2:$E$3988,4,0)</f>
        <v>Capó</v>
      </c>
      <c r="E3217" s="96">
        <f>+VLOOKUP(A3217,BD!$A$2:$E$3988,5,0)</f>
        <v>695.65</v>
      </c>
      <c r="G3217" s="101">
        <f t="shared" si="99"/>
        <v>375.65</v>
      </c>
      <c r="I3217" s="101">
        <f t="array" ref="I3217">+ROUND(G3217+(G3217*DES.2),2)</f>
        <v>676.17</v>
      </c>
    </row>
    <row r="3218" spans="1:9" s="105" customFormat="1" ht="33.950000000000003" customHeight="1">
      <c r="A3218" s="105" t="s">
        <v>11289</v>
      </c>
      <c r="C3218" s="94">
        <f>+VLOOKUP(A3218,BD!$A$2:$E$3988,3,0)</f>
        <v>806</v>
      </c>
      <c r="D3218" s="95" t="str">
        <f>+VLOOKUP(A3218,BD!$A$2:$E$3988,4,0)</f>
        <v>Bandeja trasera, luz trasera, bomba de combustible</v>
      </c>
      <c r="E3218" s="96">
        <f>+VLOOKUP(A3218,BD!$A$2:$E$3988,5,0)</f>
        <v>1217.3900000000001</v>
      </c>
      <c r="G3218" s="101">
        <f t="shared" si="99"/>
        <v>657.39</v>
      </c>
      <c r="I3218" s="101">
        <f t="array" ref="I3218">+ROUND(G3218+(G3218*DES.2),2)</f>
        <v>1183.3</v>
      </c>
    </row>
    <row r="3219" spans="1:9" s="105" customFormat="1" ht="33.950000000000003" customHeight="1">
      <c r="A3219" s="105" t="s">
        <v>11291</v>
      </c>
      <c r="C3219" s="94">
        <f>+VLOOKUP(A3219,BD!$A$2:$E$3988,3,0)</f>
        <v>807</v>
      </c>
      <c r="D3219" s="95" t="str">
        <f>+VLOOKUP(A3219,BD!$A$2:$E$3988,4,0)</f>
        <v>Burlete de puerta</v>
      </c>
      <c r="E3219" s="96">
        <f>+VLOOKUP(A3219,BD!$A$2:$E$3988,5,0)</f>
        <v>913.04</v>
      </c>
      <c r="G3219" s="101">
        <f t="shared" si="99"/>
        <v>493.04</v>
      </c>
      <c r="I3219" s="101">
        <f t="array" ref="I3219">+ROUND(G3219+(G3219*DES.2),2)</f>
        <v>887.47</v>
      </c>
    </row>
    <row r="3220" spans="1:9" s="105" customFormat="1" ht="33.950000000000003" customHeight="1">
      <c r="A3220" s="105" t="s">
        <v>11293</v>
      </c>
      <c r="C3220" s="94">
        <f>+VLOOKUP(A3220,BD!$A$2:$E$3988,3,0)</f>
        <v>808</v>
      </c>
      <c r="D3220" s="95" t="str">
        <f>+VLOOKUP(A3220,BD!$A$2:$E$3988,4,0)</f>
        <v>Aislante de capó</v>
      </c>
      <c r="E3220" s="96">
        <f>+VLOOKUP(A3220,BD!$A$2:$E$3988,5,0)</f>
        <v>1000</v>
      </c>
      <c r="G3220" s="101">
        <f t="shared" si="99"/>
        <v>540</v>
      </c>
      <c r="I3220" s="101">
        <f t="array" ref="I3220">+ROUND(G3220+(G3220*DES.2),2)</f>
        <v>972</v>
      </c>
    </row>
    <row r="3221" spans="1:9" s="105" customFormat="1" ht="33.950000000000003" customHeight="1">
      <c r="A3221" s="105" t="s">
        <v>11295</v>
      </c>
      <c r="C3221" s="94">
        <f>+VLOOKUP(A3221,BD!$A$2:$E$3988,3,0)</f>
        <v>809</v>
      </c>
      <c r="D3221" s="95" t="str">
        <f>+VLOOKUP(A3221,BD!$A$2:$E$3988,4,0)</f>
        <v>Guardabarros, faldón lateral, faro antiniebla, fijación de piso</v>
      </c>
      <c r="E3221" s="96">
        <f>+VLOOKUP(A3221,BD!$A$2:$E$3988,5,0)</f>
        <v>913.04</v>
      </c>
      <c r="G3221" s="101">
        <f t="shared" si="99"/>
        <v>493.04</v>
      </c>
      <c r="I3221" s="101">
        <f t="array" ref="I3221">+ROUND(G3221+(G3221*DES.2),2)</f>
        <v>887.47</v>
      </c>
    </row>
    <row r="3222" spans="1:9" s="105" customFormat="1" ht="33.950000000000003" customHeight="1">
      <c r="A3222" s="105" t="s">
        <v>11297</v>
      </c>
      <c r="C3222" s="94">
        <f>+VLOOKUP(A3222,BD!$A$2:$E$3988,3,0)</f>
        <v>820</v>
      </c>
      <c r="D3222" s="95" t="str">
        <f>+VLOOKUP(A3222,BD!$A$2:$E$3988,4,0)</f>
        <v>Moldura lateral</v>
      </c>
      <c r="E3222" s="96">
        <f>+VLOOKUP(A3222,BD!$A$2:$E$3988,5,0)</f>
        <v>913.04</v>
      </c>
      <c r="G3222" s="101">
        <f t="shared" si="99"/>
        <v>493.04</v>
      </c>
      <c r="I3222" s="101">
        <f t="array" ref="I3222">+ROUND(G3222+(G3222*DES.2),2)</f>
        <v>887.47</v>
      </c>
    </row>
    <row r="3223" spans="1:9" s="105" customFormat="1" ht="33.950000000000003" customHeight="1">
      <c r="A3223" s="105" t="s">
        <v>11299</v>
      </c>
      <c r="C3223" s="94">
        <f>+VLOOKUP(A3223,BD!$A$2:$E$3988,3,0)</f>
        <v>821</v>
      </c>
      <c r="D3223" s="95" t="str">
        <f>+VLOOKUP(A3223,BD!$A$2:$E$3988,4,0)</f>
        <v>Panel de puerta</v>
      </c>
      <c r="E3223" s="96">
        <f>+VLOOKUP(A3223,BD!$A$2:$E$3988,5,0)</f>
        <v>1217.3900000000001</v>
      </c>
      <c r="G3223" s="101">
        <f t="shared" si="99"/>
        <v>657.39</v>
      </c>
      <c r="I3223" s="101">
        <f t="array" ref="I3223">+ROUND(G3223+(G3223*DES.2),2)</f>
        <v>1183.3</v>
      </c>
    </row>
    <row r="3224" spans="1:9" s="105" customFormat="1" ht="33.950000000000003" customHeight="1">
      <c r="A3224" s="105" t="s">
        <v>11301</v>
      </c>
      <c r="C3224" s="94">
        <f>+VLOOKUP(A3224,BD!$A$2:$E$3988,3,0)</f>
        <v>822</v>
      </c>
      <c r="D3224" s="95" t="str">
        <f>+VLOOKUP(A3224,BD!$A$2:$E$3988,4,0)</f>
        <v>Panel de puerta</v>
      </c>
      <c r="E3224" s="96">
        <f>+VLOOKUP(A3224,BD!$A$2:$E$3988,5,0)</f>
        <v>1217.3900000000001</v>
      </c>
      <c r="G3224" s="101">
        <f t="shared" si="99"/>
        <v>657.39</v>
      </c>
      <c r="I3224" s="101">
        <f t="array" ref="I3224">+ROUND(G3224+(G3224*DES.2),2)</f>
        <v>1183.3</v>
      </c>
    </row>
    <row r="3225" spans="1:9" s="105" customFormat="1" ht="33.950000000000003" customHeight="1">
      <c r="A3225" s="105" t="s">
        <v>11303</v>
      </c>
      <c r="C3225" s="94">
        <f>+VLOOKUP(A3225,BD!$A$2:$E$3988,3,0)</f>
        <v>823</v>
      </c>
      <c r="D3225" s="95" t="str">
        <f>+VLOOKUP(A3225,BD!$A$2:$E$3988,4,0)</f>
        <v>Panel de puerta</v>
      </c>
      <c r="E3225" s="96">
        <f>+VLOOKUP(A3225,BD!$A$2:$E$3988,5,0)</f>
        <v>1130.43</v>
      </c>
      <c r="G3225" s="101">
        <f t="shared" si="99"/>
        <v>610.42999999999995</v>
      </c>
      <c r="I3225" s="101">
        <f t="array" ref="I3225">+ROUND(G3225+(G3225*DES.2),2)</f>
        <v>1098.77</v>
      </c>
    </row>
    <row r="3226" spans="1:9" s="105" customFormat="1" ht="33.950000000000003" customHeight="1">
      <c r="A3226" s="105" t="s">
        <v>11305</v>
      </c>
      <c r="C3226" s="94">
        <f>+VLOOKUP(A3226,BD!$A$2:$E$3988,3,0)</f>
        <v>824</v>
      </c>
      <c r="D3226" s="95" t="str">
        <f>+VLOOKUP(A3226,BD!$A$2:$E$3988,4,0)</f>
        <v>Paragolpes trasero, faldón lateral</v>
      </c>
      <c r="E3226" s="96">
        <f>+VLOOKUP(A3226,BD!$A$2:$E$3988,5,0)</f>
        <v>1217.3900000000001</v>
      </c>
      <c r="G3226" s="101">
        <f t="shared" si="99"/>
        <v>657.39</v>
      </c>
      <c r="I3226" s="101">
        <f t="array" ref="I3226">+ROUND(G3226+(G3226*DES.2),2)</f>
        <v>1183.3</v>
      </c>
    </row>
    <row r="3227" spans="1:9" s="105" customFormat="1" ht="33.950000000000003" customHeight="1">
      <c r="A3227" s="105" t="s">
        <v>11307</v>
      </c>
      <c r="C3227" s="94">
        <f>+VLOOKUP(A3227,BD!$A$2:$E$3988,3,0)</f>
        <v>825</v>
      </c>
      <c r="D3227" s="95" t="str">
        <f>+VLOOKUP(A3227,BD!$A$2:$E$3988,4,0)</f>
        <v>Faldón lateral, extensión guardabarros</v>
      </c>
      <c r="E3227" s="96">
        <f>+VLOOKUP(A3227,BD!$A$2:$E$3988,5,0)</f>
        <v>1130.43</v>
      </c>
      <c r="G3227" s="101">
        <f t="shared" si="99"/>
        <v>610.42999999999995</v>
      </c>
      <c r="I3227" s="101">
        <f t="array" ref="I3227">+ROUND(G3227+(G3227*DES.2),2)</f>
        <v>1098.77</v>
      </c>
    </row>
    <row r="3228" spans="1:9" s="105" customFormat="1" ht="33.950000000000003" customHeight="1">
      <c r="A3228" s="105" t="s">
        <v>11309</v>
      </c>
      <c r="C3228" s="94">
        <f>+VLOOKUP(A3228,BD!$A$2:$E$3988,3,0)</f>
        <v>830</v>
      </c>
      <c r="D3228" s="95" t="str">
        <f>+VLOOKUP(A3228,BD!$A$2:$E$3988,4,0)</f>
        <v>Paragolpes delantero y trasero, guardabarros</v>
      </c>
      <c r="E3228" s="96">
        <f>+VLOOKUP(A3228,BD!$A$2:$E$3988,5,0)</f>
        <v>1597.83</v>
      </c>
      <c r="G3228" s="101">
        <f t="shared" si="99"/>
        <v>862.83</v>
      </c>
      <c r="I3228" s="101">
        <f t="array" ref="I3228">+ROUND(G3228+(G3228*DES.2),2)</f>
        <v>1553.09</v>
      </c>
    </row>
    <row r="3229" spans="1:9" s="105" customFormat="1" ht="33.950000000000003" customHeight="1">
      <c r="A3229" s="105" t="s">
        <v>11311</v>
      </c>
      <c r="C3229" s="94">
        <f>+VLOOKUP(A3229,BD!$A$2:$E$3988,3,0)</f>
        <v>831</v>
      </c>
      <c r="D3229" s="95" t="str">
        <f>+VLOOKUP(A3229,BD!$A$2:$E$3988,4,0)</f>
        <v>Faro, parte frontal, paragolpes trasero</v>
      </c>
      <c r="E3229" s="96">
        <f>+VLOOKUP(A3229,BD!$A$2:$E$3988,5,0)</f>
        <v>1282.6099999999999</v>
      </c>
      <c r="G3229" s="101">
        <f t="shared" si="99"/>
        <v>692.61</v>
      </c>
      <c r="I3229" s="101">
        <f t="array" ref="I3229">+ROUND(G3229+(G3229*DES.2),2)</f>
        <v>1246.7</v>
      </c>
    </row>
    <row r="3230" spans="1:9" s="105" customFormat="1" ht="33.950000000000003" customHeight="1">
      <c r="A3230" s="105" t="s">
        <v>11313</v>
      </c>
      <c r="C3230" s="94">
        <f>+VLOOKUP(A3230,BD!$A$2:$E$3988,3,0)</f>
        <v>832</v>
      </c>
      <c r="D3230" s="95" t="str">
        <f>+VLOOKUP(A3230,BD!$A$2:$E$3988,4,0)</f>
        <v>Panel de puerta</v>
      </c>
      <c r="E3230" s="96">
        <f>+VLOOKUP(A3230,BD!$A$2:$E$3988,5,0)</f>
        <v>1717.39</v>
      </c>
      <c r="G3230" s="101">
        <f t="shared" si="99"/>
        <v>927.39</v>
      </c>
      <c r="I3230" s="101">
        <f t="array" ref="I3230">+ROUND(G3230+(G3230*DES.2),2)</f>
        <v>1669.3</v>
      </c>
    </row>
    <row r="3231" spans="1:9" s="105" customFormat="1" ht="33.950000000000003" customHeight="1">
      <c r="A3231" s="105" t="s">
        <v>11315</v>
      </c>
      <c r="C3231" s="94">
        <f>+VLOOKUP(A3231,BD!$A$2:$E$3988,3,0)</f>
        <v>833</v>
      </c>
      <c r="D3231" s="95" t="str">
        <f>+VLOOKUP(A3231,BD!$A$2:$E$3988,4,0)</f>
        <v>Panel de puerta</v>
      </c>
      <c r="E3231" s="96">
        <f>+VLOOKUP(A3231,BD!$A$2:$E$3988,5,0)</f>
        <v>1717.39</v>
      </c>
      <c r="G3231" s="101">
        <f t="shared" si="99"/>
        <v>927.39</v>
      </c>
      <c r="I3231" s="101">
        <f t="array" ref="I3231">+ROUND(G3231+(G3231*DES.2),2)</f>
        <v>1669.3</v>
      </c>
    </row>
    <row r="3232" spans="1:9" s="105" customFormat="1" ht="33.950000000000003" customHeight="1">
      <c r="A3232" s="105" t="s">
        <v>11317</v>
      </c>
      <c r="C3232" s="94">
        <f>+VLOOKUP(A3232,BD!$A$2:$E$3988,3,0)</f>
        <v>834</v>
      </c>
      <c r="D3232" s="95" t="str">
        <f>+VLOOKUP(A3232,BD!$A$2:$E$3988,4,0)</f>
        <v>Panel fascia de paragolpes trasero</v>
      </c>
      <c r="E3232" s="96">
        <f>+VLOOKUP(A3232,BD!$A$2:$E$3988,5,0)</f>
        <v>1130.43</v>
      </c>
      <c r="G3232" s="101">
        <f t="shared" si="99"/>
        <v>610.42999999999995</v>
      </c>
      <c r="I3232" s="101">
        <f t="array" ref="I3232">+ROUND(G3232+(G3232*DES.2),2)</f>
        <v>1098.77</v>
      </c>
    </row>
    <row r="3233" spans="1:9" s="105" customFormat="1" ht="33.950000000000003" customHeight="1">
      <c r="A3233" s="105" t="s">
        <v>11319</v>
      </c>
      <c r="C3233" s="94">
        <f>+VLOOKUP(A3233,BD!$A$2:$E$3988,3,0)</f>
        <v>835</v>
      </c>
      <c r="D3233" s="95" t="str">
        <f>+VLOOKUP(A3233,BD!$A$2:$E$3988,4,0)</f>
        <v>Rejilla de radiador</v>
      </c>
      <c r="E3233" s="96">
        <f>+VLOOKUP(A3233,BD!$A$2:$E$3988,5,0)</f>
        <v>1130.43</v>
      </c>
      <c r="G3233" s="101">
        <f t="shared" si="99"/>
        <v>610.42999999999995</v>
      </c>
      <c r="I3233" s="101">
        <f t="array" ref="I3233">+ROUND(G3233+(G3233*DES.2),2)</f>
        <v>1098.77</v>
      </c>
    </row>
    <row r="3234" spans="1:9" s="105" customFormat="1" ht="33.950000000000003" customHeight="1">
      <c r="A3234" s="105" t="s">
        <v>11321</v>
      </c>
      <c r="C3234" s="94">
        <f>+VLOOKUP(A3234,BD!$A$2:$E$3988,3,0)</f>
        <v>836</v>
      </c>
      <c r="D3234" s="95" t="str">
        <f>+VLOOKUP(A3234,BD!$A$2:$E$3988,4,0)</f>
        <v>Montaje de faro, guardabarros</v>
      </c>
      <c r="E3234" s="96">
        <f>+VLOOKUP(A3234,BD!$A$2:$E$3988,5,0)</f>
        <v>1130.43</v>
      </c>
      <c r="G3234" s="101">
        <f t="shared" si="99"/>
        <v>610.42999999999995</v>
      </c>
      <c r="I3234" s="101">
        <f t="array" ref="I3234">+ROUND(G3234+(G3234*DES.2),2)</f>
        <v>1098.77</v>
      </c>
    </row>
    <row r="3235" spans="1:9" s="105" customFormat="1" ht="33.950000000000003" customHeight="1">
      <c r="A3235" s="105" t="s">
        <v>11323</v>
      </c>
      <c r="C3235" s="94">
        <f>+VLOOKUP(A3235,BD!$A$2:$E$3988,3,0)</f>
        <v>837</v>
      </c>
      <c r="D3235" s="95" t="str">
        <f>+VLOOKUP(A3235,BD!$A$2:$E$3988,4,0)</f>
        <v>Panel de puerta</v>
      </c>
      <c r="E3235" s="96">
        <f>+VLOOKUP(A3235,BD!$A$2:$E$3988,5,0)</f>
        <v>1000</v>
      </c>
      <c r="G3235" s="101">
        <f t="shared" si="99"/>
        <v>540</v>
      </c>
      <c r="I3235" s="101">
        <f t="array" ref="I3235">+ROUND(G3235+(G3235*DES.2),2)</f>
        <v>972</v>
      </c>
    </row>
    <row r="3236" spans="1:9" s="105" customFormat="1" ht="33.950000000000003" customHeight="1">
      <c r="A3236" s="105" t="s">
        <v>11325</v>
      </c>
      <c r="C3236" s="94">
        <f>+VLOOKUP(A3236,BD!$A$2:$E$3988,3,0)</f>
        <v>838</v>
      </c>
      <c r="D3236" s="95" t="str">
        <f>+VLOOKUP(A3236,BD!$A$2:$E$3988,4,0)</f>
        <v>Cubierta superior de rejilla radiador</v>
      </c>
      <c r="E3236" s="96">
        <f>+VLOOKUP(A3236,BD!$A$2:$E$3988,5,0)</f>
        <v>1000</v>
      </c>
      <c r="G3236" s="101">
        <f t="shared" si="99"/>
        <v>540</v>
      </c>
      <c r="I3236" s="101">
        <f t="array" ref="I3236">+ROUND(G3236+(G3236*DES.2),2)</f>
        <v>972</v>
      </c>
    </row>
    <row r="3237" spans="1:9" s="105" customFormat="1" ht="33.950000000000003" customHeight="1">
      <c r="A3237" s="105" t="s">
        <v>11327</v>
      </c>
      <c r="C3237" s="94">
        <f>+VLOOKUP(A3237,BD!$A$2:$E$3988,3,0)</f>
        <v>845</v>
      </c>
      <c r="D3237" s="95" t="str">
        <f>+VLOOKUP(A3237,BD!$A$2:$E$3988,4,0)</f>
        <v>Moldura lateral, faldón lateral</v>
      </c>
      <c r="E3237" s="96">
        <f>+VLOOKUP(A3237,BD!$A$2:$E$3988,5,0)</f>
        <v>1347.83</v>
      </c>
      <c r="G3237" s="101">
        <f t="shared" si="99"/>
        <v>727.83</v>
      </c>
      <c r="I3237" s="101">
        <f t="array" ref="I3237">+ROUND(G3237+(G3237*DES.2),2)</f>
        <v>1310.0899999999999</v>
      </c>
    </row>
    <row r="3238" spans="1:9" s="105" customFormat="1" ht="33.950000000000003" customHeight="1">
      <c r="A3238" s="105" t="s">
        <v>11329</v>
      </c>
      <c r="C3238" s="94">
        <f>+VLOOKUP(A3238,BD!$A$2:$E$3988,3,0)</f>
        <v>846</v>
      </c>
      <c r="D3238" s="95" t="str">
        <f>+VLOOKUP(A3238,BD!$A$2:$E$3988,4,0)</f>
        <v>Faldón lateral</v>
      </c>
      <c r="E3238" s="96">
        <f>+VLOOKUP(A3238,BD!$A$2:$E$3988,5,0)</f>
        <v>1456.52</v>
      </c>
      <c r="G3238" s="101">
        <f t="shared" si="99"/>
        <v>786.52</v>
      </c>
      <c r="I3238" s="101">
        <f t="array" ref="I3238">+ROUND(G3238+(G3238*DES.2),2)</f>
        <v>1415.74</v>
      </c>
    </row>
    <row r="3239" spans="1:9" s="105" customFormat="1" ht="33.950000000000003" customHeight="1">
      <c r="A3239" s="105" t="s">
        <v>11331</v>
      </c>
      <c r="C3239" s="94">
        <f>+VLOOKUP(A3239,BD!$A$2:$E$3988,3,0)</f>
        <v>847</v>
      </c>
      <c r="D3239" s="95" t="str">
        <f>+VLOOKUP(A3239,BD!$A$2:$E$3988,4,0)</f>
        <v>Faldón lateral</v>
      </c>
      <c r="E3239" s="96">
        <f>+VLOOKUP(A3239,BD!$A$2:$E$3988,5,0)</f>
        <v>1456.52</v>
      </c>
      <c r="G3239" s="101">
        <f t="shared" si="99"/>
        <v>786.52</v>
      </c>
      <c r="I3239" s="101">
        <f t="array" ref="I3239">+ROUND(G3239+(G3239*DES.2),2)</f>
        <v>1415.74</v>
      </c>
    </row>
    <row r="3240" spans="1:9" s="105" customFormat="1" ht="33.950000000000003" customHeight="1">
      <c r="A3240" s="105" t="s">
        <v>11333</v>
      </c>
      <c r="C3240" s="94">
        <f>+VLOOKUP(A3240,BD!$A$2:$E$3988,3,0)</f>
        <v>848</v>
      </c>
      <c r="D3240" s="95" t="str">
        <f>+VLOOKUP(A3240,BD!$A$2:$E$3988,4,0)</f>
        <v>Panel de puerta</v>
      </c>
      <c r="E3240" s="96">
        <f>+VLOOKUP(A3240,BD!$A$2:$E$3988,5,0)</f>
        <v>1130.43</v>
      </c>
      <c r="G3240" s="101">
        <f t="shared" si="99"/>
        <v>610.42999999999995</v>
      </c>
      <c r="I3240" s="101">
        <f t="array" ref="I3240">+ROUND(G3240+(G3240*DES.2),2)</f>
        <v>1098.77</v>
      </c>
    </row>
    <row r="3241" spans="1:9" s="105" customFormat="1" ht="33.950000000000003" customHeight="1">
      <c r="A3241" s="105" t="s">
        <v>11335</v>
      </c>
      <c r="C3241" s="94">
        <f>+VLOOKUP(A3241,BD!$A$2:$E$3988,3,0)</f>
        <v>855</v>
      </c>
      <c r="D3241" s="95" t="str">
        <f>+VLOOKUP(A3241,BD!$A$2:$E$3988,4,0)</f>
        <v>Faldón lateral</v>
      </c>
      <c r="E3241" s="96">
        <f>+VLOOKUP(A3241,BD!$A$2:$E$3988,5,0)</f>
        <v>1130.43</v>
      </c>
      <c r="G3241" s="101">
        <f t="shared" si="99"/>
        <v>610.42999999999995</v>
      </c>
      <c r="I3241" s="101">
        <f t="array" ref="I3241">+ROUND(G3241+(G3241*DES.2),2)</f>
        <v>1098.77</v>
      </c>
    </row>
    <row r="3242" spans="1:9" s="105" customFormat="1" ht="33.950000000000003" customHeight="1">
      <c r="A3242" s="105" t="s">
        <v>11337</v>
      </c>
      <c r="C3242" s="94">
        <f>+VLOOKUP(A3242,BD!$A$2:$E$3988,3,0)</f>
        <v>860</v>
      </c>
      <c r="D3242" s="95" t="str">
        <f>+VLOOKUP(A3242,BD!$A$2:$E$3988,4,0)</f>
        <v>Panel trasero</v>
      </c>
      <c r="E3242" s="96">
        <f>+VLOOKUP(A3242,BD!$A$2:$E$3988,5,0)</f>
        <v>1130.43</v>
      </c>
      <c r="G3242" s="101">
        <f t="shared" si="99"/>
        <v>610.42999999999995</v>
      </c>
      <c r="I3242" s="101">
        <f t="array" ref="I3242">+ROUND(G3242+(G3242*DES.2),2)</f>
        <v>1098.77</v>
      </c>
    </row>
    <row r="3243" spans="1:9" s="105" customFormat="1" ht="33.950000000000003" customHeight="1">
      <c r="A3243" s="105" t="s">
        <v>11339</v>
      </c>
      <c r="C3243" s="94">
        <f>+VLOOKUP(A3243,BD!$A$2:$E$3988,3,0)</f>
        <v>865</v>
      </c>
      <c r="D3243" s="95" t="str">
        <f>+VLOOKUP(A3243,BD!$A$2:$E$3988,4,0)</f>
        <v>Fascia</v>
      </c>
      <c r="E3243" s="96">
        <f>+VLOOKUP(A3243,BD!$A$2:$E$3988,5,0)</f>
        <v>1043.48</v>
      </c>
      <c r="G3243" s="101">
        <f t="shared" si="99"/>
        <v>563.48</v>
      </c>
      <c r="I3243" s="101">
        <f t="array" ref="I3243">+ROUND(G3243+(G3243*DES.2),2)</f>
        <v>1014.26</v>
      </c>
    </row>
    <row r="3244" spans="1:9" s="105" customFormat="1" ht="33.950000000000003" customHeight="1">
      <c r="A3244" s="105" t="s">
        <v>11341</v>
      </c>
      <c r="C3244" s="94">
        <f>+VLOOKUP(A3244,BD!$A$2:$E$3988,3,0)</f>
        <v>870</v>
      </c>
      <c r="D3244" s="95" t="str">
        <f>+VLOOKUP(A3244,BD!$A$2:$E$3988,4,0)</f>
        <v>Botaguas</v>
      </c>
      <c r="E3244" s="96">
        <f>+VLOOKUP(A3244,BD!$A$2:$E$3988,5,0)</f>
        <v>1043.48</v>
      </c>
      <c r="G3244" s="101">
        <f t="shared" si="99"/>
        <v>563.48</v>
      </c>
      <c r="I3244" s="101">
        <f t="array" ref="I3244">+ROUND(G3244+(G3244*DES.2),2)</f>
        <v>1014.26</v>
      </c>
    </row>
    <row r="3245" spans="1:9" s="105" customFormat="1" ht="33.950000000000003" customHeight="1">
      <c r="A3245" s="105" t="s">
        <v>11343</v>
      </c>
      <c r="C3245" s="94">
        <f>+VLOOKUP(A3245,BD!$A$2:$E$3988,3,0)</f>
        <v>875</v>
      </c>
      <c r="D3245" s="95" t="str">
        <f>+VLOOKUP(A3245,BD!$A$2:$E$3988,4,0)</f>
        <v>Clip guía de tubos y cables</v>
      </c>
      <c r="E3245" s="96">
        <f>+VLOOKUP(A3245,BD!$A$2:$E$3988,5,0)</f>
        <v>1902.17</v>
      </c>
      <c r="G3245" s="101">
        <f t="shared" si="99"/>
        <v>1027.17</v>
      </c>
      <c r="I3245" s="101">
        <f t="array" ref="I3245">+ROUND(G3245+(G3245*DES.2),2)</f>
        <v>1848.91</v>
      </c>
    </row>
    <row r="3246" spans="1:9" s="105" customFormat="1" ht="33.950000000000003" customHeight="1">
      <c r="A3246" s="105" t="s">
        <v>11345</v>
      </c>
      <c r="C3246" s="94">
        <f>+VLOOKUP(A3246,BD!$A$2:$E$3988,3,0)</f>
        <v>876</v>
      </c>
      <c r="D3246" s="95" t="str">
        <f>+VLOOKUP(A3246,BD!$A$2:$E$3988,4,0)</f>
        <v>Faldón lateral, moldura lateral</v>
      </c>
      <c r="E3246" s="96">
        <f>+VLOOKUP(A3246,BD!$A$2:$E$3988,5,0)</f>
        <v>1586.96</v>
      </c>
      <c r="G3246" s="101">
        <f t="shared" si="99"/>
        <v>856.96</v>
      </c>
      <c r="I3246" s="101">
        <f t="array" ref="I3246">+ROUND(G3246+(G3246*DES.2),2)</f>
        <v>1542.53</v>
      </c>
    </row>
    <row r="3247" spans="1:9" s="105" customFormat="1" ht="33.950000000000003" customHeight="1">
      <c r="A3247" s="105" t="s">
        <v>11347</v>
      </c>
      <c r="C3247" s="94">
        <f>+VLOOKUP(A3247,BD!$A$2:$E$3988,3,0)</f>
        <v>880</v>
      </c>
      <c r="D3247" s="95" t="str">
        <f>+VLOOKUP(A3247,BD!$A$2:$E$3988,4,0)</f>
        <v>Panel de puerta</v>
      </c>
      <c r="E3247" s="96">
        <f>+VLOOKUP(A3247,BD!$A$2:$E$3988,5,0)</f>
        <v>1391.3</v>
      </c>
      <c r="G3247" s="101">
        <f t="shared" si="99"/>
        <v>751.3</v>
      </c>
      <c r="I3247" s="101">
        <f t="array" ref="I3247">+ROUND(G3247+(G3247*DES.2),2)</f>
        <v>1352.34</v>
      </c>
    </row>
    <row r="3248" spans="1:9" s="105" customFormat="1" ht="33.950000000000003" customHeight="1">
      <c r="A3248" s="105" t="s">
        <v>11349</v>
      </c>
      <c r="C3248" s="94">
        <f>+VLOOKUP(A3248,BD!$A$2:$E$3988,3,0)</f>
        <v>885</v>
      </c>
      <c r="D3248" s="95" t="str">
        <f>+VLOOKUP(A3248,BD!$A$2:$E$3988,4,0)</f>
        <v>Burlete de puerta</v>
      </c>
      <c r="E3248" s="96">
        <f>+VLOOKUP(A3248,BD!$A$2:$E$3988,5,0)</f>
        <v>782.61</v>
      </c>
      <c r="G3248" s="101">
        <f t="shared" si="99"/>
        <v>422.61</v>
      </c>
      <c r="I3248" s="101">
        <f t="array" ref="I3248">+ROUND(G3248+(G3248*DES.2),2)</f>
        <v>760.7</v>
      </c>
    </row>
    <row r="3249" spans="1:9" s="105" customFormat="1" ht="33.950000000000003" customHeight="1">
      <c r="A3249" s="105" t="s">
        <v>11351</v>
      </c>
      <c r="C3249" s="94">
        <f>+VLOOKUP(A3249,BD!$A$2:$E$3988,3,0)</f>
        <v>886</v>
      </c>
      <c r="D3249" s="95" t="str">
        <f>+VLOOKUP(A3249,BD!$A$2:$E$3988,4,0)</f>
        <v>Faldón lateral</v>
      </c>
      <c r="E3249" s="96">
        <f>+VLOOKUP(A3249,BD!$A$2:$E$3988,5,0)</f>
        <v>1586.96</v>
      </c>
      <c r="G3249" s="101">
        <f t="shared" si="99"/>
        <v>856.96</v>
      </c>
      <c r="I3249" s="101">
        <f t="array" ref="I3249">+ROUND(G3249+(G3249*DES.2),2)</f>
        <v>1542.53</v>
      </c>
    </row>
    <row r="3250" spans="1:9" s="105" customFormat="1" ht="33.950000000000003" customHeight="1">
      <c r="A3250" s="105" t="s">
        <v>11353</v>
      </c>
      <c r="C3250" s="94">
        <f>+VLOOKUP(A3250,BD!$A$2:$E$3988,3,0)</f>
        <v>887</v>
      </c>
      <c r="D3250" s="95" t="str">
        <f>+VLOOKUP(A3250,BD!$A$2:$E$3988,4,0)</f>
        <v>Faro delantero</v>
      </c>
      <c r="E3250" s="96">
        <f>+VLOOKUP(A3250,BD!$A$2:$E$3988,5,0)</f>
        <v>913.04</v>
      </c>
      <c r="G3250" s="101">
        <f t="shared" si="99"/>
        <v>493.04</v>
      </c>
      <c r="I3250" s="101">
        <f t="array" ref="I3250">+ROUND(G3250+(G3250*DES.2),2)</f>
        <v>887.47</v>
      </c>
    </row>
    <row r="3251" spans="1:9" s="105" customFormat="1" ht="33.950000000000003" customHeight="1">
      <c r="A3251" s="105" t="s">
        <v>11355</v>
      </c>
      <c r="C3251" s="94">
        <f>+VLOOKUP(A3251,BD!$A$2:$E$3988,3,0)</f>
        <v>888</v>
      </c>
      <c r="D3251" s="95" t="str">
        <f>+VLOOKUP(A3251,BD!$A$2:$E$3988,4,0)</f>
        <v>Moldura lateral, faldón lateral, extensión guardabarros, panel trasero</v>
      </c>
      <c r="E3251" s="96">
        <f>+VLOOKUP(A3251,BD!$A$2:$E$3988,5,0)</f>
        <v>1293.48</v>
      </c>
      <c r="G3251" s="101">
        <f t="shared" si="99"/>
        <v>698.48</v>
      </c>
      <c r="I3251" s="101">
        <f t="array" ref="I3251">+ROUND(G3251+(G3251*DES.2),2)</f>
        <v>1257.26</v>
      </c>
    </row>
    <row r="3252" spans="1:9" s="105" customFormat="1" ht="33.950000000000003" customHeight="1">
      <c r="A3252" s="105" t="s">
        <v>11357</v>
      </c>
      <c r="C3252" s="94">
        <f>+VLOOKUP(A3252,BD!$A$2:$E$3988,3,0)</f>
        <v>889</v>
      </c>
      <c r="D3252" s="95" t="str">
        <f>+VLOOKUP(A3252,BD!$A$2:$E$3988,4,0)</f>
        <v>Panel de revestimiento interior</v>
      </c>
      <c r="E3252" s="96">
        <f>+VLOOKUP(A3252,BD!$A$2:$E$3988,5,0)</f>
        <v>1217.3900000000001</v>
      </c>
      <c r="G3252" s="101">
        <f t="shared" si="99"/>
        <v>657.39</v>
      </c>
      <c r="I3252" s="101">
        <f t="array" ref="I3252">+ROUND(G3252+(G3252*DES.2),2)</f>
        <v>1183.3</v>
      </c>
    </row>
    <row r="3253" spans="1:9" s="105" customFormat="1" ht="33.950000000000003" customHeight="1">
      <c r="A3253" s="105" t="s">
        <v>11359</v>
      </c>
      <c r="C3253" s="94">
        <f>+VLOOKUP(A3253,BD!$A$2:$E$3988,3,0)</f>
        <v>890</v>
      </c>
      <c r="D3253" s="95" t="str">
        <f>+VLOOKUP(A3253,BD!$A$2:$E$3988,4,0)</f>
        <v>Burlete de puerta</v>
      </c>
      <c r="E3253" s="96">
        <f>+VLOOKUP(A3253,BD!$A$2:$E$3988,5,0)</f>
        <v>782.61</v>
      </c>
      <c r="G3253" s="101">
        <f t="shared" si="99"/>
        <v>422.61</v>
      </c>
      <c r="I3253" s="101">
        <f t="array" ref="I3253">+ROUND(G3253+(G3253*DES.2),2)</f>
        <v>760.7</v>
      </c>
    </row>
    <row r="3254" spans="1:9" s="105" customFormat="1" ht="33.950000000000003" customHeight="1">
      <c r="A3254" s="105" t="s">
        <v>11361</v>
      </c>
      <c r="C3254" s="94">
        <f>+VLOOKUP(A3254,BD!$A$2:$E$3988,3,0)</f>
        <v>891</v>
      </c>
      <c r="D3254" s="95" t="str">
        <f>+VLOOKUP(A3254,BD!$A$2:$E$3988,4,0)</f>
        <v>Fascia de paragolpes</v>
      </c>
      <c r="E3254" s="96">
        <f>+VLOOKUP(A3254,BD!$A$2:$E$3988,5,0)</f>
        <v>1000</v>
      </c>
      <c r="G3254" s="101">
        <f t="shared" si="99"/>
        <v>540</v>
      </c>
      <c r="I3254" s="101">
        <f t="array" ref="I3254">+ROUND(G3254+(G3254*DES.2),2)</f>
        <v>972</v>
      </c>
    </row>
    <row r="3255" spans="1:9" s="105" customFormat="1" ht="33.950000000000003" customHeight="1">
      <c r="A3255" s="105" t="s">
        <v>11363</v>
      </c>
      <c r="C3255" s="94">
        <f>+VLOOKUP(A3255,BD!$A$2:$E$3988,3,0)</f>
        <v>892</v>
      </c>
      <c r="D3255" s="95" t="str">
        <f>+VLOOKUP(A3255,BD!$A$2:$E$3988,4,0)</f>
        <v>Burlete de puerta</v>
      </c>
      <c r="E3255" s="96">
        <f>+VLOOKUP(A3255,BD!$A$2:$E$3988,5,0)</f>
        <v>782.61</v>
      </c>
      <c r="G3255" s="101">
        <f t="shared" si="99"/>
        <v>422.61</v>
      </c>
      <c r="I3255" s="101">
        <f t="array" ref="I3255">+ROUND(G3255+(G3255*DES.2),2)</f>
        <v>760.7</v>
      </c>
    </row>
    <row r="3256" spans="1:9" s="105" customFormat="1" ht="33.950000000000003" customHeight="1">
      <c r="A3256" s="105" t="s">
        <v>11365</v>
      </c>
      <c r="C3256" s="94">
        <f>+VLOOKUP(A3256,BD!$A$2:$E$3988,3,0)</f>
        <v>893</v>
      </c>
      <c r="D3256" s="95" t="str">
        <f>+VLOOKUP(A3256,BD!$A$2:$E$3988,4,0)</f>
        <v>Puerta corrediza y portón trasero</v>
      </c>
      <c r="E3256" s="96">
        <f>+VLOOKUP(A3256,BD!$A$2:$E$3988,5,0)</f>
        <v>1000</v>
      </c>
      <c r="G3256" s="101">
        <f t="shared" si="99"/>
        <v>540</v>
      </c>
      <c r="I3256" s="101">
        <f t="array" ref="I3256">+ROUND(G3256+(G3256*DES.2),2)</f>
        <v>972</v>
      </c>
    </row>
    <row r="3257" spans="1:9" s="105" customFormat="1" ht="33.950000000000003" customHeight="1">
      <c r="A3257" s="105" t="s">
        <v>11367</v>
      </c>
      <c r="C3257" s="94">
        <f>+VLOOKUP(A3257,BD!$A$2:$E$3988,3,0)</f>
        <v>894</v>
      </c>
      <c r="D3257" s="95" t="str">
        <f>+VLOOKUP(A3257,BD!$A$2:$E$3988,4,0)</f>
        <v>Cubierta de pasarruedas</v>
      </c>
      <c r="E3257" s="96">
        <f>+VLOOKUP(A3257,BD!$A$2:$E$3988,5,0)</f>
        <v>1000</v>
      </c>
      <c r="G3257" s="101">
        <f t="shared" si="99"/>
        <v>540</v>
      </c>
      <c r="I3257" s="101">
        <f t="array" ref="I3257">+ROUND(G3257+(G3257*DES.2),2)</f>
        <v>972</v>
      </c>
    </row>
    <row r="3258" spans="1:9" s="105" customFormat="1" ht="33.950000000000003" customHeight="1">
      <c r="A3258" s="105" t="s">
        <v>11369</v>
      </c>
      <c r="C3258" s="94">
        <f>+VLOOKUP(A3258,BD!$A$2:$E$3988,3,0)</f>
        <v>895</v>
      </c>
      <c r="D3258" s="95" t="str">
        <f>+VLOOKUP(A3258,BD!$A$2:$E$3988,4,0)</f>
        <v>Protector de guardabarros y paragolpes</v>
      </c>
      <c r="E3258" s="96">
        <f>+VLOOKUP(A3258,BD!$A$2:$E$3988,5,0)</f>
        <v>1000</v>
      </c>
      <c r="G3258" s="101">
        <f t="shared" si="99"/>
        <v>540</v>
      </c>
      <c r="I3258" s="101">
        <f t="array" ref="I3258">+ROUND(G3258+(G3258*DES.2),2)</f>
        <v>972</v>
      </c>
    </row>
    <row r="3259" spans="1:9" s="105" customFormat="1" ht="33.950000000000003" customHeight="1">
      <c r="A3259" s="105" t="s">
        <v>11371</v>
      </c>
      <c r="C3259" s="94">
        <f>+VLOOKUP(A3259,BD!$A$2:$E$3988,3,0)</f>
        <v>896</v>
      </c>
      <c r="D3259" s="95" t="str">
        <f>+VLOOKUP(A3259,BD!$A$2:$E$3988,4,0)</f>
        <v>Botaguas, pasarruedas, paragolpes delantero</v>
      </c>
      <c r="E3259" s="96">
        <f>+VLOOKUP(A3259,BD!$A$2:$E$3988,5,0)</f>
        <v>1217.3900000000001</v>
      </c>
      <c r="G3259" s="101">
        <f t="shared" si="99"/>
        <v>657.39</v>
      </c>
      <c r="I3259" s="101">
        <f t="array" ref="I3259">+ROUND(G3259+(G3259*DES.2),2)</f>
        <v>1183.3</v>
      </c>
    </row>
    <row r="3260" spans="1:9" s="105" customFormat="1" ht="33.950000000000003" customHeight="1">
      <c r="A3260" s="105" t="s">
        <v>11373</v>
      </c>
      <c r="C3260" s="94">
        <f>+VLOOKUP(A3260,BD!$A$2:$E$3988,3,0)</f>
        <v>897</v>
      </c>
      <c r="D3260" s="95" t="str">
        <f>+VLOOKUP(A3260,BD!$A$2:$E$3988,4,0)</f>
        <v>Panel de puerta, faldón lateral, baúl trasero</v>
      </c>
      <c r="E3260" s="96">
        <f>+VLOOKUP(A3260,BD!$A$2:$E$3988,5,0)</f>
        <v>1130.43</v>
      </c>
      <c r="G3260" s="101">
        <f t="shared" si="99"/>
        <v>610.42999999999995</v>
      </c>
      <c r="I3260" s="101">
        <f t="array" ref="I3260">+ROUND(G3260+(G3260*DES.2),2)</f>
        <v>1098.77</v>
      </c>
    </row>
    <row r="3261" spans="1:9" s="105" customFormat="1" ht="33.950000000000003" customHeight="1">
      <c r="A3261" s="105" t="s">
        <v>11375</v>
      </c>
      <c r="C3261" s="94">
        <f>+VLOOKUP(A3261,BD!$A$2:$E$3988,3,0)</f>
        <v>898</v>
      </c>
      <c r="D3261" s="95" t="str">
        <f>+VLOOKUP(A3261,BD!$A$2:$E$3988,4,0)</f>
        <v>Panel de puerta, techo</v>
      </c>
      <c r="E3261" s="96">
        <f>+VLOOKUP(A3261,BD!$A$2:$E$3988,5,0)</f>
        <v>1130.43</v>
      </c>
      <c r="G3261" s="101">
        <f t="shared" si="99"/>
        <v>610.42999999999995</v>
      </c>
      <c r="I3261" s="101">
        <f t="array" ref="I3261">+ROUND(G3261+(G3261*DES.2),2)</f>
        <v>1098.77</v>
      </c>
    </row>
    <row r="3262" spans="1:9" s="105" customFormat="1" ht="33.950000000000003" customHeight="1">
      <c r="A3262" s="105" t="s">
        <v>11377</v>
      </c>
      <c r="C3262" s="94">
        <f>+VLOOKUP(A3262,BD!$A$2:$E$3988,3,0)</f>
        <v>899</v>
      </c>
      <c r="D3262" s="95" t="str">
        <f>+VLOOKUP(A3262,BD!$A$2:$E$3988,4,0)</f>
        <v>Interruptor, panel de puerta</v>
      </c>
      <c r="E3262" s="96">
        <f>+VLOOKUP(A3262,BD!$A$2:$E$3988,5,0)</f>
        <v>1130.43</v>
      </c>
      <c r="G3262" s="101">
        <f t="shared" si="99"/>
        <v>610.42999999999995</v>
      </c>
      <c r="I3262" s="101">
        <f t="array" ref="I3262">+ROUND(G3262+(G3262*DES.2),2)</f>
        <v>1098.77</v>
      </c>
    </row>
    <row r="3263" spans="1:9" s="105" customFormat="1" ht="33.950000000000003" customHeight="1">
      <c r="A3263" s="105" t="s">
        <v>11379</v>
      </c>
      <c r="C3263" s="94">
        <f>+VLOOKUP(A3263,BD!$A$2:$E$3988,3,0)</f>
        <v>900</v>
      </c>
      <c r="D3263" s="95" t="str">
        <f>+VLOOKUP(A3263,BD!$A$2:$E$3988,4,0)</f>
        <v>Panel de puerta</v>
      </c>
      <c r="E3263" s="96">
        <f>+VLOOKUP(A3263,BD!$A$2:$E$3988,5,0)</f>
        <v>1130.43</v>
      </c>
      <c r="G3263" s="101">
        <f t="shared" si="99"/>
        <v>610.42999999999995</v>
      </c>
      <c r="I3263" s="101">
        <f t="array" ref="I3263">+ROUND(G3263+(G3263*DES.2),2)</f>
        <v>1098.77</v>
      </c>
    </row>
    <row r="3264" spans="1:9" s="105" customFormat="1" ht="33.950000000000003" customHeight="1">
      <c r="A3264" s="105" t="s">
        <v>11381</v>
      </c>
      <c r="C3264" s="94">
        <f>+VLOOKUP(A3264,BD!$A$2:$E$3988,3,0)</f>
        <v>901</v>
      </c>
      <c r="D3264" s="95" t="str">
        <f>+VLOOKUP(A3264,BD!$A$2:$E$3988,4,0)</f>
        <v>Panel de puerta, moldura de parabrisas</v>
      </c>
      <c r="E3264" s="96">
        <f>+VLOOKUP(A3264,BD!$A$2:$E$3988,5,0)</f>
        <v>1217.3900000000001</v>
      </c>
      <c r="G3264" s="101">
        <f t="shared" si="99"/>
        <v>657.39</v>
      </c>
      <c r="I3264" s="101">
        <f t="array" ref="I3264">+ROUND(G3264+(G3264*DES.2),2)</f>
        <v>1183.3</v>
      </c>
    </row>
    <row r="3265" spans="1:9" s="105" customFormat="1" ht="33.950000000000003" customHeight="1">
      <c r="A3265" s="105" t="s">
        <v>11383</v>
      </c>
      <c r="C3265" s="94">
        <f>+VLOOKUP(A3265,BD!$A$2:$E$3988,3,0)</f>
        <v>902</v>
      </c>
      <c r="D3265" s="95" t="str">
        <f>+VLOOKUP(A3265,BD!$A$2:$E$3988,4,0)</f>
        <v>Panel de puerta</v>
      </c>
      <c r="E3265" s="96">
        <f>+VLOOKUP(A3265,BD!$A$2:$E$3988,5,0)</f>
        <v>782.61</v>
      </c>
      <c r="G3265" s="101">
        <f t="shared" si="99"/>
        <v>422.61</v>
      </c>
      <c r="I3265" s="101">
        <f t="array" ref="I3265">+ROUND(G3265+(G3265*DES.2),2)</f>
        <v>760.7</v>
      </c>
    </row>
    <row r="3266" spans="1:9" s="105" customFormat="1" ht="33.950000000000003" customHeight="1">
      <c r="A3266" s="105" t="s">
        <v>11385</v>
      </c>
      <c r="C3266" s="94">
        <f>+VLOOKUP(A3266,BD!$A$2:$E$3988,3,0)</f>
        <v>903</v>
      </c>
      <c r="D3266" s="95" t="str">
        <f>+VLOOKUP(A3266,BD!$A$2:$E$3988,4,0)</f>
        <v>Tapa de pilar</v>
      </c>
      <c r="E3266" s="96">
        <f>+VLOOKUP(A3266,BD!$A$2:$E$3988,5,0)</f>
        <v>1000</v>
      </c>
      <c r="G3266" s="101">
        <f t="shared" si="99"/>
        <v>540</v>
      </c>
      <c r="I3266" s="101">
        <f t="array" ref="I3266">+ROUND(G3266+(G3266*DES.2),2)</f>
        <v>972</v>
      </c>
    </row>
    <row r="3267" spans="1:9" s="105" customFormat="1" ht="33.950000000000003" customHeight="1">
      <c r="A3267" s="105" t="s">
        <v>11387</v>
      </c>
      <c r="C3267" s="94">
        <f>+VLOOKUP(A3267,BD!$A$2:$E$3988,3,0)</f>
        <v>904</v>
      </c>
      <c r="D3267" s="95" t="str">
        <f>+VLOOKUP(A3267,BD!$A$2:$E$3988,4,0)</f>
        <v>Panel de puerta, piso</v>
      </c>
      <c r="E3267" s="96">
        <f>+VLOOKUP(A3267,BD!$A$2:$E$3988,5,0)</f>
        <v>1000</v>
      </c>
      <c r="G3267" s="101">
        <f t="shared" si="99"/>
        <v>540</v>
      </c>
      <c r="I3267" s="101">
        <f t="array" ref="I3267">+ROUND(G3267+(G3267*DES.2),2)</f>
        <v>972</v>
      </c>
    </row>
    <row r="3268" spans="1:9" s="105" customFormat="1" ht="33.950000000000003" customHeight="1">
      <c r="A3268" s="105" t="s">
        <v>11389</v>
      </c>
      <c r="C3268" s="94">
        <f>+VLOOKUP(A3268,BD!$A$2:$E$3988,3,0)</f>
        <v>905</v>
      </c>
      <c r="D3268" s="95" t="str">
        <f>+VLOOKUP(A3268,BD!$A$2:$E$3988,4,0)</f>
        <v>Puerta delantera</v>
      </c>
      <c r="E3268" s="96">
        <f>+VLOOKUP(A3268,BD!$A$2:$E$3988,5,0)</f>
        <v>913.04</v>
      </c>
      <c r="G3268" s="101">
        <f t="shared" si="99"/>
        <v>493.04</v>
      </c>
      <c r="I3268" s="101">
        <f t="array" ref="I3268">+ROUND(G3268+(G3268*DES.2),2)</f>
        <v>887.47</v>
      </c>
    </row>
    <row r="3269" spans="1:9" s="105" customFormat="1" ht="33.950000000000003" customHeight="1">
      <c r="A3269" s="105" t="s">
        <v>11391</v>
      </c>
      <c r="C3269" s="94">
        <f>+VLOOKUP(A3269,BD!$A$2:$E$3988,3,0)</f>
        <v>906</v>
      </c>
      <c r="D3269" s="95" t="str">
        <f>+VLOOKUP(A3269,BD!$A$2:$E$3988,4,0)</f>
        <v>Panel de puerta</v>
      </c>
      <c r="E3269" s="96">
        <f>+VLOOKUP(A3269,BD!$A$2:$E$3988,5,0)</f>
        <v>1000</v>
      </c>
      <c r="G3269" s="101">
        <f t="shared" ref="G3269:G3332" si="100">IF($G$7="SI",ROUND(E3269-(E3269*DES.1),2)*1.21,ROUND(E3269-(E3269*DES.1),2))</f>
        <v>540</v>
      </c>
      <c r="I3269" s="101">
        <f t="array" ref="I3269">+ROUND(G3269+(G3269*DES.2),2)</f>
        <v>972</v>
      </c>
    </row>
    <row r="3270" spans="1:9" s="105" customFormat="1" ht="33.950000000000003" customHeight="1">
      <c r="A3270" s="105" t="s">
        <v>11393</v>
      </c>
      <c r="C3270" s="94">
        <f>+VLOOKUP(A3270,BD!$A$2:$E$3988,3,0)</f>
        <v>907</v>
      </c>
      <c r="D3270" s="95" t="str">
        <f>+VLOOKUP(A3270,BD!$A$2:$E$3988,4,0)</f>
        <v>Faldón lateral</v>
      </c>
      <c r="E3270" s="96">
        <f>+VLOOKUP(A3270,BD!$A$2:$E$3988,5,0)</f>
        <v>1217.3900000000001</v>
      </c>
      <c r="G3270" s="101">
        <f t="shared" si="100"/>
        <v>657.39</v>
      </c>
      <c r="I3270" s="101">
        <f t="array" ref="I3270">+ROUND(G3270+(G3270*DES.2),2)</f>
        <v>1183.3</v>
      </c>
    </row>
    <row r="3271" spans="1:9" s="105" customFormat="1" ht="33.950000000000003" customHeight="1">
      <c r="A3271" s="105" t="s">
        <v>11395</v>
      </c>
      <c r="C3271" s="94">
        <f>+VLOOKUP(A3271,BD!$A$2:$E$3988,3,0)</f>
        <v>908</v>
      </c>
      <c r="D3271" s="95" t="str">
        <f>+VLOOKUP(A3271,BD!$A$2:$E$3988,4,0)</f>
        <v>Asiento</v>
      </c>
      <c r="E3271" s="96">
        <f>+VLOOKUP(A3271,BD!$A$2:$E$3988,5,0)</f>
        <v>1217.3900000000001</v>
      </c>
      <c r="G3271" s="101">
        <f t="shared" si="100"/>
        <v>657.39</v>
      </c>
      <c r="I3271" s="101">
        <f t="array" ref="I3271">+ROUND(G3271+(G3271*DES.2),2)</f>
        <v>1183.3</v>
      </c>
    </row>
    <row r="3272" spans="1:9" s="105" customFormat="1" ht="33.950000000000003" customHeight="1">
      <c r="A3272" s="105" t="s">
        <v>11397</v>
      </c>
      <c r="C3272" s="94">
        <f>+VLOOKUP(A3272,BD!$A$2:$E$3988,3,0)</f>
        <v>909</v>
      </c>
      <c r="D3272" s="95" t="str">
        <f>+VLOOKUP(A3272,BD!$A$2:$E$3988,4,0)</f>
        <v>Pasarruedas, bomba de combustible</v>
      </c>
      <c r="E3272" s="96">
        <f>+VLOOKUP(A3272,BD!$A$2:$E$3988,5,0)</f>
        <v>1217.3900000000001</v>
      </c>
      <c r="G3272" s="101">
        <f t="shared" si="100"/>
        <v>657.39</v>
      </c>
      <c r="I3272" s="101">
        <f t="array" ref="I3272">+ROUND(G3272+(G3272*DES.2),2)</f>
        <v>1183.3</v>
      </c>
    </row>
    <row r="3273" spans="1:9" s="105" customFormat="1" ht="33.950000000000003" customHeight="1">
      <c r="A3273" s="105" t="s">
        <v>11399</v>
      </c>
      <c r="C3273" s="94">
        <f>+VLOOKUP(A3273,BD!$A$2:$E$3988,3,0)</f>
        <v>910</v>
      </c>
      <c r="D3273" s="95" t="str">
        <f>+VLOOKUP(A3273,BD!$A$2:$E$3988,4,0)</f>
        <v>Panel de puerta, portón trasero</v>
      </c>
      <c r="E3273" s="96">
        <f>+VLOOKUP(A3273,BD!$A$2:$E$3988,5,0)</f>
        <v>1217.3900000000001</v>
      </c>
      <c r="G3273" s="101">
        <f t="shared" si="100"/>
        <v>657.39</v>
      </c>
      <c r="I3273" s="101">
        <f t="array" ref="I3273">+ROUND(G3273+(G3273*DES.2),2)</f>
        <v>1183.3</v>
      </c>
    </row>
    <row r="3274" spans="1:9" s="105" customFormat="1" ht="33.950000000000003" customHeight="1">
      <c r="A3274" s="105" t="s">
        <v>11401</v>
      </c>
      <c r="C3274" s="94">
        <f>+VLOOKUP(A3274,BD!$A$2:$E$3988,3,0)</f>
        <v>911</v>
      </c>
      <c r="D3274" s="95" t="str">
        <f>+VLOOKUP(A3274,BD!$A$2:$E$3988,4,0)</f>
        <v>Protector contra salpicaduras</v>
      </c>
      <c r="E3274" s="96">
        <f>+VLOOKUP(A3274,BD!$A$2:$E$3988,5,0)</f>
        <v>1217.3900000000001</v>
      </c>
      <c r="G3274" s="101">
        <f t="shared" si="100"/>
        <v>657.39</v>
      </c>
      <c r="I3274" s="101">
        <f t="array" ref="I3274">+ROUND(G3274+(G3274*DES.2),2)</f>
        <v>1183.3</v>
      </c>
    </row>
    <row r="3275" spans="1:9" s="105" customFormat="1" ht="33.950000000000003" customHeight="1">
      <c r="A3275" s="105" t="s">
        <v>11403</v>
      </c>
      <c r="C3275" s="94">
        <f>+VLOOKUP(A3275,BD!$A$2:$E$3988,3,0)</f>
        <v>912</v>
      </c>
      <c r="D3275" s="95" t="str">
        <f>+VLOOKUP(A3275,BD!$A$2:$E$3988,4,0)</f>
        <v>Manija de cierre de puerta</v>
      </c>
      <c r="E3275" s="96">
        <f>+VLOOKUP(A3275,BD!$A$2:$E$3988,5,0)</f>
        <v>1130.43</v>
      </c>
      <c r="G3275" s="101">
        <f t="shared" si="100"/>
        <v>610.42999999999995</v>
      </c>
      <c r="I3275" s="101">
        <f t="array" ref="I3275">+ROUND(G3275+(G3275*DES.2),2)</f>
        <v>1098.77</v>
      </c>
    </row>
    <row r="3276" spans="1:9" s="105" customFormat="1" ht="33.950000000000003" customHeight="1">
      <c r="A3276" s="105" t="s">
        <v>11405</v>
      </c>
      <c r="C3276" s="94">
        <f>+VLOOKUP(A3276,BD!$A$2:$E$3988,3,0)</f>
        <v>913</v>
      </c>
      <c r="D3276" s="95" t="str">
        <f>+VLOOKUP(A3276,BD!$A$2:$E$3988,4,0)</f>
        <v>Faro, rejilla</v>
      </c>
      <c r="E3276" s="96">
        <f>+VLOOKUP(A3276,BD!$A$2:$E$3988,5,0)</f>
        <v>913.04</v>
      </c>
      <c r="G3276" s="101">
        <f t="shared" si="100"/>
        <v>493.04</v>
      </c>
      <c r="I3276" s="101">
        <f t="array" ref="I3276">+ROUND(G3276+(G3276*DES.2),2)</f>
        <v>887.47</v>
      </c>
    </row>
    <row r="3277" spans="1:9" s="105" customFormat="1" ht="33.950000000000003" customHeight="1">
      <c r="A3277" s="105" t="s">
        <v>11407</v>
      </c>
      <c r="C3277" s="94">
        <f>+VLOOKUP(A3277,BD!$A$2:$E$3988,3,0)</f>
        <v>914</v>
      </c>
      <c r="D3277" s="95" t="str">
        <f>+VLOOKUP(A3277,BD!$A$2:$E$3988,4,0)</f>
        <v>Panel de puerta</v>
      </c>
      <c r="E3277" s="96">
        <f>+VLOOKUP(A3277,BD!$A$2:$E$3988,5,0)</f>
        <v>1500</v>
      </c>
      <c r="G3277" s="101">
        <f t="shared" si="100"/>
        <v>810</v>
      </c>
      <c r="I3277" s="101">
        <f t="array" ref="I3277">+ROUND(G3277+(G3277*DES.2),2)</f>
        <v>1458</v>
      </c>
    </row>
    <row r="3278" spans="1:9" s="105" customFormat="1" ht="33.950000000000003" customHeight="1">
      <c r="A3278" s="105" t="s">
        <v>11409</v>
      </c>
      <c r="C3278" s="94">
        <f>+VLOOKUP(A3278,BD!$A$2:$E$3988,3,0)</f>
        <v>915</v>
      </c>
      <c r="D3278" s="95" t="str">
        <f>+VLOOKUP(A3278,BD!$A$2:$E$3988,4,0)</f>
        <v>Moldura lateral</v>
      </c>
      <c r="E3278" s="96">
        <f>+VLOOKUP(A3278,BD!$A$2:$E$3988,5,0)</f>
        <v>1130.43</v>
      </c>
      <c r="G3278" s="101">
        <f t="shared" si="100"/>
        <v>610.42999999999995</v>
      </c>
      <c r="I3278" s="101">
        <f t="array" ref="I3278">+ROUND(G3278+(G3278*DES.2),2)</f>
        <v>1098.77</v>
      </c>
    </row>
    <row r="3279" spans="1:9" s="105" customFormat="1" ht="33.950000000000003" customHeight="1">
      <c r="A3279" s="105" t="s">
        <v>11411</v>
      </c>
      <c r="C3279" s="94">
        <f>+VLOOKUP(A3279,BD!$A$2:$E$3988,3,0)</f>
        <v>916</v>
      </c>
      <c r="D3279" s="95" t="str">
        <f>+VLOOKUP(A3279,BD!$A$2:$E$3988,4,0)</f>
        <v>Panel de puerta</v>
      </c>
      <c r="E3279" s="96">
        <f>+VLOOKUP(A3279,BD!$A$2:$E$3988,5,0)</f>
        <v>1000</v>
      </c>
      <c r="G3279" s="101">
        <f t="shared" si="100"/>
        <v>540</v>
      </c>
      <c r="I3279" s="101">
        <f t="array" ref="I3279">+ROUND(G3279+(G3279*DES.2),2)</f>
        <v>972</v>
      </c>
    </row>
    <row r="3280" spans="1:9" s="105" customFormat="1" ht="33.950000000000003" customHeight="1">
      <c r="A3280" s="105" t="s">
        <v>11413</v>
      </c>
      <c r="C3280" s="94">
        <f>+VLOOKUP(A3280,BD!$A$2:$E$3988,3,0)</f>
        <v>917</v>
      </c>
      <c r="D3280" s="95" t="str">
        <f>+VLOOKUP(A3280,BD!$A$2:$E$3988,4,0)</f>
        <v>Tablero, protector contra salpicaduras, rejilla, pasarruedas</v>
      </c>
      <c r="E3280" s="96">
        <f>+VLOOKUP(A3280,BD!$A$2:$E$3988,5,0)</f>
        <v>1130.43</v>
      </c>
      <c r="G3280" s="101">
        <f t="shared" si="100"/>
        <v>610.42999999999995</v>
      </c>
      <c r="I3280" s="101">
        <f t="array" ref="I3280">+ROUND(G3280+(G3280*DES.2),2)</f>
        <v>1098.77</v>
      </c>
    </row>
    <row r="3281" spans="1:9" s="105" customFormat="1" ht="33.950000000000003" customHeight="1">
      <c r="A3281" s="105" t="s">
        <v>11415</v>
      </c>
      <c r="C3281" s="94">
        <f>+VLOOKUP(A3281,BD!$A$2:$E$3988,3,0)</f>
        <v>918</v>
      </c>
      <c r="D3281" s="95" t="str">
        <f>+VLOOKUP(A3281,BD!$A$2:$E$3988,4,0)</f>
        <v>Paragolpes trasero</v>
      </c>
      <c r="E3281" s="96">
        <f>+VLOOKUP(A3281,BD!$A$2:$E$3988,5,0)</f>
        <v>1130.43</v>
      </c>
      <c r="G3281" s="101">
        <f t="shared" si="100"/>
        <v>610.42999999999995</v>
      </c>
      <c r="I3281" s="101">
        <f t="array" ref="I3281">+ROUND(G3281+(G3281*DES.2),2)</f>
        <v>1098.77</v>
      </c>
    </row>
    <row r="3282" spans="1:9" s="105" customFormat="1" ht="33.950000000000003" customHeight="1">
      <c r="A3282" s="105" t="s">
        <v>11417</v>
      </c>
      <c r="C3282" s="94">
        <f>+VLOOKUP(A3282,BD!$A$2:$E$3988,3,0)</f>
        <v>919</v>
      </c>
      <c r="D3282" s="95" t="str">
        <f>+VLOOKUP(A3282,BD!$A$2:$E$3988,4,0)</f>
        <v>Moldura de puerta, moldura trasera</v>
      </c>
      <c r="E3282" s="96">
        <f>+VLOOKUP(A3282,BD!$A$2:$E$3988,5,0)</f>
        <v>1043.48</v>
      </c>
      <c r="G3282" s="101">
        <f t="shared" si="100"/>
        <v>563.48</v>
      </c>
      <c r="I3282" s="101">
        <f t="array" ref="I3282">+ROUND(G3282+(G3282*DES.2),2)</f>
        <v>1014.26</v>
      </c>
    </row>
    <row r="3283" spans="1:9" s="105" customFormat="1" ht="33.950000000000003" customHeight="1">
      <c r="A3283" s="105" t="s">
        <v>11419</v>
      </c>
      <c r="C3283" s="94">
        <f>+VLOOKUP(A3283,BD!$A$2:$E$3988,3,0)</f>
        <v>920</v>
      </c>
      <c r="D3283" s="95" t="str">
        <f>+VLOOKUP(A3283,BD!$A$2:$E$3988,4,0)</f>
        <v>Panel de puerta, baúl trasero</v>
      </c>
      <c r="E3283" s="96">
        <f>+VLOOKUP(A3283,BD!$A$2:$E$3988,5,0)</f>
        <v>1043.48</v>
      </c>
      <c r="G3283" s="101">
        <f t="shared" si="100"/>
        <v>563.48</v>
      </c>
      <c r="I3283" s="101">
        <f t="array" ref="I3283">+ROUND(G3283+(G3283*DES.2),2)</f>
        <v>1014.26</v>
      </c>
    </row>
    <row r="3284" spans="1:9" s="105" customFormat="1" ht="33.950000000000003" customHeight="1">
      <c r="A3284" s="105" t="s">
        <v>11421</v>
      </c>
      <c r="C3284" s="94">
        <f>+VLOOKUP(A3284,BD!$A$2:$E$3988,3,0)</f>
        <v>921</v>
      </c>
      <c r="D3284" s="95" t="str">
        <f>+VLOOKUP(A3284,BD!$A$2:$E$3988,4,0)</f>
        <v>Alfombra, tapete, pasarruedas</v>
      </c>
      <c r="E3284" s="96">
        <f>+VLOOKUP(A3284,BD!$A$2:$E$3988,5,0)</f>
        <v>1130.43</v>
      </c>
      <c r="G3284" s="101">
        <f t="shared" si="100"/>
        <v>610.42999999999995</v>
      </c>
      <c r="I3284" s="101">
        <f t="array" ref="I3284">+ROUND(G3284+(G3284*DES.2),2)</f>
        <v>1098.77</v>
      </c>
    </row>
    <row r="3285" spans="1:9" s="105" customFormat="1" ht="33.950000000000003" customHeight="1">
      <c r="A3285" s="105" t="s">
        <v>11423</v>
      </c>
      <c r="C3285" s="94">
        <f>+VLOOKUP(A3285,BD!$A$2:$E$3988,3,0)</f>
        <v>922</v>
      </c>
      <c r="D3285" s="95" t="str">
        <f>+VLOOKUP(A3285,BD!$A$2:$E$3988,4,0)</f>
        <v>Piso, rejilla, panel de puerta</v>
      </c>
      <c r="E3285" s="96">
        <f>+VLOOKUP(A3285,BD!$A$2:$E$3988,5,0)</f>
        <v>1260.8699999999999</v>
      </c>
      <c r="G3285" s="101">
        <f t="shared" si="100"/>
        <v>680.87</v>
      </c>
      <c r="I3285" s="101">
        <f t="array" ref="I3285">+ROUND(G3285+(G3285*DES.2),2)</f>
        <v>1225.57</v>
      </c>
    </row>
    <row r="3286" spans="1:9" s="105" customFormat="1" ht="33.950000000000003" customHeight="1">
      <c r="A3286" s="105" t="s">
        <v>11425</v>
      </c>
      <c r="C3286" s="94">
        <f>+VLOOKUP(A3286,BD!$A$2:$E$3988,3,0)</f>
        <v>923</v>
      </c>
      <c r="D3286" s="95" t="str">
        <f>+VLOOKUP(A3286,BD!$A$2:$E$3988,4,0)</f>
        <v>Filtro de aire, paragolpes delantero y trasero, panel de puerta</v>
      </c>
      <c r="E3286" s="96">
        <f>+VLOOKUP(A3286,BD!$A$2:$E$3988,5,0)</f>
        <v>1347.83</v>
      </c>
      <c r="G3286" s="101">
        <f t="shared" si="100"/>
        <v>727.83</v>
      </c>
      <c r="I3286" s="101">
        <f t="array" ref="I3286">+ROUND(G3286+(G3286*DES.2),2)</f>
        <v>1310.0899999999999</v>
      </c>
    </row>
    <row r="3287" spans="1:9" s="105" customFormat="1" ht="33.950000000000003" customHeight="1">
      <c r="A3287" s="105" t="s">
        <v>11427</v>
      </c>
      <c r="C3287" s="94">
        <f>+VLOOKUP(A3287,BD!$A$2:$E$3988,3,0)</f>
        <v>924</v>
      </c>
      <c r="D3287" s="95" t="str">
        <f>+VLOOKUP(A3287,BD!$A$2:$E$3988,4,0)</f>
        <v>Paragolpes delantero</v>
      </c>
      <c r="E3287" s="96">
        <f>+VLOOKUP(A3287,BD!$A$2:$E$3988,5,0)</f>
        <v>1500</v>
      </c>
      <c r="G3287" s="101">
        <f t="shared" si="100"/>
        <v>810</v>
      </c>
      <c r="I3287" s="101">
        <f t="array" ref="I3287">+ROUND(G3287+(G3287*DES.2),2)</f>
        <v>1458</v>
      </c>
    </row>
    <row r="3288" spans="1:9" s="105" customFormat="1" ht="33.950000000000003" customHeight="1">
      <c r="A3288" s="105" t="s">
        <v>11429</v>
      </c>
      <c r="C3288" s="94">
        <f>+VLOOKUP(A3288,BD!$A$2:$E$3988,3,0)</f>
        <v>925</v>
      </c>
      <c r="D3288" s="95" t="str">
        <f>+VLOOKUP(A3288,BD!$A$2:$E$3988,4,0)</f>
        <v>Paragolpes trasero</v>
      </c>
      <c r="E3288" s="96">
        <f>+VLOOKUP(A3288,BD!$A$2:$E$3988,5,0)</f>
        <v>1608.7</v>
      </c>
      <c r="G3288" s="101">
        <f t="shared" si="100"/>
        <v>868.7</v>
      </c>
      <c r="I3288" s="101">
        <f t="array" ref="I3288">+ROUND(G3288+(G3288*DES.2),2)</f>
        <v>1563.66</v>
      </c>
    </row>
    <row r="3289" spans="1:9" s="105" customFormat="1" ht="33.950000000000003" customHeight="1">
      <c r="A3289" s="105" t="s">
        <v>11431</v>
      </c>
      <c r="C3289" s="94">
        <f>+VLOOKUP(A3289,BD!$A$2:$E$3988,3,0)</f>
        <v>926</v>
      </c>
      <c r="D3289" s="95" t="str">
        <f>+VLOOKUP(A3289,BD!$A$2:$E$3988,4,0)</f>
        <v>Fascia de paragolpes, rejilla</v>
      </c>
      <c r="E3289" s="96">
        <f>+VLOOKUP(A3289,BD!$A$2:$E$3988,5,0)</f>
        <v>1000</v>
      </c>
      <c r="G3289" s="101">
        <f t="shared" si="100"/>
        <v>540</v>
      </c>
      <c r="I3289" s="101">
        <f t="array" ref="I3289">+ROUND(G3289+(G3289*DES.2),2)</f>
        <v>972</v>
      </c>
    </row>
    <row r="3290" spans="1:9" s="105" customFormat="1" ht="33.950000000000003" customHeight="1">
      <c r="A3290" s="105" t="s">
        <v>11433</v>
      </c>
      <c r="C3290" s="94">
        <f>+VLOOKUP(A3290,BD!$A$2:$E$3988,3,0)</f>
        <v>927</v>
      </c>
      <c r="D3290" s="95" t="str">
        <f>+VLOOKUP(A3290,BD!$A$2:$E$3988,4,0)</f>
        <v>Paragolpes delantero y trasero, rejilla, moldura lateral, faldón lateral, pasarruedas, spoiler</v>
      </c>
      <c r="E3290" s="96">
        <f>+VLOOKUP(A3290,BD!$A$2:$E$3988,5,0)</f>
        <v>1000</v>
      </c>
      <c r="G3290" s="101">
        <f t="shared" si="100"/>
        <v>540</v>
      </c>
      <c r="I3290" s="101">
        <f t="array" ref="I3290">+ROUND(G3290+(G3290*DES.2),2)</f>
        <v>972</v>
      </c>
    </row>
    <row r="3291" spans="1:9" s="105" customFormat="1" ht="33.950000000000003" customHeight="1">
      <c r="A3291" s="105" t="s">
        <v>11435</v>
      </c>
      <c r="C3291" s="94">
        <f>+VLOOKUP(A3291,BD!$A$2:$E$3988,3,0)</f>
        <v>928</v>
      </c>
      <c r="D3291" s="95" t="str">
        <f>+VLOOKUP(A3291,BD!$A$2:$E$3988,4,0)</f>
        <v>Panel de puerta</v>
      </c>
      <c r="E3291" s="96">
        <f>+VLOOKUP(A3291,BD!$A$2:$E$3988,5,0)</f>
        <v>1000</v>
      </c>
      <c r="G3291" s="101">
        <f t="shared" si="100"/>
        <v>540</v>
      </c>
      <c r="I3291" s="101">
        <f t="array" ref="I3291">+ROUND(G3291+(G3291*DES.2),2)</f>
        <v>972</v>
      </c>
    </row>
    <row r="3292" spans="1:9" s="105" customFormat="1" ht="33.950000000000003" customHeight="1">
      <c r="A3292" s="105" t="s">
        <v>11437</v>
      </c>
      <c r="C3292" s="94">
        <f>+VLOOKUP(A3292,BD!$A$2:$E$3988,3,0)</f>
        <v>929</v>
      </c>
      <c r="D3292" s="95" t="str">
        <f>+VLOOKUP(A3292,BD!$A$2:$E$3988,4,0)</f>
        <v>Paragolpes trasero, pasarruedas, filtro de aire, limpiaparabrisas delantero, protector de capó</v>
      </c>
      <c r="E3292" s="96">
        <f>+VLOOKUP(A3292,BD!$A$2:$E$3988,5,0)</f>
        <v>1217.3900000000001</v>
      </c>
      <c r="G3292" s="101">
        <f t="shared" si="100"/>
        <v>657.39</v>
      </c>
      <c r="I3292" s="101">
        <f t="array" ref="I3292">+ROUND(G3292+(G3292*DES.2),2)</f>
        <v>1183.3</v>
      </c>
    </row>
    <row r="3293" spans="1:9" s="105" customFormat="1" ht="33.950000000000003" customHeight="1">
      <c r="A3293" s="105" t="s">
        <v>11439</v>
      </c>
      <c r="C3293" s="94">
        <f>+VLOOKUP(A3293,BD!$A$2:$E$3988,3,0)</f>
        <v>930</v>
      </c>
      <c r="D3293" s="95" t="str">
        <f>+VLOOKUP(A3293,BD!$A$2:$E$3988,4,0)</f>
        <v>Separador de marco de puerta/paragolpes</v>
      </c>
      <c r="E3293" s="96">
        <f>+VLOOKUP(A3293,BD!$A$2:$E$3988,5,0)</f>
        <v>1130.43</v>
      </c>
      <c r="G3293" s="101">
        <f t="shared" si="100"/>
        <v>610.42999999999995</v>
      </c>
      <c r="I3293" s="101">
        <f t="array" ref="I3293">+ROUND(G3293+(G3293*DES.2),2)</f>
        <v>1098.77</v>
      </c>
    </row>
    <row r="3294" spans="1:9" s="105" customFormat="1" ht="33.950000000000003" customHeight="1">
      <c r="A3294" s="105" t="s">
        <v>11441</v>
      </c>
      <c r="C3294" s="94">
        <f>+VLOOKUP(A3294,BD!$A$2:$E$3988,3,0)</f>
        <v>931</v>
      </c>
      <c r="D3294" s="95" t="str">
        <f>+VLOOKUP(A3294,BD!$A$2:$E$3988,4,0)</f>
        <v>Tablero, ventilador</v>
      </c>
      <c r="E3294" s="96">
        <f>+VLOOKUP(A3294,BD!$A$2:$E$3988,5,0)</f>
        <v>1130.43</v>
      </c>
      <c r="G3294" s="101">
        <f t="shared" si="100"/>
        <v>610.42999999999995</v>
      </c>
      <c r="I3294" s="101">
        <f t="array" ref="I3294">+ROUND(G3294+(G3294*DES.2),2)</f>
        <v>1098.77</v>
      </c>
    </row>
    <row r="3295" spans="1:9" s="105" customFormat="1" ht="33.950000000000003" customHeight="1">
      <c r="A3295" s="105" t="s">
        <v>11443</v>
      </c>
      <c r="C3295" s="94">
        <f>+VLOOKUP(A3295,BD!$A$2:$E$3988,3,0)</f>
        <v>932</v>
      </c>
      <c r="D3295" s="95" t="str">
        <f>+VLOOKUP(A3295,BD!$A$2:$E$3988,4,0)</f>
        <v>Panel de puerta</v>
      </c>
      <c r="E3295" s="96">
        <f>+VLOOKUP(A3295,BD!$A$2:$E$3988,5,0)</f>
        <v>1217.3900000000001</v>
      </c>
      <c r="G3295" s="101">
        <f t="shared" si="100"/>
        <v>657.39</v>
      </c>
      <c r="I3295" s="101">
        <f t="array" ref="I3295">+ROUND(G3295+(G3295*DES.2),2)</f>
        <v>1183.3</v>
      </c>
    </row>
    <row r="3296" spans="1:9" s="105" customFormat="1" ht="33.950000000000003" customHeight="1">
      <c r="A3296" s="105" t="s">
        <v>11445</v>
      </c>
      <c r="C3296" s="94">
        <f>+VLOOKUP(A3296,BD!$A$2:$E$3988,3,0)</f>
        <v>933</v>
      </c>
      <c r="D3296" s="95" t="str">
        <f>+VLOOKUP(A3296,BD!$A$2:$E$3988,4,0)</f>
        <v>Paragolpes trasero, tapa de baúl y parte relacionada</v>
      </c>
      <c r="E3296" s="96">
        <f>+VLOOKUP(A3296,BD!$A$2:$E$3988,5,0)</f>
        <v>1217.3900000000001</v>
      </c>
      <c r="G3296" s="101">
        <f t="shared" si="100"/>
        <v>657.39</v>
      </c>
      <c r="I3296" s="101">
        <f t="array" ref="I3296">+ROUND(G3296+(G3296*DES.2),2)</f>
        <v>1183.3</v>
      </c>
    </row>
    <row r="3297" spans="1:9" s="105" customFormat="1" ht="33.950000000000003" customHeight="1">
      <c r="A3297" s="105" t="s">
        <v>11447</v>
      </c>
      <c r="C3297" s="94">
        <f>+VLOOKUP(A3297,BD!$A$2:$E$3988,3,0)</f>
        <v>934</v>
      </c>
      <c r="D3297" s="95" t="str">
        <f>+VLOOKUP(A3297,BD!$A$2:$E$3988,4,0)</f>
        <v>Asiento, paragolpes delantero, motor, guardabarros</v>
      </c>
      <c r="E3297" s="96">
        <f>+VLOOKUP(A3297,BD!$A$2:$E$3988,5,0)</f>
        <v>913.04</v>
      </c>
      <c r="G3297" s="101">
        <f t="shared" si="100"/>
        <v>493.04</v>
      </c>
      <c r="I3297" s="101">
        <f t="array" ref="I3297">+ROUND(G3297+(G3297*DES.2),2)</f>
        <v>887.47</v>
      </c>
    </row>
    <row r="3298" spans="1:9" s="105" customFormat="1" ht="33.950000000000003" customHeight="1">
      <c r="A3298" s="105" t="s">
        <v>11449</v>
      </c>
      <c r="C3298" s="94">
        <f>+VLOOKUP(A3298,BD!$A$2:$E$3988,3,0)</f>
        <v>935</v>
      </c>
      <c r="D3298" s="95" t="str">
        <f>+VLOOKUP(A3298,BD!$A$2:$E$3988,4,0)</f>
        <v>Paragolpes delantero y trasero, tablero, aire acondicionado</v>
      </c>
      <c r="E3298" s="96">
        <f>+VLOOKUP(A3298,BD!$A$2:$E$3988,5,0)</f>
        <v>1347.83</v>
      </c>
      <c r="G3298" s="101">
        <f t="shared" si="100"/>
        <v>727.83</v>
      </c>
      <c r="I3298" s="101">
        <f t="array" ref="I3298">+ROUND(G3298+(G3298*DES.2),2)</f>
        <v>1310.0899999999999</v>
      </c>
    </row>
    <row r="3299" spans="1:9" s="105" customFormat="1" ht="33.950000000000003" customHeight="1">
      <c r="A3299" s="105" t="s">
        <v>11451</v>
      </c>
      <c r="C3299" s="94">
        <f>+VLOOKUP(A3299,BD!$A$2:$E$3988,3,0)</f>
        <v>936</v>
      </c>
      <c r="D3299" s="95" t="str">
        <f>+VLOOKUP(A3299,BD!$A$2:$E$3988,4,0)</f>
        <v>Asiento, apoyabrazos, protector contra salpicaduras</v>
      </c>
      <c r="E3299" s="96">
        <f>+VLOOKUP(A3299,BD!$A$2:$E$3988,5,0)</f>
        <v>1282.6099999999999</v>
      </c>
      <c r="G3299" s="101">
        <f t="shared" si="100"/>
        <v>692.61</v>
      </c>
      <c r="I3299" s="101">
        <f t="array" ref="I3299">+ROUND(G3299+(G3299*DES.2),2)</f>
        <v>1246.7</v>
      </c>
    </row>
    <row r="3300" spans="1:9" s="105" customFormat="1" ht="33.950000000000003" customHeight="1">
      <c r="A3300" s="105" t="s">
        <v>11453</v>
      </c>
      <c r="C3300" s="94">
        <f>+VLOOKUP(A3300,BD!$A$2:$E$3988,3,0)</f>
        <v>937</v>
      </c>
      <c r="D3300" s="95" t="str">
        <f>+VLOOKUP(A3300,BD!$A$2:$E$3988,4,0)</f>
        <v>Aislante de botaguas</v>
      </c>
      <c r="E3300" s="96">
        <f>+VLOOKUP(A3300,BD!$A$2:$E$3988,5,0)</f>
        <v>1043.48</v>
      </c>
      <c r="G3300" s="101">
        <f t="shared" si="100"/>
        <v>563.48</v>
      </c>
      <c r="I3300" s="101">
        <f t="array" ref="I3300">+ROUND(G3300+(G3300*DES.2),2)</f>
        <v>1014.26</v>
      </c>
    </row>
    <row r="3301" spans="1:9" s="105" customFormat="1" ht="33.950000000000003" customHeight="1">
      <c r="A3301" s="105" t="s">
        <v>11455</v>
      </c>
      <c r="C3301" s="94">
        <f>+VLOOKUP(A3301,BD!$A$2:$E$3988,3,0)</f>
        <v>938</v>
      </c>
      <c r="D3301" s="95" t="str">
        <f>+VLOOKUP(A3301,BD!$A$2:$E$3988,4,0)</f>
        <v>Rejilla, interior</v>
      </c>
      <c r="E3301" s="96">
        <f>+VLOOKUP(A3301,BD!$A$2:$E$3988,5,0)</f>
        <v>1000</v>
      </c>
      <c r="G3301" s="101">
        <f t="shared" si="100"/>
        <v>540</v>
      </c>
      <c r="I3301" s="101">
        <f t="array" ref="I3301">+ROUND(G3301+(G3301*DES.2),2)</f>
        <v>972</v>
      </c>
    </row>
    <row r="3302" spans="1:9" s="105" customFormat="1" ht="33.950000000000003" customHeight="1">
      <c r="A3302" s="105" t="s">
        <v>11457</v>
      </c>
      <c r="C3302" s="94">
        <f>+VLOOKUP(A3302,BD!$A$2:$E$3988,3,0)</f>
        <v>939</v>
      </c>
      <c r="D3302" s="95" t="str">
        <f>+VLOOKUP(A3302,BD!$A$2:$E$3988,4,0)</f>
        <v>Burlete y panel de tablero</v>
      </c>
      <c r="E3302" s="96">
        <f>+VLOOKUP(A3302,BD!$A$2:$E$3988,5,0)</f>
        <v>826.09</v>
      </c>
      <c r="G3302" s="101">
        <f t="shared" si="100"/>
        <v>446.09</v>
      </c>
      <c r="I3302" s="101">
        <f t="array" ref="I3302">+ROUND(G3302+(G3302*DES.2),2)</f>
        <v>802.96</v>
      </c>
    </row>
    <row r="3303" spans="1:9" s="105" customFormat="1" ht="33.950000000000003" customHeight="1">
      <c r="A3303" s="105" t="s">
        <v>11459</v>
      </c>
      <c r="C3303" s="94">
        <f>+VLOOKUP(A3303,BD!$A$2:$E$3988,3,0)</f>
        <v>940</v>
      </c>
      <c r="D3303" s="95" t="str">
        <f>+VLOOKUP(A3303,BD!$A$2:$E$3988,4,0)</f>
        <v>Bandeja trasera, tapa de baúl</v>
      </c>
      <c r="E3303" s="96">
        <f>+VLOOKUP(A3303,BD!$A$2:$E$3988,5,0)</f>
        <v>1043.48</v>
      </c>
      <c r="G3303" s="101">
        <f t="shared" si="100"/>
        <v>563.48</v>
      </c>
      <c r="I3303" s="101">
        <f t="array" ref="I3303">+ROUND(G3303+(G3303*DES.2),2)</f>
        <v>1014.26</v>
      </c>
    </row>
    <row r="3304" spans="1:9" s="105" customFormat="1" ht="33.950000000000003" customHeight="1">
      <c r="A3304" s="105" t="s">
        <v>11461</v>
      </c>
      <c r="C3304" s="94">
        <f>+VLOOKUP(A3304,BD!$A$2:$E$3988,3,0)</f>
        <v>941</v>
      </c>
      <c r="D3304" s="95" t="str">
        <f>+VLOOKUP(A3304,BD!$A$2:$E$3988,4,0)</f>
        <v>Panel de puerta</v>
      </c>
      <c r="E3304" s="96">
        <f>+VLOOKUP(A3304,BD!$A$2:$E$3988,5,0)</f>
        <v>1130.43</v>
      </c>
      <c r="G3304" s="101">
        <f t="shared" si="100"/>
        <v>610.42999999999995</v>
      </c>
      <c r="I3304" s="101">
        <f t="array" ref="I3304">+ROUND(G3304+(G3304*DES.2),2)</f>
        <v>1098.77</v>
      </c>
    </row>
    <row r="3305" spans="1:9" s="105" customFormat="1" ht="33.950000000000003" customHeight="1">
      <c r="A3305" s="105" t="s">
        <v>11463</v>
      </c>
      <c r="C3305" s="94">
        <f>+VLOOKUP(A3305,BD!$A$2:$E$3988,3,0)</f>
        <v>942</v>
      </c>
      <c r="D3305" s="95" t="str">
        <f>+VLOOKUP(A3305,BD!$A$2:$E$3988,4,0)</f>
        <v>Fijación de piso, botaguas</v>
      </c>
      <c r="E3305" s="96">
        <f>+VLOOKUP(A3305,BD!$A$2:$E$3988,5,0)</f>
        <v>1130.43</v>
      </c>
      <c r="G3305" s="101">
        <f t="shared" si="100"/>
        <v>610.42999999999995</v>
      </c>
      <c r="I3305" s="101">
        <f t="array" ref="I3305">+ROUND(G3305+(G3305*DES.2),2)</f>
        <v>1098.77</v>
      </c>
    </row>
    <row r="3306" spans="1:9" s="105" customFormat="1" ht="33.950000000000003" customHeight="1">
      <c r="A3306" s="105" t="s">
        <v>11465</v>
      </c>
      <c r="C3306" s="94">
        <f>+VLOOKUP(A3306,BD!$A$2:$E$3988,3,0)</f>
        <v>943</v>
      </c>
      <c r="D3306" s="95" t="str">
        <f>+VLOOKUP(A3306,BD!$A$2:$E$3988,4,0)</f>
        <v>Moldura lateral</v>
      </c>
      <c r="E3306" s="96">
        <f>+VLOOKUP(A3306,BD!$A$2:$E$3988,5,0)</f>
        <v>1260.8699999999999</v>
      </c>
      <c r="G3306" s="101">
        <f t="shared" si="100"/>
        <v>680.87</v>
      </c>
      <c r="I3306" s="101">
        <f t="array" ref="I3306">+ROUND(G3306+(G3306*DES.2),2)</f>
        <v>1225.57</v>
      </c>
    </row>
    <row r="3307" spans="1:9" s="105" customFormat="1" ht="33.950000000000003" customHeight="1">
      <c r="A3307" s="105" t="s">
        <v>11467</v>
      </c>
      <c r="C3307" s="94">
        <f>+VLOOKUP(A3307,BD!$A$2:$E$3988,3,0)</f>
        <v>944</v>
      </c>
      <c r="D3307" s="95" t="str">
        <f>+VLOOKUP(A3307,BD!$A$2:$E$3988,4,0)</f>
        <v>Faldón lateral</v>
      </c>
      <c r="E3307" s="96">
        <f>+VLOOKUP(A3307,BD!$A$2:$E$3988,5,0)</f>
        <v>1043.48</v>
      </c>
      <c r="G3307" s="101">
        <f t="shared" si="100"/>
        <v>563.48</v>
      </c>
      <c r="I3307" s="101">
        <f t="array" ref="I3307">+ROUND(G3307+(G3307*DES.2),2)</f>
        <v>1014.26</v>
      </c>
    </row>
    <row r="3308" spans="1:9" s="105" customFormat="1" ht="33.950000000000003" customHeight="1">
      <c r="A3308" s="105" t="s">
        <v>11469</v>
      </c>
      <c r="C3308" s="94">
        <f>+VLOOKUP(A3308,BD!$A$2:$E$3988,3,0)</f>
        <v>945</v>
      </c>
      <c r="D3308" s="95" t="str">
        <f>+VLOOKUP(A3308,BD!$A$2:$E$3988,4,0)</f>
        <v>Casquillo para tornillo</v>
      </c>
      <c r="E3308" s="96">
        <f>+VLOOKUP(A3308,BD!$A$2:$E$3988,5,0)</f>
        <v>1217.3900000000001</v>
      </c>
      <c r="G3308" s="101">
        <f t="shared" si="100"/>
        <v>657.39</v>
      </c>
      <c r="I3308" s="101">
        <f t="array" ref="I3308">+ROUND(G3308+(G3308*DES.2),2)</f>
        <v>1183.3</v>
      </c>
    </row>
    <row r="3309" spans="1:9" s="105" customFormat="1" ht="33.950000000000003" customHeight="1">
      <c r="A3309" s="105" t="s">
        <v>11471</v>
      </c>
      <c r="C3309" s="94">
        <f>+VLOOKUP(A3309,BD!$A$2:$E$3988,3,0)</f>
        <v>946</v>
      </c>
      <c r="D3309" s="95" t="str">
        <f>+VLOOKUP(A3309,BD!$A$2:$E$3988,4,0)</f>
        <v>Fascia de paragolpes</v>
      </c>
      <c r="E3309" s="96">
        <f>+VLOOKUP(A3309,BD!$A$2:$E$3988,5,0)</f>
        <v>1043.48</v>
      </c>
      <c r="G3309" s="101">
        <f t="shared" si="100"/>
        <v>563.48</v>
      </c>
      <c r="I3309" s="101">
        <f t="array" ref="I3309">+ROUND(G3309+(G3309*DES.2),2)</f>
        <v>1014.26</v>
      </c>
    </row>
    <row r="3310" spans="1:9" s="105" customFormat="1" ht="33.950000000000003" customHeight="1">
      <c r="A3310" s="105" t="s">
        <v>11473</v>
      </c>
      <c r="C3310" s="94">
        <f>+VLOOKUP(A3310,BD!$A$2:$E$3988,3,0)</f>
        <v>947</v>
      </c>
      <c r="D3310" s="95" t="str">
        <f>+VLOOKUP(A3310,BD!$A$2:$E$3988,4,0)</f>
        <v>Paneles laterales y respaldo de asiento</v>
      </c>
      <c r="E3310" s="96">
        <f>+VLOOKUP(A3310,BD!$A$2:$E$3988,5,0)</f>
        <v>1000</v>
      </c>
      <c r="G3310" s="101">
        <f t="shared" si="100"/>
        <v>540</v>
      </c>
      <c r="I3310" s="101">
        <f t="array" ref="I3310">+ROUND(G3310+(G3310*DES.2),2)</f>
        <v>972</v>
      </c>
    </row>
    <row r="3311" spans="1:9" s="105" customFormat="1" ht="33.950000000000003" customHeight="1">
      <c r="A3311" s="105" t="s">
        <v>11475</v>
      </c>
      <c r="C3311" s="94">
        <f>+VLOOKUP(A3311,BD!$A$2:$E$3988,3,0)</f>
        <v>948</v>
      </c>
      <c r="D3311" s="95" t="str">
        <f>+VLOOKUP(A3311,BD!$A$2:$E$3988,4,0)</f>
        <v>Burlete, asiento</v>
      </c>
      <c r="E3311" s="96">
        <f>+VLOOKUP(A3311,BD!$A$2:$E$3988,5,0)</f>
        <v>847.83</v>
      </c>
      <c r="G3311" s="101">
        <f t="shared" si="100"/>
        <v>457.83</v>
      </c>
      <c r="I3311" s="101">
        <f t="array" ref="I3311">+ROUND(G3311+(G3311*DES.2),2)</f>
        <v>824.09</v>
      </c>
    </row>
    <row r="3312" spans="1:9" s="105" customFormat="1" ht="33.950000000000003" customHeight="1">
      <c r="A3312" s="105" t="s">
        <v>11477</v>
      </c>
      <c r="C3312" s="94">
        <f>+VLOOKUP(A3312,BD!$A$2:$E$3988,3,0)</f>
        <v>949</v>
      </c>
      <c r="D3312" s="95" t="str">
        <f>+VLOOKUP(A3312,BD!$A$2:$E$3988,4,0)</f>
        <v>Pedal, freno, caja, panel</v>
      </c>
      <c r="E3312" s="96">
        <f>+VLOOKUP(A3312,BD!$A$2:$E$3988,5,0)</f>
        <v>913.04</v>
      </c>
      <c r="G3312" s="101">
        <f t="shared" si="100"/>
        <v>493.04</v>
      </c>
      <c r="I3312" s="101">
        <f t="array" ref="I3312">+ROUND(G3312+(G3312*DES.2),2)</f>
        <v>887.47</v>
      </c>
    </row>
    <row r="3313" spans="1:9" s="105" customFormat="1" ht="33.950000000000003" customHeight="1">
      <c r="A3313" s="105" t="s">
        <v>11479</v>
      </c>
      <c r="C3313" s="94">
        <f>+VLOOKUP(A3313,BD!$A$2:$E$3988,3,0)</f>
        <v>950</v>
      </c>
      <c r="D3313" s="95" t="str">
        <f>+VLOOKUP(A3313,BD!$A$2:$E$3988,4,0)</f>
        <v>Panel inferior y aislante del cortafuego</v>
      </c>
      <c r="E3313" s="96">
        <f>+VLOOKUP(A3313,BD!$A$2:$E$3988,5,0)</f>
        <v>1217.3900000000001</v>
      </c>
      <c r="G3313" s="101">
        <f t="shared" si="100"/>
        <v>657.39</v>
      </c>
      <c r="I3313" s="101">
        <f t="array" ref="I3313">+ROUND(G3313+(G3313*DES.2),2)</f>
        <v>1183.3</v>
      </c>
    </row>
    <row r="3314" spans="1:9" s="105" customFormat="1" ht="33.950000000000003" customHeight="1">
      <c r="A3314" s="105" t="s">
        <v>11481</v>
      </c>
      <c r="C3314" s="94">
        <f>+VLOOKUP(A3314,BD!$A$2:$E$3988,3,0)</f>
        <v>951</v>
      </c>
      <c r="D3314" s="95" t="str">
        <f>+VLOOKUP(A3314,BD!$A$2:$E$3988,4,0)</f>
        <v>Panel de puerta</v>
      </c>
      <c r="E3314" s="96">
        <f>+VLOOKUP(A3314,BD!$A$2:$E$3988,5,0)</f>
        <v>1000</v>
      </c>
      <c r="G3314" s="101">
        <f t="shared" si="100"/>
        <v>540</v>
      </c>
      <c r="I3314" s="101">
        <f t="array" ref="I3314">+ROUND(G3314+(G3314*DES.2),2)</f>
        <v>972</v>
      </c>
    </row>
    <row r="3315" spans="1:9" s="105" customFormat="1" ht="33.950000000000003" customHeight="1">
      <c r="A3315" s="105" t="s">
        <v>11483</v>
      </c>
      <c r="C3315" s="94">
        <f>+VLOOKUP(A3315,BD!$A$2:$E$3988,3,0)</f>
        <v>952</v>
      </c>
      <c r="D3315" s="95" t="str">
        <f>+VLOOKUP(A3315,BD!$A$2:$E$3988,4,0)</f>
        <v>Moldura lateral, paragolpes delantero y trasero</v>
      </c>
      <c r="E3315" s="96">
        <f>+VLOOKUP(A3315,BD!$A$2:$E$3988,5,0)</f>
        <v>1217.3900000000001</v>
      </c>
      <c r="G3315" s="101">
        <f t="shared" si="100"/>
        <v>657.39</v>
      </c>
      <c r="I3315" s="101">
        <f t="array" ref="I3315">+ROUND(G3315+(G3315*DES.2),2)</f>
        <v>1183.3</v>
      </c>
    </row>
    <row r="3316" spans="1:9" s="105" customFormat="1" ht="33.950000000000003" customHeight="1">
      <c r="A3316" s="105" t="s">
        <v>11485</v>
      </c>
      <c r="C3316" s="94">
        <f>+VLOOKUP(A3316,BD!$A$2:$E$3988,3,0)</f>
        <v>953</v>
      </c>
      <c r="D3316" s="95" t="str">
        <f>+VLOOKUP(A3316,BD!$A$2:$E$3988,4,0)</f>
        <v>Paragolpes delantero, faldón lateral, guardabarros, montaje motor</v>
      </c>
      <c r="E3316" s="96">
        <f>+VLOOKUP(A3316,BD!$A$2:$E$3988,5,0)</f>
        <v>1282.6099999999999</v>
      </c>
      <c r="G3316" s="101">
        <f t="shared" si="100"/>
        <v>692.61</v>
      </c>
      <c r="I3316" s="101">
        <f t="array" ref="I3316">+ROUND(G3316+(G3316*DES.2),2)</f>
        <v>1246.7</v>
      </c>
    </row>
    <row r="3317" spans="1:9" s="105" customFormat="1" ht="33.950000000000003" customHeight="1">
      <c r="A3317" s="105" t="s">
        <v>11487</v>
      </c>
      <c r="C3317" s="94">
        <f>+VLOOKUP(A3317,BD!$A$2:$E$3988,3,0)</f>
        <v>954</v>
      </c>
      <c r="D3317" s="95" t="str">
        <f>+VLOOKUP(A3317,BD!$A$2:$E$3988,4,0)</f>
        <v>Paragolpes delantero y trasero</v>
      </c>
      <c r="E3317" s="96">
        <f>+VLOOKUP(A3317,BD!$A$2:$E$3988,5,0)</f>
        <v>1413.04</v>
      </c>
      <c r="G3317" s="101">
        <f t="shared" si="100"/>
        <v>763.04</v>
      </c>
      <c r="I3317" s="101">
        <f t="array" ref="I3317">+ROUND(G3317+(G3317*DES.2),2)</f>
        <v>1373.47</v>
      </c>
    </row>
    <row r="3318" spans="1:9" s="105" customFormat="1" ht="33.950000000000003" customHeight="1">
      <c r="A3318" s="105" t="s">
        <v>11489</v>
      </c>
      <c r="C3318" s="94">
        <f>+VLOOKUP(A3318,BD!$A$2:$E$3988,3,0)</f>
        <v>955</v>
      </c>
      <c r="D3318" s="95" t="str">
        <f>+VLOOKUP(A3318,BD!$A$2:$E$3988,4,0)</f>
        <v>Capó, manija</v>
      </c>
      <c r="E3318" s="96">
        <f>+VLOOKUP(A3318,BD!$A$2:$E$3988,5,0)</f>
        <v>1000</v>
      </c>
      <c r="G3318" s="101">
        <f t="shared" si="100"/>
        <v>540</v>
      </c>
      <c r="I3318" s="101">
        <f t="array" ref="I3318">+ROUND(G3318+(G3318*DES.2),2)</f>
        <v>972</v>
      </c>
    </row>
    <row r="3319" spans="1:9" s="105" customFormat="1" ht="33.950000000000003" customHeight="1">
      <c r="A3319" s="105" t="s">
        <v>11491</v>
      </c>
      <c r="C3319" s="94">
        <f>+VLOOKUP(A3319,BD!$A$2:$E$3988,3,0)</f>
        <v>956</v>
      </c>
      <c r="D3319" s="95" t="str">
        <f>+VLOOKUP(A3319,BD!$A$2:$E$3988,4,0)</f>
        <v>Soporte radiador, paragolpes delantero</v>
      </c>
      <c r="E3319" s="96">
        <f>+VLOOKUP(A3319,BD!$A$2:$E$3988,5,0)</f>
        <v>1282.6099999999999</v>
      </c>
      <c r="G3319" s="101">
        <f t="shared" si="100"/>
        <v>692.61</v>
      </c>
      <c r="I3319" s="101">
        <f t="array" ref="I3319">+ROUND(G3319+(G3319*DES.2),2)</f>
        <v>1246.7</v>
      </c>
    </row>
    <row r="3320" spans="1:9" s="105" customFormat="1" ht="33.950000000000003" customHeight="1">
      <c r="A3320" s="105" t="s">
        <v>11493</v>
      </c>
      <c r="C3320" s="94">
        <f>+VLOOKUP(A3320,BD!$A$2:$E$3988,3,0)</f>
        <v>957</v>
      </c>
      <c r="D3320" s="95" t="str">
        <f>+VLOOKUP(A3320,BD!$A$2:$E$3988,4,0)</f>
        <v>Tapa de pilar central, alfombra</v>
      </c>
      <c r="E3320" s="96">
        <f>+VLOOKUP(A3320,BD!$A$2:$E$3988,5,0)</f>
        <v>913.04</v>
      </c>
      <c r="G3320" s="101">
        <f t="shared" si="100"/>
        <v>493.04</v>
      </c>
      <c r="I3320" s="101">
        <f t="array" ref="I3320">+ROUND(G3320+(G3320*DES.2),2)</f>
        <v>887.47</v>
      </c>
    </row>
    <row r="3321" spans="1:9" s="105" customFormat="1" ht="33.950000000000003" customHeight="1">
      <c r="A3321" s="105" t="s">
        <v>11495</v>
      </c>
      <c r="C3321" s="94">
        <f>+VLOOKUP(A3321,BD!$A$2:$E$3988,3,0)</f>
        <v>958</v>
      </c>
      <c r="D3321" s="95" t="str">
        <f>+VLOOKUP(A3321,BD!$A$2:$E$3988,4,0)</f>
        <v>Alfombra, piso delantero</v>
      </c>
      <c r="E3321" s="96">
        <f>+VLOOKUP(A3321,BD!$A$2:$E$3988,5,0)</f>
        <v>913.04</v>
      </c>
      <c r="G3321" s="101">
        <f t="shared" si="100"/>
        <v>493.04</v>
      </c>
      <c r="I3321" s="101">
        <f t="array" ref="I3321">+ROUND(G3321+(G3321*DES.2),2)</f>
        <v>887.47</v>
      </c>
    </row>
    <row r="3322" spans="1:9" s="105" customFormat="1" ht="33.950000000000003" customHeight="1">
      <c r="A3322" s="105" t="s">
        <v>11497</v>
      </c>
      <c r="C3322" s="94">
        <f>+VLOOKUP(A3322,BD!$A$2:$E$3988,3,0)</f>
        <v>959</v>
      </c>
      <c r="D3322" s="95" t="str">
        <f>+VLOOKUP(A3322,BD!$A$2:$E$3988,4,0)</f>
        <v>Faldón lateral, manillar, panel de puerta, placa</v>
      </c>
      <c r="E3322" s="96">
        <f>+VLOOKUP(A3322,BD!$A$2:$E$3988,5,0)</f>
        <v>913.04</v>
      </c>
      <c r="G3322" s="101">
        <f t="shared" si="100"/>
        <v>493.04</v>
      </c>
      <c r="I3322" s="101">
        <f t="array" ref="I3322">+ROUND(G3322+(G3322*DES.2),2)</f>
        <v>887.47</v>
      </c>
    </row>
    <row r="3323" spans="1:9" s="105" customFormat="1" ht="33.950000000000003" customHeight="1">
      <c r="A3323" s="105" t="s">
        <v>11499</v>
      </c>
      <c r="C3323" s="94">
        <f>+VLOOKUP(A3323,BD!$A$2:$E$3988,3,0)</f>
        <v>960</v>
      </c>
      <c r="D3323" s="95" t="str">
        <f>+VLOOKUP(A3323,BD!$A$2:$E$3988,4,0)</f>
        <v>Botaguas, capó</v>
      </c>
      <c r="E3323" s="96">
        <f>+VLOOKUP(A3323,BD!$A$2:$E$3988,5,0)</f>
        <v>913.04</v>
      </c>
      <c r="G3323" s="101">
        <f t="shared" si="100"/>
        <v>493.04</v>
      </c>
      <c r="I3323" s="101">
        <f t="array" ref="I3323">+ROUND(G3323+(G3323*DES.2),2)</f>
        <v>887.47</v>
      </c>
    </row>
    <row r="3324" spans="1:9" s="105" customFormat="1" ht="33.950000000000003" customHeight="1">
      <c r="A3324" s="105" t="s">
        <v>11501</v>
      </c>
      <c r="C3324" s="94">
        <f>+VLOOKUP(A3324,BD!$A$2:$E$3988,3,0)</f>
        <v>961</v>
      </c>
      <c r="D3324" s="95" t="str">
        <f>+VLOOKUP(A3324,BD!$A$2:$E$3988,4,0)</f>
        <v>Spoiler trasero, moldura lateral</v>
      </c>
      <c r="E3324" s="96">
        <f>+VLOOKUP(A3324,BD!$A$2:$E$3988,5,0)</f>
        <v>1000</v>
      </c>
      <c r="G3324" s="101">
        <f t="shared" si="100"/>
        <v>540</v>
      </c>
      <c r="I3324" s="101">
        <f t="array" ref="I3324">+ROUND(G3324+(G3324*DES.2),2)</f>
        <v>972</v>
      </c>
    </row>
    <row r="3325" spans="1:9" s="105" customFormat="1" ht="33.950000000000003" customHeight="1">
      <c r="A3325" s="105" t="s">
        <v>11503</v>
      </c>
      <c r="C3325" s="94">
        <f>+VLOOKUP(A3325,BD!$A$2:$E$3988,3,0)</f>
        <v>962</v>
      </c>
      <c r="D3325" s="95" t="str">
        <f>+VLOOKUP(A3325,BD!$A$2:$E$3988,4,0)</f>
        <v>Protector contra salpicaduras, pasarruedas</v>
      </c>
      <c r="E3325" s="96">
        <f>+VLOOKUP(A3325,BD!$A$2:$E$3988,5,0)</f>
        <v>1043.48</v>
      </c>
      <c r="G3325" s="101">
        <f t="shared" si="100"/>
        <v>563.48</v>
      </c>
      <c r="I3325" s="101">
        <f t="array" ref="I3325">+ROUND(G3325+(G3325*DES.2),2)</f>
        <v>1014.26</v>
      </c>
    </row>
    <row r="3326" spans="1:9" s="105" customFormat="1" ht="33.950000000000003" customHeight="1">
      <c r="A3326" s="105" t="s">
        <v>11505</v>
      </c>
      <c r="C3326" s="94">
        <f>+VLOOKUP(A3326,BD!$A$2:$E$3988,3,0)</f>
        <v>963</v>
      </c>
      <c r="D3326" s="95" t="str">
        <f>+VLOOKUP(A3326,BD!$A$2:$E$3988,4,0)</f>
        <v>Panel de puerta</v>
      </c>
      <c r="E3326" s="96">
        <f>+VLOOKUP(A3326,BD!$A$2:$E$3988,5,0)</f>
        <v>1347.83</v>
      </c>
      <c r="G3326" s="101">
        <f t="shared" si="100"/>
        <v>727.83</v>
      </c>
      <c r="I3326" s="101">
        <f t="array" ref="I3326">+ROUND(G3326+(G3326*DES.2),2)</f>
        <v>1310.0899999999999</v>
      </c>
    </row>
    <row r="3327" spans="1:9" s="105" customFormat="1" ht="33.950000000000003" customHeight="1">
      <c r="A3327" s="105" t="s">
        <v>11507</v>
      </c>
      <c r="C3327" s="94">
        <f>+VLOOKUP(A3327,BD!$A$2:$E$3988,3,0)</f>
        <v>964</v>
      </c>
      <c r="D3327" s="95" t="str">
        <f>+VLOOKUP(A3327,BD!$A$2:$E$3988,4,0)</f>
        <v>Panel de puerta</v>
      </c>
      <c r="E3327" s="96">
        <f>+VLOOKUP(A3327,BD!$A$2:$E$3988,5,0)</f>
        <v>1130.43</v>
      </c>
      <c r="G3327" s="101">
        <f t="shared" si="100"/>
        <v>610.42999999999995</v>
      </c>
      <c r="I3327" s="101">
        <f t="array" ref="I3327">+ROUND(G3327+(G3327*DES.2),2)</f>
        <v>1098.77</v>
      </c>
    </row>
    <row r="3328" spans="1:9" s="105" customFormat="1" ht="33.950000000000003" customHeight="1">
      <c r="A3328" s="105" t="s">
        <v>11509</v>
      </c>
      <c r="C3328" s="94">
        <f>+VLOOKUP(A3328,BD!$A$2:$E$3988,3,0)</f>
        <v>965</v>
      </c>
      <c r="D3328" s="95" t="str">
        <f>+VLOOKUP(A3328,BD!$A$2:$E$3988,4,0)</f>
        <v>Paragolpes delantero, pasarruedas, fijación de piso, guardabarros</v>
      </c>
      <c r="E3328" s="96">
        <f>+VLOOKUP(A3328,BD!$A$2:$E$3988,5,0)</f>
        <v>1130.43</v>
      </c>
      <c r="G3328" s="101">
        <f t="shared" si="100"/>
        <v>610.42999999999995</v>
      </c>
      <c r="I3328" s="101">
        <f t="array" ref="I3328">+ROUND(G3328+(G3328*DES.2),2)</f>
        <v>1098.77</v>
      </c>
    </row>
    <row r="3329" spans="1:9" s="105" customFormat="1" ht="33.950000000000003" customHeight="1">
      <c r="A3329" s="105" t="s">
        <v>11511</v>
      </c>
      <c r="C3329" s="94">
        <f>+VLOOKUP(A3329,BD!$A$2:$E$3988,3,0)</f>
        <v>966</v>
      </c>
      <c r="D3329" s="95" t="str">
        <f>+VLOOKUP(A3329,BD!$A$2:$E$3988,4,0)</f>
        <v>Panel respaldo, asiento trasero, botaguas</v>
      </c>
      <c r="E3329" s="96">
        <f>+VLOOKUP(A3329,BD!$A$2:$E$3988,5,0)</f>
        <v>1130.43</v>
      </c>
      <c r="G3329" s="101">
        <f t="shared" si="100"/>
        <v>610.42999999999995</v>
      </c>
      <c r="I3329" s="101">
        <f t="array" ref="I3329">+ROUND(G3329+(G3329*DES.2),2)</f>
        <v>1098.77</v>
      </c>
    </row>
    <row r="3330" spans="1:9" s="105" customFormat="1" ht="33.950000000000003" customHeight="1">
      <c r="A3330" s="105" t="s">
        <v>11513</v>
      </c>
      <c r="C3330" s="94">
        <f>+VLOOKUP(A3330,BD!$A$2:$E$3988,3,0)</f>
        <v>967</v>
      </c>
      <c r="D3330" s="95" t="str">
        <f>+VLOOKUP(A3330,BD!$A$2:$E$3988,4,0)</f>
        <v>Pasarruedas</v>
      </c>
      <c r="E3330" s="96">
        <f>+VLOOKUP(A3330,BD!$A$2:$E$3988,5,0)</f>
        <v>1130.43</v>
      </c>
      <c r="G3330" s="101">
        <f t="shared" si="100"/>
        <v>610.42999999999995</v>
      </c>
      <c r="I3330" s="101">
        <f t="array" ref="I3330">+ROUND(G3330+(G3330*DES.2),2)</f>
        <v>1098.77</v>
      </c>
    </row>
    <row r="3331" spans="1:9" s="105" customFormat="1" ht="33.950000000000003" customHeight="1">
      <c r="A3331" s="105" t="s">
        <v>11515</v>
      </c>
      <c r="C3331" s="94">
        <f>+VLOOKUP(A3331,BD!$A$2:$E$3988,3,0)</f>
        <v>968</v>
      </c>
      <c r="D3331" s="95" t="str">
        <f>+VLOOKUP(A3331,BD!$A$2:$E$3988,4,0)</f>
        <v>Faro, pasarruedas, bomba de combustible, guardabarros</v>
      </c>
      <c r="E3331" s="96">
        <f>+VLOOKUP(A3331,BD!$A$2:$E$3988,5,0)</f>
        <v>1130.43</v>
      </c>
      <c r="G3331" s="101">
        <f t="shared" si="100"/>
        <v>610.42999999999995</v>
      </c>
      <c r="I3331" s="101">
        <f t="array" ref="I3331">+ROUND(G3331+(G3331*DES.2),2)</f>
        <v>1098.77</v>
      </c>
    </row>
    <row r="3332" spans="1:9" s="105" customFormat="1" ht="33.950000000000003" customHeight="1">
      <c r="A3332" s="105" t="s">
        <v>11517</v>
      </c>
      <c r="C3332" s="94">
        <f>+VLOOKUP(A3332,BD!$A$2:$E$3988,3,0)</f>
        <v>969</v>
      </c>
      <c r="D3332" s="95" t="str">
        <f>+VLOOKUP(A3332,BD!$A$2:$E$3988,4,0)</f>
        <v>Sujetador</v>
      </c>
      <c r="E3332" s="96">
        <f>+VLOOKUP(A3332,BD!$A$2:$E$3988,5,0)</f>
        <v>913.04</v>
      </c>
      <c r="G3332" s="101">
        <f t="shared" si="100"/>
        <v>493.04</v>
      </c>
      <c r="I3332" s="101">
        <f t="array" ref="I3332">+ROUND(G3332+(G3332*DES.2),2)</f>
        <v>887.47</v>
      </c>
    </row>
    <row r="3333" spans="1:9" s="105" customFormat="1" ht="33.950000000000003" customHeight="1">
      <c r="A3333" s="105" t="s">
        <v>11519</v>
      </c>
      <c r="C3333" s="94">
        <f>+VLOOKUP(A3333,BD!$A$2:$E$3988,3,0)</f>
        <v>970</v>
      </c>
      <c r="D3333" s="95" t="str">
        <f>+VLOOKUP(A3333,BD!$A$2:$E$3988,4,0)</f>
        <v>Paragolpes delantero y trasero</v>
      </c>
      <c r="E3333" s="96">
        <f>+VLOOKUP(A3333,BD!$A$2:$E$3988,5,0)</f>
        <v>913.04</v>
      </c>
      <c r="G3333" s="101">
        <f t="shared" ref="G3333:G3363" si="101">IF($G$7="SI",ROUND(E3333-(E3333*DES.1),2)*1.21,ROUND(E3333-(E3333*DES.1),2))</f>
        <v>493.04</v>
      </c>
      <c r="I3333" s="101">
        <f t="array" ref="I3333">+ROUND(G3333+(G3333*DES.2),2)</f>
        <v>887.47</v>
      </c>
    </row>
    <row r="3334" spans="1:9" s="105" customFormat="1" ht="33.950000000000003" customHeight="1">
      <c r="A3334" s="105" t="s">
        <v>11521</v>
      </c>
      <c r="C3334" s="94">
        <f>+VLOOKUP(A3334,BD!$A$2:$E$3988,3,0)</f>
        <v>971</v>
      </c>
      <c r="D3334" s="95" t="str">
        <f>+VLOOKUP(A3334,BD!$A$2:$E$3988,4,0)</f>
        <v>Tablero, paragolpes delantero, molduras laterales</v>
      </c>
      <c r="E3334" s="96">
        <f>+VLOOKUP(A3334,BD!$A$2:$E$3988,5,0)</f>
        <v>1000</v>
      </c>
      <c r="G3334" s="101">
        <f t="shared" si="101"/>
        <v>540</v>
      </c>
      <c r="I3334" s="101">
        <f t="array" ref="I3334">+ROUND(G3334+(G3334*DES.2),2)</f>
        <v>972</v>
      </c>
    </row>
    <row r="3335" spans="1:9" s="105" customFormat="1" ht="33.950000000000003" customHeight="1">
      <c r="A3335" s="105" t="s">
        <v>11523</v>
      </c>
      <c r="C3335" s="94">
        <f>+VLOOKUP(A3335,BD!$A$2:$E$3988,3,0)</f>
        <v>972</v>
      </c>
      <c r="D3335" s="95" t="str">
        <f>+VLOOKUP(A3335,BD!$A$2:$E$3988,4,0)</f>
        <v>Capó, pasarruedas, protector contra salpicaduras</v>
      </c>
      <c r="E3335" s="96">
        <f>+VLOOKUP(A3335,BD!$A$2:$E$3988,5,0)</f>
        <v>1130.43</v>
      </c>
      <c r="G3335" s="101">
        <f t="shared" si="101"/>
        <v>610.42999999999995</v>
      </c>
      <c r="I3335" s="101">
        <f t="array" ref="I3335">+ROUND(G3335+(G3335*DES.2),2)</f>
        <v>1098.77</v>
      </c>
    </row>
    <row r="3336" spans="1:9" s="105" customFormat="1" ht="33.950000000000003" customHeight="1">
      <c r="A3336" s="105" t="s">
        <v>11525</v>
      </c>
      <c r="C3336" s="94">
        <f>+VLOOKUP(A3336,BD!$A$2:$E$3988,3,0)</f>
        <v>973</v>
      </c>
      <c r="D3336" s="95" t="str">
        <f>+VLOOKUP(A3336,BD!$A$2:$E$3988,4,0)</f>
        <v>Pasarruedas</v>
      </c>
      <c r="E3336" s="96">
        <f>+VLOOKUP(A3336,BD!$A$2:$E$3988,5,0)</f>
        <v>1000</v>
      </c>
      <c r="G3336" s="101">
        <f t="shared" si="101"/>
        <v>540</v>
      </c>
      <c r="I3336" s="101">
        <f t="array" ref="I3336">+ROUND(G3336+(G3336*DES.2),2)</f>
        <v>972</v>
      </c>
    </row>
    <row r="3337" spans="1:9" s="105" customFormat="1" ht="33.950000000000003" customHeight="1">
      <c r="A3337" s="105" t="s">
        <v>11527</v>
      </c>
      <c r="C3337" s="94">
        <f>+VLOOKUP(A3337,BD!$A$2:$E$3988,3,0)</f>
        <v>974</v>
      </c>
      <c r="D3337" s="95" t="str">
        <f>+VLOOKUP(A3337,BD!$A$2:$E$3988,4,0)</f>
        <v>Panel de puerta, capó</v>
      </c>
      <c r="E3337" s="96">
        <f>+VLOOKUP(A3337,BD!$A$2:$E$3988,5,0)</f>
        <v>1065.22</v>
      </c>
      <c r="G3337" s="101">
        <f t="shared" si="101"/>
        <v>575.22</v>
      </c>
      <c r="I3337" s="101">
        <f t="array" ref="I3337">+ROUND(G3337+(G3337*DES.2),2)</f>
        <v>1035.4000000000001</v>
      </c>
    </row>
    <row r="3338" spans="1:9" s="105" customFormat="1" ht="33.950000000000003" customHeight="1">
      <c r="A3338" s="105" t="s">
        <v>11529</v>
      </c>
      <c r="C3338" s="94">
        <f>+VLOOKUP(A3338,BD!$A$2:$E$3988,3,0)</f>
        <v>975</v>
      </c>
      <c r="D3338" s="95" t="str">
        <f>+VLOOKUP(A3338,BD!$A$2:$E$3988,4,0)</f>
        <v>Faldón lateral</v>
      </c>
      <c r="E3338" s="96">
        <f>+VLOOKUP(A3338,BD!$A$2:$E$3988,5,0)</f>
        <v>1130.43</v>
      </c>
      <c r="G3338" s="101">
        <f t="shared" si="101"/>
        <v>610.42999999999995</v>
      </c>
      <c r="I3338" s="101">
        <f t="array" ref="I3338">+ROUND(G3338+(G3338*DES.2),2)</f>
        <v>1098.77</v>
      </c>
    </row>
    <row r="3339" spans="1:9" s="105" customFormat="1" ht="33.950000000000003" customHeight="1">
      <c r="A3339" s="105" t="s">
        <v>11531</v>
      </c>
      <c r="C3339" s="94">
        <f>+VLOOKUP(A3339,BD!$A$2:$E$3988,3,0)</f>
        <v>976</v>
      </c>
      <c r="D3339" s="95" t="str">
        <f>+VLOOKUP(A3339,BD!$A$2:$E$3988,4,0)</f>
        <v>Sujetador expansible</v>
      </c>
      <c r="E3339" s="96">
        <f>+VLOOKUP(A3339,BD!$A$2:$E$3988,5,0)</f>
        <v>1217.3900000000001</v>
      </c>
      <c r="G3339" s="101">
        <f t="shared" si="101"/>
        <v>657.39</v>
      </c>
      <c r="I3339" s="101">
        <f t="array" ref="I3339">+ROUND(G3339+(G3339*DES.2),2)</f>
        <v>1183.3</v>
      </c>
    </row>
    <row r="3340" spans="1:9" s="105" customFormat="1" ht="33.950000000000003" customHeight="1">
      <c r="A3340" s="105" t="s">
        <v>11533</v>
      </c>
      <c r="C3340" s="94">
        <f>+VLOOKUP(A3340,BD!$A$2:$E$3988,3,0)</f>
        <v>977</v>
      </c>
      <c r="D3340" s="95" t="str">
        <f>+VLOOKUP(A3340,BD!$A$2:$E$3988,4,0)</f>
        <v>Clip guía de tubos y cables</v>
      </c>
      <c r="E3340" s="96">
        <f>+VLOOKUP(A3340,BD!$A$2:$E$3988,5,0)</f>
        <v>913.04</v>
      </c>
      <c r="G3340" s="101">
        <f t="shared" si="101"/>
        <v>493.04</v>
      </c>
      <c r="I3340" s="101">
        <f t="array" ref="I3340">+ROUND(G3340+(G3340*DES.2),2)</f>
        <v>887.47</v>
      </c>
    </row>
    <row r="3341" spans="1:9" s="105" customFormat="1" ht="33.950000000000003" customHeight="1">
      <c r="A3341" s="105" t="s">
        <v>11535</v>
      </c>
      <c r="C3341" s="94">
        <f>+VLOOKUP(A3341,BD!$A$2:$E$3988,3,0)</f>
        <v>978</v>
      </c>
      <c r="D3341" s="95" t="str">
        <f>+VLOOKUP(A3341,BD!$A$2:$E$3988,4,0)</f>
        <v>Panel de puerta</v>
      </c>
      <c r="E3341" s="96">
        <f>+VLOOKUP(A3341,BD!$A$2:$E$3988,5,0)</f>
        <v>1130.43</v>
      </c>
      <c r="G3341" s="101">
        <f t="shared" si="101"/>
        <v>610.42999999999995</v>
      </c>
      <c r="I3341" s="101">
        <f t="array" ref="I3341">+ROUND(G3341+(G3341*DES.2),2)</f>
        <v>1098.77</v>
      </c>
    </row>
    <row r="3342" spans="1:9" s="105" customFormat="1" ht="33.950000000000003" customHeight="1">
      <c r="A3342" s="105" t="s">
        <v>11537</v>
      </c>
      <c r="C3342" s="94">
        <f>+VLOOKUP(A3342,BD!$A$2:$E$3988,3,0)</f>
        <v>979</v>
      </c>
      <c r="D3342" s="95" t="str">
        <f>+VLOOKUP(A3342,BD!$A$2:$E$3988,4,0)</f>
        <v>Panel de puerta</v>
      </c>
      <c r="E3342" s="96">
        <f>+VLOOKUP(A3342,BD!$A$2:$E$3988,5,0)</f>
        <v>1130.43</v>
      </c>
      <c r="G3342" s="101">
        <f t="shared" si="101"/>
        <v>610.42999999999995</v>
      </c>
      <c r="I3342" s="101">
        <f t="array" ref="I3342">+ROUND(G3342+(G3342*DES.2),2)</f>
        <v>1098.77</v>
      </c>
    </row>
    <row r="3343" spans="1:9" s="105" customFormat="1" ht="33.950000000000003" customHeight="1">
      <c r="A3343" s="105" t="s">
        <v>11539</v>
      </c>
      <c r="C3343" s="94">
        <f>+VLOOKUP(A3343,BD!$A$2:$E$3988,3,0)</f>
        <v>980</v>
      </c>
      <c r="D3343" s="95" t="str">
        <f>+VLOOKUP(A3343,BD!$A$2:$E$3988,4,0)</f>
        <v>Moldura lateral, faldón lateral</v>
      </c>
      <c r="E3343" s="96">
        <f>+VLOOKUP(A3343,BD!$A$2:$E$3988,5,0)</f>
        <v>1000</v>
      </c>
      <c r="G3343" s="101">
        <f t="shared" si="101"/>
        <v>540</v>
      </c>
      <c r="I3343" s="101">
        <f t="array" ref="I3343">+ROUND(G3343+(G3343*DES.2),2)</f>
        <v>972</v>
      </c>
    </row>
    <row r="3344" spans="1:9" s="105" customFormat="1" ht="33.950000000000003" customHeight="1">
      <c r="A3344" s="105" t="s">
        <v>11541</v>
      </c>
      <c r="C3344" s="94">
        <f>+VLOOKUP(A3344,BD!$A$2:$E$3988,3,0)</f>
        <v>981</v>
      </c>
      <c r="D3344" s="95" t="str">
        <f>+VLOOKUP(A3344,BD!$A$2:$E$3988,4,0)</f>
        <v>Moldura lateral de puerta</v>
      </c>
      <c r="E3344" s="96">
        <f>+VLOOKUP(A3344,BD!$A$2:$E$3988,5,0)</f>
        <v>1456.52</v>
      </c>
      <c r="G3344" s="101">
        <f t="shared" si="101"/>
        <v>786.52</v>
      </c>
      <c r="I3344" s="101">
        <f t="array" ref="I3344">+ROUND(G3344+(G3344*DES.2),2)</f>
        <v>1415.74</v>
      </c>
    </row>
    <row r="3345" spans="1:9" s="105" customFormat="1" ht="33.950000000000003" customHeight="1">
      <c r="A3345" s="105" t="s">
        <v>11543</v>
      </c>
      <c r="C3345" s="94">
        <f>+VLOOKUP(A3345,BD!$A$2:$E$3988,3,0)</f>
        <v>982</v>
      </c>
      <c r="D3345" s="95" t="str">
        <f>+VLOOKUP(A3345,BD!$A$2:$E$3988,4,0)</f>
        <v>Sujetador expansible</v>
      </c>
      <c r="E3345" s="96">
        <f>+VLOOKUP(A3345,BD!$A$2:$E$3988,5,0)</f>
        <v>1282.6099999999999</v>
      </c>
      <c r="G3345" s="101">
        <f t="shared" si="101"/>
        <v>692.61</v>
      </c>
      <c r="I3345" s="101">
        <f t="array" ref="I3345">+ROUND(G3345+(G3345*DES.2),2)</f>
        <v>1246.7</v>
      </c>
    </row>
    <row r="3346" spans="1:9" s="105" customFormat="1" ht="33.950000000000003" customHeight="1">
      <c r="A3346" s="105" t="s">
        <v>11545</v>
      </c>
      <c r="C3346" s="94">
        <f>+VLOOKUP(A3346,BD!$A$2:$E$3988,3,0)</f>
        <v>983</v>
      </c>
      <c r="D3346" s="95" t="str">
        <f>+VLOOKUP(A3346,BD!$A$2:$E$3988,4,0)</f>
        <v>Panel de puerta</v>
      </c>
      <c r="E3346" s="96">
        <f>+VLOOKUP(A3346,BD!$A$2:$E$3988,5,0)</f>
        <v>1043.48</v>
      </c>
      <c r="G3346" s="101">
        <f t="shared" si="101"/>
        <v>563.48</v>
      </c>
      <c r="I3346" s="101">
        <f t="array" ref="I3346">+ROUND(G3346+(G3346*DES.2),2)</f>
        <v>1014.26</v>
      </c>
    </row>
    <row r="3347" spans="1:9" s="105" customFormat="1" ht="33.950000000000003" customHeight="1">
      <c r="A3347" s="105" t="s">
        <v>11547</v>
      </c>
      <c r="C3347" s="94">
        <f>+VLOOKUP(A3347,BD!$A$2:$E$3988,3,0)</f>
        <v>984</v>
      </c>
      <c r="D3347" s="95" t="str">
        <f>+VLOOKUP(A3347,BD!$A$2:$E$3988,4,0)</f>
        <v>Cubierta de carrocería</v>
      </c>
      <c r="E3347" s="96">
        <f>+VLOOKUP(A3347,BD!$A$2:$E$3988,5,0)</f>
        <v>1130.43</v>
      </c>
      <c r="G3347" s="101">
        <f t="shared" si="101"/>
        <v>610.42999999999995</v>
      </c>
      <c r="I3347" s="101">
        <f t="array" ref="I3347">+ROUND(G3347+(G3347*DES.2),2)</f>
        <v>1098.77</v>
      </c>
    </row>
    <row r="3348" spans="1:9" s="105" customFormat="1" ht="33.950000000000003" customHeight="1">
      <c r="A3348" s="105" t="s">
        <v>11549</v>
      </c>
      <c r="C3348" s="94">
        <f>+VLOOKUP(A3348,BD!$A$2:$E$3988,3,0)</f>
        <v>985</v>
      </c>
      <c r="D3348" s="95" t="str">
        <f>+VLOOKUP(A3348,BD!$A$2:$E$3988,4,0)</f>
        <v>Sujetador</v>
      </c>
      <c r="E3348" s="96">
        <f>+VLOOKUP(A3348,BD!$A$2:$E$3988,5,0)</f>
        <v>1130.43</v>
      </c>
      <c r="G3348" s="101">
        <f t="shared" si="101"/>
        <v>610.42999999999995</v>
      </c>
      <c r="I3348" s="101">
        <f t="array" ref="I3348">+ROUND(G3348+(G3348*DES.2),2)</f>
        <v>1098.77</v>
      </c>
    </row>
    <row r="3349" spans="1:9" s="105" customFormat="1" ht="33.950000000000003" customHeight="1">
      <c r="A3349" s="105" t="s">
        <v>11551</v>
      </c>
      <c r="C3349" s="94">
        <f>+VLOOKUP(A3349,BD!$A$2:$E$3988,3,0)</f>
        <v>986</v>
      </c>
      <c r="D3349" s="95" t="str">
        <f>+VLOOKUP(A3349,BD!$A$2:$E$3988,4,0)</f>
        <v>Soporte de varilla de capó, bandeja trasera</v>
      </c>
      <c r="E3349" s="96">
        <f>+VLOOKUP(A3349,BD!$A$2:$E$3988,5,0)</f>
        <v>1217.3900000000001</v>
      </c>
      <c r="G3349" s="101">
        <f t="shared" si="101"/>
        <v>657.39</v>
      </c>
      <c r="I3349" s="101">
        <f t="array" ref="I3349">+ROUND(G3349+(G3349*DES.2),2)</f>
        <v>1183.3</v>
      </c>
    </row>
    <row r="3350" spans="1:9" s="105" customFormat="1" ht="33.950000000000003" customHeight="1">
      <c r="A3350" s="105" t="s">
        <v>11553</v>
      </c>
      <c r="C3350" s="94">
        <f>+VLOOKUP(A3350,BD!$A$2:$E$3988,3,0)</f>
        <v>987</v>
      </c>
      <c r="D3350" s="95" t="str">
        <f>+VLOOKUP(A3350,BD!$A$2:$E$3988,4,0)</f>
        <v>Sujetador</v>
      </c>
      <c r="E3350" s="96">
        <f>+VLOOKUP(A3350,BD!$A$2:$E$3988,5,0)</f>
        <v>1217.3900000000001</v>
      </c>
      <c r="G3350" s="101">
        <f t="shared" si="101"/>
        <v>657.39</v>
      </c>
      <c r="I3350" s="101">
        <f t="array" ref="I3350">+ROUND(G3350+(G3350*DES.2),2)</f>
        <v>1183.3</v>
      </c>
    </row>
    <row r="3351" spans="1:9" s="105" customFormat="1" ht="33.950000000000003" customHeight="1">
      <c r="A3351" s="105" t="s">
        <v>11555</v>
      </c>
      <c r="C3351" s="94">
        <f>+VLOOKUP(A3351,BD!$A$2:$E$3988,3,0)</f>
        <v>988</v>
      </c>
      <c r="D3351" s="95" t="str">
        <f>+VLOOKUP(A3351,BD!$A$2:$E$3988,4,0)</f>
        <v>Sujetador</v>
      </c>
      <c r="E3351" s="96">
        <f>+VLOOKUP(A3351,BD!$A$2:$E$3988,5,0)</f>
        <v>1000</v>
      </c>
      <c r="G3351" s="101">
        <f t="shared" si="101"/>
        <v>540</v>
      </c>
      <c r="I3351" s="101">
        <f t="array" ref="I3351">+ROUND(G3351+(G3351*DES.2),2)</f>
        <v>972</v>
      </c>
    </row>
    <row r="3352" spans="1:9" s="105" customFormat="1" ht="33.950000000000003" customHeight="1">
      <c r="A3352" s="105" t="s">
        <v>11557</v>
      </c>
      <c r="C3352" s="94">
        <f>+VLOOKUP(A3352,BD!$A$2:$E$3988,3,0)</f>
        <v>989</v>
      </c>
      <c r="D3352" s="95" t="str">
        <f>+VLOOKUP(A3352,BD!$A$2:$E$3988,4,0)</f>
        <v>Sujetador</v>
      </c>
      <c r="E3352" s="96">
        <f>+VLOOKUP(A3352,BD!$A$2:$E$3988,5,0)</f>
        <v>1282.6099999999999</v>
      </c>
      <c r="G3352" s="101">
        <f t="shared" si="101"/>
        <v>692.61</v>
      </c>
      <c r="I3352" s="101">
        <f t="array" ref="I3352">+ROUND(G3352+(G3352*DES.2),2)</f>
        <v>1246.7</v>
      </c>
    </row>
    <row r="3353" spans="1:9" s="105" customFormat="1" ht="33.950000000000003" customHeight="1" thickBot="1">
      <c r="A3353" s="105" t="s">
        <v>11559</v>
      </c>
      <c r="C3353" s="94">
        <f>+VLOOKUP(A3353,BD!$A$2:$E$3988,3,0)</f>
        <v>990</v>
      </c>
      <c r="D3353" s="95" t="str">
        <f>+VLOOKUP(A3353,BD!$A$2:$E$3988,4,0)</f>
        <v>Panel de puerta</v>
      </c>
      <c r="E3353" s="96">
        <f>+VLOOKUP(A3353,BD!$A$2:$E$3988,5,0)</f>
        <v>695.65</v>
      </c>
      <c r="G3353" s="101">
        <f t="shared" si="101"/>
        <v>375.65</v>
      </c>
      <c r="I3353" s="101">
        <f t="array" ref="I3353">+ROUND(G3353+(G3353*DES.2),2)</f>
        <v>676.17</v>
      </c>
    </row>
    <row r="3354" spans="1:9" s="105" customFormat="1" ht="33.950000000000003" customHeight="1" thickBot="1">
      <c r="A3354" s="105">
        <f>+A3031+1</f>
        <v>54</v>
      </c>
      <c r="B3354" s="182"/>
      <c r="C3354" s="173" t="str">
        <f>+VLOOKUP(A3354,BD!$G:$H,2,0)</f>
        <v>TORNILLERIA ESPECIAL</v>
      </c>
      <c r="D3354" s="157"/>
      <c r="E3354" s="158"/>
    </row>
    <row r="3355" spans="1:9" s="105" customFormat="1" ht="33.950000000000003" customHeight="1">
      <c r="A3355" s="105" t="s">
        <v>11561</v>
      </c>
      <c r="B3355" s="182"/>
      <c r="C3355" s="94">
        <f>+VLOOKUP(A3355,BD!$A$2:$E$3988,3,0)</f>
        <v>1</v>
      </c>
      <c r="D3355" s="95" t="str">
        <f>+VLOOKUP(A3355,BD!$A$2:$E$3988,4,0)</f>
        <v>5 x 12 negro</v>
      </c>
      <c r="E3355" s="96">
        <f>+VLOOKUP(A3355,BD!$A$2:$E$3988,5,0)</f>
        <v>843</v>
      </c>
      <c r="G3355" s="101">
        <f t="shared" si="101"/>
        <v>455.22</v>
      </c>
      <c r="I3355" s="101">
        <f t="array" ref="I3355">+ROUND(G3355+(G3355*DES.2),2)</f>
        <v>819.4</v>
      </c>
    </row>
    <row r="3356" spans="1:9" s="105" customFormat="1" ht="33.950000000000003" customHeight="1">
      <c r="A3356" s="105" t="s">
        <v>11563</v>
      </c>
      <c r="B3356" s="182"/>
      <c r="C3356" s="94">
        <f>+VLOOKUP(A3356,BD!$A$2:$E$3988,3,0)</f>
        <v>3</v>
      </c>
      <c r="D3356" s="95" t="str">
        <f>+VLOOKUP(A3356,BD!$A$2:$E$3988,4,0)</f>
        <v>6 x 13 estañado</v>
      </c>
      <c r="E3356" s="96">
        <f>+VLOOKUP(A3356,BD!$A$2:$E$3988,5,0)</f>
        <v>890</v>
      </c>
      <c r="G3356" s="101">
        <f t="shared" si="101"/>
        <v>480.6</v>
      </c>
      <c r="I3356" s="101">
        <f t="array" ref="I3356">+ROUND(G3356+(G3356*DES.2),2)</f>
        <v>865.08</v>
      </c>
    </row>
    <row r="3357" spans="1:9" s="105" customFormat="1" ht="33.950000000000003" customHeight="1">
      <c r="A3357" s="105" t="s">
        <v>11565</v>
      </c>
      <c r="B3357" s="182"/>
      <c r="C3357" s="94">
        <f>+VLOOKUP(A3357,BD!$A$2:$E$3988,3,0)</f>
        <v>4</v>
      </c>
      <c r="D3357" s="95" t="str">
        <f>+VLOOKUP(A3357,BD!$A$2:$E$3988,4,0)</f>
        <v>6 x 12 negro</v>
      </c>
      <c r="E3357" s="96">
        <f>+VLOOKUP(A3357,BD!$A$2:$E$3988,5,0)</f>
        <v>843</v>
      </c>
      <c r="G3357" s="101">
        <f t="shared" si="101"/>
        <v>455.22</v>
      </c>
      <c r="I3357" s="101">
        <f t="array" ref="I3357">+ROUND(G3357+(G3357*DES.2),2)</f>
        <v>819.4</v>
      </c>
    </row>
    <row r="3358" spans="1:9" s="105" customFormat="1" ht="33.950000000000003" customHeight="1">
      <c r="A3358" s="105" t="s">
        <v>11567</v>
      </c>
      <c r="B3358" s="182"/>
      <c r="C3358" s="94">
        <f>+VLOOKUP(A3358,BD!$A$2:$E$3988,3,0)</f>
        <v>5</v>
      </c>
      <c r="D3358" s="95" t="str">
        <f>+VLOOKUP(A3358,BD!$A$2:$E$3988,4,0)</f>
        <v>6 x 14 negro</v>
      </c>
      <c r="E3358" s="96">
        <f>+VLOOKUP(A3358,BD!$A$2:$E$3988,5,0)</f>
        <v>843</v>
      </c>
      <c r="G3358" s="101">
        <f t="shared" si="101"/>
        <v>455.22</v>
      </c>
      <c r="I3358" s="101">
        <f t="array" ref="I3358">+ROUND(G3358+(G3358*DES.2),2)</f>
        <v>819.4</v>
      </c>
    </row>
    <row r="3359" spans="1:9" s="105" customFormat="1" ht="33.950000000000003" customHeight="1">
      <c r="A3359" s="105" t="s">
        <v>11569</v>
      </c>
      <c r="B3359" s="182"/>
      <c r="C3359" s="94">
        <f>+VLOOKUP(A3359,BD!$A$2:$E$3988,3,0)</f>
        <v>6</v>
      </c>
      <c r="D3359" s="95" t="str">
        <f>+VLOOKUP(A3359,BD!$A$2:$E$3988,4,0)</f>
        <v>6 x 16 negro c/arand</v>
      </c>
      <c r="E3359" s="96">
        <f>+VLOOKUP(A3359,BD!$A$2:$E$3988,5,0)</f>
        <v>995</v>
      </c>
      <c r="G3359" s="101">
        <f t="shared" si="101"/>
        <v>537.29999999999995</v>
      </c>
      <c r="I3359" s="101">
        <f t="array" ref="I3359">+ROUND(G3359+(G3359*DES.2),2)</f>
        <v>967.14</v>
      </c>
    </row>
    <row r="3360" spans="1:9" s="105" customFormat="1" ht="33.950000000000003" customHeight="1">
      <c r="A3360" s="105" t="s">
        <v>11571</v>
      </c>
      <c r="B3360" s="182"/>
      <c r="C3360" s="94">
        <f>+VLOOKUP(A3360,BD!$A$2:$E$3988,3,0)</f>
        <v>7</v>
      </c>
      <c r="D3360" s="95" t="str">
        <f>+VLOOKUP(A3360,BD!$A$2:$E$3988,4,0)</f>
        <v>6 x 16 estañado</v>
      </c>
      <c r="E3360" s="96">
        <f>+VLOOKUP(A3360,BD!$A$2:$E$3988,5,0)</f>
        <v>890</v>
      </c>
      <c r="G3360" s="101">
        <f t="shared" si="101"/>
        <v>480.6</v>
      </c>
      <c r="I3360" s="101">
        <f t="array" ref="I3360">+ROUND(G3360+(G3360*DES.2),2)</f>
        <v>865.08</v>
      </c>
    </row>
    <row r="3361" spans="1:9" s="105" customFormat="1" ht="33.950000000000003" customHeight="1">
      <c r="A3361" s="105" t="s">
        <v>11573</v>
      </c>
      <c r="B3361" s="182"/>
      <c r="C3361" s="94">
        <f>+VLOOKUP(A3361,BD!$A$2:$E$3988,3,0)</f>
        <v>9</v>
      </c>
      <c r="D3361" s="95" t="str">
        <f>+VLOOKUP(A3361,BD!$A$2:$E$3988,4,0)</f>
        <v>6 x 18 negro c/arand</v>
      </c>
      <c r="E3361" s="96">
        <f>+VLOOKUP(A3361,BD!$A$2:$E$3988,5,0)</f>
        <v>890</v>
      </c>
      <c r="G3361" s="101">
        <f t="shared" si="101"/>
        <v>480.6</v>
      </c>
      <c r="I3361" s="101">
        <f t="array" ref="I3361">+ROUND(G3361+(G3361*DES.2),2)</f>
        <v>865.08</v>
      </c>
    </row>
    <row r="3362" spans="1:9" s="105" customFormat="1" ht="33.950000000000003" customHeight="1">
      <c r="A3362" s="105" t="s">
        <v>11575</v>
      </c>
      <c r="B3362" s="182"/>
      <c r="C3362" s="94">
        <f>+VLOOKUP(A3362,BD!$A$2:$E$3988,3,0)</f>
        <v>13</v>
      </c>
      <c r="D3362" s="95" t="str">
        <f>+VLOOKUP(A3362,BD!$A$2:$E$3988,4,0)</f>
        <v>6 x 25 negro c/arand</v>
      </c>
      <c r="E3362" s="96">
        <f>+VLOOKUP(A3362,BD!$A$2:$E$3988,5,0)</f>
        <v>990</v>
      </c>
      <c r="G3362" s="101">
        <f t="shared" si="101"/>
        <v>534.6</v>
      </c>
      <c r="I3362" s="101">
        <f t="array" ref="I3362">+ROUND(G3362+(G3362*DES.2),2)</f>
        <v>962.28</v>
      </c>
    </row>
    <row r="3363" spans="1:9" s="105" customFormat="1" ht="33.950000000000003" customHeight="1">
      <c r="A3363" s="105" t="s">
        <v>12197</v>
      </c>
      <c r="B3363" s="182"/>
      <c r="C3363" s="94">
        <f>+VLOOKUP(A3363,BD!$A$2:$E$3988,3,0)</f>
        <v>14</v>
      </c>
      <c r="D3363" s="95" t="str">
        <f>+VLOOKUP(A3363,BD!$A$2:$E$3988,4,0)</f>
        <v>6 x 60 negro c/arand</v>
      </c>
      <c r="E3363" s="96">
        <f>+VLOOKUP(A3363,BD!$A$2:$E$3988,5,0)</f>
        <v>1874.3</v>
      </c>
      <c r="G3363" s="101">
        <f t="shared" si="101"/>
        <v>1012.12</v>
      </c>
      <c r="I3363" s="101">
        <f t="array" ref="I3363">+ROUND(G3363+(G3363*DES.2),2)</f>
        <v>1821.82</v>
      </c>
    </row>
    <row r="3364" spans="1:9" s="105" customFormat="1" ht="33.950000000000003" customHeight="1">
      <c r="A3364" s="105" t="s">
        <v>11577</v>
      </c>
      <c r="B3364" s="182"/>
      <c r="C3364" s="94">
        <f>+VLOOKUP(A3364,BD!$A$2:$E$3988,3,0)</f>
        <v>16</v>
      </c>
      <c r="D3364" s="95" t="str">
        <f>+VLOOKUP(A3364,BD!$A$2:$E$3988,4,0)</f>
        <v>Park 6x10 neg c/aran</v>
      </c>
      <c r="E3364" s="96">
        <f>+VLOOKUP(A3364,BD!$A$2:$E$3988,5,0)</f>
        <v>843</v>
      </c>
      <c r="G3364" s="101">
        <f t="shared" ref="G3364:G3418" si="102">IF($G$7="SI",ROUND(E3364-(E3364*DES.1),2)*1.21,ROUND(E3364-(E3364*DES.1),2))</f>
        <v>455.22</v>
      </c>
      <c r="I3364" s="101">
        <f t="array" ref="I3364">+ROUND(G3364+(G3364*DES.2),2)</f>
        <v>819.4</v>
      </c>
    </row>
    <row r="3365" spans="1:9" s="105" customFormat="1" ht="33.950000000000003" customHeight="1">
      <c r="A3365" s="105" t="s">
        <v>11579</v>
      </c>
      <c r="C3365" s="94">
        <f>+VLOOKUP(A3365,BD!$A$2:$E$3988,3,0)</f>
        <v>17</v>
      </c>
      <c r="D3365" s="95" t="str">
        <f>+VLOOKUP(A3365,BD!$A$2:$E$3988,4,0)</f>
        <v xml:space="preserve">Park 6x11 neg </v>
      </c>
      <c r="E3365" s="96">
        <f>+VLOOKUP(A3365,BD!$A$2:$E$3988,5,0)</f>
        <v>843</v>
      </c>
      <c r="G3365" s="101">
        <f t="shared" si="102"/>
        <v>455.22</v>
      </c>
      <c r="I3365" s="101">
        <f t="array" ref="I3365">+ROUND(G3365+(G3365*DES.2),2)</f>
        <v>819.4</v>
      </c>
    </row>
    <row r="3366" spans="1:9" s="105" customFormat="1" ht="33.950000000000003" customHeight="1">
      <c r="A3366" s="105" t="s">
        <v>11581</v>
      </c>
      <c r="C3366" s="94">
        <f>+VLOOKUP(A3366,BD!$A$2:$E$3988,3,0)</f>
        <v>18</v>
      </c>
      <c r="D3366" s="95" t="str">
        <f>+VLOOKUP(A3366,BD!$A$2:$E$3988,4,0)</f>
        <v>Park 6x12 neg c/aran</v>
      </c>
      <c r="E3366" s="96">
        <f>+VLOOKUP(A3366,BD!$A$2:$E$3988,5,0)</f>
        <v>843</v>
      </c>
      <c r="G3366" s="101">
        <f t="shared" si="102"/>
        <v>455.22</v>
      </c>
      <c r="I3366" s="101">
        <f t="array" ref="I3366">+ROUND(G3366+(G3366*DES.2),2)</f>
        <v>819.4</v>
      </c>
    </row>
    <row r="3367" spans="1:9" s="105" customFormat="1" ht="33.950000000000003" customHeight="1">
      <c r="A3367" s="105" t="s">
        <v>12198</v>
      </c>
      <c r="C3367" s="94">
        <f>+VLOOKUP(A3367,BD!$A$2:$E$3988,3,0)</f>
        <v>19</v>
      </c>
      <c r="D3367" s="95" t="str">
        <f>+VLOOKUP(A3367,BD!$A$2:$E$3988,4,0)</f>
        <v>Park 6x25 neg c/aran</v>
      </c>
      <c r="E3367" s="96">
        <f>+VLOOKUP(A3367,BD!$A$2:$E$3988,5,0)</f>
        <v>932</v>
      </c>
      <c r="G3367" s="101">
        <f t="shared" si="102"/>
        <v>503.28</v>
      </c>
      <c r="I3367" s="101">
        <f t="array" ref="I3367">+ROUND(G3367+(G3367*DES.2),2)</f>
        <v>905.9</v>
      </c>
    </row>
    <row r="3368" spans="1:9" s="105" customFormat="1" ht="33.950000000000003" customHeight="1">
      <c r="A3368" s="105" t="s">
        <v>11583</v>
      </c>
      <c r="C3368" s="94">
        <f>+VLOOKUP(A3368,BD!$A$2:$E$3988,3,0)</f>
        <v>21</v>
      </c>
      <c r="D3368" s="95" t="str">
        <f>+VLOOKUP(A3368,BD!$A$2:$E$3988,4,0)</f>
        <v>Park 6x14 neg c/aran</v>
      </c>
      <c r="E3368" s="96">
        <f>+VLOOKUP(A3368,BD!$A$2:$E$3988,5,0)</f>
        <v>843</v>
      </c>
      <c r="G3368" s="101">
        <f t="shared" si="102"/>
        <v>455.22</v>
      </c>
      <c r="I3368" s="101">
        <f t="array" ref="I3368">+ROUND(G3368+(G3368*DES.2),2)</f>
        <v>819.4</v>
      </c>
    </row>
    <row r="3369" spans="1:9" s="105" customFormat="1" ht="33.950000000000003" customHeight="1">
      <c r="A3369" s="105" t="s">
        <v>12199</v>
      </c>
      <c r="C3369" s="94">
        <f>+VLOOKUP(A3369,BD!$A$2:$E$3988,3,0)</f>
        <v>22</v>
      </c>
      <c r="D3369" s="95" t="str">
        <f>+VLOOKUP(A3369,BD!$A$2:$E$3988,4,0)</f>
        <v>Park 6x35 neg c/aran</v>
      </c>
      <c r="E3369" s="96">
        <f>+VLOOKUP(A3369,BD!$A$2:$E$3988,5,0)</f>
        <v>1170</v>
      </c>
      <c r="G3369" s="101">
        <f t="shared" si="102"/>
        <v>631.79999999999995</v>
      </c>
      <c r="I3369" s="101">
        <f t="array" ref="I3369">+ROUND(G3369+(G3369*DES.2),2)</f>
        <v>1137.24</v>
      </c>
    </row>
    <row r="3370" spans="1:9" s="105" customFormat="1" ht="33.950000000000003" customHeight="1">
      <c r="A3370" s="105" t="s">
        <v>12200</v>
      </c>
      <c r="C3370" s="94">
        <f>+VLOOKUP(A3370,BD!$A$2:$E$3988,3,0)</f>
        <v>23</v>
      </c>
      <c r="D3370" s="95" t="str">
        <f>+VLOOKUP(A3370,BD!$A$2:$E$3988,4,0)</f>
        <v>Park 6x40 neg c/aran</v>
      </c>
      <c r="E3370" s="96">
        <f>+VLOOKUP(A3370,BD!$A$2:$E$3988,5,0)</f>
        <v>1290</v>
      </c>
      <c r="G3370" s="101">
        <f t="shared" si="102"/>
        <v>696.6</v>
      </c>
      <c r="I3370" s="101">
        <f t="array" ref="I3370">+ROUND(G3370+(G3370*DES.2),2)</f>
        <v>1253.8800000000001</v>
      </c>
    </row>
    <row r="3371" spans="1:9" s="105" customFormat="1" ht="33.950000000000003" customHeight="1">
      <c r="A3371" s="105" t="s">
        <v>11585</v>
      </c>
      <c r="C3371" s="94">
        <f>+VLOOKUP(A3371,BD!$A$2:$E$3988,3,0)</f>
        <v>24</v>
      </c>
      <c r="D3371" s="95" t="str">
        <f>+VLOOKUP(A3371,BD!$A$2:$E$3988,4,0)</f>
        <v>Park 8x15 neg c/aran</v>
      </c>
      <c r="E3371" s="96">
        <f>+VLOOKUP(A3371,BD!$A$2:$E$3988,5,0)</f>
        <v>843</v>
      </c>
      <c r="G3371" s="101">
        <f t="shared" si="102"/>
        <v>455.22</v>
      </c>
      <c r="I3371" s="101">
        <f t="array" ref="I3371">+ROUND(G3371+(G3371*DES.2),2)</f>
        <v>819.4</v>
      </c>
    </row>
    <row r="3372" spans="1:9" s="105" customFormat="1" ht="33.950000000000003" customHeight="1">
      <c r="A3372" s="105" t="s">
        <v>11587</v>
      </c>
      <c r="C3372" s="94">
        <f>+VLOOKUP(A3372,BD!$A$2:$E$3988,3,0)</f>
        <v>25</v>
      </c>
      <c r="D3372" s="95" t="str">
        <f>+VLOOKUP(A3372,BD!$A$2:$E$3988,4,0)</f>
        <v>Park 8x12 neg c/aran</v>
      </c>
      <c r="E3372" s="96">
        <f>+VLOOKUP(A3372,BD!$A$2:$E$3988,5,0)</f>
        <v>843</v>
      </c>
      <c r="G3372" s="101">
        <f t="shared" si="102"/>
        <v>455.22</v>
      </c>
      <c r="I3372" s="101">
        <f t="array" ref="I3372">+ROUND(G3372+(G3372*DES.2),2)</f>
        <v>819.4</v>
      </c>
    </row>
    <row r="3373" spans="1:9" s="105" customFormat="1" ht="33.950000000000003" customHeight="1">
      <c r="A3373" s="105" t="s">
        <v>11589</v>
      </c>
      <c r="C3373" s="94">
        <f>+VLOOKUP(A3373,BD!$A$2:$E$3988,3,0)</f>
        <v>26</v>
      </c>
      <c r="D3373" s="95" t="str">
        <f>+VLOOKUP(A3373,BD!$A$2:$E$3988,4,0)</f>
        <v>Park 8x12 neg c/aran</v>
      </c>
      <c r="E3373" s="96">
        <f>+VLOOKUP(A3373,BD!$A$2:$E$3988,5,0)</f>
        <v>843</v>
      </c>
      <c r="G3373" s="101">
        <f t="shared" si="102"/>
        <v>455.22</v>
      </c>
      <c r="I3373" s="101">
        <f t="array" ref="I3373">+ROUND(G3373+(G3373*DES.2),2)</f>
        <v>819.4</v>
      </c>
    </row>
    <row r="3374" spans="1:9" s="105" customFormat="1" ht="33.950000000000003" customHeight="1">
      <c r="A3374" s="105" t="s">
        <v>11591</v>
      </c>
      <c r="C3374" s="94">
        <f>+VLOOKUP(A3374,BD!$A$2:$E$3988,3,0)</f>
        <v>28</v>
      </c>
      <c r="D3374" s="95" t="str">
        <f>+VLOOKUP(A3374,BD!$A$2:$E$3988,4,0)</f>
        <v>Park 8x14 neg c/aran</v>
      </c>
      <c r="E3374" s="96">
        <f>+VLOOKUP(A3374,BD!$A$2:$E$3988,5,0)</f>
        <v>890</v>
      </c>
      <c r="G3374" s="101">
        <f t="shared" si="102"/>
        <v>480.6</v>
      </c>
      <c r="I3374" s="101">
        <f t="array" ref="I3374">+ROUND(G3374+(G3374*DES.2),2)</f>
        <v>865.08</v>
      </c>
    </row>
    <row r="3375" spans="1:9" s="105" customFormat="1" ht="33.950000000000003" customHeight="1">
      <c r="A3375" s="105" t="s">
        <v>11593</v>
      </c>
      <c r="C3375" s="94">
        <f>+VLOOKUP(A3375,BD!$A$2:$E$3988,3,0)</f>
        <v>29</v>
      </c>
      <c r="D3375" s="95" t="str">
        <f>+VLOOKUP(A3375,BD!$A$2:$E$3988,4,0)</f>
        <v xml:space="preserve">Park 8x16 neg </v>
      </c>
      <c r="E3375" s="96">
        <f>+VLOOKUP(A3375,BD!$A$2:$E$3988,5,0)</f>
        <v>890</v>
      </c>
      <c r="G3375" s="101">
        <f t="shared" si="102"/>
        <v>480.6</v>
      </c>
      <c r="I3375" s="101">
        <f t="array" ref="I3375">+ROUND(G3375+(G3375*DES.2),2)</f>
        <v>865.08</v>
      </c>
    </row>
    <row r="3376" spans="1:9" s="105" customFormat="1" ht="33.950000000000003" customHeight="1">
      <c r="A3376" s="105" t="s">
        <v>11595</v>
      </c>
      <c r="C3376" s="94">
        <f>+VLOOKUP(A3376,BD!$A$2:$E$3988,3,0)</f>
        <v>31</v>
      </c>
      <c r="D3376" s="95" t="str">
        <f>+VLOOKUP(A3376,BD!$A$2:$E$3988,4,0)</f>
        <v>Park 8x16 estañado</v>
      </c>
      <c r="E3376" s="96">
        <f>+VLOOKUP(A3376,BD!$A$2:$E$3988,5,0)</f>
        <v>843</v>
      </c>
      <c r="G3376" s="101">
        <f t="shared" si="102"/>
        <v>455.22</v>
      </c>
      <c r="I3376" s="101">
        <f t="array" ref="I3376">+ROUND(G3376+(G3376*DES.2),2)</f>
        <v>819.4</v>
      </c>
    </row>
    <row r="3377" spans="1:9" s="105" customFormat="1" ht="33.950000000000003" customHeight="1">
      <c r="A3377" s="105" t="s">
        <v>11597</v>
      </c>
      <c r="C3377" s="94">
        <f>+VLOOKUP(A3377,BD!$A$2:$E$3988,3,0)</f>
        <v>32</v>
      </c>
      <c r="D3377" s="95" t="str">
        <f>+VLOOKUP(A3377,BD!$A$2:$E$3988,4,0)</f>
        <v xml:space="preserve">Park 8x18 neg </v>
      </c>
      <c r="E3377" s="96">
        <f>+VLOOKUP(A3377,BD!$A$2:$E$3988,5,0)</f>
        <v>843</v>
      </c>
      <c r="G3377" s="101">
        <f t="shared" si="102"/>
        <v>455.22</v>
      </c>
      <c r="I3377" s="101">
        <f t="array" ref="I3377">+ROUND(G3377+(G3377*DES.2),2)</f>
        <v>819.4</v>
      </c>
    </row>
    <row r="3378" spans="1:9" s="105" customFormat="1" ht="33.950000000000003" customHeight="1">
      <c r="A3378" s="105" t="s">
        <v>11599</v>
      </c>
      <c r="C3378" s="94">
        <f>+VLOOKUP(A3378,BD!$A$2:$E$3988,3,0)</f>
        <v>34</v>
      </c>
      <c r="D3378" s="95" t="str">
        <f>+VLOOKUP(A3378,BD!$A$2:$E$3988,4,0)</f>
        <v>Park 8x20 neg c/aran</v>
      </c>
      <c r="E3378" s="96">
        <f>+VLOOKUP(A3378,BD!$A$2:$E$3988,5,0)</f>
        <v>890</v>
      </c>
      <c r="G3378" s="101">
        <f t="shared" si="102"/>
        <v>480.6</v>
      </c>
      <c r="I3378" s="101">
        <f t="array" ref="I3378">+ROUND(G3378+(G3378*DES.2),2)</f>
        <v>865.08</v>
      </c>
    </row>
    <row r="3379" spans="1:9" s="105" customFormat="1" ht="33.950000000000003" customHeight="1">
      <c r="A3379" s="105" t="s">
        <v>11601</v>
      </c>
      <c r="C3379" s="94">
        <f>+VLOOKUP(A3379,BD!$A$2:$E$3988,3,0)</f>
        <v>35</v>
      </c>
      <c r="D3379" s="95" t="str">
        <f>+VLOOKUP(A3379,BD!$A$2:$E$3988,4,0)</f>
        <v xml:space="preserve">Park 8x20 neg </v>
      </c>
      <c r="E3379" s="96">
        <f>+VLOOKUP(A3379,BD!$A$2:$E$3988,5,0)</f>
        <v>890</v>
      </c>
      <c r="G3379" s="101">
        <f t="shared" si="102"/>
        <v>480.6</v>
      </c>
      <c r="I3379" s="101">
        <f t="array" ref="I3379">+ROUND(G3379+(G3379*DES.2),2)</f>
        <v>865.08</v>
      </c>
    </row>
    <row r="3380" spans="1:9" s="105" customFormat="1" ht="33.950000000000003" customHeight="1">
      <c r="A3380" s="105" t="s">
        <v>11603</v>
      </c>
      <c r="C3380" s="94">
        <f>+VLOOKUP(A3380,BD!$A$2:$E$3988,3,0)</f>
        <v>36</v>
      </c>
      <c r="D3380" s="95" t="str">
        <f>+VLOOKUP(A3380,BD!$A$2:$E$3988,4,0)</f>
        <v>Park 8x20 neg G</v>
      </c>
      <c r="E3380" s="96">
        <f>+VLOOKUP(A3380,BD!$A$2:$E$3988,5,0)</f>
        <v>843</v>
      </c>
      <c r="G3380" s="101">
        <f t="shared" si="102"/>
        <v>455.22</v>
      </c>
      <c r="I3380" s="101">
        <f t="array" ref="I3380">+ROUND(G3380+(G3380*DES.2),2)</f>
        <v>819.4</v>
      </c>
    </row>
    <row r="3381" spans="1:9" s="105" customFormat="1" ht="33.950000000000003" customHeight="1">
      <c r="A3381" s="105" t="s">
        <v>12201</v>
      </c>
      <c r="C3381" s="94">
        <f>+VLOOKUP(A3381,BD!$A$2:$E$3988,3,0)</f>
        <v>37</v>
      </c>
      <c r="D3381" s="95" t="str">
        <f>+VLOOKUP(A3381,BD!$A$2:$E$3988,4,0)</f>
        <v>Park 8/10x25 neg G</v>
      </c>
      <c r="E3381" s="96">
        <f>+VLOOKUP(A3381,BD!$A$2:$E$3988,5,0)</f>
        <v>975</v>
      </c>
      <c r="G3381" s="101">
        <f t="shared" si="102"/>
        <v>526.5</v>
      </c>
      <c r="I3381" s="101">
        <f t="array" ref="I3381">+ROUND(G3381+(G3381*DES.2),2)</f>
        <v>947.7</v>
      </c>
    </row>
    <row r="3382" spans="1:9" s="105" customFormat="1" ht="33.950000000000003" customHeight="1">
      <c r="A3382" s="105" t="s">
        <v>12202</v>
      </c>
      <c r="C3382" s="94">
        <f>+VLOOKUP(A3382,BD!$A$2:$E$3988,3,0)</f>
        <v>38</v>
      </c>
      <c r="D3382" s="95" t="str">
        <f>+VLOOKUP(A3382,BD!$A$2:$E$3988,4,0)</f>
        <v>Park 10/12x28 neg G</v>
      </c>
      <c r="E3382" s="96">
        <f>+VLOOKUP(A3382,BD!$A$2:$E$3988,5,0)</f>
        <v>975</v>
      </c>
      <c r="G3382" s="101">
        <f t="shared" si="102"/>
        <v>526.5</v>
      </c>
      <c r="I3382" s="101">
        <f t="array" ref="I3382">+ROUND(G3382+(G3382*DES.2),2)</f>
        <v>947.7</v>
      </c>
    </row>
    <row r="3383" spans="1:9" s="105" customFormat="1" ht="33.950000000000003" customHeight="1">
      <c r="A3383" s="105" t="s">
        <v>11605</v>
      </c>
      <c r="C3383" s="94">
        <f>+VLOOKUP(A3383,BD!$A$2:$E$3988,3,0)</f>
        <v>42</v>
      </c>
      <c r="D3383" s="95" t="str">
        <f>+VLOOKUP(A3383,BD!$A$2:$E$3988,4,0)</f>
        <v xml:space="preserve">Park 10/12x22 neg </v>
      </c>
      <c r="E3383" s="96">
        <f>+VLOOKUP(A3383,BD!$A$2:$E$3988,5,0)</f>
        <v>975</v>
      </c>
      <c r="G3383" s="101">
        <f t="shared" si="102"/>
        <v>526.5</v>
      </c>
      <c r="I3383" s="101">
        <f t="array" ref="I3383">+ROUND(G3383+(G3383*DES.2),2)</f>
        <v>947.7</v>
      </c>
    </row>
    <row r="3384" spans="1:9" s="105" customFormat="1" ht="33.950000000000003" customHeight="1">
      <c r="A3384" s="105" t="s">
        <v>11607</v>
      </c>
      <c r="C3384" s="94">
        <f>+VLOOKUP(A3384,BD!$A$2:$E$3988,3,0)</f>
        <v>63</v>
      </c>
      <c r="D3384" s="95" t="str">
        <f>+VLOOKUP(A3384,BD!$A$2:$E$3988,4,0)</f>
        <v>Park 6 x 18 negro c/arand</v>
      </c>
      <c r="E3384" s="96">
        <f>+VLOOKUP(A3384,BD!$A$2:$E$3988,5,0)</f>
        <v>795</v>
      </c>
      <c r="G3384" s="101">
        <f t="shared" si="102"/>
        <v>429.3</v>
      </c>
      <c r="I3384" s="101">
        <f t="array" ref="I3384">+ROUND(G3384+(G3384*DES.2),2)</f>
        <v>772.74</v>
      </c>
    </row>
    <row r="3385" spans="1:9" s="105" customFormat="1" ht="33.950000000000003" customHeight="1">
      <c r="A3385" s="105" t="s">
        <v>11609</v>
      </c>
      <c r="C3385" s="94">
        <f>+VLOOKUP(A3385,BD!$A$2:$E$3988,3,0)</f>
        <v>71</v>
      </c>
      <c r="D3385" s="95" t="str">
        <f>+VLOOKUP(A3385,BD!$A$2:$E$3988,4,0)</f>
        <v>Park 7 x 12 negro</v>
      </c>
      <c r="E3385" s="96">
        <f>+VLOOKUP(A3385,BD!$A$2:$E$3988,5,0)</f>
        <v>795</v>
      </c>
      <c r="G3385" s="101">
        <f t="shared" si="102"/>
        <v>429.3</v>
      </c>
      <c r="I3385" s="101">
        <f t="array" ref="I3385">+ROUND(G3385+(G3385*DES.2),2)</f>
        <v>772.74</v>
      </c>
    </row>
    <row r="3386" spans="1:9" s="105" customFormat="1" ht="33.950000000000003" customHeight="1">
      <c r="A3386" s="105" t="s">
        <v>11611</v>
      </c>
      <c r="C3386" s="94">
        <f>+VLOOKUP(A3386,BD!$A$2:$E$3988,3,0)</f>
        <v>74</v>
      </c>
      <c r="D3386" s="95" t="str">
        <f>+VLOOKUP(A3386,BD!$A$2:$E$3988,4,0)</f>
        <v>Park 8 x 15 neg hexag c/ar</v>
      </c>
      <c r="E3386" s="96">
        <f>+VLOOKUP(A3386,BD!$A$2:$E$3988,5,0)</f>
        <v>795</v>
      </c>
      <c r="G3386" s="101">
        <f t="shared" si="102"/>
        <v>429.3</v>
      </c>
      <c r="I3386" s="101">
        <f t="array" ref="I3386">+ROUND(G3386+(G3386*DES.2),2)</f>
        <v>772.74</v>
      </c>
    </row>
    <row r="3387" spans="1:9" s="105" customFormat="1" ht="33.950000000000003" customHeight="1">
      <c r="A3387" s="105" t="s">
        <v>12203</v>
      </c>
      <c r="C3387" s="94">
        <f>+VLOOKUP(A3387,BD!$A$2:$E$3988,3,0)</f>
        <v>75</v>
      </c>
      <c r="D3387" s="95" t="str">
        <f>+VLOOKUP(A3387,BD!$A$2:$E$3988,4,0)</f>
        <v>Park 8 x 20 estañado  hexag c/ar</v>
      </c>
      <c r="E3387" s="96">
        <f>+VLOOKUP(A3387,BD!$A$2:$E$3988,5,0)</f>
        <v>855</v>
      </c>
      <c r="G3387" s="101">
        <f t="shared" si="102"/>
        <v>461.7</v>
      </c>
      <c r="I3387" s="101">
        <f t="array" ref="I3387">+ROUND(G3387+(G3387*DES.2),2)</f>
        <v>831.06</v>
      </c>
    </row>
    <row r="3388" spans="1:9" s="105" customFormat="1" ht="33.950000000000003" customHeight="1">
      <c r="A3388" s="105" t="s">
        <v>11613</v>
      </c>
      <c r="C3388" s="94">
        <f>+VLOOKUP(A3388,BD!$A$2:$E$3988,3,0)</f>
        <v>81</v>
      </c>
      <c r="D3388" s="95" t="str">
        <f>+VLOOKUP(A3388,BD!$A$2:$E$3988,4,0)</f>
        <v>Park 7 x 20 negro c/arand</v>
      </c>
      <c r="E3388" s="96">
        <f>+VLOOKUP(A3388,BD!$A$2:$E$3988,5,0)</f>
        <v>795</v>
      </c>
      <c r="G3388" s="101">
        <f t="shared" si="102"/>
        <v>429.3</v>
      </c>
      <c r="I3388" s="101">
        <f t="array" ref="I3388">+ROUND(G3388+(G3388*DES.2),2)</f>
        <v>772.74</v>
      </c>
    </row>
    <row r="3389" spans="1:9" s="105" customFormat="1" ht="33.950000000000003" customHeight="1">
      <c r="A3389" s="105" t="s">
        <v>11615</v>
      </c>
      <c r="C3389" s="94">
        <f>+VLOOKUP(A3389,BD!$A$2:$E$3988,3,0)</f>
        <v>83</v>
      </c>
      <c r="D3389" s="95" t="str">
        <f>+VLOOKUP(A3389,BD!$A$2:$E$3988,4,0)</f>
        <v>Park 8 x 20 negro c/arand</v>
      </c>
      <c r="E3389" s="96">
        <f>+VLOOKUP(A3389,BD!$A$2:$E$3988,5,0)</f>
        <v>795</v>
      </c>
      <c r="G3389" s="101">
        <f t="shared" si="102"/>
        <v>429.3</v>
      </c>
      <c r="I3389" s="101">
        <f t="array" ref="I3389">+ROUND(G3389+(G3389*DES.2),2)</f>
        <v>772.74</v>
      </c>
    </row>
    <row r="3390" spans="1:9" s="105" customFormat="1" ht="33.950000000000003" customHeight="1">
      <c r="A3390" s="105" t="s">
        <v>11617</v>
      </c>
      <c r="C3390" s="94">
        <f>+VLOOKUP(A3390,BD!$A$2:$E$3988,3,0)</f>
        <v>87</v>
      </c>
      <c r="D3390" s="95" t="str">
        <f>+VLOOKUP(A3390,BD!$A$2:$E$3988,4,0)</f>
        <v>Park 8 x 20 negro c/arand</v>
      </c>
      <c r="E3390" s="96">
        <f>+VLOOKUP(A3390,BD!$A$2:$E$3988,5,0)</f>
        <v>795</v>
      </c>
      <c r="G3390" s="101">
        <f t="shared" si="102"/>
        <v>429.3</v>
      </c>
      <c r="I3390" s="101">
        <f t="array" ref="I3390">+ROUND(G3390+(G3390*DES.2),2)</f>
        <v>772.74</v>
      </c>
    </row>
    <row r="3391" spans="1:9" s="105" customFormat="1" ht="33.950000000000003" customHeight="1">
      <c r="A3391" s="105" t="s">
        <v>11619</v>
      </c>
      <c r="C3391" s="94">
        <f>+VLOOKUP(A3391,BD!$A$2:$E$3988,3,0)</f>
        <v>90</v>
      </c>
      <c r="D3391" s="95" t="str">
        <f>+VLOOKUP(A3391,BD!$A$2:$E$3988,4,0)</f>
        <v>Park 8 x 20 exag estañ c/arand</v>
      </c>
      <c r="E3391" s="96">
        <f>+VLOOKUP(A3391,BD!$A$2:$E$3988,5,0)</f>
        <v>795</v>
      </c>
      <c r="G3391" s="101">
        <f t="shared" si="102"/>
        <v>429.3</v>
      </c>
      <c r="I3391" s="101">
        <f t="array" ref="I3391">+ROUND(G3391+(G3391*DES.2),2)</f>
        <v>772.74</v>
      </c>
    </row>
    <row r="3392" spans="1:9" s="105" customFormat="1" ht="33.950000000000003" customHeight="1">
      <c r="A3392" s="105" t="s">
        <v>11621</v>
      </c>
      <c r="C3392" s="94">
        <f>+VLOOKUP(A3392,BD!$A$2:$E$3988,3,0)</f>
        <v>92</v>
      </c>
      <c r="D3392" s="95" t="str">
        <f>+VLOOKUP(A3392,BD!$A$2:$E$3988,4,0)</f>
        <v>Park 8 x 16 neg</v>
      </c>
      <c r="E3392" s="96">
        <f>+VLOOKUP(A3392,BD!$A$2:$E$3988,5,0)</f>
        <v>795</v>
      </c>
      <c r="G3392" s="101">
        <f t="shared" si="102"/>
        <v>429.3</v>
      </c>
      <c r="I3392" s="101">
        <f t="array" ref="I3392">+ROUND(G3392+(G3392*DES.2),2)</f>
        <v>772.74</v>
      </c>
    </row>
    <row r="3393" spans="1:9" s="105" customFormat="1" ht="33.950000000000003" customHeight="1">
      <c r="A3393" s="105" t="s">
        <v>12204</v>
      </c>
      <c r="C3393" s="94">
        <f>+VLOOKUP(A3393,BD!$A$2:$E$3988,3,0)</f>
        <v>93</v>
      </c>
      <c r="D3393" s="95" t="str">
        <f>+VLOOKUP(A3393,BD!$A$2:$E$3988,4,0)</f>
        <v>Park 12 x 18 dorado</v>
      </c>
      <c r="E3393" s="96">
        <f>+VLOOKUP(A3393,BD!$A$2:$E$3988,5,0)</f>
        <v>843</v>
      </c>
      <c r="G3393" s="101">
        <f t="shared" si="102"/>
        <v>455.22</v>
      </c>
      <c r="I3393" s="101">
        <f t="array" ref="I3393">+ROUND(G3393+(G3393*DES.2),2)</f>
        <v>819.4</v>
      </c>
    </row>
    <row r="3394" spans="1:9" s="105" customFormat="1" ht="33.950000000000003" customHeight="1">
      <c r="A3394" s="105" t="s">
        <v>11623</v>
      </c>
      <c r="C3394" s="94">
        <f>+VLOOKUP(A3394,BD!$A$2:$E$3988,3,0)</f>
        <v>96</v>
      </c>
      <c r="D3394" s="95" t="str">
        <f>+VLOOKUP(A3394,BD!$A$2:$E$3988,4,0)</f>
        <v>Park 10 x 16 neg hexag</v>
      </c>
      <c r="E3394" s="96">
        <f>+VLOOKUP(A3394,BD!$A$2:$E$3988,5,0)</f>
        <v>990</v>
      </c>
      <c r="G3394" s="101">
        <f t="shared" si="102"/>
        <v>534.6</v>
      </c>
      <c r="I3394" s="101">
        <f t="array" ref="I3394">+ROUND(G3394+(G3394*DES.2),2)</f>
        <v>962.28</v>
      </c>
    </row>
    <row r="3395" spans="1:9" s="105" customFormat="1" ht="33.950000000000003" customHeight="1">
      <c r="A3395" s="105" t="s">
        <v>11625</v>
      </c>
      <c r="C3395" s="94">
        <f>+VLOOKUP(A3395,BD!$A$2:$E$3988,3,0)</f>
        <v>99</v>
      </c>
      <c r="D3395" s="95" t="str">
        <f>+VLOOKUP(A3395,BD!$A$2:$E$3988,4,0)</f>
        <v>Park 10 x 18 neg hexag</v>
      </c>
      <c r="E3395" s="96">
        <f>+VLOOKUP(A3395,BD!$A$2:$E$3988,5,0)</f>
        <v>990</v>
      </c>
      <c r="G3395" s="101">
        <f t="shared" si="102"/>
        <v>534.6</v>
      </c>
      <c r="I3395" s="101">
        <f t="array" ref="I3395">+ROUND(G3395+(G3395*DES.2),2)</f>
        <v>962.28</v>
      </c>
    </row>
    <row r="3396" spans="1:9" s="105" customFormat="1" ht="33.950000000000003" customHeight="1">
      <c r="A3396" s="105" t="s">
        <v>11627</v>
      </c>
      <c r="C3396" s="94">
        <f>+VLOOKUP(A3396,BD!$A$2:$E$3988,3,0)</f>
        <v>102</v>
      </c>
      <c r="D3396" s="95" t="str">
        <f>+VLOOKUP(A3396,BD!$A$2:$E$3988,4,0)</f>
        <v xml:space="preserve">Park 10 x 18 neg </v>
      </c>
      <c r="E3396" s="96">
        <f>+VLOOKUP(A3396,BD!$A$2:$E$3988,5,0)</f>
        <v>990</v>
      </c>
      <c r="G3396" s="101">
        <f t="shared" si="102"/>
        <v>534.6</v>
      </c>
      <c r="I3396" s="101">
        <f t="array" ref="I3396">+ROUND(G3396+(G3396*DES.2),2)</f>
        <v>962.28</v>
      </c>
    </row>
    <row r="3397" spans="1:9" s="105" customFormat="1" ht="33.950000000000003" customHeight="1">
      <c r="A3397" s="105" t="s">
        <v>11629</v>
      </c>
      <c r="C3397" s="94">
        <f>+VLOOKUP(A3397,BD!$A$2:$E$3988,3,0)</f>
        <v>104</v>
      </c>
      <c r="D3397" s="95" t="str">
        <f>+VLOOKUP(A3397,BD!$A$2:$E$3988,4,0)</f>
        <v>Park 10 x 20 neg c/ar</v>
      </c>
      <c r="E3397" s="96">
        <f>+VLOOKUP(A3397,BD!$A$2:$E$3988,5,0)</f>
        <v>990</v>
      </c>
      <c r="G3397" s="101">
        <f t="shared" si="102"/>
        <v>534.6</v>
      </c>
      <c r="I3397" s="101">
        <f t="array" ref="I3397">+ROUND(G3397+(G3397*DES.2),2)</f>
        <v>962.28</v>
      </c>
    </row>
    <row r="3398" spans="1:9" s="105" customFormat="1" ht="33.950000000000003" customHeight="1">
      <c r="A3398" s="105" t="s">
        <v>11631</v>
      </c>
      <c r="C3398" s="94">
        <f>+VLOOKUP(A3398,BD!$A$2:$E$3988,3,0)</f>
        <v>106</v>
      </c>
      <c r="D3398" s="95" t="str">
        <f>+VLOOKUP(A3398,BD!$A$2:$E$3988,4,0)</f>
        <v>Park 10/12 x 20 neg c/ar</v>
      </c>
      <c r="E3398" s="96">
        <f>+VLOOKUP(A3398,BD!$A$2:$E$3988,5,0)</f>
        <v>990</v>
      </c>
      <c r="G3398" s="101">
        <f t="shared" si="102"/>
        <v>534.6</v>
      </c>
      <c r="I3398" s="101">
        <f t="array" ref="I3398">+ROUND(G3398+(G3398*DES.2),2)</f>
        <v>962.28</v>
      </c>
    </row>
    <row r="3399" spans="1:9" s="105" customFormat="1" ht="33.950000000000003" customHeight="1">
      <c r="A3399" s="105" t="s">
        <v>11633</v>
      </c>
      <c r="C3399" s="94">
        <f>+VLOOKUP(A3399,BD!$A$2:$E$3988,3,0)</f>
        <v>108</v>
      </c>
      <c r="D3399" s="95" t="str">
        <f>+VLOOKUP(A3399,BD!$A$2:$E$3988,4,0)</f>
        <v>Park 10/12 x 20estañ c/ar</v>
      </c>
      <c r="E3399" s="96">
        <f>+VLOOKUP(A3399,BD!$A$2:$E$3988,5,0)</f>
        <v>990</v>
      </c>
      <c r="G3399" s="101">
        <f t="shared" si="102"/>
        <v>534.6</v>
      </c>
      <c r="I3399" s="101">
        <f t="array" ref="I3399">+ROUND(G3399+(G3399*DES.2),2)</f>
        <v>962.28</v>
      </c>
    </row>
    <row r="3400" spans="1:9" s="105" customFormat="1" ht="33.950000000000003" customHeight="1">
      <c r="A3400" s="105" t="s">
        <v>11635</v>
      </c>
      <c r="C3400" s="94">
        <f>+VLOOKUP(A3400,BD!$A$2:$E$3988,3,0)</f>
        <v>109</v>
      </c>
      <c r="D3400" s="95" t="str">
        <f>+VLOOKUP(A3400,BD!$A$2:$E$3988,4,0)</f>
        <v>Park 10/12 x 20 c/ar</v>
      </c>
      <c r="E3400" s="96">
        <f>+VLOOKUP(A3400,BD!$A$2:$E$3988,5,0)</f>
        <v>990</v>
      </c>
      <c r="G3400" s="101">
        <f t="shared" si="102"/>
        <v>534.6</v>
      </c>
      <c r="I3400" s="101">
        <f t="array" ref="I3400">+ROUND(G3400+(G3400*DES.2),2)</f>
        <v>962.28</v>
      </c>
    </row>
    <row r="3401" spans="1:9" s="105" customFormat="1" ht="33.950000000000003" customHeight="1">
      <c r="A3401" s="105" t="s">
        <v>11637</v>
      </c>
      <c r="C3401" s="94">
        <f>+VLOOKUP(A3401,BD!$A$2:$E$3988,3,0)</f>
        <v>112</v>
      </c>
      <c r="D3401" s="95" t="str">
        <f>+VLOOKUP(A3401,BD!$A$2:$E$3988,4,0)</f>
        <v>Park 10/12 x 25 estañ c/ar</v>
      </c>
      <c r="E3401" s="96">
        <f>+VLOOKUP(A3401,BD!$A$2:$E$3988,5,0)</f>
        <v>990</v>
      </c>
      <c r="G3401" s="101">
        <f t="shared" si="102"/>
        <v>534.6</v>
      </c>
      <c r="I3401" s="101">
        <f t="array" ref="I3401">+ROUND(G3401+(G3401*DES.2),2)</f>
        <v>962.28</v>
      </c>
    </row>
    <row r="3402" spans="1:9" s="105" customFormat="1" ht="33.950000000000003" customHeight="1">
      <c r="A3402" s="105" t="s">
        <v>11639</v>
      </c>
      <c r="C3402" s="94">
        <f>+VLOOKUP(A3402,BD!$A$2:$E$3988,3,0)</f>
        <v>123</v>
      </c>
      <c r="D3402" s="95" t="str">
        <f>+VLOOKUP(A3402,BD!$A$2:$E$3988,4,0)</f>
        <v>5 x 15 neg c/ar</v>
      </c>
      <c r="E3402" s="96">
        <f>+VLOOKUP(A3402,BD!$A$2:$E$3988,5,0)</f>
        <v>990</v>
      </c>
      <c r="G3402" s="101">
        <f t="shared" si="102"/>
        <v>534.6</v>
      </c>
      <c r="I3402" s="101">
        <f t="array" ref="I3402">+ROUND(G3402+(G3402*DES.2),2)</f>
        <v>962.28</v>
      </c>
    </row>
    <row r="3403" spans="1:9" s="105" customFormat="1" ht="33.950000000000003" customHeight="1">
      <c r="A3403" s="105" t="s">
        <v>12205</v>
      </c>
      <c r="C3403" s="94">
        <f>+VLOOKUP(A3403,BD!$A$2:$E$3988,3,0)</f>
        <v>128</v>
      </c>
      <c r="D3403" s="95" t="str">
        <f>+VLOOKUP(A3403,BD!$A$2:$E$3988,4,0)</f>
        <v>M6</v>
      </c>
      <c r="E3403" s="96">
        <f>+VLOOKUP(A3403,BD!$A$2:$E$3988,5,0)</f>
        <v>1090</v>
      </c>
      <c r="G3403" s="101">
        <f t="shared" si="102"/>
        <v>588.6</v>
      </c>
      <c r="I3403" s="101">
        <f t="array" ref="I3403">+ROUND(G3403+(G3403*DES.2),2)</f>
        <v>1059.48</v>
      </c>
    </row>
    <row r="3404" spans="1:9" s="105" customFormat="1" ht="33.950000000000003" customHeight="1">
      <c r="A3404" s="105" t="s">
        <v>11641</v>
      </c>
      <c r="C3404" s="94">
        <f>+VLOOKUP(A3404,BD!$A$2:$E$3988,3,0)</f>
        <v>130</v>
      </c>
      <c r="D3404" s="95" t="str">
        <f>+VLOOKUP(A3404,BD!$A$2:$E$3988,4,0)</f>
        <v>6 x 15 neg c/ar</v>
      </c>
      <c r="E3404" s="96">
        <f>+VLOOKUP(A3404,BD!$A$2:$E$3988,5,0)</f>
        <v>1090</v>
      </c>
      <c r="G3404" s="101">
        <f t="shared" si="102"/>
        <v>588.6</v>
      </c>
      <c r="I3404" s="101">
        <f t="array" ref="I3404">+ROUND(G3404+(G3404*DES.2),2)</f>
        <v>1059.48</v>
      </c>
    </row>
    <row r="3405" spans="1:9" s="105" customFormat="1" ht="33.950000000000003" customHeight="1">
      <c r="A3405" s="105" t="s">
        <v>12206</v>
      </c>
      <c r="C3405" s="94">
        <f>+VLOOKUP(A3405,BD!$A$2:$E$3988,3,0)</f>
        <v>132</v>
      </c>
      <c r="D3405" s="95" t="str">
        <f>+VLOOKUP(A3405,BD!$A$2:$E$3988,4,0)</f>
        <v>M6</v>
      </c>
      <c r="E3405" s="96">
        <f>+VLOOKUP(A3405,BD!$A$2:$E$3988,5,0)</f>
        <v>1090</v>
      </c>
      <c r="G3405" s="101">
        <f t="shared" si="102"/>
        <v>588.6</v>
      </c>
      <c r="I3405" s="101">
        <f t="array" ref="I3405">+ROUND(G3405+(G3405*DES.2),2)</f>
        <v>1059.48</v>
      </c>
    </row>
    <row r="3406" spans="1:9" s="105" customFormat="1" ht="33.950000000000003" customHeight="1">
      <c r="A3406" s="105" t="s">
        <v>11643</v>
      </c>
      <c r="C3406" s="94">
        <f>+VLOOKUP(A3406,BD!$A$2:$E$3988,3,0)</f>
        <v>133</v>
      </c>
      <c r="D3406" s="95" t="str">
        <f>+VLOOKUP(A3406,BD!$A$2:$E$3988,4,0)</f>
        <v>6 x 18 neg c/ar</v>
      </c>
      <c r="E3406" s="96">
        <f>+VLOOKUP(A3406,BD!$A$2:$E$3988,5,0)</f>
        <v>990</v>
      </c>
      <c r="G3406" s="101">
        <f t="shared" si="102"/>
        <v>534.6</v>
      </c>
      <c r="I3406" s="101">
        <f t="array" ref="I3406">+ROUND(G3406+(G3406*DES.2),2)</f>
        <v>962.28</v>
      </c>
    </row>
    <row r="3407" spans="1:9" s="105" customFormat="1" ht="33.950000000000003" customHeight="1">
      <c r="A3407" s="105" t="s">
        <v>11645</v>
      </c>
      <c r="C3407" s="94">
        <f>+VLOOKUP(A3407,BD!$A$2:$E$3988,3,0)</f>
        <v>135</v>
      </c>
      <c r="D3407" s="95" t="str">
        <f>+VLOOKUP(A3407,BD!$A$2:$E$3988,4,0)</f>
        <v>6 x 30 neg c/ar y goma</v>
      </c>
      <c r="E3407" s="96">
        <f>+VLOOKUP(A3407,BD!$A$2:$E$3988,5,0)</f>
        <v>1090</v>
      </c>
      <c r="G3407" s="101">
        <f t="shared" si="102"/>
        <v>588.6</v>
      </c>
      <c r="I3407" s="101">
        <f t="array" ref="I3407">+ROUND(G3407+(G3407*DES.2),2)</f>
        <v>1059.48</v>
      </c>
    </row>
    <row r="3408" spans="1:9" s="105" customFormat="1" ht="33.950000000000003" customHeight="1">
      <c r="A3408" s="105" t="s">
        <v>11647</v>
      </c>
      <c r="C3408" s="94">
        <f>+VLOOKUP(A3408,BD!$A$2:$E$3988,3,0)</f>
        <v>136</v>
      </c>
      <c r="D3408" s="95" t="str">
        <f>+VLOOKUP(A3408,BD!$A$2:$E$3988,4,0)</f>
        <v>6 x 20 neg c/ar</v>
      </c>
      <c r="E3408" s="96">
        <f>+VLOOKUP(A3408,BD!$A$2:$E$3988,5,0)</f>
        <v>990</v>
      </c>
      <c r="G3408" s="101">
        <f t="shared" si="102"/>
        <v>534.6</v>
      </c>
      <c r="I3408" s="101">
        <f t="array" ref="I3408">+ROUND(G3408+(G3408*DES.2),2)</f>
        <v>962.28</v>
      </c>
    </row>
    <row r="3409" spans="1:9" s="105" customFormat="1" ht="33.950000000000003" customHeight="1">
      <c r="A3409" s="105" t="s">
        <v>11649</v>
      </c>
      <c r="C3409" s="94">
        <f>+VLOOKUP(A3409,BD!$A$2:$E$3988,3,0)</f>
        <v>137</v>
      </c>
      <c r="D3409" s="95" t="str">
        <f>+VLOOKUP(A3409,BD!$A$2:$E$3988,4,0)</f>
        <v>6 x 25 negro c/arand</v>
      </c>
      <c r="E3409" s="96">
        <f>+VLOOKUP(A3409,BD!$A$2:$E$3988,5,0)</f>
        <v>990</v>
      </c>
      <c r="G3409" s="101">
        <f t="shared" si="102"/>
        <v>534.6</v>
      </c>
      <c r="I3409" s="101">
        <f t="array" ref="I3409">+ROUND(G3409+(G3409*DES.2),2)</f>
        <v>962.28</v>
      </c>
    </row>
    <row r="3410" spans="1:9" s="105" customFormat="1" ht="33.950000000000003" customHeight="1">
      <c r="A3410" s="105" t="s">
        <v>11651</v>
      </c>
      <c r="C3410" s="94">
        <f>+VLOOKUP(A3410,BD!$A$2:$E$3988,3,0)</f>
        <v>138</v>
      </c>
      <c r="D3410" s="95" t="str">
        <f>+VLOOKUP(A3410,BD!$A$2:$E$3988,4,0)</f>
        <v>6 x 25 negro c/arand</v>
      </c>
      <c r="E3410" s="96">
        <f>+VLOOKUP(A3410,BD!$A$2:$E$3988,5,0)</f>
        <v>1080</v>
      </c>
      <c r="G3410" s="101">
        <f t="shared" si="102"/>
        <v>583.20000000000005</v>
      </c>
      <c r="I3410" s="101">
        <f t="array" ref="I3410">+ROUND(G3410+(G3410*DES.2),2)</f>
        <v>1049.76</v>
      </c>
    </row>
    <row r="3411" spans="1:9" s="105" customFormat="1" ht="33.950000000000003" customHeight="1">
      <c r="A3411" s="105" t="s">
        <v>12207</v>
      </c>
      <c r="C3411" s="94">
        <f>+VLOOKUP(A3411,BD!$A$2:$E$3988,3,0)</f>
        <v>139</v>
      </c>
      <c r="D3411" s="95" t="str">
        <f>+VLOOKUP(A3411,BD!$A$2:$E$3988,4,0)</f>
        <v>M6</v>
      </c>
      <c r="E3411" s="96">
        <f>+VLOOKUP(A3411,BD!$A$2:$E$3988,5,0)</f>
        <v>1080</v>
      </c>
      <c r="G3411" s="101">
        <f t="shared" si="102"/>
        <v>583.20000000000005</v>
      </c>
      <c r="I3411" s="101">
        <f t="array" ref="I3411">+ROUND(G3411+(G3411*DES.2),2)</f>
        <v>1049.76</v>
      </c>
    </row>
    <row r="3412" spans="1:9" s="105" customFormat="1" ht="33.950000000000003" customHeight="1">
      <c r="A3412" s="105" t="s">
        <v>11653</v>
      </c>
      <c r="C3412" s="94">
        <f>+VLOOKUP(A3412,BD!$A$2:$E$3988,3,0)</f>
        <v>142</v>
      </c>
      <c r="D3412" s="95" t="str">
        <f>+VLOOKUP(A3412,BD!$A$2:$E$3988,4,0)</f>
        <v>6 x 35 negro c/arand</v>
      </c>
      <c r="E3412" s="96">
        <f>+VLOOKUP(A3412,BD!$A$2:$E$3988,5,0)</f>
        <v>990</v>
      </c>
      <c r="G3412" s="101">
        <f t="shared" si="102"/>
        <v>534.6</v>
      </c>
      <c r="I3412" s="101">
        <f t="array" ref="I3412">+ROUND(G3412+(G3412*DES.2),2)</f>
        <v>962.28</v>
      </c>
    </row>
    <row r="3413" spans="1:9" s="105" customFormat="1" ht="33.950000000000003" customHeight="1">
      <c r="A3413" s="105" t="s">
        <v>11655</v>
      </c>
      <c r="C3413" s="94">
        <f>+VLOOKUP(A3413,BD!$A$2:$E$3988,3,0)</f>
        <v>147</v>
      </c>
      <c r="D3413" s="95" t="str">
        <f>+VLOOKUP(A3413,BD!$A$2:$E$3988,4,0)</f>
        <v>8 x 25 negro c/arand</v>
      </c>
      <c r="E3413" s="96">
        <f>+VLOOKUP(A3413,BD!$A$2:$E$3988,5,0)</f>
        <v>1250</v>
      </c>
      <c r="G3413" s="101">
        <f t="shared" si="102"/>
        <v>675</v>
      </c>
      <c r="I3413" s="101">
        <f t="array" ref="I3413">+ROUND(G3413+(G3413*DES.2),2)</f>
        <v>1215</v>
      </c>
    </row>
    <row r="3414" spans="1:9" s="105" customFormat="1" ht="33.950000000000003" customHeight="1">
      <c r="A3414" s="105" t="s">
        <v>11657</v>
      </c>
      <c r="C3414" s="94">
        <f>+VLOOKUP(A3414,BD!$A$2:$E$3988,3,0)</f>
        <v>149</v>
      </c>
      <c r="D3414" s="95" t="str">
        <f>+VLOOKUP(A3414,BD!$A$2:$E$3988,4,0)</f>
        <v>8 x 30 negro c/arand</v>
      </c>
      <c r="E3414" s="96">
        <f>+VLOOKUP(A3414,BD!$A$2:$E$3988,5,0)</f>
        <v>1250</v>
      </c>
      <c r="G3414" s="101">
        <f t="shared" si="102"/>
        <v>675</v>
      </c>
      <c r="I3414" s="101">
        <f t="array" ref="I3414">+ROUND(G3414+(G3414*DES.2),2)</f>
        <v>1215</v>
      </c>
    </row>
    <row r="3415" spans="1:9" s="105" customFormat="1" ht="33.950000000000003" customHeight="1">
      <c r="A3415" s="105" t="s">
        <v>11659</v>
      </c>
      <c r="C3415" s="94">
        <f>+VLOOKUP(A3415,BD!$A$2:$E$3988,3,0)</f>
        <v>150</v>
      </c>
      <c r="D3415" s="95" t="str">
        <f>+VLOOKUP(A3415,BD!$A$2:$E$3988,4,0)</f>
        <v>8 x 30 negro c/arand</v>
      </c>
      <c r="E3415" s="96">
        <f>+VLOOKUP(A3415,BD!$A$2:$E$3988,5,0)</f>
        <v>1250</v>
      </c>
      <c r="G3415" s="101">
        <f t="shared" si="102"/>
        <v>675</v>
      </c>
      <c r="I3415" s="101">
        <f t="array" ref="I3415">+ROUND(G3415+(G3415*DES.2),2)</f>
        <v>1215</v>
      </c>
    </row>
    <row r="3416" spans="1:9" s="105" customFormat="1" ht="33.950000000000003" customHeight="1">
      <c r="A3416" s="105" t="s">
        <v>11661</v>
      </c>
      <c r="C3416" s="94">
        <f>+VLOOKUP(A3416,BD!$A$2:$E$3988,3,0)</f>
        <v>152</v>
      </c>
      <c r="D3416" s="95" t="str">
        <f>+VLOOKUP(A3416,BD!$A$2:$E$3988,4,0)</f>
        <v>Park 6 x 22 negro c/arand</v>
      </c>
      <c r="E3416" s="96">
        <f>+VLOOKUP(A3416,BD!$A$2:$E$3988,5,0)</f>
        <v>995</v>
      </c>
      <c r="G3416" s="101">
        <f t="shared" si="102"/>
        <v>537.29999999999995</v>
      </c>
      <c r="I3416" s="101">
        <f t="array" ref="I3416">+ROUND(G3416+(G3416*DES.2),2)</f>
        <v>967.14</v>
      </c>
    </row>
    <row r="3417" spans="1:9" s="105" customFormat="1" ht="33.950000000000003" customHeight="1">
      <c r="A3417" s="105" t="s">
        <v>11663</v>
      </c>
      <c r="C3417" s="94">
        <f>+VLOOKUP(A3417,BD!$A$2:$E$3988,3,0)</f>
        <v>155</v>
      </c>
      <c r="D3417" s="95" t="str">
        <f>+VLOOKUP(A3417,BD!$A$2:$E$3988,4,0)</f>
        <v>Park 6 x 20 negro c/arand</v>
      </c>
      <c r="E3417" s="96">
        <f>+VLOOKUP(A3417,BD!$A$2:$E$3988,5,0)</f>
        <v>995</v>
      </c>
      <c r="G3417" s="101">
        <f t="shared" si="102"/>
        <v>537.29999999999995</v>
      </c>
      <c r="I3417" s="101">
        <f t="array" ref="I3417">+ROUND(G3417+(G3417*DES.2),2)</f>
        <v>967.14</v>
      </c>
    </row>
    <row r="3418" spans="1:9" s="105" customFormat="1" ht="33.950000000000003" customHeight="1">
      <c r="A3418" s="105" t="s">
        <v>11665</v>
      </c>
      <c r="C3418" s="94">
        <f>+VLOOKUP(A3418,BD!$A$2:$E$3988,3,0)</f>
        <v>161</v>
      </c>
      <c r="D3418" s="95" t="str">
        <f>+VLOOKUP(A3418,BD!$A$2:$E$3988,4,0)</f>
        <v>Park 6 x 15 negro c/arand</v>
      </c>
      <c r="E3418" s="96">
        <f>+VLOOKUP(A3418,BD!$A$2:$E$3988,5,0)</f>
        <v>995</v>
      </c>
      <c r="G3418" s="101">
        <f t="shared" si="102"/>
        <v>537.29999999999995</v>
      </c>
      <c r="I3418" s="101">
        <f t="array" ref="I3418">+ROUND(G3418+(G3418*DES.2),2)</f>
        <v>967.14</v>
      </c>
    </row>
    <row r="3419" spans="1:9" s="105" customFormat="1" ht="33.950000000000003" customHeight="1">
      <c r="A3419" s="105" t="s">
        <v>11667</v>
      </c>
      <c r="C3419" s="94">
        <f>+VLOOKUP(A3419,BD!$A$2:$E$3988,3,0)</f>
        <v>162</v>
      </c>
      <c r="D3419" s="95" t="str">
        <f>+VLOOKUP(A3419,BD!$A$2:$E$3988,4,0)</f>
        <v>Park 8 x 20 negro c/arand</v>
      </c>
      <c r="E3419" s="96">
        <f>+VLOOKUP(A3419,BD!$A$2:$E$3988,5,0)</f>
        <v>995</v>
      </c>
      <c r="G3419" s="101">
        <f t="shared" ref="G3419:G3432" si="103">IF($G$7="SI",ROUND(E3419-(E3419*DES.1),2)*1.21,ROUND(E3419-(E3419*DES.1),2))</f>
        <v>537.29999999999995</v>
      </c>
      <c r="I3419" s="101">
        <f t="shared" ref="I3419:I3432" si="104">+ROUND(G3419+(G3419*DES.2),2)</f>
        <v>967.14</v>
      </c>
    </row>
    <row r="3420" spans="1:9" s="105" customFormat="1" ht="33.950000000000003" customHeight="1">
      <c r="A3420" s="105" t="s">
        <v>11669</v>
      </c>
      <c r="C3420" s="94">
        <f>+VLOOKUP(A3420,BD!$A$2:$E$3988,3,0)</f>
        <v>163</v>
      </c>
      <c r="D3420" s="95" t="str">
        <f>+VLOOKUP(A3420,BD!$A$2:$E$3988,4,0)</f>
        <v>Park 6 x 20 negro c/arand</v>
      </c>
      <c r="E3420" s="96">
        <f>+VLOOKUP(A3420,BD!$A$2:$E$3988,5,0)</f>
        <v>1090</v>
      </c>
      <c r="G3420" s="101">
        <f t="shared" si="103"/>
        <v>588.6</v>
      </c>
      <c r="I3420" s="101">
        <f t="shared" si="104"/>
        <v>1059.48</v>
      </c>
    </row>
    <row r="3421" spans="1:9" s="105" customFormat="1" ht="33.950000000000003" customHeight="1">
      <c r="A3421" s="105" t="s">
        <v>11671</v>
      </c>
      <c r="C3421" s="94">
        <f>+VLOOKUP(A3421,BD!$A$2:$E$3988,3,0)</f>
        <v>165</v>
      </c>
      <c r="D3421" s="95" t="str">
        <f>+VLOOKUP(A3421,BD!$A$2:$E$3988,4,0)</f>
        <v>Park 8 x 16 negro c/arand</v>
      </c>
      <c r="E3421" s="96">
        <f>+VLOOKUP(A3421,BD!$A$2:$E$3988,5,0)</f>
        <v>995</v>
      </c>
      <c r="G3421" s="101">
        <f t="shared" si="103"/>
        <v>537.29999999999995</v>
      </c>
      <c r="I3421" s="101">
        <f t="shared" si="104"/>
        <v>967.14</v>
      </c>
    </row>
    <row r="3422" spans="1:9" s="105" customFormat="1" ht="33.950000000000003" customHeight="1">
      <c r="A3422" s="105" t="s">
        <v>11673</v>
      </c>
      <c r="C3422" s="94">
        <f>+VLOOKUP(A3422,BD!$A$2:$E$3988,3,0)</f>
        <v>168</v>
      </c>
      <c r="D3422" s="95" t="str">
        <f>+VLOOKUP(A3422,BD!$A$2:$E$3988,4,0)</f>
        <v>Park 8 x 20 negro c/arand</v>
      </c>
      <c r="E3422" s="96">
        <f>+VLOOKUP(A3422,BD!$A$2:$E$3988,5,0)</f>
        <v>995</v>
      </c>
      <c r="G3422" s="101">
        <f t="shared" si="103"/>
        <v>537.29999999999995</v>
      </c>
      <c r="I3422" s="101">
        <f t="shared" si="104"/>
        <v>967.14</v>
      </c>
    </row>
    <row r="3423" spans="1:9" s="105" customFormat="1" ht="33.950000000000003" customHeight="1">
      <c r="A3423" s="105" t="s">
        <v>11675</v>
      </c>
      <c r="C3423" s="94">
        <f>+VLOOKUP(A3423,BD!$A$2:$E$3988,3,0)</f>
        <v>172</v>
      </c>
      <c r="D3423" s="95" t="str">
        <f>+VLOOKUP(A3423,BD!$A$2:$E$3988,4,0)</f>
        <v>1/4 x 22 c/arand</v>
      </c>
      <c r="E3423" s="96">
        <f>+VLOOKUP(A3423,BD!$A$2:$E$3988,5,0)</f>
        <v>1115</v>
      </c>
      <c r="G3423" s="101">
        <f t="shared" si="103"/>
        <v>602.1</v>
      </c>
      <c r="I3423" s="101">
        <f t="shared" si="104"/>
        <v>1083.78</v>
      </c>
    </row>
    <row r="3424" spans="1:9" s="105" customFormat="1" ht="33.950000000000003" customHeight="1">
      <c r="A3424" s="105" t="s">
        <v>11677</v>
      </c>
      <c r="C3424" s="94">
        <f>+VLOOKUP(A3424,BD!$A$2:$E$3988,3,0)</f>
        <v>173</v>
      </c>
      <c r="D3424" s="95" t="str">
        <f>+VLOOKUP(A3424,BD!$A$2:$E$3988,4,0)</f>
        <v>Park 12 x 20 negro</v>
      </c>
      <c r="E3424" s="96">
        <f>+VLOOKUP(A3424,BD!$A$2:$E$3988,5,0)</f>
        <v>1115</v>
      </c>
      <c r="G3424" s="101">
        <f t="shared" si="103"/>
        <v>602.1</v>
      </c>
      <c r="I3424" s="101">
        <f t="shared" si="104"/>
        <v>1083.78</v>
      </c>
    </row>
    <row r="3425" spans="1:9" s="105" customFormat="1" ht="33.950000000000003" customHeight="1">
      <c r="A3425" s="105" t="s">
        <v>11679</v>
      </c>
      <c r="C3425" s="94">
        <f>+VLOOKUP(A3425,BD!$A$2:$E$3988,3,0)</f>
        <v>182</v>
      </c>
      <c r="D3425" s="95" t="str">
        <f>+VLOOKUP(A3425,BD!$A$2:$E$3988,4,0)</f>
        <v xml:space="preserve">8 x25 neg c/ar </v>
      </c>
      <c r="E3425" s="96">
        <f>+VLOOKUP(A3425,BD!$A$2:$E$3988,5,0)</f>
        <v>1290</v>
      </c>
      <c r="G3425" s="101">
        <f t="shared" si="103"/>
        <v>696.6</v>
      </c>
      <c r="I3425" s="101">
        <f t="shared" si="104"/>
        <v>1253.8800000000001</v>
      </c>
    </row>
    <row r="3426" spans="1:9" s="105" customFormat="1" ht="33.950000000000003" customHeight="1">
      <c r="A3426" s="105" t="s">
        <v>11681</v>
      </c>
      <c r="C3426" s="94">
        <f>+VLOOKUP(A3426,BD!$A$2:$E$3988,3,0)</f>
        <v>183</v>
      </c>
      <c r="D3426" s="95" t="str">
        <f>+VLOOKUP(A3426,BD!$A$2:$E$3988,4,0)</f>
        <v>5/16 x 30 dor c/ar</v>
      </c>
      <c r="E3426" s="96">
        <f>+VLOOKUP(A3426,BD!$A$2:$E$3988,5,0)</f>
        <v>1290</v>
      </c>
      <c r="G3426" s="101">
        <f t="shared" si="103"/>
        <v>696.6</v>
      </c>
      <c r="I3426" s="101">
        <f t="shared" si="104"/>
        <v>1253.8800000000001</v>
      </c>
    </row>
    <row r="3427" spans="1:9" s="105" customFormat="1" ht="33.950000000000003" customHeight="1">
      <c r="A3427" s="105" t="s">
        <v>11683</v>
      </c>
      <c r="C3427" s="94">
        <f>+VLOOKUP(A3427,BD!$A$2:$E$3988,3,0)</f>
        <v>184</v>
      </c>
      <c r="D3427" s="95" t="str">
        <f>+VLOOKUP(A3427,BD!$A$2:$E$3988,4,0)</f>
        <v>8 x 35 neg c/ar</v>
      </c>
      <c r="E3427" s="96">
        <f>+VLOOKUP(A3427,BD!$A$2:$E$3988,5,0)</f>
        <v>1390</v>
      </c>
      <c r="G3427" s="101">
        <f t="shared" si="103"/>
        <v>750.6</v>
      </c>
      <c r="I3427" s="101">
        <f t="shared" si="104"/>
        <v>1351.08</v>
      </c>
    </row>
    <row r="3428" spans="1:9" s="105" customFormat="1" ht="33.950000000000003" customHeight="1">
      <c r="A3428" s="105" t="s">
        <v>11685</v>
      </c>
      <c r="C3428" s="94">
        <f>+VLOOKUP(A3428,BD!$A$2:$E$3988,3,0)</f>
        <v>200</v>
      </c>
      <c r="D3428" s="95" t="str">
        <f>+VLOOKUP(A3428,BD!$A$2:$E$3988,4,0)</f>
        <v>Park 5 x 16 neg c/ar</v>
      </c>
      <c r="E3428" s="96">
        <f>+VLOOKUP(A3428,BD!$A$2:$E$3988,5,0)</f>
        <v>890</v>
      </c>
      <c r="G3428" s="101">
        <f t="shared" si="103"/>
        <v>480.6</v>
      </c>
      <c r="I3428" s="101">
        <f t="shared" si="104"/>
        <v>865.08</v>
      </c>
    </row>
    <row r="3429" spans="1:9" s="105" customFormat="1" ht="33.950000000000003" customHeight="1">
      <c r="A3429" s="105" t="s">
        <v>11687</v>
      </c>
      <c r="C3429" s="94">
        <f>+VLOOKUP(A3429,BD!$A$2:$E$3988,3,0)</f>
        <v>202</v>
      </c>
      <c r="D3429" s="95" t="str">
        <f>+VLOOKUP(A3429,BD!$A$2:$E$3988,4,0)</f>
        <v xml:space="preserve">8 x 20 negro </v>
      </c>
      <c r="E3429" s="96">
        <f>+VLOOKUP(A3429,BD!$A$2:$E$3988,5,0)</f>
        <v>1090</v>
      </c>
      <c r="G3429" s="101">
        <f t="shared" si="103"/>
        <v>588.6</v>
      </c>
      <c r="I3429" s="101">
        <f t="shared" si="104"/>
        <v>1059.48</v>
      </c>
    </row>
    <row r="3430" spans="1:9" s="105" customFormat="1" ht="33.950000000000003" customHeight="1">
      <c r="A3430" s="105" t="s">
        <v>11689</v>
      </c>
      <c r="C3430" s="94">
        <f>+VLOOKUP(A3430,BD!$A$2:$E$3988,3,0)</f>
        <v>203</v>
      </c>
      <c r="D3430" s="95" t="str">
        <f>+VLOOKUP(A3430,BD!$A$2:$E$3988,4,0)</f>
        <v>Park 8 x 15 Park negro</v>
      </c>
      <c r="E3430" s="96">
        <f>+VLOOKUP(A3430,BD!$A$2:$E$3988,5,0)</f>
        <v>890</v>
      </c>
      <c r="G3430" s="101">
        <f t="shared" si="103"/>
        <v>480.6</v>
      </c>
      <c r="I3430" s="101">
        <f t="shared" si="104"/>
        <v>865.08</v>
      </c>
    </row>
    <row r="3431" spans="1:9" s="105" customFormat="1" ht="33.950000000000003" customHeight="1">
      <c r="A3431" s="105" t="s">
        <v>11691</v>
      </c>
      <c r="C3431" s="94">
        <f>+VLOOKUP(A3431,BD!$A$2:$E$3988,3,0)</f>
        <v>204</v>
      </c>
      <c r="D3431" s="95" t="str">
        <f>+VLOOKUP(A3431,BD!$A$2:$E$3988,4,0)</f>
        <v>Park 10 x 16 Park negro</v>
      </c>
      <c r="E3431" s="96">
        <f>+VLOOKUP(A3431,BD!$A$2:$E$3988,5,0)</f>
        <v>890</v>
      </c>
      <c r="G3431" s="101">
        <f t="shared" si="103"/>
        <v>480.6</v>
      </c>
      <c r="I3431" s="101">
        <f t="shared" si="104"/>
        <v>865.08</v>
      </c>
    </row>
    <row r="3432" spans="1:9" s="105" customFormat="1" ht="33.950000000000003" customHeight="1" thickBot="1">
      <c r="A3432" s="105" t="s">
        <v>12208</v>
      </c>
      <c r="C3432" s="94">
        <f>+VLOOKUP(A3432,BD!$A$2:$E$3988,3,0)</f>
        <v>210</v>
      </c>
      <c r="D3432" s="95" t="str">
        <f>+VLOOKUP(A3432,BD!$A$2:$E$3988,4,0)</f>
        <v>Perno 7 mm cubre motor VMW, MAZDA, TOYOTA</v>
      </c>
      <c r="E3432" s="96">
        <f>+VLOOKUP(A3432,BD!$A$2:$E$3988,5,0)</f>
        <v>1860</v>
      </c>
      <c r="G3432" s="101">
        <f t="shared" si="103"/>
        <v>1004.4</v>
      </c>
      <c r="I3432" s="101">
        <f t="shared" si="104"/>
        <v>1807.92</v>
      </c>
    </row>
    <row r="3433" spans="1:9" s="105" customFormat="1" ht="33.950000000000003" customHeight="1" thickBot="1">
      <c r="A3433" s="105">
        <f>+A3354+1</f>
        <v>55</v>
      </c>
      <c r="B3433" s="182"/>
      <c r="C3433" s="173" t="str">
        <f>+VLOOKUP(A3433,BD!$G:$H,2,0)</f>
        <v>TUERCAS RAPIDAS NUEVAS</v>
      </c>
      <c r="D3433" s="157"/>
      <c r="E3433" s="158"/>
    </row>
    <row r="3434" spans="1:9" s="105" customFormat="1" ht="33.950000000000003" customHeight="1">
      <c r="A3434" s="105" t="s">
        <v>11693</v>
      </c>
      <c r="B3434" s="182"/>
      <c r="C3434" s="94">
        <f>+VLOOKUP(A3434,BD!$A$2:$E$3988,3,0)</f>
        <v>75</v>
      </c>
      <c r="D3434" s="95" t="str">
        <f>+VLOOKUP(A3434,BD!$A$2:$E$3988,4,0)</f>
        <v>M 5 - 3/16- PARK 8/10 (25 x 18)</v>
      </c>
      <c r="E3434" s="96">
        <f>+VLOOKUP(A3434,BD!$A$2:$E$3988,5,0)</f>
        <v>1350</v>
      </c>
      <c r="G3434" s="101">
        <f t="shared" ref="G3434:G3443" si="105">IF($G$7="SI",ROUND(E3434-(E3434*DES.1),2)*1.21,ROUND(E3434-(E3434*DES.1),2))</f>
        <v>729</v>
      </c>
      <c r="I3434" s="101">
        <f t="array" ref="I3434">+ROUND(G3434+(G3434*DES.2),2)</f>
        <v>1312.2</v>
      </c>
    </row>
    <row r="3435" spans="1:9" s="105" customFormat="1" ht="33.950000000000003" customHeight="1">
      <c r="A3435" s="105" t="s">
        <v>11695</v>
      </c>
      <c r="B3435" s="182"/>
      <c r="C3435" s="94">
        <f>+VLOOKUP(A3435,BD!$A$2:$E$3988,3,0)</f>
        <v>76</v>
      </c>
      <c r="D3435" s="95" t="str">
        <f>+VLOOKUP(A3435,BD!$A$2:$E$3988,4,0)</f>
        <v>M 5 - 3/16- PARK  8/10 (cuerpo GR)</v>
      </c>
      <c r="E3435" s="96">
        <f>+VLOOKUP(A3435,BD!$A$2:$E$3988,5,0)</f>
        <v>1720</v>
      </c>
      <c r="G3435" s="101">
        <f t="shared" si="105"/>
        <v>928.8</v>
      </c>
      <c r="I3435" s="101">
        <f t="array" ref="I3435">+ROUND(G3435+(G3435*DES.2),2)</f>
        <v>1671.84</v>
      </c>
    </row>
    <row r="3436" spans="1:9" s="105" customFormat="1" ht="33.950000000000003" customHeight="1">
      <c r="A3436" s="105" t="s">
        <v>11697</v>
      </c>
      <c r="B3436" s="182"/>
      <c r="C3436" s="94">
        <f>+VLOOKUP(A3436,BD!$A$2:$E$3988,3,0)</f>
        <v>77</v>
      </c>
      <c r="D3436" s="95" t="str">
        <f>+VLOOKUP(A3436,BD!$A$2:$E$3988,4,0)</f>
        <v>M 6 - 1/4- PARK 12 (20 x 20)</v>
      </c>
      <c r="E3436" s="96">
        <f>+VLOOKUP(A3436,BD!$A$2:$E$3988,5,0)</f>
        <v>1350</v>
      </c>
      <c r="G3436" s="101">
        <f t="shared" si="105"/>
        <v>729</v>
      </c>
      <c r="I3436" s="101">
        <f t="array" ref="I3436">+ROUND(G3436+(G3436*DES.2),2)</f>
        <v>1312.2</v>
      </c>
    </row>
    <row r="3437" spans="1:9" s="105" customFormat="1" ht="33.950000000000003" customHeight="1">
      <c r="A3437" s="105" t="s">
        <v>11699</v>
      </c>
      <c r="B3437" s="182"/>
      <c r="C3437" s="94">
        <f>+VLOOKUP(A3437,BD!$A$2:$E$3988,3,0)</f>
        <v>78</v>
      </c>
      <c r="D3437" s="95" t="str">
        <f>+VLOOKUP(A3437,BD!$A$2:$E$3988,4,0)</f>
        <v>M 6 - 1/4- PARK 12  (22 x 16)</v>
      </c>
      <c r="E3437" s="96">
        <f>+VLOOKUP(A3437,BD!$A$2:$E$3988,5,0)</f>
        <v>1350</v>
      </c>
      <c r="G3437" s="101">
        <f t="shared" si="105"/>
        <v>729</v>
      </c>
      <c r="I3437" s="101">
        <f t="array" ref="I3437">+ROUND(G3437+(G3437*DES.2),2)</f>
        <v>1312.2</v>
      </c>
    </row>
    <row r="3438" spans="1:9" s="105" customFormat="1" ht="33.950000000000003" customHeight="1">
      <c r="A3438" s="105" t="s">
        <v>11701</v>
      </c>
      <c r="B3438" s="182"/>
      <c r="C3438" s="94">
        <f>+VLOOKUP(A3438,BD!$A$2:$E$3988,3,0)</f>
        <v>79</v>
      </c>
      <c r="D3438" s="95" t="str">
        <f>+VLOOKUP(A3438,BD!$A$2:$E$3988,4,0)</f>
        <v>M 6 - 1/4- PARK 12 (16 x 28)</v>
      </c>
      <c r="E3438" s="96">
        <f>+VLOOKUP(A3438,BD!$A$2:$E$3988,5,0)</f>
        <v>1350</v>
      </c>
      <c r="G3438" s="101">
        <f t="shared" si="105"/>
        <v>729</v>
      </c>
      <c r="I3438" s="101">
        <f t="array" ref="I3438">+ROUND(G3438+(G3438*DES.2),2)</f>
        <v>1312.2</v>
      </c>
    </row>
    <row r="3439" spans="1:9" s="105" customFormat="1" ht="33.950000000000003" customHeight="1">
      <c r="A3439" s="105" t="s">
        <v>11703</v>
      </c>
      <c r="B3439" s="182"/>
      <c r="C3439" s="94">
        <f>+VLOOKUP(A3439,BD!$A$2:$E$3988,3,0)</f>
        <v>80</v>
      </c>
      <c r="D3439" s="95" t="str">
        <f>+VLOOKUP(A3439,BD!$A$2:$E$3988,4,0)</f>
        <v>M 6 - 1/4- PARK 12 (cuerpo Grande)</v>
      </c>
      <c r="E3439" s="96">
        <f>+VLOOKUP(A3439,BD!$A$2:$E$3988,5,0)</f>
        <v>1720</v>
      </c>
      <c r="G3439" s="101">
        <f t="shared" si="105"/>
        <v>928.8</v>
      </c>
      <c r="I3439" s="101">
        <f t="array" ref="I3439">+ROUND(G3439+(G3439*DES.2),2)</f>
        <v>1671.84</v>
      </c>
    </row>
    <row r="3440" spans="1:9" s="105" customFormat="1" ht="33.950000000000003" customHeight="1">
      <c r="A3440" s="105" t="s">
        <v>11705</v>
      </c>
      <c r="B3440" s="182"/>
      <c r="C3440" s="94">
        <f>+VLOOKUP(A3440,BD!$A$2:$E$3988,3,0)</f>
        <v>81</v>
      </c>
      <c r="D3440" s="95" t="str">
        <f>+VLOOKUP(A3440,BD!$A$2:$E$3988,4,0)</f>
        <v>M 6 con Tuerca de acero (28 x 19)</v>
      </c>
      <c r="E3440" s="96">
        <f>+VLOOKUP(A3440,BD!$A$2:$E$3988,5,0)</f>
        <v>1350</v>
      </c>
      <c r="G3440" s="101">
        <f t="shared" si="105"/>
        <v>729</v>
      </c>
      <c r="I3440" s="101">
        <f t="array" ref="I3440">+ROUND(G3440+(G3440*DES.2),2)</f>
        <v>1312.2</v>
      </c>
    </row>
    <row r="3441" spans="1:9" s="105" customFormat="1" ht="33.950000000000003" customHeight="1">
      <c r="A3441" s="105" t="s">
        <v>11707</v>
      </c>
      <c r="B3441" s="111"/>
      <c r="C3441" s="94">
        <f>+VLOOKUP(A3441,BD!$A$2:$E$3988,3,0)</f>
        <v>82</v>
      </c>
      <c r="D3441" s="95" t="str">
        <f>+VLOOKUP(A3441,BD!$A$2:$E$3988,4,0)</f>
        <v>PARK 6 (11 x 17 mm)</v>
      </c>
      <c r="E3441" s="96">
        <f>+VLOOKUP(A3441,BD!$A$2:$E$3988,5,0)</f>
        <v>750</v>
      </c>
      <c r="G3441" s="101">
        <f t="shared" si="105"/>
        <v>405</v>
      </c>
      <c r="I3441" s="101">
        <f t="array" ref="I3441">+ROUND(G3441+(G3441*DES.2),2)</f>
        <v>729</v>
      </c>
    </row>
    <row r="3442" spans="1:9" s="105" customFormat="1" ht="33.950000000000003" customHeight="1">
      <c r="A3442" s="105" t="s">
        <v>11709</v>
      </c>
      <c r="B3442" s="111"/>
      <c r="C3442" s="94">
        <f>+VLOOKUP(A3442,BD!$A$2:$E$3988,3,0)</f>
        <v>83</v>
      </c>
      <c r="D3442" s="95" t="str">
        <f>+VLOOKUP(A3442,BD!$A$2:$E$3988,4,0)</f>
        <v>PARK 6 (11 x 25 mm)</v>
      </c>
      <c r="E3442" s="96">
        <f>+VLOOKUP(A3442,BD!$A$2:$E$3988,5,0)</f>
        <v>950</v>
      </c>
      <c r="G3442" s="101">
        <f t="shared" si="105"/>
        <v>513</v>
      </c>
      <c r="I3442" s="101">
        <f t="array" ref="I3442">+ROUND(G3442+(G3442*DES.2),2)</f>
        <v>923.4</v>
      </c>
    </row>
    <row r="3443" spans="1:9" s="105" customFormat="1" ht="33.950000000000003" customHeight="1">
      <c r="A3443" s="105" t="s">
        <v>11711</v>
      </c>
      <c r="B3443" s="111"/>
      <c r="C3443" s="94">
        <f>+VLOOKUP(A3443,BD!$A$2:$E$3988,3,0)</f>
        <v>84</v>
      </c>
      <c r="D3443" s="95" t="str">
        <f>+VLOOKUP(A3443,BD!$A$2:$E$3988,4,0)</f>
        <v>PARK 6 (16 x 19 mm)</v>
      </c>
      <c r="E3443" s="96">
        <f>+VLOOKUP(A3443,BD!$A$2:$E$3988,5,0)</f>
        <v>920</v>
      </c>
      <c r="G3443" s="101">
        <f t="shared" si="105"/>
        <v>496.8</v>
      </c>
      <c r="I3443" s="101">
        <f t="array" ref="I3443">+ROUND(G3443+(G3443*DES.2),2)</f>
        <v>894.24</v>
      </c>
    </row>
    <row r="3444" spans="1:9" ht="30" customHeight="1">
      <c r="A3444" s="51" t="s">
        <v>11713</v>
      </c>
      <c r="C3444" s="94">
        <f>+VLOOKUP(A3444,BD!$A$2:$E$3988,3,0)</f>
        <v>85</v>
      </c>
      <c r="D3444" s="95" t="str">
        <f>+VLOOKUP(A3444,BD!$A$2:$E$3988,4,0)</f>
        <v>PARK 6 (11 x 24 mm)</v>
      </c>
      <c r="E3444" s="96">
        <f>+VLOOKUP(A3444,BD!$A$2:$E$3988,5,0)</f>
        <v>1000</v>
      </c>
      <c r="F3444" s="105"/>
      <c r="G3444" s="101">
        <f t="shared" ref="G3444:G3456" si="106">IF($G$7="SI",ROUND(E3444-(E3444*DES.1),2)*1.21,ROUND(E3444-(E3444*DES.1),2))</f>
        <v>540</v>
      </c>
      <c r="H3444" s="105"/>
      <c r="I3444" s="101">
        <f t="array" ref="I3444">+ROUND(G3444+(G3444*DES.2),2)</f>
        <v>972</v>
      </c>
    </row>
    <row r="3445" spans="1:9" ht="30" customHeight="1">
      <c r="A3445" s="51" t="s">
        <v>11715</v>
      </c>
      <c r="C3445" s="94">
        <f>+VLOOKUP(A3445,BD!$A$2:$E$3988,3,0)</f>
        <v>86</v>
      </c>
      <c r="D3445" s="95" t="str">
        <f>+VLOOKUP(A3445,BD!$A$2:$E$3988,4,0)</f>
        <v>PARK 6 (16 x 27 mm)</v>
      </c>
      <c r="E3445" s="96">
        <f>+VLOOKUP(A3445,BD!$A$2:$E$3988,5,0)</f>
        <v>1000</v>
      </c>
      <c r="F3445" s="105"/>
      <c r="G3445" s="101">
        <f t="shared" si="106"/>
        <v>540</v>
      </c>
      <c r="H3445" s="105"/>
      <c r="I3445" s="101">
        <f t="array" ref="I3445">+ROUND(G3445+(G3445*DES.2),2)</f>
        <v>972</v>
      </c>
    </row>
    <row r="3446" spans="1:9" ht="30" customHeight="1">
      <c r="A3446" s="51" t="s">
        <v>11717</v>
      </c>
      <c r="C3446" s="94">
        <f>+VLOOKUP(A3446,BD!$A$2:$E$3988,3,0)</f>
        <v>87</v>
      </c>
      <c r="D3446" s="95" t="str">
        <f>+VLOOKUP(A3446,BD!$A$2:$E$3988,4,0)</f>
        <v>PARK 8  (11 x 18 )</v>
      </c>
      <c r="E3446" s="96">
        <f>+VLOOKUP(A3446,BD!$A$2:$E$3988,5,0)</f>
        <v>1030</v>
      </c>
      <c r="F3446" s="105"/>
      <c r="G3446" s="101">
        <f t="shared" si="106"/>
        <v>556.20000000000005</v>
      </c>
      <c r="H3446" s="105"/>
      <c r="I3446" s="101">
        <f t="array" ref="I3446">+ROUND(G3446+(G3446*DES.2),2)</f>
        <v>1001.16</v>
      </c>
    </row>
    <row r="3447" spans="1:9" ht="30" customHeight="1">
      <c r="A3447" s="51" t="s">
        <v>11719</v>
      </c>
      <c r="C3447" s="94">
        <f>+VLOOKUP(A3447,BD!$A$2:$E$3988,3,0)</f>
        <v>88</v>
      </c>
      <c r="D3447" s="95" t="str">
        <f>+VLOOKUP(A3447,BD!$A$2:$E$3988,4,0)</f>
        <v>PARK 8  (15 x 26 mm)</v>
      </c>
      <c r="E3447" s="96">
        <f>+VLOOKUP(A3447,BD!$A$2:$E$3988,5,0)</f>
        <v>1090</v>
      </c>
      <c r="F3447" s="105"/>
      <c r="G3447" s="101">
        <f t="shared" si="106"/>
        <v>588.6</v>
      </c>
      <c r="H3447" s="105"/>
      <c r="I3447" s="101">
        <f t="array" ref="I3447">+ROUND(G3447+(G3447*DES.2),2)</f>
        <v>1059.48</v>
      </c>
    </row>
    <row r="3448" spans="1:9" ht="30" customHeight="1">
      <c r="A3448" s="51" t="s">
        <v>11721</v>
      </c>
      <c r="C3448" s="94">
        <f>+VLOOKUP(A3448,BD!$A$2:$E$3988,3,0)</f>
        <v>89</v>
      </c>
      <c r="D3448" s="95" t="str">
        <f>+VLOOKUP(A3448,BD!$A$2:$E$3988,4,0)</f>
        <v>PARK 10/12  (16 x 20 mm)</v>
      </c>
      <c r="E3448" s="96">
        <f>+VLOOKUP(A3448,BD!$A$2:$E$3988,5,0)</f>
        <v>840</v>
      </c>
      <c r="F3448" s="105"/>
      <c r="G3448" s="101">
        <f t="shared" si="106"/>
        <v>453.6</v>
      </c>
      <c r="H3448" s="105"/>
      <c r="I3448" s="101">
        <f t="array" ref="I3448">+ROUND(G3448+(G3448*DES.2),2)</f>
        <v>816.48</v>
      </c>
    </row>
    <row r="3449" spans="1:9" ht="30" customHeight="1">
      <c r="A3449" s="51" t="s">
        <v>11723</v>
      </c>
      <c r="C3449" s="94">
        <f>+VLOOKUP(A3449,BD!$A$2:$E$3988,3,0)</f>
        <v>90</v>
      </c>
      <c r="D3449" s="95" t="str">
        <f>+VLOOKUP(A3449,BD!$A$2:$E$3988,4,0)</f>
        <v>PARK 10/12  (16 x 25 mm)</v>
      </c>
      <c r="E3449" s="96">
        <f>+VLOOKUP(A3449,BD!$A$2:$E$3988,5,0)</f>
        <v>1040</v>
      </c>
      <c r="F3449" s="105"/>
      <c r="G3449" s="101">
        <f t="shared" si="106"/>
        <v>561.6</v>
      </c>
      <c r="H3449" s="105"/>
      <c r="I3449" s="101">
        <f t="array" ref="I3449">+ROUND(G3449+(G3449*DES.2),2)</f>
        <v>1010.88</v>
      </c>
    </row>
    <row r="3450" spans="1:9" ht="30" customHeight="1">
      <c r="A3450" s="51" t="s">
        <v>11725</v>
      </c>
      <c r="C3450" s="94">
        <f>+VLOOKUP(A3450,BD!$A$2:$E$3988,3,0)</f>
        <v>91</v>
      </c>
      <c r="D3450" s="95" t="str">
        <f>+VLOOKUP(A3450,BD!$A$2:$E$3988,4,0)</f>
        <v>Tuerca U de 4 mm (13 x 23)</v>
      </c>
      <c r="E3450" s="96">
        <f>+VLOOKUP(A3450,BD!$A$2:$E$3988,5,0)</f>
        <v>1420</v>
      </c>
      <c r="F3450" s="105"/>
      <c r="G3450" s="101">
        <f t="shared" si="106"/>
        <v>766.8</v>
      </c>
      <c r="H3450" s="105"/>
      <c r="I3450" s="101">
        <f t="array" ref="I3450">+ROUND(G3450+(G3450*DES.2),2)</f>
        <v>1380.24</v>
      </c>
    </row>
    <row r="3451" spans="1:9" ht="30" customHeight="1">
      <c r="A3451" s="51" t="s">
        <v>11727</v>
      </c>
      <c r="C3451" s="94">
        <f>+VLOOKUP(A3451,BD!$A$2:$E$3988,3,0)</f>
        <v>92</v>
      </c>
      <c r="D3451" s="95" t="str">
        <f>+VLOOKUP(A3451,BD!$A$2:$E$3988,4,0)</f>
        <v>Tuerca U de 6 mm (13 x 25)</v>
      </c>
      <c r="E3451" s="96">
        <f>+VLOOKUP(A3451,BD!$A$2:$E$3988,5,0)</f>
        <v>1715</v>
      </c>
      <c r="F3451" s="105"/>
      <c r="G3451" s="101">
        <f t="shared" si="106"/>
        <v>926.1</v>
      </c>
      <c r="H3451" s="105"/>
      <c r="I3451" s="101">
        <f t="array" ref="I3451">+ROUND(G3451+(G3451*DES.2),2)</f>
        <v>1666.98</v>
      </c>
    </row>
    <row r="3452" spans="1:9" ht="30" customHeight="1">
      <c r="A3452" s="51" t="s">
        <v>11729</v>
      </c>
      <c r="C3452" s="94">
        <f>+VLOOKUP(A3452,BD!$A$2:$E$3988,3,0)</f>
        <v>93</v>
      </c>
      <c r="D3452" s="95" t="str">
        <f>+VLOOKUP(A3452,BD!$A$2:$E$3988,4,0)</f>
        <v>Tuerca U de 6 mm (15 x 24)</v>
      </c>
      <c r="E3452" s="96">
        <f>+VLOOKUP(A3452,BD!$A$2:$E$3988,5,0)</f>
        <v>1715</v>
      </c>
      <c r="F3452" s="105"/>
      <c r="G3452" s="101">
        <f t="shared" si="106"/>
        <v>926.1</v>
      </c>
      <c r="H3452" s="105"/>
      <c r="I3452" s="101">
        <f t="array" ref="I3452">+ROUND(G3452+(G3452*DES.2),2)</f>
        <v>1666.98</v>
      </c>
    </row>
    <row r="3453" spans="1:9" ht="30" customHeight="1">
      <c r="A3453" s="51" t="s">
        <v>11731</v>
      </c>
      <c r="C3453" s="94">
        <f>+VLOOKUP(A3453,BD!$A$2:$E$3988,3,0)</f>
        <v>94</v>
      </c>
      <c r="D3453" s="95" t="str">
        <f>+VLOOKUP(A3453,BD!$A$2:$E$3988,4,0)</f>
        <v>Tuerca U de 6 mm (15 x 30)</v>
      </c>
      <c r="E3453" s="96">
        <f>+VLOOKUP(A3453,BD!$A$2:$E$3988,5,0)</f>
        <v>1715</v>
      </c>
      <c r="F3453" s="105"/>
      <c r="G3453" s="101">
        <f t="shared" si="106"/>
        <v>926.1</v>
      </c>
      <c r="H3453" s="105"/>
      <c r="I3453" s="101">
        <f t="array" ref="I3453">+ROUND(G3453+(G3453*DES.2),2)</f>
        <v>1666.98</v>
      </c>
    </row>
    <row r="3454" spans="1:9" ht="30" customHeight="1">
      <c r="A3454" s="51" t="s">
        <v>11733</v>
      </c>
      <c r="C3454" s="94">
        <f>+VLOOKUP(A3454,BD!$A$2:$E$3988,3,0)</f>
        <v>95</v>
      </c>
      <c r="D3454" s="95" t="str">
        <f>+VLOOKUP(A3454,BD!$A$2:$E$3988,4,0)</f>
        <v>Tuerca U de 6 mm (16 x 19)</v>
      </c>
      <c r="E3454" s="96">
        <f>+VLOOKUP(A3454,BD!$A$2:$E$3988,5,0)</f>
        <v>1715</v>
      </c>
      <c r="F3454" s="105"/>
      <c r="G3454" s="101">
        <f t="shared" si="106"/>
        <v>926.1</v>
      </c>
      <c r="H3454" s="105"/>
      <c r="I3454" s="101">
        <f t="array" ref="I3454">+ROUND(G3454+(G3454*DES.2),2)</f>
        <v>1666.98</v>
      </c>
    </row>
    <row r="3455" spans="1:9" ht="30" customHeight="1">
      <c r="A3455" s="51" t="s">
        <v>11735</v>
      </c>
      <c r="C3455" s="94">
        <f>+VLOOKUP(A3455,BD!$A$2:$E$3988,3,0)</f>
        <v>96</v>
      </c>
      <c r="D3455" s="95" t="str">
        <f>+VLOOKUP(A3455,BD!$A$2:$E$3988,4,0)</f>
        <v>Tuerca U de 5/16 (17 x 25)</v>
      </c>
      <c r="E3455" s="96">
        <f>+VLOOKUP(A3455,BD!$A$2:$E$3988,5,0)</f>
        <v>1930</v>
      </c>
      <c r="F3455" s="105"/>
      <c r="G3455" s="101">
        <f t="shared" si="106"/>
        <v>1042.2</v>
      </c>
      <c r="H3455" s="105"/>
      <c r="I3455" s="101">
        <f t="array" ref="I3455">+ROUND(G3455+(G3455*DES.2),2)</f>
        <v>1875.96</v>
      </c>
    </row>
    <row r="3456" spans="1:9" ht="30" customHeight="1">
      <c r="A3456" s="51" t="s">
        <v>11737</v>
      </c>
      <c r="C3456" s="94">
        <f>+VLOOKUP(A3456,BD!$A$2:$E$3988,3,0)</f>
        <v>97</v>
      </c>
      <c r="D3456" s="95" t="str">
        <f>+VLOOKUP(A3456,BD!$A$2:$E$3988,4,0)</f>
        <v>Tuerca U de 5/16 (17 x 33)</v>
      </c>
      <c r="E3456" s="96">
        <f>+VLOOKUP(A3456,BD!$A$2:$E$3988,5,0)</f>
        <v>1930</v>
      </c>
      <c r="F3456" s="105"/>
      <c r="G3456" s="101">
        <f t="shared" si="106"/>
        <v>1042.2</v>
      </c>
      <c r="H3456" s="105"/>
      <c r="I3456" s="101">
        <f t="array" ref="I3456">+ROUND(G3456+(G3456*DES.2),2)</f>
        <v>1875.96</v>
      </c>
    </row>
    <row r="3457" spans="1:11" ht="30" customHeight="1">
      <c r="A3457" s="51" t="s">
        <v>11739</v>
      </c>
      <c r="C3457" s="94">
        <f>+VLOOKUP(A3457,BD!$A$2:$E$3988,3,0)</f>
        <v>98</v>
      </c>
      <c r="D3457" s="95" t="str">
        <f>+VLOOKUP(A3457,BD!$A$2:$E$3988,4,0)</f>
        <v>Chapita U de 15 x 25</v>
      </c>
      <c r="E3457" s="96">
        <f>+VLOOKUP(A3457,BD!$A$2:$E$3988,5,0)</f>
        <v>920</v>
      </c>
      <c r="F3457" s="105"/>
      <c r="G3457" s="101">
        <f t="shared" ref="G3457:G3468" si="107">IF($G$7="SI",ROUND(E3457-(E3457*DES.1),2)*1.21,ROUND(E3457-(E3457*DES.1),2))</f>
        <v>496.8</v>
      </c>
      <c r="H3457" s="105"/>
      <c r="I3457" s="101">
        <f t="shared" ref="I3457:I3468" si="108">+ROUND(G3457+(G3457*DES.2),2)</f>
        <v>894.24</v>
      </c>
    </row>
    <row r="3458" spans="1:11" ht="30" customHeight="1">
      <c r="A3458" s="51" t="s">
        <v>12220</v>
      </c>
      <c r="C3458" s="94">
        <f>+VLOOKUP(A3458,BD!$A$2:$E$3988,3,0)</f>
        <v>99</v>
      </c>
      <c r="D3458" s="95" t="str">
        <f>+VLOOKUP(A3458,BD!$A$2:$E$3988,4,0)</f>
        <v>Tuerca y tornilo PL de 8 mm</v>
      </c>
      <c r="E3458" s="96">
        <f>+VLOOKUP(A3458,BD!$A$2:$E$3988,5,0)</f>
        <v>1715</v>
      </c>
      <c r="F3458" s="105"/>
      <c r="G3458" s="101">
        <f t="shared" si="107"/>
        <v>926.1</v>
      </c>
      <c r="H3458" s="105"/>
      <c r="I3458" s="101">
        <f t="shared" si="108"/>
        <v>1666.98</v>
      </c>
    </row>
    <row r="3459" spans="1:11" ht="30" customHeight="1">
      <c r="A3459" s="51" t="s">
        <v>12221</v>
      </c>
      <c r="C3459" s="94">
        <f>+VLOOKUP(A3459,BD!$A$2:$E$3988,3,0)</f>
        <v>100</v>
      </c>
      <c r="D3459" s="95" t="str">
        <f>+VLOOKUP(A3459,BD!$A$2:$E$3988,4,0)</f>
        <v>T-R acero de 8 x 10 mm Parker 4</v>
      </c>
      <c r="E3459" s="96">
        <f>+VLOOKUP(A3459,BD!$A$2:$E$3988,5,0)</f>
        <v>750</v>
      </c>
      <c r="F3459" s="105"/>
      <c r="G3459" s="101">
        <f t="shared" si="107"/>
        <v>405</v>
      </c>
      <c r="H3459" s="105"/>
      <c r="I3459" s="101">
        <f t="shared" si="108"/>
        <v>729</v>
      </c>
    </row>
    <row r="3460" spans="1:11" ht="30" customHeight="1">
      <c r="A3460" s="51" t="s">
        <v>12222</v>
      </c>
      <c r="C3460" s="94">
        <f>+VLOOKUP(A3460,BD!$A$2:$E$3988,3,0)</f>
        <v>104</v>
      </c>
      <c r="D3460" s="95" t="str">
        <f>+VLOOKUP(A3460,BD!$A$2:$E$3988,4,0)</f>
        <v>T-R acero de 15 x 16 mm Parker 8 estañada</v>
      </c>
      <c r="E3460" s="96">
        <f>+VLOOKUP(A3460,BD!$A$2:$E$3988,5,0)</f>
        <v>1250</v>
      </c>
      <c r="F3460" s="105"/>
      <c r="G3460" s="101">
        <f t="shared" si="107"/>
        <v>675</v>
      </c>
      <c r="H3460" s="105"/>
      <c r="I3460" s="101">
        <f t="shared" si="108"/>
        <v>1215</v>
      </c>
    </row>
    <row r="3461" spans="1:11" ht="30" customHeight="1">
      <c r="A3461" s="51" t="s">
        <v>12223</v>
      </c>
      <c r="C3461" s="94">
        <f>+VLOOKUP(A3461,BD!$A$2:$E$3988,3,0)</f>
        <v>105</v>
      </c>
      <c r="D3461" s="95" t="str">
        <f>+VLOOKUP(A3461,BD!$A$2:$E$3988,4,0)</f>
        <v>T-R acero de 16 x 18 mm Parker 6 estañada</v>
      </c>
      <c r="E3461" s="96">
        <f>+VLOOKUP(A3461,BD!$A$2:$E$3988,5,0)</f>
        <v>1250</v>
      </c>
      <c r="F3461" s="105"/>
      <c r="G3461" s="101">
        <f t="shared" si="107"/>
        <v>675</v>
      </c>
      <c r="H3461" s="105"/>
      <c r="I3461" s="101">
        <f t="shared" si="108"/>
        <v>1215</v>
      </c>
    </row>
    <row r="3462" spans="1:11" ht="30" customHeight="1">
      <c r="A3462" s="51" t="s">
        <v>12224</v>
      </c>
      <c r="C3462" s="94">
        <f>+VLOOKUP(A3462,BD!$A$2:$E$3988,3,0)</f>
        <v>108</v>
      </c>
      <c r="D3462" s="95" t="str">
        <f>+VLOOKUP(A3462,BD!$A$2:$E$3988,4,0)</f>
        <v>T-R acero de 13 x 18 mm Parker10 negra</v>
      </c>
      <c r="E3462" s="96">
        <f>+VLOOKUP(A3462,BD!$A$2:$E$3988,5,0)</f>
        <v>1150</v>
      </c>
      <c r="F3462" s="105"/>
      <c r="G3462" s="101">
        <f t="shared" si="107"/>
        <v>621</v>
      </c>
      <c r="H3462" s="105"/>
      <c r="I3462" s="101">
        <f t="shared" si="108"/>
        <v>1117.8</v>
      </c>
    </row>
    <row r="3463" spans="1:11" ht="30" customHeight="1">
      <c r="A3463" s="51" t="s">
        <v>12225</v>
      </c>
      <c r="C3463" s="94">
        <f>+VLOOKUP(A3463,BD!$A$2:$E$3988,3,0)</f>
        <v>112</v>
      </c>
      <c r="D3463" s="95" t="str">
        <f>+VLOOKUP(A3463,BD!$A$2:$E$3988,4,0)</f>
        <v>Clip metalico VMW/TOXOTA con su perno 7 mm</v>
      </c>
      <c r="E3463" s="96">
        <f>+VLOOKUP(A3463,BD!$A$2:$E$3988,5,0)</f>
        <v>3875</v>
      </c>
      <c r="F3463" s="105"/>
      <c r="G3463" s="101">
        <f t="shared" si="107"/>
        <v>2092.5</v>
      </c>
      <c r="H3463" s="105"/>
      <c r="I3463" s="101">
        <f t="shared" si="108"/>
        <v>3766.5</v>
      </c>
    </row>
    <row r="3464" spans="1:11" ht="30" customHeight="1">
      <c r="A3464" s="51" t="s">
        <v>12226</v>
      </c>
      <c r="C3464" s="94">
        <f>+VLOOKUP(A3464,BD!$A$2:$E$3988,3,0)</f>
        <v>115</v>
      </c>
      <c r="D3464" s="95" t="str">
        <f>+VLOOKUP(A3464,BD!$A$2:$E$3988,4,0)</f>
        <v>TUERCA CON TORNILLO HEX DE Park 8</v>
      </c>
      <c r="E3464" s="96">
        <f>+VLOOKUP(A3464,BD!$A$2:$E$3988,5,0)</f>
        <v>1750</v>
      </c>
      <c r="F3464" s="105"/>
      <c r="G3464" s="101">
        <f t="shared" si="107"/>
        <v>945</v>
      </c>
      <c r="H3464" s="105"/>
      <c r="I3464" s="101">
        <f t="shared" si="108"/>
        <v>1701</v>
      </c>
    </row>
    <row r="3465" spans="1:11" ht="30" customHeight="1">
      <c r="A3465" s="51" t="s">
        <v>12227</v>
      </c>
      <c r="C3465" s="94">
        <f>+VLOOKUP(A3465,BD!$A$2:$E$3988,3,0)</f>
        <v>120</v>
      </c>
      <c r="D3465" s="95" t="str">
        <f>+VLOOKUP(A3465,BD!$A$2:$E$3988,4,0)</f>
        <v>Turca para bulon de 6 mm</v>
      </c>
      <c r="E3465" s="96">
        <f>+VLOOKUP(A3465,BD!$A$2:$E$3988,5,0)</f>
        <v>1650</v>
      </c>
      <c r="F3465" s="105"/>
      <c r="G3465" s="101">
        <f t="shared" si="107"/>
        <v>891</v>
      </c>
      <c r="H3465" s="105"/>
      <c r="I3465" s="101">
        <f t="shared" si="108"/>
        <v>1603.8</v>
      </c>
    </row>
    <row r="3466" spans="1:11" ht="30" customHeight="1">
      <c r="A3466" s="51" t="s">
        <v>12228</v>
      </c>
      <c r="C3466" s="94">
        <f>+VLOOKUP(A3466,BD!$A$2:$E$3988,3,0)</f>
        <v>123</v>
      </c>
      <c r="D3466" s="95" t="str">
        <f>+VLOOKUP(A3466,BD!$A$2:$E$3988,4,0)</f>
        <v>CLIP Metalico  5mm MAZDA, TOYOTA, HONDA</v>
      </c>
      <c r="E3466" s="96">
        <f>+VLOOKUP(A3466,BD!$A$2:$E$3988,5,0)</f>
        <v>1650</v>
      </c>
      <c r="F3466" s="105"/>
      <c r="G3466" s="101">
        <f t="shared" si="107"/>
        <v>891</v>
      </c>
      <c r="H3466" s="105"/>
      <c r="I3466" s="101">
        <f t="shared" si="108"/>
        <v>1603.8</v>
      </c>
    </row>
    <row r="3467" spans="1:11" ht="30" customHeight="1">
      <c r="A3467" s="51" t="s">
        <v>12229</v>
      </c>
      <c r="C3467" s="94">
        <f>+VLOOKUP(A3467,BD!$A$2:$E$3988,3,0)</f>
        <v>126</v>
      </c>
      <c r="D3467" s="95" t="str">
        <f>+VLOOKUP(A3467,BD!$A$2:$E$3988,4,0)</f>
        <v>CLIP Metalico  4mm FORD, TOYOTA, GM</v>
      </c>
      <c r="E3467" s="96">
        <f>+VLOOKUP(A3467,BD!$A$2:$E$3988,5,0)</f>
        <v>1750</v>
      </c>
      <c r="F3467" s="105"/>
      <c r="G3467" s="101">
        <f t="shared" si="107"/>
        <v>945</v>
      </c>
      <c r="H3467" s="105"/>
      <c r="I3467" s="101">
        <f t="shared" si="108"/>
        <v>1701</v>
      </c>
    </row>
    <row r="3468" spans="1:11" ht="30" customHeight="1">
      <c r="A3468" s="51" t="s">
        <v>12230</v>
      </c>
      <c r="C3468" s="94">
        <f>+VLOOKUP(A3468,BD!$A$2:$E$3988,3,0)</f>
        <v>127</v>
      </c>
      <c r="D3468" s="95" t="str">
        <f>+VLOOKUP(A3468,BD!$A$2:$E$3988,4,0)</f>
        <v>CLIP Metalico  6mm  TOYOTA, GM</v>
      </c>
      <c r="E3468" s="96">
        <f>+VLOOKUP(A3468,BD!$A$2:$E$3988,5,0)</f>
        <v>1750</v>
      </c>
      <c r="F3468" s="105"/>
      <c r="G3468" s="101">
        <f t="shared" si="107"/>
        <v>945</v>
      </c>
      <c r="H3468" s="105"/>
      <c r="I3468" s="101">
        <f t="shared" si="108"/>
        <v>1701</v>
      </c>
    </row>
    <row r="3469" spans="1:11" ht="12.75" customHeight="1" thickBot="1">
      <c r="C3469" s="116"/>
      <c r="D3469" s="117"/>
      <c r="E3469" s="118"/>
      <c r="F3469" s="105"/>
      <c r="G3469" s="119"/>
      <c r="H3469" s="105"/>
      <c r="I3469" s="119"/>
    </row>
    <row r="3470" spans="1:11" s="105" customFormat="1" ht="33.950000000000003" customHeight="1" thickBot="1">
      <c r="A3470" s="105">
        <f>+A3433+1</f>
        <v>56</v>
      </c>
      <c r="B3470" s="182"/>
      <c r="C3470" s="173" t="str">
        <f>+VLOOKUP(A3470,BD!$G:$H,2,0)</f>
        <v>CONECTORES DE COMBUSTIBLE</v>
      </c>
      <c r="D3470" s="157"/>
      <c r="E3470" s="158"/>
      <c r="G3470" s="113">
        <v>0.22</v>
      </c>
      <c r="I3470" s="112" t="s">
        <v>12186</v>
      </c>
    </row>
    <row r="3471" spans="1:11" s="105" customFormat="1" ht="33.950000000000003" customHeight="1">
      <c r="A3471" s="105" t="s">
        <v>12023</v>
      </c>
      <c r="B3471" s="182"/>
      <c r="C3471" s="94">
        <f>+VLOOKUP(A3471,BD!$A$2:$E$3988,3,0)</f>
        <v>1</v>
      </c>
      <c r="D3471" s="95" t="str">
        <f>+VLOOKUP(A3471,BD!$A$2:$E$3988,4,0)</f>
        <v>SAE 7.89 ID-6 - Acople recto</v>
      </c>
      <c r="E3471" s="96">
        <f>+VLOOKUP(A3471,BD!$A$2:$E$3988,5,0)</f>
        <v>9300</v>
      </c>
      <c r="G3471" s="101">
        <f t="shared" ref="G3471:G3502" si="109">IF($G$7="SI",ROUND(E3471*(1-$G$3470)*(1-DES.1),2)*1.21,ROUND(E3471*(1-$G$3470)*(1-DES.1),2))</f>
        <v>3917.16</v>
      </c>
      <c r="I3471" s="101">
        <f t="array" ref="I3471">+ROUND(G3471+(G3471*DES.2),2)</f>
        <v>7050.89</v>
      </c>
      <c r="K3471" s="114"/>
    </row>
    <row r="3472" spans="1:11" s="105" customFormat="1" ht="33.950000000000003" customHeight="1">
      <c r="A3472" s="105" t="s">
        <v>12024</v>
      </c>
      <c r="B3472" s="182"/>
      <c r="C3472" s="94">
        <f>+VLOOKUP(A3472,BD!$A$2:$E$3988,3,0)</f>
        <v>2</v>
      </c>
      <c r="D3472" s="95" t="str">
        <f>+VLOOKUP(A3472,BD!$A$2:$E$3988,4,0)</f>
        <v>SAE 7.89 ID-6 - Codo 90°</v>
      </c>
      <c r="E3472" s="96">
        <f>+VLOOKUP(A3472,BD!$A$2:$E$3988,5,0)</f>
        <v>9300</v>
      </c>
      <c r="G3472" s="101">
        <f t="shared" si="109"/>
        <v>3917.16</v>
      </c>
      <c r="I3472" s="101">
        <f t="array" ref="I3472">+ROUND(G3472+(G3472*DES.2),2)</f>
        <v>7050.89</v>
      </c>
    </row>
    <row r="3473" spans="1:9" s="105" customFormat="1" ht="33.950000000000003" customHeight="1">
      <c r="A3473" s="105" t="s">
        <v>12025</v>
      </c>
      <c r="B3473" s="182"/>
      <c r="C3473" s="94">
        <f>+VLOOKUP(A3473,BD!$A$2:$E$3988,3,0)</f>
        <v>3</v>
      </c>
      <c r="D3473" s="95" t="str">
        <f>+VLOOKUP(A3473,BD!$A$2:$E$3988,4,0)</f>
        <v>SAE 7.89 ID-8 - Acople recto</v>
      </c>
      <c r="E3473" s="96">
        <f>+VLOOKUP(A3473,BD!$A$2:$E$3988,5,0)</f>
        <v>9300</v>
      </c>
      <c r="G3473" s="101">
        <f t="shared" si="109"/>
        <v>3917.16</v>
      </c>
      <c r="I3473" s="101">
        <f t="array" ref="I3473">+ROUND(G3473+(G3473*DES.2),2)</f>
        <v>7050.89</v>
      </c>
    </row>
    <row r="3474" spans="1:9" s="105" customFormat="1" ht="33.950000000000003" customHeight="1">
      <c r="A3474" s="105" t="s">
        <v>12026</v>
      </c>
      <c r="B3474" s="182"/>
      <c r="C3474" s="94">
        <f>+VLOOKUP(A3474,BD!$A$2:$E$3988,3,0)</f>
        <v>4</v>
      </c>
      <c r="D3474" s="95" t="str">
        <f>+VLOOKUP(A3474,BD!$A$2:$E$3988,4,0)</f>
        <v>SAE 7.89 ID-8 - Codo 90°</v>
      </c>
      <c r="E3474" s="96">
        <f>+VLOOKUP(A3474,BD!$A$2:$E$3988,5,0)</f>
        <v>9300</v>
      </c>
      <c r="G3474" s="101">
        <f t="shared" si="109"/>
        <v>3917.16</v>
      </c>
      <c r="I3474" s="101">
        <f t="array" ref="I3474">+ROUND(G3474+(G3474*DES.2),2)</f>
        <v>7050.89</v>
      </c>
    </row>
    <row r="3475" spans="1:9" s="105" customFormat="1" ht="33.950000000000003" customHeight="1">
      <c r="A3475" s="105" t="s">
        <v>12027</v>
      </c>
      <c r="B3475" s="182"/>
      <c r="C3475" s="94">
        <f>+VLOOKUP(A3475,BD!$A$2:$E$3988,3,0)</f>
        <v>5</v>
      </c>
      <c r="D3475" s="95" t="str">
        <f>+VLOOKUP(A3475,BD!$A$2:$E$3988,4,0)</f>
        <v>SAE 7.89 ID-6 - Codo inclinado</v>
      </c>
      <c r="E3475" s="96">
        <f>+VLOOKUP(A3475,BD!$A$2:$E$3988,5,0)</f>
        <v>11160</v>
      </c>
      <c r="G3475" s="101">
        <f t="shared" si="109"/>
        <v>4700.59</v>
      </c>
      <c r="I3475" s="101">
        <f t="array" ref="I3475">+ROUND(G3475+(G3475*DES.2),2)</f>
        <v>8461.06</v>
      </c>
    </row>
    <row r="3476" spans="1:9" s="105" customFormat="1" ht="33.950000000000003" customHeight="1">
      <c r="A3476" s="105" t="s">
        <v>12028</v>
      </c>
      <c r="B3476" s="182"/>
      <c r="C3476" s="94">
        <f>+VLOOKUP(A3476,BD!$A$2:$E$3988,3,0)</f>
        <v>6</v>
      </c>
      <c r="D3476" s="95" t="str">
        <f>+VLOOKUP(A3476,BD!$A$2:$E$3988,4,0)</f>
        <v>SAE 7.89 ID-6 - Tee en ángulo con rosca macho extendida</v>
      </c>
      <c r="E3476" s="96">
        <f>+VLOOKUP(A3476,BD!$A$2:$E$3988,5,0)</f>
        <v>13020</v>
      </c>
      <c r="G3476" s="101">
        <f t="shared" si="109"/>
        <v>5484.02</v>
      </c>
      <c r="I3476" s="101">
        <f t="array" ref="I3476">+ROUND(G3476+(G3476*DES.2),2)</f>
        <v>9871.24</v>
      </c>
    </row>
    <row r="3477" spans="1:9" s="105" customFormat="1" ht="33.950000000000003" customHeight="1">
      <c r="A3477" s="105" t="s">
        <v>12029</v>
      </c>
      <c r="B3477" s="182"/>
      <c r="C3477" s="94">
        <f>+VLOOKUP(A3477,BD!$A$2:$E$3988,3,0)</f>
        <v>7</v>
      </c>
      <c r="D3477" s="95" t="str">
        <f>+VLOOKUP(A3477,BD!$A$2:$E$3988,4,0)</f>
        <v>SAE 7.89 ID-4 - Codo 90°</v>
      </c>
      <c r="E3477" s="96">
        <f>+VLOOKUP(A3477,BD!$A$2:$E$3988,5,0)</f>
        <v>9300</v>
      </c>
      <c r="G3477" s="101">
        <f t="shared" si="109"/>
        <v>3917.16</v>
      </c>
      <c r="I3477" s="101">
        <f t="array" ref="I3477">+ROUND(G3477+(G3477*DES.2),2)</f>
        <v>7050.89</v>
      </c>
    </row>
    <row r="3478" spans="1:9" s="105" customFormat="1" ht="33.950000000000003" customHeight="1">
      <c r="A3478" s="105" t="s">
        <v>12030</v>
      </c>
      <c r="B3478" s="182"/>
      <c r="C3478" s="94">
        <f>+VLOOKUP(A3478,BD!$A$2:$E$3988,3,0)</f>
        <v>8</v>
      </c>
      <c r="D3478" s="95" t="str">
        <f>+VLOOKUP(A3478,BD!$A$2:$E$3988,4,0)</f>
        <v>SAE 7.89 ID-6 - Espiga recta para manguera</v>
      </c>
      <c r="E3478" s="96">
        <f>+VLOOKUP(A3478,BD!$A$2:$E$3988,5,0)</f>
        <v>10483</v>
      </c>
      <c r="G3478" s="101">
        <f t="shared" si="109"/>
        <v>4415.4399999999996</v>
      </c>
      <c r="I3478" s="101">
        <f t="array" ref="I3478">+ROUND(G3478+(G3478*DES.2),2)</f>
        <v>7947.79</v>
      </c>
    </row>
    <row r="3479" spans="1:9" s="105" customFormat="1" ht="33.950000000000003" customHeight="1">
      <c r="A3479" s="105" t="s">
        <v>12031</v>
      </c>
      <c r="B3479" s="182"/>
      <c r="C3479" s="94">
        <f>+VLOOKUP(A3479,BD!$A$2:$E$3988,3,0)</f>
        <v>9</v>
      </c>
      <c r="D3479" s="95" t="str">
        <f>+VLOOKUP(A3479,BD!$A$2:$E$3988,4,0)</f>
        <v>SAE 7.89 ID-6 - Espiga codo 90° para manguera</v>
      </c>
      <c r="E3479" s="96">
        <f>+VLOOKUP(A3479,BD!$A$2:$E$3988,5,0)</f>
        <v>10483</v>
      </c>
      <c r="G3479" s="101">
        <f t="shared" si="109"/>
        <v>4415.4399999999996</v>
      </c>
      <c r="I3479" s="101">
        <f t="array" ref="I3479">+ROUND(G3479+(G3479*DES.2),2)</f>
        <v>7947.79</v>
      </c>
    </row>
    <row r="3480" spans="1:9" s="105" customFormat="1" ht="33.950000000000003" customHeight="1">
      <c r="A3480" s="105" t="s">
        <v>12032</v>
      </c>
      <c r="B3480" s="182"/>
      <c r="C3480" s="94">
        <f>+VLOOKUP(A3480,BD!$A$2:$E$3988,3,0)</f>
        <v>13</v>
      </c>
      <c r="D3480" s="95" t="str">
        <f>+VLOOKUP(A3480,BD!$A$2:$E$3988,4,0)</f>
        <v>SAE 7.89 ID-6-7.89 - Tee 90° con espiga, ramificación</v>
      </c>
      <c r="E3480" s="96">
        <f>+VLOOKUP(A3480,BD!$A$2:$E$3988,5,0)</f>
        <v>13020</v>
      </c>
      <c r="G3480" s="101">
        <f t="shared" si="109"/>
        <v>5484.02</v>
      </c>
      <c r="I3480" s="101">
        <f t="array" ref="I3480">+ROUND(G3480+(G3480*DES.2),2)</f>
        <v>9871.24</v>
      </c>
    </row>
    <row r="3481" spans="1:9" ht="30" customHeight="1">
      <c r="A3481" s="51" t="s">
        <v>12033</v>
      </c>
      <c r="C3481" s="94">
        <f>+VLOOKUP(A3481,BD!$A$2:$E$3988,3,0)</f>
        <v>14</v>
      </c>
      <c r="D3481" s="95" t="str">
        <f>+VLOOKUP(A3481,BD!$A$2:$E$3988,4,0)</f>
        <v>SAE 7.89 ID-6-7.89 - Tee reductora en ángulo (variante)</v>
      </c>
      <c r="E3481" s="96">
        <f>+VLOOKUP(A3481,BD!$A$2:$E$3988,5,0)</f>
        <v>13020</v>
      </c>
      <c r="F3481" s="105"/>
      <c r="G3481" s="101">
        <f t="shared" si="109"/>
        <v>5484.02</v>
      </c>
      <c r="H3481" s="105"/>
      <c r="I3481" s="101">
        <f t="array" ref="I3481">+ROUND(G3481+(G3481*DES.2),2)</f>
        <v>9871.24</v>
      </c>
    </row>
    <row r="3482" spans="1:9" ht="30" customHeight="1">
      <c r="A3482" s="51" t="s">
        <v>12034</v>
      </c>
      <c r="C3482" s="94">
        <f>+VLOOKUP(A3482,BD!$A$2:$E$3988,3,0)</f>
        <v>15</v>
      </c>
      <c r="D3482" s="95" t="str">
        <f>+VLOOKUP(A3482,BD!$A$2:$E$3988,4,0)</f>
        <v>SAE 7.89 ID-6 - Tee igual</v>
      </c>
      <c r="E3482" s="96">
        <f>+VLOOKUP(A3482,BD!$A$2:$E$3988,5,0)</f>
        <v>13020</v>
      </c>
      <c r="F3482" s="105"/>
      <c r="G3482" s="101">
        <f t="shared" si="109"/>
        <v>5484.02</v>
      </c>
      <c r="H3482" s="105"/>
      <c r="I3482" s="101">
        <f t="array" ref="I3482">+ROUND(G3482+(G3482*DES.2),2)</f>
        <v>9871.24</v>
      </c>
    </row>
    <row r="3483" spans="1:9" ht="30" customHeight="1">
      <c r="A3483" s="51" t="s">
        <v>12035</v>
      </c>
      <c r="C3483" s="94">
        <f>+VLOOKUP(A3483,BD!$A$2:$E$3988,3,0)</f>
        <v>16</v>
      </c>
      <c r="D3483" s="95" t="str">
        <f>+VLOOKUP(A3483,BD!$A$2:$E$3988,4,0)</f>
        <v>SAE 7.89 ID-6 - Tee estándar</v>
      </c>
      <c r="E3483" s="96">
        <f>+VLOOKUP(A3483,BD!$A$2:$E$3988,5,0)</f>
        <v>13020</v>
      </c>
      <c r="F3483" s="105"/>
      <c r="G3483" s="101">
        <f t="shared" si="109"/>
        <v>5484.02</v>
      </c>
      <c r="H3483" s="105"/>
      <c r="I3483" s="101">
        <f t="array" ref="I3483">+ROUND(G3483+(G3483*DES.2),2)</f>
        <v>9871.24</v>
      </c>
    </row>
    <row r="3484" spans="1:9" ht="30" customHeight="1">
      <c r="A3484" s="51" t="s">
        <v>12036</v>
      </c>
      <c r="C3484" s="94">
        <f>+VLOOKUP(A3484,BD!$A$2:$E$3988,3,0)</f>
        <v>17</v>
      </c>
      <c r="D3484" s="95" t="str">
        <f>+VLOOKUP(A3484,BD!$A$2:$E$3988,4,0)</f>
        <v>SAE 7.89 ID-10 - Acople recto</v>
      </c>
      <c r="E3484" s="96">
        <f>+VLOOKUP(A3484,BD!$A$2:$E$3988,5,0)</f>
        <v>9638</v>
      </c>
      <c r="F3484" s="105"/>
      <c r="G3484" s="101">
        <f t="shared" si="109"/>
        <v>4059.53</v>
      </c>
      <c r="H3484" s="105"/>
      <c r="I3484" s="101">
        <f t="array" ref="I3484">+ROUND(G3484+(G3484*DES.2),2)</f>
        <v>7307.15</v>
      </c>
    </row>
    <row r="3485" spans="1:9" ht="30" customHeight="1">
      <c r="A3485" s="51" t="s">
        <v>12037</v>
      </c>
      <c r="C3485" s="94">
        <f>+VLOOKUP(A3485,BD!$A$2:$E$3988,3,0)</f>
        <v>18</v>
      </c>
      <c r="D3485" s="95" t="str">
        <f>+VLOOKUP(A3485,BD!$A$2:$E$3988,4,0)</f>
        <v>SAE 7.89 ID-10 - Codo 90°</v>
      </c>
      <c r="E3485" s="96">
        <f>+VLOOKUP(A3485,BD!$A$2:$E$3988,5,0)</f>
        <v>9638</v>
      </c>
      <c r="F3485" s="105"/>
      <c r="G3485" s="101">
        <f t="shared" si="109"/>
        <v>4059.53</v>
      </c>
      <c r="H3485" s="105"/>
      <c r="I3485" s="101">
        <f t="array" ref="I3485">+ROUND(G3485+(G3485*DES.2),2)</f>
        <v>7307.15</v>
      </c>
    </row>
    <row r="3486" spans="1:9" ht="30" customHeight="1">
      <c r="A3486" s="51" t="s">
        <v>12038</v>
      </c>
      <c r="C3486" s="94">
        <f>+VLOOKUP(A3486,BD!$A$2:$E$3988,3,0)</f>
        <v>19</v>
      </c>
      <c r="D3486" s="95" t="str">
        <f>+VLOOKUP(A3486,BD!$A$2:$E$3988,4,0)</f>
        <v>SAE 7.89 ID-8 - Espiga recta para manguera</v>
      </c>
      <c r="E3486" s="96">
        <f>+VLOOKUP(A3486,BD!$A$2:$E$3988,5,0)</f>
        <v>10483</v>
      </c>
      <c r="F3486" s="105"/>
      <c r="G3486" s="101">
        <f t="shared" si="109"/>
        <v>4415.4399999999996</v>
      </c>
      <c r="H3486" s="105"/>
      <c r="I3486" s="101">
        <f t="array" ref="I3486">+ROUND(G3486+(G3486*DES.2),2)</f>
        <v>7947.79</v>
      </c>
    </row>
    <row r="3487" spans="1:9" ht="30" customHeight="1">
      <c r="A3487" s="51" t="s">
        <v>12039</v>
      </c>
      <c r="C3487" s="94">
        <f>+VLOOKUP(A3487,BD!$A$2:$E$3988,3,0)</f>
        <v>20</v>
      </c>
      <c r="D3487" s="95" t="str">
        <f>+VLOOKUP(A3487,BD!$A$2:$E$3988,4,0)</f>
        <v>SAE 7.89 ID-8 - Espiga codo 90° para manguera</v>
      </c>
      <c r="E3487" s="96">
        <f>+VLOOKUP(A3487,BD!$A$2:$E$3988,5,0)</f>
        <v>10483</v>
      </c>
      <c r="F3487" s="105"/>
      <c r="G3487" s="101">
        <f t="shared" si="109"/>
        <v>4415.4399999999996</v>
      </c>
      <c r="H3487" s="105"/>
      <c r="I3487" s="101">
        <f t="array" ref="I3487">+ROUND(G3487+(G3487*DES.2),2)</f>
        <v>7947.79</v>
      </c>
    </row>
    <row r="3488" spans="1:9" ht="30" customHeight="1">
      <c r="A3488" s="51" t="s">
        <v>12040</v>
      </c>
      <c r="C3488" s="94">
        <f>+VLOOKUP(A3488,BD!$A$2:$E$3988,3,0)</f>
        <v>21</v>
      </c>
      <c r="D3488" s="95" t="str">
        <f>+VLOOKUP(A3488,BD!$A$2:$E$3988,4,0)</f>
        <v>SAE 7.89 ID-6 - Espiga codo inclinado para manguera</v>
      </c>
      <c r="E3488" s="96">
        <f>+VLOOKUP(A3488,BD!$A$2:$E$3988,5,0)</f>
        <v>12681</v>
      </c>
      <c r="F3488" s="105"/>
      <c r="G3488" s="101">
        <f t="shared" si="109"/>
        <v>5341.24</v>
      </c>
      <c r="H3488" s="105"/>
      <c r="I3488" s="101">
        <f t="array" ref="I3488">+ROUND(G3488+(G3488*DES.2),2)</f>
        <v>9614.23</v>
      </c>
    </row>
    <row r="3489" spans="1:9" ht="30" customHeight="1">
      <c r="A3489" s="51" t="s">
        <v>12041</v>
      </c>
      <c r="C3489" s="94">
        <f>+VLOOKUP(A3489,BD!$A$2:$E$3988,3,0)</f>
        <v>22</v>
      </c>
      <c r="D3489" s="95" t="str">
        <f>+VLOOKUP(A3489,BD!$A$2:$E$3988,4,0)</f>
        <v>SAE 7.89 ID-8-7.89 - Tee reductora en ángulo 7.89-8-7.89</v>
      </c>
      <c r="E3489" s="96">
        <f>+VLOOKUP(A3489,BD!$A$2:$E$3988,5,0)</f>
        <v>13020</v>
      </c>
      <c r="F3489" s="105"/>
      <c r="G3489" s="101">
        <f t="shared" si="109"/>
        <v>5484.02</v>
      </c>
      <c r="H3489" s="105"/>
      <c r="I3489" s="101">
        <f t="array" ref="I3489">+ROUND(G3489+(G3489*DES.2),2)</f>
        <v>9871.24</v>
      </c>
    </row>
    <row r="3490" spans="1:9" ht="30" customHeight="1">
      <c r="A3490" s="51" t="s">
        <v>12042</v>
      </c>
      <c r="C3490" s="94">
        <f>+VLOOKUP(A3490,BD!$A$2:$E$3988,3,0)</f>
        <v>23</v>
      </c>
      <c r="D3490" s="95" t="str">
        <f>+VLOOKUP(A3490,BD!$A$2:$E$3988,4,0)</f>
        <v>SAE 7.89 ID-8 - Codo inclinado</v>
      </c>
      <c r="E3490" s="96">
        <f>+VLOOKUP(A3490,BD!$A$2:$E$3988,5,0)</f>
        <v>12681</v>
      </c>
      <c r="F3490" s="105"/>
      <c r="G3490" s="101">
        <f t="shared" si="109"/>
        <v>5341.24</v>
      </c>
      <c r="H3490" s="105"/>
      <c r="I3490" s="101">
        <f t="array" ref="I3490">+ROUND(G3490+(G3490*DES.2),2)</f>
        <v>9614.23</v>
      </c>
    </row>
    <row r="3491" spans="1:9" ht="30" customHeight="1">
      <c r="A3491" s="51" t="s">
        <v>12043</v>
      </c>
      <c r="C3491" s="94">
        <f>+VLOOKUP(A3491,BD!$A$2:$E$3988,3,0)</f>
        <v>24</v>
      </c>
      <c r="D3491" s="95" t="str">
        <f>+VLOOKUP(A3491,BD!$A$2:$E$3988,4,0)</f>
        <v>SAE 7.89 ID-6 - Tee en ángulo con O-Ring</v>
      </c>
      <c r="E3491" s="96">
        <f>+VLOOKUP(A3491,BD!$A$2:$E$3988,5,0)</f>
        <v>12005</v>
      </c>
      <c r="F3491" s="105"/>
      <c r="G3491" s="101">
        <f t="shared" si="109"/>
        <v>5056.51</v>
      </c>
      <c r="H3491" s="105"/>
      <c r="I3491" s="101">
        <f t="array" ref="I3491">+ROUND(G3491+(G3491*DES.2),2)</f>
        <v>9101.7199999999993</v>
      </c>
    </row>
    <row r="3492" spans="1:9" ht="30" customHeight="1">
      <c r="A3492" s="51" t="s">
        <v>12044</v>
      </c>
      <c r="C3492" s="94">
        <f>+VLOOKUP(A3492,BD!$A$2:$E$3988,3,0)</f>
        <v>25</v>
      </c>
      <c r="D3492" s="95" t="str">
        <f>+VLOOKUP(A3492,BD!$A$2:$E$3988,4,0)</f>
        <v>SAE 7.89 ID-6 - Acople recto</v>
      </c>
      <c r="E3492" s="96">
        <f>+VLOOKUP(A3492,BD!$A$2:$E$3988,5,0)</f>
        <v>9300</v>
      </c>
      <c r="F3492" s="105"/>
      <c r="G3492" s="101">
        <f t="shared" si="109"/>
        <v>3917.16</v>
      </c>
      <c r="H3492" s="105"/>
      <c r="I3492" s="101">
        <f t="array" ref="I3492">+ROUND(G3492+(G3492*DES.2),2)</f>
        <v>7050.89</v>
      </c>
    </row>
    <row r="3493" spans="1:9" ht="30" customHeight="1">
      <c r="A3493" s="51" t="s">
        <v>12045</v>
      </c>
      <c r="C3493" s="94">
        <f>+VLOOKUP(A3493,BD!$A$2:$E$3988,3,0)</f>
        <v>26</v>
      </c>
      <c r="D3493" s="95" t="str">
        <f>+VLOOKUP(A3493,BD!$A$2:$E$3988,4,0)</f>
        <v>SAE 7.89 ID-6 - Codo 90°</v>
      </c>
      <c r="E3493" s="96">
        <f>+VLOOKUP(A3493,BD!$A$2:$E$3988,5,0)</f>
        <v>9300</v>
      </c>
      <c r="F3493" s="105"/>
      <c r="G3493" s="101">
        <f t="shared" si="109"/>
        <v>3917.16</v>
      </c>
      <c r="H3493" s="105"/>
      <c r="I3493" s="101">
        <f t="array" ref="I3493">+ROUND(G3493+(G3493*DES.2),2)</f>
        <v>7050.89</v>
      </c>
    </row>
    <row r="3494" spans="1:9" ht="30" customHeight="1">
      <c r="A3494" s="51" t="s">
        <v>12046</v>
      </c>
      <c r="C3494" s="94">
        <f>+VLOOKUP(A3494,BD!$A$2:$E$3988,3,0)</f>
        <v>27</v>
      </c>
      <c r="D3494" s="95" t="str">
        <f>+VLOOKUP(A3494,BD!$A$2:$E$3988,4,0)</f>
        <v>SAE 7.89 ID-5 - Codo inclinado</v>
      </c>
      <c r="E3494" s="96">
        <f>+VLOOKUP(A3494,BD!$A$2:$E$3988,5,0)</f>
        <v>11160</v>
      </c>
      <c r="F3494" s="105"/>
      <c r="G3494" s="101">
        <f t="shared" si="109"/>
        <v>4700.59</v>
      </c>
      <c r="H3494" s="105"/>
      <c r="I3494" s="101">
        <f t="array" ref="I3494">+ROUND(G3494+(G3494*DES.2),2)</f>
        <v>8461.06</v>
      </c>
    </row>
    <row r="3495" spans="1:9" ht="30" customHeight="1">
      <c r="A3495" s="51" t="s">
        <v>12047</v>
      </c>
      <c r="C3495" s="94">
        <f>+VLOOKUP(A3495,BD!$A$2:$E$3988,3,0)</f>
        <v>28</v>
      </c>
      <c r="D3495" s="95" t="str">
        <f>+VLOOKUP(A3495,BD!$A$2:$E$3988,4,0)</f>
        <v>SAE 7.89 ID-6 - Conector macho</v>
      </c>
      <c r="E3495" s="96">
        <f>+VLOOKUP(A3495,BD!$A$2:$E$3988,5,0)</f>
        <v>5799.5</v>
      </c>
      <c r="F3495" s="105"/>
      <c r="G3495" s="101">
        <f t="shared" si="109"/>
        <v>2442.75</v>
      </c>
      <c r="H3495" s="105"/>
      <c r="I3495" s="101">
        <f t="array" ref="I3495">+ROUND(G3495+(G3495*DES.2),2)</f>
        <v>4396.95</v>
      </c>
    </row>
    <row r="3496" spans="1:9" ht="30" customHeight="1">
      <c r="A3496" s="51" t="s">
        <v>12048</v>
      </c>
      <c r="C3496" s="94">
        <f>+VLOOKUP(A3496,BD!$A$2:$E$3988,3,0)</f>
        <v>29</v>
      </c>
      <c r="D3496" s="95" t="str">
        <f>+VLOOKUP(A3496,BD!$A$2:$E$3988,4,0)</f>
        <v>SAE 7.89 ID-8 - Conector macho</v>
      </c>
      <c r="E3496" s="96">
        <f>+VLOOKUP(A3496,BD!$A$2:$E$3988,5,0)</f>
        <v>5799.5</v>
      </c>
      <c r="F3496" s="105"/>
      <c r="G3496" s="101">
        <f t="shared" si="109"/>
        <v>2442.75</v>
      </c>
      <c r="H3496" s="105"/>
      <c r="I3496" s="101">
        <f t="array" ref="I3496">+ROUND(G3496+(G3496*DES.2),2)</f>
        <v>4396.95</v>
      </c>
    </row>
    <row r="3497" spans="1:9" ht="30" customHeight="1">
      <c r="A3497" s="51" t="s">
        <v>12049</v>
      </c>
      <c r="C3497" s="94">
        <f>+VLOOKUP(A3497,BD!$A$2:$E$3988,3,0)</f>
        <v>30</v>
      </c>
      <c r="D3497" s="95" t="str">
        <f>+VLOOKUP(A3497,BD!$A$2:$E$3988,4,0)</f>
        <v>SAE 7.89 ID-8 - Conector macho extendido</v>
      </c>
      <c r="E3497" s="96">
        <f>+VLOOKUP(A3497,BD!$A$2:$E$3988,5,0)</f>
        <v>5799.5</v>
      </c>
      <c r="F3497" s="105"/>
      <c r="G3497" s="101">
        <f t="shared" si="109"/>
        <v>2442.75</v>
      </c>
      <c r="H3497" s="105"/>
      <c r="I3497" s="101">
        <f t="array" ref="I3497">+ROUND(G3497+(G3497*DES.2),2)</f>
        <v>4396.95</v>
      </c>
    </row>
    <row r="3498" spans="1:9" ht="30" customHeight="1">
      <c r="A3498" s="51" t="s">
        <v>12050</v>
      </c>
      <c r="C3498" s="94">
        <f>+VLOOKUP(A3498,BD!$A$2:$E$3988,3,0)</f>
        <v>31</v>
      </c>
      <c r="D3498" s="95" t="str">
        <f>+VLOOKUP(A3498,BD!$A$2:$E$3988,4,0)</f>
        <v>SAE 7.89 ID-10 - Conector macho</v>
      </c>
      <c r="E3498" s="96">
        <f>+VLOOKUP(A3498,BD!$A$2:$E$3988,5,0)</f>
        <v>5799.5</v>
      </c>
      <c r="F3498" s="105"/>
      <c r="G3498" s="101">
        <f t="shared" si="109"/>
        <v>2442.75</v>
      </c>
      <c r="H3498" s="105"/>
      <c r="I3498" s="101">
        <f t="array" ref="I3498">+ROUND(G3498+(G3498*DES.2),2)</f>
        <v>4396.95</v>
      </c>
    </row>
    <row r="3499" spans="1:9" ht="30" customHeight="1">
      <c r="A3499" s="51" t="s">
        <v>12051</v>
      </c>
      <c r="C3499" s="94">
        <f>+VLOOKUP(A3499,BD!$A$2:$E$3988,3,0)</f>
        <v>32</v>
      </c>
      <c r="D3499" s="95" t="str">
        <f>+VLOOKUP(A3499,BD!$A$2:$E$3988,4,0)</f>
        <v>SAE 7.89 ID-6 - Conector macho extendido</v>
      </c>
      <c r="E3499" s="96">
        <f>+VLOOKUP(A3499,BD!$A$2:$E$3988,5,0)</f>
        <v>8285</v>
      </c>
      <c r="F3499" s="105"/>
      <c r="G3499" s="101">
        <f t="shared" si="109"/>
        <v>3489.64</v>
      </c>
      <c r="H3499" s="105"/>
      <c r="I3499" s="101">
        <f t="array" ref="I3499">+ROUND(G3499+(G3499*DES.2),2)</f>
        <v>6281.35</v>
      </c>
    </row>
    <row r="3500" spans="1:9" ht="30" customHeight="1">
      <c r="A3500" s="51" t="s">
        <v>12052</v>
      </c>
      <c r="C3500" s="94">
        <f>+VLOOKUP(A3500,BD!$A$2:$E$3988,3,0)</f>
        <v>35</v>
      </c>
      <c r="D3500" s="95" t="str">
        <f>+VLOOKUP(A3500,BD!$A$2:$E$3988,4,0)</f>
        <v>SAE 7.89 ID-6 - Acople recto</v>
      </c>
      <c r="E3500" s="96">
        <f>+VLOOKUP(A3500,BD!$A$2:$E$3988,5,0)</f>
        <v>8285</v>
      </c>
      <c r="F3500" s="105"/>
      <c r="G3500" s="101">
        <f t="shared" si="109"/>
        <v>3489.64</v>
      </c>
      <c r="H3500" s="105"/>
      <c r="I3500" s="101">
        <f t="array" ref="I3500">+ROUND(G3500+(G3500*DES.2),2)</f>
        <v>6281.35</v>
      </c>
    </row>
    <row r="3501" spans="1:9" ht="30" customHeight="1">
      <c r="A3501" s="51" t="s">
        <v>12053</v>
      </c>
      <c r="C3501" s="94">
        <f>+VLOOKUP(A3501,BD!$A$2:$E$3988,3,0)</f>
        <v>36</v>
      </c>
      <c r="D3501" s="95" t="str">
        <f>+VLOOKUP(A3501,BD!$A$2:$E$3988,4,0)</f>
        <v>SAE 7.89 ID-6 - Codo 90°
AdBlue</v>
      </c>
      <c r="E3501" s="96">
        <f>+VLOOKUP(A3501,BD!$A$2:$E$3988,5,0)</f>
        <v>8285</v>
      </c>
      <c r="F3501" s="105"/>
      <c r="G3501" s="101">
        <f t="shared" si="109"/>
        <v>3489.64</v>
      </c>
      <c r="H3501" s="105"/>
      <c r="I3501" s="101">
        <f t="array" ref="I3501">+ROUND(G3501+(G3501*DES.2),2)</f>
        <v>6281.35</v>
      </c>
    </row>
    <row r="3502" spans="1:9" ht="30" customHeight="1">
      <c r="A3502" s="51" t="s">
        <v>12054</v>
      </c>
      <c r="C3502" s="94">
        <f>+VLOOKUP(A3502,BD!$A$2:$E$3988,3,0)</f>
        <v>37</v>
      </c>
      <c r="D3502" s="95" t="str">
        <f>+VLOOKUP(A3502,BD!$A$2:$E$3988,4,0)</f>
        <v>SAE 7.89 ID-8 - Acople recto
AdBlue</v>
      </c>
      <c r="E3502" s="96">
        <f>+VLOOKUP(A3502,BD!$A$2:$E$3988,5,0)</f>
        <v>8821.8700000000008</v>
      </c>
      <c r="F3502" s="105"/>
      <c r="G3502" s="101">
        <f t="shared" si="109"/>
        <v>3715.77</v>
      </c>
      <c r="H3502" s="105"/>
      <c r="I3502" s="101">
        <f t="array" ref="I3502">+ROUND(G3502+(G3502*DES.2),2)</f>
        <v>6688.39</v>
      </c>
    </row>
    <row r="3503" spans="1:9" ht="30" customHeight="1">
      <c r="A3503" s="51" t="s">
        <v>12055</v>
      </c>
      <c r="C3503" s="94">
        <f>+VLOOKUP(A3503,BD!$A$2:$E$3988,3,0)</f>
        <v>38</v>
      </c>
      <c r="D3503" s="95" t="str">
        <f>+VLOOKUP(A3503,BD!$A$2:$E$3988,4,0)</f>
        <v>SAE 7.89 ID-8 - Codo 90°
AdBlue</v>
      </c>
      <c r="E3503" s="96">
        <f>+VLOOKUP(A3503,BD!$A$2:$E$3988,5,0)</f>
        <v>8821.8700000000008</v>
      </c>
      <c r="F3503" s="105"/>
      <c r="G3503" s="101">
        <f t="shared" ref="G3503:G3525" si="110">IF($G$7="SI",ROUND(E3503*(1-$G$3470)*(1-DES.1),2)*1.21,ROUND(E3503*(1-$G$3470)*(1-DES.1),2))</f>
        <v>3715.77</v>
      </c>
      <c r="H3503" s="105"/>
      <c r="I3503" s="101">
        <f t="array" ref="I3503">+ROUND(G3503+(G3503*DES.2),2)</f>
        <v>6688.39</v>
      </c>
    </row>
    <row r="3504" spans="1:9" ht="30" customHeight="1">
      <c r="A3504" s="51" t="s">
        <v>12056</v>
      </c>
      <c r="C3504" s="94">
        <f>+VLOOKUP(A3504,BD!$A$2:$E$3988,3,0)</f>
        <v>39</v>
      </c>
      <c r="D3504" s="95" t="str">
        <f>+VLOOKUP(A3504,BD!$A$2:$E$3988,4,0)</f>
        <v>SAE 9.49 ID-8 - Acople recto</v>
      </c>
      <c r="E3504" s="96">
        <f>+VLOOKUP(A3504,BD!$A$2:$E$3988,5,0)</f>
        <v>12473</v>
      </c>
      <c r="F3504" s="105"/>
      <c r="G3504" s="101">
        <f t="shared" si="110"/>
        <v>5253.63</v>
      </c>
      <c r="H3504" s="105"/>
      <c r="I3504" s="101">
        <f t="array" ref="I3504">+ROUND(G3504+(G3504*DES.2),2)</f>
        <v>9456.5300000000007</v>
      </c>
    </row>
    <row r="3505" spans="1:9" ht="30" customHeight="1">
      <c r="A3505" s="51" t="s">
        <v>12057</v>
      </c>
      <c r="C3505" s="94">
        <f>+VLOOKUP(A3505,BD!$A$2:$E$3988,3,0)</f>
        <v>40</v>
      </c>
      <c r="D3505" s="95" t="str">
        <f>+VLOOKUP(A3505,BD!$A$2:$E$3988,4,0)</f>
        <v>SAE 9.49 ID-8 - Codo 90°</v>
      </c>
      <c r="E3505" s="96">
        <f>+VLOOKUP(A3505,BD!$A$2:$E$3988,5,0)</f>
        <v>12473</v>
      </c>
      <c r="F3505" s="105"/>
      <c r="G3505" s="101">
        <f t="shared" si="110"/>
        <v>5253.63</v>
      </c>
      <c r="H3505" s="105"/>
      <c r="I3505" s="101">
        <f t="array" ref="I3505">+ROUND(G3505+(G3505*DES.2),2)</f>
        <v>9456.5300000000007</v>
      </c>
    </row>
    <row r="3506" spans="1:9" ht="30" customHeight="1">
      <c r="A3506" s="51" t="s">
        <v>12058</v>
      </c>
      <c r="C3506" s="94">
        <f>+VLOOKUP(A3506,BD!$A$2:$E$3988,3,0)</f>
        <v>41</v>
      </c>
      <c r="D3506" s="95" t="str">
        <f>+VLOOKUP(A3506,BD!$A$2:$E$3988,4,0)</f>
        <v>SAE 9.49 ID-8 - Codo 45°</v>
      </c>
      <c r="E3506" s="96">
        <f>+VLOOKUP(A3506,BD!$A$2:$E$3988,5,0)</f>
        <v>11553.6</v>
      </c>
      <c r="F3506" s="105"/>
      <c r="G3506" s="101">
        <f t="shared" si="110"/>
        <v>4866.38</v>
      </c>
      <c r="H3506" s="105"/>
      <c r="I3506" s="101">
        <f t="array" ref="I3506">+ROUND(G3506+(G3506*DES.2),2)</f>
        <v>8759.48</v>
      </c>
    </row>
    <row r="3507" spans="1:9" ht="30" customHeight="1">
      <c r="A3507" s="51" t="s">
        <v>12059</v>
      </c>
      <c r="C3507" s="94">
        <f>+VLOOKUP(A3507,BD!$A$2:$E$3988,3,0)</f>
        <v>42</v>
      </c>
      <c r="D3507" s="95" t="str">
        <f>+VLOOKUP(A3507,BD!$A$2:$E$3988,4,0)</f>
        <v xml:space="preserve">SAE 9.49 ID-6 - Acople recto </v>
      </c>
      <c r="E3507" s="96">
        <f>+VLOOKUP(A3507,BD!$A$2:$E$3988,5,0)</f>
        <v>12473</v>
      </c>
      <c r="F3507" s="105"/>
      <c r="G3507" s="101">
        <f t="shared" si="110"/>
        <v>5253.63</v>
      </c>
      <c r="H3507" s="105"/>
      <c r="I3507" s="101">
        <f t="array" ref="I3507">+ROUND(G3507+(G3507*DES.2),2)</f>
        <v>9456.5300000000007</v>
      </c>
    </row>
    <row r="3508" spans="1:9" ht="30" customHeight="1">
      <c r="A3508" s="51" t="s">
        <v>12060</v>
      </c>
      <c r="C3508" s="94">
        <f>+VLOOKUP(A3508,BD!$A$2:$E$3988,3,0)</f>
        <v>43</v>
      </c>
      <c r="D3508" s="95" t="str">
        <f>+VLOOKUP(A3508,BD!$A$2:$E$3988,4,0)</f>
        <v>SAE 9.49 ID-8 - Acople recto
AdBlue</v>
      </c>
      <c r="E3508" s="96">
        <f>+VLOOKUP(A3508,BD!$A$2:$E$3988,5,0)</f>
        <v>11160</v>
      </c>
      <c r="F3508" s="105"/>
      <c r="G3508" s="101">
        <f t="shared" si="110"/>
        <v>4700.59</v>
      </c>
      <c r="H3508" s="105"/>
      <c r="I3508" s="101">
        <f t="array" ref="I3508">+ROUND(G3508+(G3508*DES.2),2)</f>
        <v>8461.06</v>
      </c>
    </row>
    <row r="3509" spans="1:9" ht="30" customHeight="1">
      <c r="A3509" s="51" t="s">
        <v>12061</v>
      </c>
      <c r="C3509" s="94">
        <f>+VLOOKUP(A3509,BD!$A$2:$E$3988,3,0)</f>
        <v>44</v>
      </c>
      <c r="D3509" s="95" t="str">
        <f>+VLOOKUP(A3509,BD!$A$2:$E$3988,4,0)</f>
        <v>SAE 9.49 ID-8 - Codo 90°
AdBlue</v>
      </c>
      <c r="E3509" s="96">
        <f>+VLOOKUP(A3509,BD!$A$2:$E$3988,5,0)</f>
        <v>11160</v>
      </c>
      <c r="F3509" s="105"/>
      <c r="G3509" s="101">
        <f t="shared" si="110"/>
        <v>4700.59</v>
      </c>
      <c r="H3509" s="105"/>
      <c r="I3509" s="101">
        <f t="array" ref="I3509">+ROUND(G3509+(G3509*DES.2),2)</f>
        <v>8461.06</v>
      </c>
    </row>
    <row r="3510" spans="1:9" ht="30" customHeight="1">
      <c r="A3510" s="51" t="s">
        <v>12062</v>
      </c>
      <c r="C3510" s="94">
        <f>+VLOOKUP(A3510,BD!$A$2:$E$3988,3,0)</f>
        <v>45</v>
      </c>
      <c r="D3510" s="95" t="str">
        <f>+VLOOKUP(A3510,BD!$A$2:$E$3988,4,0)</f>
        <v>SAE 9.49 ID-8 - Codo 45°
AdBlue</v>
      </c>
      <c r="E3510" s="96">
        <f>+VLOOKUP(A3510,BD!$A$2:$E$3988,5,0)</f>
        <v>11160</v>
      </c>
      <c r="F3510" s="105"/>
      <c r="G3510" s="101">
        <f t="shared" si="110"/>
        <v>4700.59</v>
      </c>
      <c r="H3510" s="105"/>
      <c r="I3510" s="101">
        <f t="array" ref="I3510">+ROUND(G3510+(G3510*DES.2),2)</f>
        <v>8461.06</v>
      </c>
    </row>
    <row r="3511" spans="1:9" ht="30" customHeight="1">
      <c r="A3511" s="51" t="s">
        <v>12063</v>
      </c>
      <c r="C3511" s="94">
        <f>+VLOOKUP(A3511,BD!$A$2:$E$3988,3,0)</f>
        <v>46</v>
      </c>
      <c r="D3511" s="95" t="str">
        <f>+VLOOKUP(A3511,BD!$A$2:$E$3988,4,0)</f>
        <v>SAE 9.49 ID-6 - Acople recto
AdBlue</v>
      </c>
      <c r="E3511" s="96">
        <f>+VLOOKUP(A3511,BD!$A$2:$E$3988,5,0)</f>
        <v>11160</v>
      </c>
      <c r="F3511" s="105"/>
      <c r="G3511" s="101">
        <f t="shared" si="110"/>
        <v>4700.59</v>
      </c>
      <c r="H3511" s="105"/>
      <c r="I3511" s="101">
        <f t="array" ref="I3511">+ROUND(G3511+(G3511*DES.2),2)</f>
        <v>8461.06</v>
      </c>
    </row>
    <row r="3512" spans="1:9" ht="30" customHeight="1">
      <c r="A3512" s="51" t="s">
        <v>12064</v>
      </c>
      <c r="C3512" s="94">
        <f>+VLOOKUP(A3512,BD!$A$2:$E$3988,3,0)</f>
        <v>47</v>
      </c>
      <c r="D3512" s="95" t="str">
        <f>+VLOOKUP(A3512,BD!$A$2:$E$3988,4,0)</f>
        <v>SAE 9.49 ID-6 - Codo 90°</v>
      </c>
      <c r="E3512" s="96">
        <f>+VLOOKUP(A3512,BD!$A$2:$E$3988,5,0)</f>
        <v>11160</v>
      </c>
      <c r="F3512" s="105"/>
      <c r="G3512" s="101">
        <f t="shared" si="110"/>
        <v>4700.59</v>
      </c>
      <c r="H3512" s="105"/>
      <c r="I3512" s="101">
        <f t="array" ref="I3512">+ROUND(G3512+(G3512*DES.2),2)</f>
        <v>8461.06</v>
      </c>
    </row>
    <row r="3513" spans="1:9" ht="30" customHeight="1">
      <c r="A3513" s="51" t="s">
        <v>12065</v>
      </c>
      <c r="C3513" s="94">
        <f>+VLOOKUP(A3513,BD!$A$2:$E$3988,3,0)</f>
        <v>48</v>
      </c>
      <c r="D3513" s="95" t="str">
        <f>+VLOOKUP(A3513,BD!$A$2:$E$3988,4,0)</f>
        <v>SAE 9.49 ID-10 - Acople recto</v>
      </c>
      <c r="E3513" s="96">
        <f>+VLOOKUP(A3513,BD!$A$2:$E$3988,5,0)</f>
        <v>11597</v>
      </c>
      <c r="F3513" s="105"/>
      <c r="G3513" s="101">
        <f t="shared" si="110"/>
        <v>4884.66</v>
      </c>
      <c r="H3513" s="105"/>
      <c r="I3513" s="101">
        <f t="array" ref="I3513">+ROUND(G3513+(G3513*DES.2),2)</f>
        <v>8792.39</v>
      </c>
    </row>
    <row r="3514" spans="1:9" ht="30" customHeight="1">
      <c r="A3514" s="51" t="s">
        <v>12066</v>
      </c>
      <c r="C3514" s="94">
        <f>+VLOOKUP(A3514,BD!$A$2:$E$3988,3,0)</f>
        <v>49</v>
      </c>
      <c r="D3514" s="95" t="str">
        <f>+VLOOKUP(A3514,BD!$A$2:$E$3988,4,0)</f>
        <v>SAE 9.49 ID-10 - Codo 90°</v>
      </c>
      <c r="E3514" s="96">
        <f>+VLOOKUP(A3514,BD!$A$2:$E$3988,5,0)</f>
        <v>11597</v>
      </c>
      <c r="F3514" s="105"/>
      <c r="G3514" s="101">
        <f t="shared" si="110"/>
        <v>4884.66</v>
      </c>
      <c r="H3514" s="105"/>
      <c r="I3514" s="101">
        <f t="array" ref="I3514">+ROUND(G3514+(G3514*DES.2),2)</f>
        <v>8792.39</v>
      </c>
    </row>
    <row r="3515" spans="1:9" ht="30" customHeight="1">
      <c r="A3515" s="51" t="s">
        <v>12067</v>
      </c>
      <c r="C3515" s="94">
        <f>+VLOOKUP(A3515,BD!$A$2:$E$3988,3,0)</f>
        <v>50</v>
      </c>
      <c r="D3515" s="95" t="str">
        <f>+VLOOKUP(A3515,BD!$A$2:$E$3988,4,0)</f>
        <v>SAE 9.49 ID-6 - Espiga recta</v>
      </c>
      <c r="E3515" s="96">
        <f>+VLOOKUP(A3515,BD!$A$2:$E$3988,5,0)</f>
        <v>12473</v>
      </c>
      <c r="F3515" s="105"/>
      <c r="G3515" s="101">
        <f t="shared" si="110"/>
        <v>5253.63</v>
      </c>
      <c r="H3515" s="105"/>
      <c r="I3515" s="101">
        <f t="array" ref="I3515">+ROUND(G3515+(G3515*DES.2),2)</f>
        <v>9456.5300000000007</v>
      </c>
    </row>
    <row r="3516" spans="1:9" ht="30" customHeight="1">
      <c r="A3516" s="51" t="s">
        <v>12068</v>
      </c>
      <c r="C3516" s="94">
        <f>+VLOOKUP(A3516,BD!$A$2:$E$3988,3,0)</f>
        <v>51</v>
      </c>
      <c r="D3516" s="95" t="str">
        <f>+VLOOKUP(A3516,BD!$A$2:$E$3988,4,0)</f>
        <v>SAE 9.49 ID-6 - Codo 90° espiga</v>
      </c>
      <c r="E3516" s="96">
        <f>+VLOOKUP(A3516,BD!$A$2:$E$3988,5,0)</f>
        <v>12473</v>
      </c>
      <c r="F3516" s="105"/>
      <c r="G3516" s="101">
        <f t="shared" si="110"/>
        <v>5253.63</v>
      </c>
      <c r="H3516" s="105"/>
      <c r="I3516" s="101">
        <f t="array" ref="I3516">+ROUND(G3516+(G3516*DES.2),2)</f>
        <v>9456.5300000000007</v>
      </c>
    </row>
    <row r="3517" spans="1:9" ht="30" customHeight="1">
      <c r="A3517" s="51" t="s">
        <v>12069</v>
      </c>
      <c r="C3517" s="94">
        <f>+VLOOKUP(A3517,BD!$A$2:$E$3988,3,0)</f>
        <v>52</v>
      </c>
      <c r="D3517" s="95" t="str">
        <f>+VLOOKUP(A3517,BD!$A$2:$E$3988,4,0)</f>
        <v>SAE 9.89 ID-6 - Acople recto</v>
      </c>
      <c r="E3517" s="96">
        <f>+VLOOKUP(A3517,BD!$A$2:$E$3988,5,0)</f>
        <v>14442</v>
      </c>
      <c r="F3517" s="105"/>
      <c r="G3517" s="101">
        <f t="shared" si="110"/>
        <v>6082.97</v>
      </c>
      <c r="H3517" s="105"/>
      <c r="I3517" s="101">
        <f t="array" ref="I3517">+ROUND(G3517+(G3517*DES.2),2)</f>
        <v>10949.35</v>
      </c>
    </row>
    <row r="3518" spans="1:9" ht="30" customHeight="1">
      <c r="A3518" s="51" t="s">
        <v>12070</v>
      </c>
      <c r="C3518" s="94">
        <f>+VLOOKUP(A3518,BD!$A$2:$E$3988,3,0)</f>
        <v>53</v>
      </c>
      <c r="D3518" s="95" t="str">
        <f>+VLOOKUP(A3518,BD!$A$2:$E$3988,4,0)</f>
        <v>SAE 9.89 ID-6 - Codo 90°</v>
      </c>
      <c r="E3518" s="96">
        <f>+VLOOKUP(A3518,BD!$A$2:$E$3988,5,0)</f>
        <v>14442</v>
      </c>
      <c r="F3518" s="105"/>
      <c r="G3518" s="101">
        <f t="shared" si="110"/>
        <v>6082.97</v>
      </c>
      <c r="H3518" s="105"/>
      <c r="I3518" s="101">
        <f t="array" ref="I3518">+ROUND(G3518+(G3518*DES.2),2)</f>
        <v>10949.35</v>
      </c>
    </row>
    <row r="3519" spans="1:9" ht="30" customHeight="1">
      <c r="A3519" s="51" t="s">
        <v>12071</v>
      </c>
      <c r="C3519" s="94">
        <f>+VLOOKUP(A3519,BD!$A$2:$E$3988,3,0)</f>
        <v>54</v>
      </c>
      <c r="D3519" s="95" t="str">
        <f>+VLOOKUP(A3519,BD!$A$2:$E$3988,4,0)</f>
        <v>SAE 9.89 ID-8 - Espiga recta</v>
      </c>
      <c r="E3519" s="96">
        <f>+VLOOKUP(A3519,BD!$A$2:$E$3988,5,0)</f>
        <v>16411</v>
      </c>
      <c r="F3519" s="105"/>
      <c r="G3519" s="101">
        <f t="shared" si="110"/>
        <v>6912.31</v>
      </c>
      <c r="H3519" s="105"/>
      <c r="I3519" s="101">
        <f t="array" ref="I3519">+ROUND(G3519+(G3519*DES.2),2)</f>
        <v>12442.16</v>
      </c>
    </row>
    <row r="3520" spans="1:9" ht="30" customHeight="1">
      <c r="A3520" s="51" t="s">
        <v>12072</v>
      </c>
      <c r="C3520" s="94">
        <f>+VLOOKUP(A3520,BD!$A$2:$E$3988,3,0)</f>
        <v>55</v>
      </c>
      <c r="D3520" s="95" t="str">
        <f>+VLOOKUP(A3520,BD!$A$2:$E$3988,4,0)</f>
        <v>SAE 9.89 ID-8 - Codo 90°</v>
      </c>
      <c r="E3520" s="96">
        <f>+VLOOKUP(A3520,BD!$A$2:$E$3988,5,0)</f>
        <v>16411</v>
      </c>
      <c r="F3520" s="105"/>
      <c r="G3520" s="101">
        <f t="shared" si="110"/>
        <v>6912.31</v>
      </c>
      <c r="H3520" s="105"/>
      <c r="I3520" s="101">
        <f t="array" ref="I3520">+ROUND(G3520+(G3520*DES.2),2)</f>
        <v>12442.16</v>
      </c>
    </row>
    <row r="3521" spans="1:9" ht="30" customHeight="1">
      <c r="A3521" s="51" t="s">
        <v>12073</v>
      </c>
      <c r="C3521" s="94">
        <f>+VLOOKUP(A3521,BD!$A$2:$E$3988,3,0)</f>
        <v>56</v>
      </c>
      <c r="D3521" s="95" t="str">
        <f>+VLOOKUP(A3521,BD!$A$2:$E$3988,4,0)</f>
        <v>SAE 9.89 ID-10 - Tee en ángulo recto</v>
      </c>
      <c r="E3521" s="96">
        <f>+VLOOKUP(A3521,BD!$A$2:$E$3988,5,0)</f>
        <v>14245</v>
      </c>
      <c r="F3521" s="105"/>
      <c r="G3521" s="101">
        <f t="shared" si="110"/>
        <v>5999.99</v>
      </c>
      <c r="H3521" s="105"/>
      <c r="I3521" s="101">
        <f t="array" ref="I3521">+ROUND(G3521+(G3521*DES.2),2)</f>
        <v>10799.98</v>
      </c>
    </row>
    <row r="3522" spans="1:9" ht="30" customHeight="1">
      <c r="A3522" s="51" t="s">
        <v>12074</v>
      </c>
      <c r="C3522" s="94">
        <f>+VLOOKUP(A3522,BD!$A$2:$E$3988,3,0)</f>
        <v>57</v>
      </c>
      <c r="D3522" s="95" t="str">
        <f>+VLOOKUP(A3522,BD!$A$2:$E$3988,4,0)</f>
        <v xml:space="preserve">SAE 9.89 ID-10 - Tee tipo T </v>
      </c>
      <c r="E3522" s="96">
        <f>+VLOOKUP(A3522,BD!$A$2:$E$3988,5,0)</f>
        <v>14245</v>
      </c>
      <c r="F3522" s="105"/>
      <c r="G3522" s="101">
        <f t="shared" si="110"/>
        <v>5999.99</v>
      </c>
      <c r="H3522" s="105"/>
      <c r="I3522" s="101">
        <f t="array" ref="I3522">+ROUND(G3522+(G3522*DES.2),2)</f>
        <v>10799.98</v>
      </c>
    </row>
    <row r="3523" spans="1:9" ht="30" customHeight="1">
      <c r="A3523" s="51" t="s">
        <v>12075</v>
      </c>
      <c r="C3523" s="94">
        <f>+VLOOKUP(A3523,BD!$A$2:$E$3988,3,0)</f>
        <v>58</v>
      </c>
      <c r="D3523" s="95" t="str">
        <f>+VLOOKUP(A3523,BD!$A$2:$E$3988,4,0)</f>
        <v>SAE 9.89 ID-8 - Conector macho</v>
      </c>
      <c r="E3523" s="96">
        <f>+VLOOKUP(A3523,BD!$A$2:$E$3988,5,0)</f>
        <v>7221</v>
      </c>
      <c r="F3523" s="105"/>
      <c r="G3523" s="101">
        <f t="shared" si="110"/>
        <v>3041.49</v>
      </c>
      <c r="H3523" s="105"/>
      <c r="I3523" s="101">
        <f t="array" ref="I3523">+ROUND(G3523+(G3523*DES.2),2)</f>
        <v>5474.68</v>
      </c>
    </row>
    <row r="3524" spans="1:9" ht="30" customHeight="1">
      <c r="A3524" s="51" t="s">
        <v>12076</v>
      </c>
      <c r="C3524" s="94">
        <f>+VLOOKUP(A3524,BD!$A$2:$E$3988,3,0)</f>
        <v>59</v>
      </c>
      <c r="D3524" s="95" t="str">
        <f>+VLOOKUP(A3524,BD!$A$2:$E$3988,4,0)</f>
        <v>SAE 9.89 ID-6 - Conector macho</v>
      </c>
      <c r="E3524" s="96">
        <f>+VLOOKUP(A3524,BD!$A$2:$E$3988,5,0)</f>
        <v>7221</v>
      </c>
      <c r="F3524" s="105"/>
      <c r="G3524" s="101">
        <f t="shared" si="110"/>
        <v>3041.49</v>
      </c>
      <c r="H3524" s="105"/>
      <c r="I3524" s="101">
        <f t="array" ref="I3524">+ROUND(G3524+(G3524*DES.2),2)</f>
        <v>5474.68</v>
      </c>
    </row>
    <row r="3525" spans="1:9" ht="30" customHeight="1">
      <c r="A3525" s="51" t="s">
        <v>12077</v>
      </c>
      <c r="C3525" s="94">
        <f>+VLOOKUP(A3525,BD!$A$2:$E$3988,3,0)</f>
        <v>60</v>
      </c>
      <c r="D3525" s="95" t="str">
        <f>+VLOOKUP(A3525,BD!$A$2:$E$3988,4,0)</f>
        <v>SAE 9.89 ID-10 - Conector macho</v>
      </c>
      <c r="E3525" s="96">
        <f>+VLOOKUP(A3525,BD!$A$2:$E$3988,5,0)</f>
        <v>7221</v>
      </c>
      <c r="F3525" s="105"/>
      <c r="G3525" s="101">
        <f t="shared" si="110"/>
        <v>3041.49</v>
      </c>
      <c r="H3525" s="105"/>
      <c r="I3525" s="101">
        <f t="array" ref="I3525">+ROUND(G3525+(G3525*DES.2),2)</f>
        <v>5474.68</v>
      </c>
    </row>
    <row r="3526" spans="1:9" ht="15" customHeight="1">
      <c r="C3526" s="51"/>
      <c r="D3526" s="51"/>
      <c r="E3526" s="51"/>
      <c r="G3526" s="51"/>
      <c r="I3526" s="51"/>
    </row>
    <row r="3527" spans="1:9" ht="15" customHeight="1">
      <c r="C3527" s="51"/>
      <c r="D3527" s="51"/>
      <c r="E3527" s="51"/>
      <c r="G3527" s="51"/>
      <c r="I3527" s="51"/>
    </row>
    <row r="3528" spans="1:9" ht="15" customHeight="1">
      <c r="C3528" s="51"/>
      <c r="D3528" s="51"/>
      <c r="E3528" s="51"/>
      <c r="G3528" s="51"/>
      <c r="I3528" s="51"/>
    </row>
    <row r="3529" spans="1:9" ht="15" customHeight="1">
      <c r="C3529" s="51"/>
      <c r="D3529" s="51"/>
      <c r="E3529" s="51"/>
      <c r="G3529" s="51"/>
      <c r="I3529" s="51"/>
    </row>
    <row r="3530" spans="1:9" ht="15" customHeight="1">
      <c r="C3530" s="51"/>
      <c r="D3530" s="51"/>
      <c r="E3530" s="51"/>
      <c r="G3530" s="51"/>
      <c r="I3530" s="51"/>
    </row>
    <row r="3531" spans="1:9" ht="15" customHeight="1">
      <c r="C3531" s="51"/>
      <c r="D3531" s="51"/>
      <c r="E3531" s="51"/>
      <c r="G3531" s="51"/>
      <c r="I3531" s="51"/>
    </row>
    <row r="3532" spans="1:9" ht="15" customHeight="1">
      <c r="C3532" s="51"/>
      <c r="D3532" s="51"/>
      <c r="E3532" s="51"/>
      <c r="G3532" s="51"/>
      <c r="I3532" s="51"/>
    </row>
    <row r="3533" spans="1:9" ht="15" customHeight="1">
      <c r="C3533" s="51"/>
      <c r="D3533" s="51"/>
      <c r="E3533" s="51"/>
      <c r="G3533" s="51"/>
      <c r="I3533" s="51"/>
    </row>
    <row r="3534" spans="1:9" ht="15" customHeight="1">
      <c r="C3534" s="51"/>
      <c r="D3534" s="51"/>
      <c r="E3534" s="51"/>
      <c r="G3534" s="51"/>
      <c r="I3534" s="51"/>
    </row>
  </sheetData>
  <sheetProtection insertColumns="0" insertRows="0"/>
  <mergeCells count="111">
    <mergeCell ref="B3433:B3440"/>
    <mergeCell ref="C3470:E3470"/>
    <mergeCell ref="B3354:B3364"/>
    <mergeCell ref="B3470:B3480"/>
    <mergeCell ref="G8:G10"/>
    <mergeCell ref="C11:E11"/>
    <mergeCell ref="C702:E702"/>
    <mergeCell ref="C2037:E2037"/>
    <mergeCell ref="C2069:E2069"/>
    <mergeCell ref="C2076:E2076"/>
    <mergeCell ref="C2256:E2256"/>
    <mergeCell ref="B14:B23"/>
    <mergeCell ref="C14:E14"/>
    <mergeCell ref="B413:B421"/>
    <mergeCell ref="C413:E413"/>
    <mergeCell ref="B508:B516"/>
    <mergeCell ref="C508:E508"/>
    <mergeCell ref="B622:B630"/>
    <mergeCell ref="C622:E622"/>
    <mergeCell ref="B665:B673"/>
    <mergeCell ref="C665:E665"/>
    <mergeCell ref="B702:B709"/>
    <mergeCell ref="B800:B807"/>
    <mergeCell ref="C800:E800"/>
    <mergeCell ref="C1449:E1449"/>
    <mergeCell ref="B1516:B1525"/>
    <mergeCell ref="C1516:E1516"/>
    <mergeCell ref="B1293:B1301"/>
    <mergeCell ref="C1293:E1293"/>
    <mergeCell ref="B1355:B1363"/>
    <mergeCell ref="C1355:E1355"/>
    <mergeCell ref="B1422:B1430"/>
    <mergeCell ref="C1422:E1422"/>
    <mergeCell ref="B1449:B1457"/>
    <mergeCell ref="C1945:E1945"/>
    <mergeCell ref="C1979:E1979"/>
    <mergeCell ref="B1810:B1818"/>
    <mergeCell ref="C1810:E1810"/>
    <mergeCell ref="B1887:B1894"/>
    <mergeCell ref="B1546:B1554"/>
    <mergeCell ref="C1546:E1546"/>
    <mergeCell ref="B1726:B1734"/>
    <mergeCell ref="C1726:E1726"/>
    <mergeCell ref="C1571:E1571"/>
    <mergeCell ref="B1571:B1579"/>
    <mergeCell ref="B1608:B1616"/>
    <mergeCell ref="C1608:E1608"/>
    <mergeCell ref="B1664:B1672"/>
    <mergeCell ref="C1664:E1664"/>
    <mergeCell ref="C1887:E1887"/>
    <mergeCell ref="C1924:E1924"/>
    <mergeCell ref="B1924:B1931"/>
    <mergeCell ref="B1945:B1952"/>
    <mergeCell ref="B1979:B1986"/>
    <mergeCell ref="C5:E5"/>
    <mergeCell ref="B1037:B1045"/>
    <mergeCell ref="C1037:E1037"/>
    <mergeCell ref="B1121:B1129"/>
    <mergeCell ref="C1121:E1121"/>
    <mergeCell ref="B1210:B1218"/>
    <mergeCell ref="C1210:E1210"/>
    <mergeCell ref="C1264:E1264"/>
    <mergeCell ref="B1264:B1272"/>
    <mergeCell ref="C828:E828"/>
    <mergeCell ref="B978:B985"/>
    <mergeCell ref="C978:E978"/>
    <mergeCell ref="B828:B835"/>
    <mergeCell ref="B2009:B2016"/>
    <mergeCell ref="B2037:B2044"/>
    <mergeCell ref="B2069:B2075"/>
    <mergeCell ref="B2076:B2083"/>
    <mergeCell ref="C2419:E2419"/>
    <mergeCell ref="C2435:E2435"/>
    <mergeCell ref="C2449:E2449"/>
    <mergeCell ref="C2507:E2507"/>
    <mergeCell ref="B2507:B2514"/>
    <mergeCell ref="B2951:B2970"/>
    <mergeCell ref="C2951:E2951"/>
    <mergeCell ref="B2682:B2696"/>
    <mergeCell ref="C2910:E2910"/>
    <mergeCell ref="B2910:B2929"/>
    <mergeCell ref="C2870:E2870"/>
    <mergeCell ref="B2870:B2884"/>
    <mergeCell ref="B3031:B3050"/>
    <mergeCell ref="C3031:E3031"/>
    <mergeCell ref="B2985:B3004"/>
    <mergeCell ref="C2985:E2985"/>
    <mergeCell ref="C3354:E3354"/>
    <mergeCell ref="C3433:E3433"/>
    <mergeCell ref="B2790:B2797"/>
    <mergeCell ref="B2809:B2816"/>
    <mergeCell ref="B2256:B2263"/>
    <mergeCell ref="B2363:B2370"/>
    <mergeCell ref="B2419:B2426"/>
    <mergeCell ref="C2009:E2009"/>
    <mergeCell ref="B2535:B2542"/>
    <mergeCell ref="B2744:B2751"/>
    <mergeCell ref="B2771:B2778"/>
    <mergeCell ref="C2790:E2790"/>
    <mergeCell ref="C2809:E2809"/>
    <mergeCell ref="C2363:E2363"/>
    <mergeCell ref="C2535:E2535"/>
    <mergeCell ref="C2559:E2559"/>
    <mergeCell ref="C2632:E2632"/>
    <mergeCell ref="C2682:E2682"/>
    <mergeCell ref="C2744:E2744"/>
    <mergeCell ref="C2771:E2771"/>
    <mergeCell ref="B2559:B2566"/>
    <mergeCell ref="B2632:B2639"/>
    <mergeCell ref="B2435:B2445"/>
    <mergeCell ref="B2449:B2457"/>
  </mergeCells>
  <dataValidations count="1">
    <dataValidation type="list" allowBlank="1" showErrorMessage="1" sqref="G7" xr:uid="{00000000-0002-0000-0100-000000000000}">
      <formula1>"SI,NO"</formula1>
    </dataValidation>
  </dataValidations>
  <pageMargins left="0.70866141732283472" right="0.23622047244094491" top="0.35" bottom="0.27559055118110237" header="0" footer="0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D965"/>
  </sheetPr>
  <dimension ref="B1:Q74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6" sqref="F6"/>
    </sheetView>
  </sheetViews>
  <sheetFormatPr baseColWidth="10" defaultColWidth="14.42578125" defaultRowHeight="15" customHeight="1"/>
  <cols>
    <col min="1" max="1" width="1.140625" customWidth="1"/>
    <col min="2" max="2" width="25" customWidth="1"/>
    <col min="3" max="3" width="56.28515625" customWidth="1"/>
    <col min="4" max="4" width="19.7109375" hidden="1" customWidth="1"/>
    <col min="5" max="5" width="23.5703125" customWidth="1"/>
    <col min="6" max="6" width="19.85546875" customWidth="1"/>
    <col min="7" max="7" width="30.7109375" hidden="1" customWidth="1"/>
    <col min="8" max="8" width="24.140625" bestFit="1" customWidth="1"/>
    <col min="9" max="9" width="17.140625" customWidth="1"/>
    <col min="10" max="11" width="30.7109375" customWidth="1"/>
    <col min="12" max="12" width="12" customWidth="1"/>
    <col min="13" max="13" width="12.7109375" customWidth="1"/>
    <col min="14" max="30" width="11" customWidth="1"/>
  </cols>
  <sheetData>
    <row r="1" spans="2:17" ht="43.9" customHeight="1" thickBot="1">
      <c r="B1" s="188" t="s">
        <v>2865</v>
      </c>
      <c r="C1" s="189"/>
      <c r="D1" s="189"/>
      <c r="E1" s="189"/>
      <c r="F1" s="189"/>
      <c r="G1" s="192" t="s">
        <v>12394</v>
      </c>
      <c r="H1" s="193"/>
      <c r="I1" s="193"/>
      <c r="J1" s="194"/>
      <c r="K1" s="148" t="s">
        <v>12398</v>
      </c>
      <c r="L1" s="190" t="s">
        <v>2866</v>
      </c>
      <c r="M1" s="191"/>
      <c r="N1" s="191"/>
    </row>
    <row r="2" spans="2:17" ht="46.5" customHeight="1" thickBot="1">
      <c r="B2" s="23" t="s">
        <v>2867</v>
      </c>
      <c r="C2" s="24" t="s">
        <v>2868</v>
      </c>
      <c r="D2" s="139" t="s">
        <v>2869</v>
      </c>
      <c r="E2" s="140" t="s">
        <v>2870</v>
      </c>
      <c r="F2" s="24" t="s">
        <v>2871</v>
      </c>
      <c r="G2" s="141" t="s">
        <v>12380</v>
      </c>
      <c r="H2" s="142" t="s">
        <v>2870</v>
      </c>
      <c r="I2" s="142" t="s">
        <v>12381</v>
      </c>
      <c r="J2" s="143" t="s">
        <v>12395</v>
      </c>
      <c r="K2" s="147" t="s">
        <v>12397</v>
      </c>
      <c r="L2" s="191"/>
      <c r="M2" s="191"/>
      <c r="N2" s="191"/>
    </row>
    <row r="3" spans="2:17" ht="29.25" customHeight="1" thickBot="1">
      <c r="B3" s="135" t="s">
        <v>2872</v>
      </c>
      <c r="C3" s="131" t="s">
        <v>12291</v>
      </c>
      <c r="D3" s="25">
        <v>865717.51000000024</v>
      </c>
      <c r="E3" s="25">
        <f>+'NUESTROS COMBOS'!$D3-('NUESTROS COMBOS'!$D3*$M$4)</f>
        <v>467487.45540000009</v>
      </c>
      <c r="F3" s="149">
        <v>11</v>
      </c>
      <c r="G3" s="129">
        <v>281050.2300000001</v>
      </c>
      <c r="H3" s="125">
        <f>+Table_1[[#This Row],[Surtido Reducido]]-(Table_1[[#This Row],[Surtido Reducido]]*$M$4)</f>
        <v>151767.12420000005</v>
      </c>
      <c r="I3" s="122" t="s">
        <v>10889</v>
      </c>
      <c r="J3" s="123">
        <v>274</v>
      </c>
      <c r="K3" s="145" t="str">
        <f>+HYPERLINK(Q3,"IR - Comprar y/o Personalizar")</f>
        <v>IR - Comprar y/o Personalizar</v>
      </c>
      <c r="L3" s="22"/>
      <c r="M3" s="21" t="s">
        <v>68</v>
      </c>
      <c r="N3" s="22"/>
      <c r="Q3" s="144" t="s">
        <v>12399</v>
      </c>
    </row>
    <row r="4" spans="2:17" ht="29.25" customHeight="1" thickBot="1">
      <c r="B4" s="136" t="s">
        <v>2873</v>
      </c>
      <c r="C4" s="132" t="s">
        <v>12292</v>
      </c>
      <c r="D4" s="26">
        <v>1148270.32</v>
      </c>
      <c r="E4" s="26">
        <f>+'NUESTROS COMBOS'!$D4-('NUESTROS COMBOS'!$D4*$M$4)</f>
        <v>620065.97279999999</v>
      </c>
      <c r="F4" s="150" t="s">
        <v>10887</v>
      </c>
      <c r="G4" s="129">
        <v>653398.20000000007</v>
      </c>
      <c r="H4" s="125">
        <f>+Table_1[[#This Row],[Surtido Reducido]]-(Table_1[[#This Row],[Surtido Reducido]]*$M$4)</f>
        <v>352835.02800000005</v>
      </c>
      <c r="I4" s="122" t="s">
        <v>10889</v>
      </c>
      <c r="J4" s="123">
        <v>544</v>
      </c>
      <c r="K4" s="145" t="str">
        <f t="shared" ref="K4:K67" si="0">+HYPERLINK(Q4,"IR - Comprar y/o Personalizar")</f>
        <v>IR - Comprar y/o Personalizar</v>
      </c>
      <c r="L4" s="22"/>
      <c r="M4" s="27">
        <f>+DES.1</f>
        <v>0.46</v>
      </c>
      <c r="N4" s="22"/>
      <c r="Q4" s="144" t="s">
        <v>12400</v>
      </c>
    </row>
    <row r="5" spans="2:17" ht="29.25" customHeight="1">
      <c r="B5" s="136" t="s">
        <v>2874</v>
      </c>
      <c r="C5" s="132" t="s">
        <v>12293</v>
      </c>
      <c r="D5" s="26">
        <v>1294240.9200000004</v>
      </c>
      <c r="E5" s="26">
        <f>+'NUESTROS COMBOS'!$D5-('NUESTROS COMBOS'!$D5*$M$4)</f>
        <v>698890.09680000017</v>
      </c>
      <c r="F5" s="150" t="s">
        <v>10887</v>
      </c>
      <c r="G5" s="129">
        <v>739777.44000000018</v>
      </c>
      <c r="H5" s="125">
        <f>+Table_1[[#This Row],[Surtido Reducido]]-(Table_1[[#This Row],[Surtido Reducido]]*$M$4)</f>
        <v>399479.81760000007</v>
      </c>
      <c r="I5" s="122" t="s">
        <v>10889</v>
      </c>
      <c r="J5" s="123">
        <v>526</v>
      </c>
      <c r="K5" s="145" t="str">
        <f t="shared" si="0"/>
        <v>IR - Comprar y/o Personalizar</v>
      </c>
      <c r="L5" s="22"/>
      <c r="M5" s="22"/>
      <c r="N5" s="22"/>
      <c r="Q5" s="144" t="s">
        <v>12401</v>
      </c>
    </row>
    <row r="6" spans="2:17" ht="29.25" customHeight="1">
      <c r="B6" s="136" t="s">
        <v>2875</v>
      </c>
      <c r="C6" s="132" t="s">
        <v>12294</v>
      </c>
      <c r="D6" s="26">
        <v>2412511.2399999998</v>
      </c>
      <c r="E6" s="26">
        <f>+'NUESTROS COMBOS'!$D6-('NUESTROS COMBOS'!$D6*$M$4)</f>
        <v>1302756.0695999998</v>
      </c>
      <c r="F6" s="150" t="s">
        <v>10887</v>
      </c>
      <c r="G6" s="129">
        <v>1363175.6399999994</v>
      </c>
      <c r="H6" s="125">
        <f>+Table_1[[#This Row],[Surtido Reducido]]-(Table_1[[#This Row],[Surtido Reducido]]*$M$4)</f>
        <v>736114.84559999965</v>
      </c>
      <c r="I6" s="122" t="s">
        <v>10889</v>
      </c>
      <c r="J6" s="123">
        <v>1069</v>
      </c>
      <c r="K6" s="145" t="str">
        <f t="shared" si="0"/>
        <v>IR - Comprar y/o Personalizar</v>
      </c>
      <c r="L6" s="22"/>
      <c r="M6" s="22"/>
      <c r="N6" s="22"/>
      <c r="Q6" s="144" t="s">
        <v>12402</v>
      </c>
    </row>
    <row r="7" spans="2:17" ht="29.25" customHeight="1">
      <c r="B7" s="136" t="s">
        <v>12365</v>
      </c>
      <c r="C7" s="132" t="s">
        <v>12295</v>
      </c>
      <c r="D7" s="26">
        <v>833999.67999999993</v>
      </c>
      <c r="E7" s="26">
        <f>+'NUESTROS COMBOS'!$D7-('NUESTROS COMBOS'!$D7*$M$4)</f>
        <v>450359.82719999994</v>
      </c>
      <c r="F7" s="150" t="s">
        <v>10888</v>
      </c>
      <c r="G7" s="129">
        <v>651749.75999999943</v>
      </c>
      <c r="H7" s="125">
        <f>+Table_1[[#This Row],[Surtido Reducido]]-(Table_1[[#This Row],[Surtido Reducido]]*$M$4)</f>
        <v>351944.87039999967</v>
      </c>
      <c r="I7" s="122" t="s">
        <v>10889</v>
      </c>
      <c r="J7" s="123">
        <v>486</v>
      </c>
      <c r="K7" s="145" t="str">
        <f t="shared" si="0"/>
        <v>IR - Comprar y/o Personalizar</v>
      </c>
      <c r="L7" s="22"/>
      <c r="M7" s="22"/>
      <c r="N7" s="22"/>
      <c r="Q7" s="144" t="s">
        <v>12403</v>
      </c>
    </row>
    <row r="8" spans="2:17" ht="29.25" customHeight="1">
      <c r="B8" s="136" t="s">
        <v>12366</v>
      </c>
      <c r="C8" s="132" t="s">
        <v>12296</v>
      </c>
      <c r="D8" s="26">
        <v>846520.8399999995</v>
      </c>
      <c r="E8" s="26">
        <f>+'NUESTROS COMBOS'!$D8-('NUESTROS COMBOS'!$D8*$M$4)</f>
        <v>457121.25359999971</v>
      </c>
      <c r="F8" s="150" t="s">
        <v>10888</v>
      </c>
      <c r="G8" s="129">
        <v>661140.62999999942</v>
      </c>
      <c r="H8" s="125">
        <f>+Table_1[[#This Row],[Surtido Reducido]]-(Table_1[[#This Row],[Surtido Reducido]]*$M$4)</f>
        <v>357015.94019999966</v>
      </c>
      <c r="I8" s="122" t="s">
        <v>10889</v>
      </c>
      <c r="J8" s="124">
        <v>492</v>
      </c>
      <c r="K8" s="145" t="str">
        <f t="shared" si="0"/>
        <v>IR - Comprar y/o Personalizar</v>
      </c>
      <c r="L8" s="22"/>
      <c r="M8" s="22"/>
      <c r="N8" s="22"/>
      <c r="Q8" s="144" t="s">
        <v>12404</v>
      </c>
    </row>
    <row r="9" spans="2:17" ht="29.25" customHeight="1">
      <c r="B9" s="136" t="s">
        <v>12367</v>
      </c>
      <c r="C9" s="132" t="s">
        <v>12297</v>
      </c>
      <c r="D9" s="26">
        <v>1680520.5199999991</v>
      </c>
      <c r="E9" s="26">
        <f>+'NUESTROS COMBOS'!$D9-('NUESTROS COMBOS'!$D9*$M$4)</f>
        <v>907481.08079999953</v>
      </c>
      <c r="F9" s="150" t="s">
        <v>10888</v>
      </c>
      <c r="G9" s="129">
        <v>1312890.3900000011</v>
      </c>
      <c r="H9" s="125">
        <f>+Table_1[[#This Row],[Surtido Reducido]]-(Table_1[[#This Row],[Surtido Reducido]]*$M$4)</f>
        <v>708960.81060000055</v>
      </c>
      <c r="I9" s="122" t="s">
        <v>10889</v>
      </c>
      <c r="J9" s="124">
        <v>978</v>
      </c>
      <c r="K9" s="145" t="str">
        <f t="shared" si="0"/>
        <v>IR - Comprar y/o Personalizar</v>
      </c>
      <c r="L9" s="22"/>
      <c r="M9" s="22"/>
      <c r="N9" s="22"/>
      <c r="Q9" s="144" t="s">
        <v>12405</v>
      </c>
    </row>
    <row r="10" spans="2:17" ht="29.25" customHeight="1">
      <c r="B10" s="136" t="s">
        <v>2876</v>
      </c>
      <c r="C10" s="132" t="s">
        <v>12298</v>
      </c>
      <c r="D10" s="26">
        <v>681190.56000000052</v>
      </c>
      <c r="E10" s="26">
        <f>+'NUESTROS COMBOS'!$D10-('NUESTROS COMBOS'!$D10*$M$4)</f>
        <v>367842.90240000025</v>
      </c>
      <c r="F10" s="150" t="s">
        <v>10888</v>
      </c>
      <c r="G10" s="129">
        <v>385595.28000000026</v>
      </c>
      <c r="H10" s="125">
        <f>+Table_1[[#This Row],[Surtido Reducido]]-(Table_1[[#This Row],[Surtido Reducido]]*$M$4)</f>
        <v>208221.45120000013</v>
      </c>
      <c r="I10" s="122" t="s">
        <v>10916</v>
      </c>
      <c r="J10" s="124">
        <v>179</v>
      </c>
      <c r="K10" s="145" t="str">
        <f t="shared" si="0"/>
        <v>IR - Comprar y/o Personalizar</v>
      </c>
      <c r="L10" s="22"/>
      <c r="M10" s="22"/>
      <c r="N10" s="22"/>
      <c r="Q10" s="144" t="s">
        <v>12406</v>
      </c>
    </row>
    <row r="11" spans="2:17" ht="29.25" customHeight="1">
      <c r="B11" s="136" t="s">
        <v>10375</v>
      </c>
      <c r="C11" s="132" t="s">
        <v>12299</v>
      </c>
      <c r="D11" s="26">
        <v>371796.00000000006</v>
      </c>
      <c r="E11" s="26">
        <f>+'NUESTROS COMBOS'!$D11-('NUESTROS COMBOS'!$D11*$M$4)</f>
        <v>200769.84000000003</v>
      </c>
      <c r="F11" s="150" t="s">
        <v>10889</v>
      </c>
      <c r="G11" s="129">
        <v>268464</v>
      </c>
      <c r="H11" s="125">
        <f>+Table_1[[#This Row],[Surtido Reducido]]-(Table_1[[#This Row],[Surtido Reducido]]*$M$4)</f>
        <v>144970.56</v>
      </c>
      <c r="I11" s="122" t="s">
        <v>10916</v>
      </c>
      <c r="J11" s="124">
        <v>104</v>
      </c>
      <c r="K11" s="145" t="str">
        <f t="shared" si="0"/>
        <v>IR - Comprar y/o Personalizar</v>
      </c>
      <c r="L11" s="22"/>
      <c r="M11" s="22"/>
      <c r="N11" s="22"/>
      <c r="Q11" s="144" t="s">
        <v>12407</v>
      </c>
    </row>
    <row r="12" spans="2:17" ht="29.25" customHeight="1">
      <c r="B12" s="136" t="s">
        <v>2877</v>
      </c>
      <c r="C12" s="132" t="s">
        <v>12300</v>
      </c>
      <c r="D12" s="26">
        <v>689359.0399999998</v>
      </c>
      <c r="E12" s="26">
        <f>+'NUESTROS COMBOS'!$D12-('NUESTROS COMBOS'!$D12*$M$4)</f>
        <v>372253.88159999991</v>
      </c>
      <c r="F12" s="150" t="s">
        <v>10888</v>
      </c>
      <c r="G12" s="129">
        <v>389679.5199999999</v>
      </c>
      <c r="H12" s="125">
        <f>+Table_1[[#This Row],[Surtido Reducido]]-(Table_1[[#This Row],[Surtido Reducido]]*$M$4)</f>
        <v>210426.94079999995</v>
      </c>
      <c r="I12" s="122" t="s">
        <v>10916</v>
      </c>
      <c r="J12" s="124">
        <v>223</v>
      </c>
      <c r="K12" s="145" t="str">
        <f t="shared" si="0"/>
        <v>IR - Comprar y/o Personalizar</v>
      </c>
      <c r="L12" s="22"/>
      <c r="M12" s="22"/>
      <c r="N12" s="22"/>
      <c r="Q12" s="144" t="s">
        <v>12408</v>
      </c>
    </row>
    <row r="13" spans="2:17" ht="29.25" customHeight="1">
      <c r="B13" s="136" t="s">
        <v>2879</v>
      </c>
      <c r="C13" s="132" t="s">
        <v>12301</v>
      </c>
      <c r="D13" s="26">
        <v>817647.00000000012</v>
      </c>
      <c r="E13" s="26">
        <f>+'NUESTROS COMBOS'!$D13-('NUESTROS COMBOS'!$D13*$M$4)</f>
        <v>441529.38000000006</v>
      </c>
      <c r="F13" s="150" t="s">
        <v>10889</v>
      </c>
      <c r="G13" s="129">
        <v>570098</v>
      </c>
      <c r="H13" s="125">
        <f>+Table_1[[#This Row],[Surtido Reducido]]-(Table_1[[#This Row],[Surtido Reducido]]*$M$4)</f>
        <v>307852.92</v>
      </c>
      <c r="I13" s="122" t="s">
        <v>10916</v>
      </c>
      <c r="J13" s="124">
        <v>80</v>
      </c>
      <c r="K13" s="145" t="str">
        <f t="shared" si="0"/>
        <v>IR - Comprar y/o Personalizar</v>
      </c>
      <c r="L13" s="22"/>
      <c r="M13" s="22"/>
      <c r="N13" s="22"/>
      <c r="Q13" s="144" t="s">
        <v>12409</v>
      </c>
    </row>
    <row r="14" spans="2:17" ht="29.25" customHeight="1">
      <c r="B14" s="136" t="s">
        <v>2880</v>
      </c>
      <c r="C14" s="132" t="s">
        <v>12302</v>
      </c>
      <c r="D14" s="26">
        <v>564024.96000000008</v>
      </c>
      <c r="E14" s="26">
        <f>+'NUESTROS COMBOS'!$D14-('NUESTROS COMBOS'!$D14*$M$4)</f>
        <v>304573.47840000002</v>
      </c>
      <c r="F14" s="150" t="s">
        <v>10889</v>
      </c>
      <c r="G14" s="129">
        <v>406016.64000000007</v>
      </c>
      <c r="H14" s="125">
        <f>+Table_1[[#This Row],[Surtido Reducido]]-(Table_1[[#This Row],[Surtido Reducido]]*$M$4)</f>
        <v>219248.98560000004</v>
      </c>
      <c r="I14" s="122" t="s">
        <v>10916</v>
      </c>
      <c r="J14" s="124">
        <v>77</v>
      </c>
      <c r="K14" s="145" t="str">
        <f t="shared" si="0"/>
        <v>IR - Comprar y/o Personalizar</v>
      </c>
      <c r="L14" s="22"/>
      <c r="M14" s="22"/>
      <c r="N14" s="22"/>
      <c r="Q14" s="144" t="s">
        <v>12410</v>
      </c>
    </row>
    <row r="15" spans="2:17" ht="29.25" customHeight="1">
      <c r="B15" s="136" t="s">
        <v>2881</v>
      </c>
      <c r="C15" s="132" t="s">
        <v>12303</v>
      </c>
      <c r="D15" s="26">
        <v>424440.66999999993</v>
      </c>
      <c r="E15" s="26">
        <f>+'NUESTROS COMBOS'!$D15-('NUESTROS COMBOS'!$D15*$M$4)</f>
        <v>229197.96179999996</v>
      </c>
      <c r="F15" s="150" t="s">
        <v>10890</v>
      </c>
      <c r="G15" s="129">
        <v>320223.41000000003</v>
      </c>
      <c r="H15" s="125">
        <f>+Table_1[[#This Row],[Surtido Reducido]]-(Table_1[[#This Row],[Surtido Reducido]]*$M$4)</f>
        <v>172920.64140000002</v>
      </c>
      <c r="I15" s="122" t="s">
        <v>10889</v>
      </c>
      <c r="J15" s="124">
        <v>126</v>
      </c>
      <c r="K15" s="145" t="str">
        <f t="shared" si="0"/>
        <v>IR - Comprar y/o Personalizar</v>
      </c>
      <c r="L15" s="22" t="s">
        <v>2878</v>
      </c>
      <c r="M15" s="22"/>
      <c r="N15" s="22"/>
      <c r="Q15" s="144" t="s">
        <v>12411</v>
      </c>
    </row>
    <row r="16" spans="2:17" ht="29.25" customHeight="1">
      <c r="B16" s="136" t="s">
        <v>12368</v>
      </c>
      <c r="C16" s="132" t="s">
        <v>12304</v>
      </c>
      <c r="D16" s="26">
        <v>233471.52</v>
      </c>
      <c r="E16" s="26">
        <f>+'NUESTROS COMBOS'!$D16-('NUESTROS COMBOS'!$D16*$M$4)</f>
        <v>126074.62079999999</v>
      </c>
      <c r="F16" s="150" t="s">
        <v>12360</v>
      </c>
      <c r="G16" s="129">
        <v>165732.72</v>
      </c>
      <c r="H16" s="125">
        <f>+Table_1[[#This Row],[Surtido Reducido]]-(Table_1[[#This Row],[Surtido Reducido]]*$M$4)</f>
        <v>89495.668799999999</v>
      </c>
      <c r="I16" s="122" t="s">
        <v>10889</v>
      </c>
      <c r="J16" s="124">
        <v>75</v>
      </c>
      <c r="K16" s="145" t="str">
        <f t="shared" si="0"/>
        <v>IR - Comprar y/o Personalizar</v>
      </c>
      <c r="L16" s="22"/>
      <c r="M16" s="22"/>
      <c r="N16" s="22"/>
      <c r="Q16" s="144" t="s">
        <v>12412</v>
      </c>
    </row>
    <row r="17" spans="2:17" ht="29.25" customHeight="1">
      <c r="B17" s="136" t="s">
        <v>2882</v>
      </c>
      <c r="C17" s="132" t="s">
        <v>12305</v>
      </c>
      <c r="D17" s="26">
        <v>242453.40000000002</v>
      </c>
      <c r="E17" s="26">
        <f>+'NUESTROS COMBOS'!$D17-('NUESTROS COMBOS'!$D17*$M$4)</f>
        <v>130924.83600000001</v>
      </c>
      <c r="F17" s="150" t="s">
        <v>10887</v>
      </c>
      <c r="G17" s="129">
        <v>179919.83999999997</v>
      </c>
      <c r="H17" s="125">
        <f>+Table_1[[#This Row],[Surtido Reducido]]-(Table_1[[#This Row],[Surtido Reducido]]*$M$4)</f>
        <v>97156.713599999974</v>
      </c>
      <c r="I17" s="122" t="s">
        <v>10889</v>
      </c>
      <c r="J17" s="124">
        <v>94</v>
      </c>
      <c r="K17" s="145" t="str">
        <f t="shared" si="0"/>
        <v>IR - Comprar y/o Personalizar</v>
      </c>
      <c r="L17" s="22"/>
      <c r="M17" s="22"/>
      <c r="N17" s="22"/>
      <c r="Q17" s="144" t="s">
        <v>12413</v>
      </c>
    </row>
    <row r="18" spans="2:17" ht="29.25" customHeight="1">
      <c r="B18" s="136" t="s">
        <v>2883</v>
      </c>
      <c r="C18" s="132" t="s">
        <v>12306</v>
      </c>
      <c r="D18" s="26">
        <v>121411.3</v>
      </c>
      <c r="E18" s="26">
        <f>+'NUESTROS COMBOS'!$D18-('NUESTROS COMBOS'!$D18*$M$4)</f>
        <v>65562.101999999999</v>
      </c>
      <c r="F18" s="150" t="s">
        <v>10891</v>
      </c>
      <c r="G18" s="129">
        <v>83509.600000000006</v>
      </c>
      <c r="H18" s="125">
        <f>+Table_1[[#This Row],[Surtido Reducido]]-(Table_1[[#This Row],[Surtido Reducido]]*$M$4)</f>
        <v>45095.184000000001</v>
      </c>
      <c r="I18" s="122" t="s">
        <v>12382</v>
      </c>
      <c r="J18" s="124">
        <v>452</v>
      </c>
      <c r="K18" s="145" t="str">
        <f t="shared" si="0"/>
        <v>IR - Comprar y/o Personalizar</v>
      </c>
      <c r="L18" s="22"/>
      <c r="M18" s="22"/>
      <c r="N18" s="22"/>
      <c r="Q18" s="144" t="s">
        <v>12414</v>
      </c>
    </row>
    <row r="19" spans="2:17" ht="29.25" customHeight="1">
      <c r="B19" s="137" t="s">
        <v>2884</v>
      </c>
      <c r="C19" s="133" t="s">
        <v>12307</v>
      </c>
      <c r="D19" s="28">
        <v>2424584.1599999992</v>
      </c>
      <c r="E19" s="28">
        <f>+'NUESTROS COMBOS'!$D19-('NUESTROS COMBOS'!$D19*$M$4)</f>
        <v>1309275.4463999995</v>
      </c>
      <c r="F19" s="151" t="s">
        <v>12361</v>
      </c>
      <c r="G19" s="129">
        <v>2177035.1600000011</v>
      </c>
      <c r="H19" s="125">
        <f>+Table_1[[#This Row],[Surtido Reducido]]-(Table_1[[#This Row],[Surtido Reducido]]*$M$4)</f>
        <v>1175598.9864000005</v>
      </c>
      <c r="I19" s="122" t="s">
        <v>12383</v>
      </c>
      <c r="J19" s="124">
        <v>790</v>
      </c>
      <c r="K19" s="145" t="str">
        <f t="shared" si="0"/>
        <v>IR - Comprar y/o Personalizar</v>
      </c>
      <c r="L19" s="22" t="s">
        <v>2878</v>
      </c>
      <c r="M19" s="22"/>
      <c r="N19" s="22"/>
      <c r="Q19" s="144" t="s">
        <v>12415</v>
      </c>
    </row>
    <row r="20" spans="2:17" ht="29.25" customHeight="1">
      <c r="B20" s="136" t="s">
        <v>2885</v>
      </c>
      <c r="C20" s="132" t="s">
        <v>12308</v>
      </c>
      <c r="D20" s="26">
        <v>477561.00000000017</v>
      </c>
      <c r="E20" s="26">
        <f>+'NUESTROS COMBOS'!$D20-('NUESTROS COMBOS'!$D20*$M$4)</f>
        <v>257882.94000000009</v>
      </c>
      <c r="F20" s="150" t="s">
        <v>10892</v>
      </c>
      <c r="G20" s="129">
        <v>268783.44</v>
      </c>
      <c r="H20" s="125">
        <f>+Table_1[[#This Row],[Surtido Reducido]]-(Table_1[[#This Row],[Surtido Reducido]]*$M$4)</f>
        <v>145143.0576</v>
      </c>
      <c r="I20" s="122" t="s">
        <v>10906</v>
      </c>
      <c r="J20" s="124">
        <v>556</v>
      </c>
      <c r="K20" s="145" t="str">
        <f t="shared" si="0"/>
        <v>IR - Comprar y/o Personalizar</v>
      </c>
      <c r="L20" s="22"/>
      <c r="M20" s="22"/>
      <c r="N20" s="22"/>
      <c r="Q20" s="144" t="s">
        <v>12416</v>
      </c>
    </row>
    <row r="21" spans="2:17" ht="29.25" customHeight="1">
      <c r="B21" s="136" t="s">
        <v>2886</v>
      </c>
      <c r="C21" s="132" t="s">
        <v>12309</v>
      </c>
      <c r="D21" s="26">
        <v>407234.90000000008</v>
      </c>
      <c r="E21" s="26">
        <f>+'NUESTROS COMBOS'!$D21-('NUESTROS COMBOS'!$D21*$M$4)</f>
        <v>219906.84600000005</v>
      </c>
      <c r="F21" s="150" t="s">
        <v>10893</v>
      </c>
      <c r="G21" s="129">
        <v>239008.08</v>
      </c>
      <c r="H21" s="125">
        <f>+Table_1[[#This Row],[Surtido Reducido]]-(Table_1[[#This Row],[Surtido Reducido]]*$M$4)</f>
        <v>129064.36319999999</v>
      </c>
      <c r="I21" s="122" t="s">
        <v>10889</v>
      </c>
      <c r="J21" s="124">
        <v>165</v>
      </c>
      <c r="K21" s="145" t="str">
        <f t="shared" si="0"/>
        <v>IR - Comprar y/o Personalizar</v>
      </c>
      <c r="L21" s="22"/>
      <c r="M21" s="22"/>
      <c r="N21" s="22"/>
      <c r="Q21" s="144" t="s">
        <v>12417</v>
      </c>
    </row>
    <row r="22" spans="2:17" ht="29.25" customHeight="1">
      <c r="B22" s="136" t="s">
        <v>2887</v>
      </c>
      <c r="C22" s="132" t="s">
        <v>12310</v>
      </c>
      <c r="D22" s="26">
        <v>814976.85000000021</v>
      </c>
      <c r="E22" s="26">
        <f>+'NUESTROS COMBOS'!$D22-('NUESTROS COMBOS'!$D22*$M$4)</f>
        <v>440087.49900000007</v>
      </c>
      <c r="F22" s="150" t="s">
        <v>10894</v>
      </c>
      <c r="G22" s="129">
        <v>499266.40000000008</v>
      </c>
      <c r="H22" s="125">
        <f>+Table_1[[#This Row],[Surtido Reducido]]-(Table_1[[#This Row],[Surtido Reducido]]*$M$4)</f>
        <v>269603.85600000003</v>
      </c>
      <c r="I22" s="122" t="s">
        <v>10888</v>
      </c>
      <c r="J22" s="124">
        <v>590</v>
      </c>
      <c r="K22" s="145" t="str">
        <f t="shared" si="0"/>
        <v>IR - Comprar y/o Personalizar</v>
      </c>
      <c r="L22" s="22"/>
      <c r="M22" s="22"/>
      <c r="N22" s="22"/>
      <c r="Q22" s="144" t="s">
        <v>12418</v>
      </c>
    </row>
    <row r="23" spans="2:17" ht="29.25" customHeight="1">
      <c r="B23" s="136" t="s">
        <v>2888</v>
      </c>
      <c r="C23" s="132" t="s">
        <v>12311</v>
      </c>
      <c r="D23" s="26">
        <v>371460.8</v>
      </c>
      <c r="E23" s="26">
        <f>+'NUESTROS COMBOS'!$D23-('NUESTROS COMBOS'!$D23*$M$4)</f>
        <v>200588.83199999999</v>
      </c>
      <c r="F23" s="150" t="s">
        <v>12362</v>
      </c>
      <c r="G23" s="129">
        <v>174188.79999999999</v>
      </c>
      <c r="H23" s="125">
        <f>+Table_1[[#This Row],[Surtido Reducido]]-(Table_1[[#This Row],[Surtido Reducido]]*$M$4)</f>
        <v>94061.95199999999</v>
      </c>
      <c r="I23" s="122" t="s">
        <v>10906</v>
      </c>
      <c r="J23" s="124">
        <v>212</v>
      </c>
      <c r="K23" s="145" t="str">
        <f t="shared" si="0"/>
        <v>IR - Comprar y/o Personalizar</v>
      </c>
      <c r="L23" s="22"/>
      <c r="M23" s="22"/>
      <c r="N23" s="22"/>
      <c r="Q23" s="144" t="s">
        <v>12419</v>
      </c>
    </row>
    <row r="24" spans="2:17" ht="29.25" customHeight="1">
      <c r="B24" s="136" t="s">
        <v>2889</v>
      </c>
      <c r="C24" s="132" t="s">
        <v>12312</v>
      </c>
      <c r="D24" s="26">
        <v>766327.96000000008</v>
      </c>
      <c r="E24" s="26">
        <f>+'NUESTROS COMBOS'!$D24-('NUESTROS COMBOS'!$D24*$M$4)</f>
        <v>413817.09840000002</v>
      </c>
      <c r="F24" s="150" t="s">
        <v>10888</v>
      </c>
      <c r="G24" s="129">
        <v>582195.97</v>
      </c>
      <c r="H24" s="125">
        <f>+Table_1[[#This Row],[Surtido Reducido]]-(Table_1[[#This Row],[Surtido Reducido]]*$M$4)</f>
        <v>314385.82379999995</v>
      </c>
      <c r="I24" s="122" t="s">
        <v>10889</v>
      </c>
      <c r="J24" s="124">
        <v>80</v>
      </c>
      <c r="K24" s="145" t="str">
        <f t="shared" si="0"/>
        <v>IR - Comprar y/o Personalizar</v>
      </c>
      <c r="L24" s="22"/>
      <c r="M24" s="22"/>
      <c r="N24" s="22"/>
      <c r="Q24" s="144" t="s">
        <v>12420</v>
      </c>
    </row>
    <row r="25" spans="2:17" ht="29.25" customHeight="1">
      <c r="B25" s="136" t="s">
        <v>2890</v>
      </c>
      <c r="C25" s="132" t="s">
        <v>12313</v>
      </c>
      <c r="D25" s="26">
        <v>304966.02</v>
      </c>
      <c r="E25" s="26">
        <f>+'NUESTROS COMBOS'!$D25-('NUESTROS COMBOS'!$D25*$M$4)</f>
        <v>164681.6508</v>
      </c>
      <c r="F25" s="150" t="s">
        <v>10895</v>
      </c>
      <c r="G25" s="129">
        <v>169736.2</v>
      </c>
      <c r="H25" s="125">
        <f>+Table_1[[#This Row],[Surtido Reducido]]-(Table_1[[#This Row],[Surtido Reducido]]*$M$4)</f>
        <v>91657.54800000001</v>
      </c>
      <c r="I25" s="122" t="s">
        <v>10896</v>
      </c>
      <c r="J25" s="124">
        <v>483</v>
      </c>
      <c r="K25" s="145" t="str">
        <f t="shared" si="0"/>
        <v>IR - Comprar y/o Personalizar</v>
      </c>
      <c r="L25" s="22"/>
      <c r="M25" s="22"/>
      <c r="N25" s="22"/>
      <c r="Q25" s="144" t="s">
        <v>12421</v>
      </c>
    </row>
    <row r="26" spans="2:17" ht="29.25" customHeight="1">
      <c r="B26" s="136" t="s">
        <v>2891</v>
      </c>
      <c r="C26" s="132" t="s">
        <v>12314</v>
      </c>
      <c r="D26" s="26">
        <v>257848.10000000006</v>
      </c>
      <c r="E26" s="26">
        <f>+'NUESTROS COMBOS'!$D26-('NUESTROS COMBOS'!$D26*$M$4)</f>
        <v>139237.97400000005</v>
      </c>
      <c r="F26" s="150" t="s">
        <v>10896</v>
      </c>
      <c r="G26" s="129">
        <v>178708.86</v>
      </c>
      <c r="H26" s="125">
        <f>+Table_1[[#This Row],[Surtido Reducido]]-(Table_1[[#This Row],[Surtido Reducido]]*$M$4)</f>
        <v>96502.78439999999</v>
      </c>
      <c r="I26" s="122" t="s">
        <v>10906</v>
      </c>
      <c r="J26" s="124">
        <v>171</v>
      </c>
      <c r="K26" s="145" t="str">
        <f t="shared" si="0"/>
        <v>IR - Comprar y/o Personalizar</v>
      </c>
      <c r="L26" s="22"/>
      <c r="M26" s="22"/>
      <c r="N26" s="22"/>
      <c r="Q26" s="144" t="s">
        <v>12422</v>
      </c>
    </row>
    <row r="27" spans="2:17" ht="29.25" customHeight="1">
      <c r="B27" s="136" t="s">
        <v>2893</v>
      </c>
      <c r="C27" s="132" t="s">
        <v>12315</v>
      </c>
      <c r="D27" s="26">
        <v>546014.12</v>
      </c>
      <c r="E27" s="26">
        <f>+'NUESTROS COMBOS'!$D27-('NUESTROS COMBOS'!$D27*$M$4)</f>
        <v>294847.62479999999</v>
      </c>
      <c r="F27" s="150" t="s">
        <v>10897</v>
      </c>
      <c r="G27" s="129">
        <v>282470.57999999984</v>
      </c>
      <c r="H27" s="125">
        <f>+Table_1[[#This Row],[Surtido Reducido]]-(Table_1[[#This Row],[Surtido Reducido]]*$M$4)</f>
        <v>152534.11319999991</v>
      </c>
      <c r="I27" s="122" t="s">
        <v>12384</v>
      </c>
      <c r="J27" s="124">
        <v>461</v>
      </c>
      <c r="K27" s="145" t="str">
        <f t="shared" si="0"/>
        <v>IR - Comprar y/o Personalizar</v>
      </c>
      <c r="L27" s="22"/>
      <c r="M27" s="22"/>
      <c r="N27" s="22"/>
      <c r="Q27" s="144" t="s">
        <v>12423</v>
      </c>
    </row>
    <row r="28" spans="2:17" ht="29.25" customHeight="1">
      <c r="B28" s="136" t="s">
        <v>2894</v>
      </c>
      <c r="C28" s="132" t="s">
        <v>12316</v>
      </c>
      <c r="D28" s="26">
        <v>320074.8</v>
      </c>
      <c r="E28" s="26">
        <f>+'NUESTROS COMBOS'!$D28-('NUESTROS COMBOS'!$D28*$M$4)</f>
        <v>172840.39199999999</v>
      </c>
      <c r="F28" s="150" t="s">
        <v>10898</v>
      </c>
      <c r="G28" s="129">
        <v>204764.88000000003</v>
      </c>
      <c r="H28" s="125">
        <f>+Table_1[[#This Row],[Surtido Reducido]]-(Table_1[[#This Row],[Surtido Reducido]]*$M$4)</f>
        <v>110573.03520000001</v>
      </c>
      <c r="I28" s="122" t="s">
        <v>10889</v>
      </c>
      <c r="J28" s="124">
        <v>80</v>
      </c>
      <c r="K28" s="145" t="str">
        <f t="shared" si="0"/>
        <v>IR - Comprar y/o Personalizar</v>
      </c>
      <c r="L28" s="22"/>
      <c r="M28" s="22"/>
      <c r="N28" s="22"/>
      <c r="Q28" s="144" t="s">
        <v>12424</v>
      </c>
    </row>
    <row r="29" spans="2:17" ht="29.25" customHeight="1">
      <c r="B29" s="136" t="s">
        <v>2895</v>
      </c>
      <c r="C29" s="132" t="s">
        <v>12317</v>
      </c>
      <c r="D29" s="26">
        <v>661192.99999999988</v>
      </c>
      <c r="E29" s="26">
        <f>+'NUESTROS COMBOS'!$D29-('NUESTROS COMBOS'!$D29*$M$4)</f>
        <v>357044.21999999991</v>
      </c>
      <c r="F29" s="150" t="s">
        <v>10898</v>
      </c>
      <c r="G29" s="129">
        <v>305923.79999999993</v>
      </c>
      <c r="H29" s="125">
        <f>+Table_1[[#This Row],[Surtido Reducido]]-(Table_1[[#This Row],[Surtido Reducido]]*$M$4)</f>
        <v>165198.85199999996</v>
      </c>
      <c r="I29" s="122" t="s">
        <v>10889</v>
      </c>
      <c r="J29" s="124">
        <v>142</v>
      </c>
      <c r="K29" s="145" t="str">
        <f t="shared" si="0"/>
        <v>IR - Comprar y/o Personalizar</v>
      </c>
      <c r="L29" s="22"/>
      <c r="M29" s="22"/>
      <c r="N29" s="22"/>
      <c r="Q29" s="144" t="s">
        <v>12425</v>
      </c>
    </row>
    <row r="30" spans="2:17" ht="29.25" customHeight="1">
      <c r="B30" s="136" t="s">
        <v>2896</v>
      </c>
      <c r="C30" s="132" t="s">
        <v>12318</v>
      </c>
      <c r="D30" s="26">
        <v>260600.19999999998</v>
      </c>
      <c r="E30" s="26">
        <f>+'NUESTROS COMBOS'!$D30-('NUESTROS COMBOS'!$D30*$M$4)</f>
        <v>140724.10799999998</v>
      </c>
      <c r="F30" s="150" t="s">
        <v>10898</v>
      </c>
      <c r="G30" s="129">
        <v>168280.11999999997</v>
      </c>
      <c r="H30" s="125">
        <f>+Table_1[[#This Row],[Surtido Reducido]]-(Table_1[[#This Row],[Surtido Reducido]]*$M$4)</f>
        <v>90871.264799999975</v>
      </c>
      <c r="I30" s="122" t="s">
        <v>10889</v>
      </c>
      <c r="J30" s="124">
        <v>74</v>
      </c>
      <c r="K30" s="145" t="str">
        <f t="shared" si="0"/>
        <v>IR - Comprar y/o Personalizar</v>
      </c>
      <c r="L30" s="22"/>
      <c r="M30" s="22"/>
      <c r="N30" s="22"/>
      <c r="Q30" s="144" t="s">
        <v>12426</v>
      </c>
    </row>
    <row r="31" spans="2:17" ht="29.25" customHeight="1">
      <c r="B31" s="136" t="s">
        <v>2897</v>
      </c>
      <c r="C31" s="132" t="s">
        <v>12319</v>
      </c>
      <c r="D31" s="26">
        <v>679963.89000000013</v>
      </c>
      <c r="E31" s="26">
        <f>+'NUESTROS COMBOS'!$D31-('NUESTROS COMBOS'!$D31*$M$4)</f>
        <v>367180.50060000003</v>
      </c>
      <c r="F31" s="150" t="s">
        <v>10899</v>
      </c>
      <c r="G31" s="129">
        <v>344893.08000000007</v>
      </c>
      <c r="H31" s="125">
        <f>+Table_1[[#This Row],[Surtido Reducido]]-(Table_1[[#This Row],[Surtido Reducido]]*$M$4)</f>
        <v>186242.26320000004</v>
      </c>
      <c r="I31" s="122" t="s">
        <v>10916</v>
      </c>
      <c r="J31" s="124">
        <v>72</v>
      </c>
      <c r="K31" s="145" t="str">
        <f t="shared" si="0"/>
        <v>IR - Comprar y/o Personalizar</v>
      </c>
      <c r="L31" s="22"/>
      <c r="M31" s="22"/>
      <c r="N31" s="22"/>
      <c r="Q31" s="144" t="s">
        <v>12427</v>
      </c>
    </row>
    <row r="32" spans="2:17" ht="29.25" customHeight="1">
      <c r="B32" s="136" t="s">
        <v>2898</v>
      </c>
      <c r="C32" s="132" t="s">
        <v>12320</v>
      </c>
      <c r="D32" s="26">
        <v>902480.33000000054</v>
      </c>
      <c r="E32" s="26">
        <f>+'NUESTROS COMBOS'!$D32-('NUESTROS COMBOS'!$D32*$M$4)</f>
        <v>487339.37820000027</v>
      </c>
      <c r="F32" s="150" t="s">
        <v>10900</v>
      </c>
      <c r="G32" s="129">
        <v>568939.7300000001</v>
      </c>
      <c r="H32" s="125">
        <f>+Table_1[[#This Row],[Surtido Reducido]]-(Table_1[[#This Row],[Surtido Reducido]]*$M$4)</f>
        <v>307227.45420000004</v>
      </c>
      <c r="I32" s="122" t="s">
        <v>12385</v>
      </c>
      <c r="J32" s="124">
        <v>527</v>
      </c>
      <c r="K32" s="145" t="str">
        <f t="shared" si="0"/>
        <v>IR - Comprar y/o Personalizar</v>
      </c>
      <c r="L32" s="22"/>
      <c r="M32" s="22"/>
      <c r="N32" s="22"/>
      <c r="Q32" s="144" t="s">
        <v>12428</v>
      </c>
    </row>
    <row r="33" spans="2:17" ht="29.25" customHeight="1">
      <c r="B33" s="136" t="s">
        <v>12369</v>
      </c>
      <c r="C33" s="132" t="s">
        <v>12321</v>
      </c>
      <c r="D33" s="26">
        <v>470280.33</v>
      </c>
      <c r="E33" s="26">
        <f>+'NUESTROS COMBOS'!$D33-('NUESTROS COMBOS'!$D33*$M$4)</f>
        <v>253951.37820000001</v>
      </c>
      <c r="F33" s="150" t="s">
        <v>10901</v>
      </c>
      <c r="G33" s="129">
        <v>353855.57</v>
      </c>
      <c r="H33" s="125">
        <f>+Table_1[[#This Row],[Surtido Reducido]]-(Table_1[[#This Row],[Surtido Reducido]]*$M$4)</f>
        <v>191082.00779999999</v>
      </c>
      <c r="I33" s="122" t="s">
        <v>10889</v>
      </c>
      <c r="J33" s="124">
        <v>90</v>
      </c>
      <c r="K33" s="145" t="str">
        <f t="shared" si="0"/>
        <v>IR - Comprar y/o Personalizar</v>
      </c>
      <c r="L33" s="22"/>
      <c r="M33" s="22"/>
      <c r="N33" s="22"/>
      <c r="Q33" s="144" t="s">
        <v>12429</v>
      </c>
    </row>
    <row r="34" spans="2:17" ht="29.25" customHeight="1">
      <c r="B34" s="136" t="s">
        <v>2899</v>
      </c>
      <c r="C34" s="132" t="s">
        <v>12322</v>
      </c>
      <c r="D34" s="26">
        <v>406110.10000000003</v>
      </c>
      <c r="E34" s="26">
        <f>+'NUESTROS COMBOS'!$D34-('NUESTROS COMBOS'!$D34*$M$4)</f>
        <v>219299.454</v>
      </c>
      <c r="F34" s="150" t="s">
        <v>10902</v>
      </c>
      <c r="G34" s="129">
        <v>183395.45</v>
      </c>
      <c r="H34" s="125">
        <f>+Table_1[[#This Row],[Surtido Reducido]]-(Table_1[[#This Row],[Surtido Reducido]]*$M$4)</f>
        <v>99033.543000000005</v>
      </c>
      <c r="I34" s="122" t="s">
        <v>12385</v>
      </c>
      <c r="J34" s="124">
        <v>382</v>
      </c>
      <c r="K34" s="145" t="str">
        <f t="shared" si="0"/>
        <v>IR - Comprar y/o Personalizar</v>
      </c>
      <c r="L34" s="22"/>
      <c r="M34" s="22"/>
      <c r="N34" s="22"/>
      <c r="Q34" s="144" t="s">
        <v>12430</v>
      </c>
    </row>
    <row r="35" spans="2:17" ht="29.25" customHeight="1">
      <c r="B35" s="136" t="s">
        <v>2900</v>
      </c>
      <c r="C35" s="132" t="s">
        <v>12323</v>
      </c>
      <c r="D35" s="26">
        <v>252041.3</v>
      </c>
      <c r="E35" s="26">
        <f>+'NUESTROS COMBOS'!$D35-('NUESTROS COMBOS'!$D35*$M$4)</f>
        <v>136102.30199999997</v>
      </c>
      <c r="F35" s="150" t="s">
        <v>10893</v>
      </c>
      <c r="G35" s="129">
        <v>211902.94999999998</v>
      </c>
      <c r="H35" s="125">
        <f>+Table_1[[#This Row],[Surtido Reducido]]-(Table_1[[#This Row],[Surtido Reducido]]*$M$4)</f>
        <v>114427.59299999999</v>
      </c>
      <c r="I35" s="122" t="s">
        <v>10898</v>
      </c>
      <c r="J35" s="124">
        <v>298</v>
      </c>
      <c r="K35" s="145" t="str">
        <f t="shared" si="0"/>
        <v>IR - Comprar y/o Personalizar</v>
      </c>
      <c r="L35" s="22"/>
      <c r="M35" s="22"/>
      <c r="N35" s="22"/>
      <c r="Q35" s="144" t="s">
        <v>12431</v>
      </c>
    </row>
    <row r="36" spans="2:17" ht="29.25" customHeight="1">
      <c r="B36" s="136" t="s">
        <v>2901</v>
      </c>
      <c r="C36" s="132" t="s">
        <v>12324</v>
      </c>
      <c r="D36" s="26">
        <v>526225.8600000001</v>
      </c>
      <c r="E36" s="26">
        <f>+'NUESTROS COMBOS'!$D36-('NUESTROS COMBOS'!$D36*$M$4)</f>
        <v>284161.96440000006</v>
      </c>
      <c r="F36" s="150" t="s">
        <v>10903</v>
      </c>
      <c r="G36" s="129">
        <v>258848.92</v>
      </c>
      <c r="H36" s="125">
        <f>+Table_1[[#This Row],[Surtido Reducido]]-(Table_1[[#This Row],[Surtido Reducido]]*$M$4)</f>
        <v>139778.41680000001</v>
      </c>
      <c r="I36" s="122" t="s">
        <v>10909</v>
      </c>
      <c r="J36" s="124">
        <v>265</v>
      </c>
      <c r="K36" s="145" t="str">
        <f t="shared" si="0"/>
        <v>IR - Comprar y/o Personalizar</v>
      </c>
      <c r="L36" s="22"/>
      <c r="M36" s="29"/>
      <c r="N36" s="22"/>
      <c r="Q36" s="144" t="s">
        <v>12432</v>
      </c>
    </row>
    <row r="37" spans="2:17" ht="29.25" customHeight="1">
      <c r="B37" s="136" t="s">
        <v>2902</v>
      </c>
      <c r="C37" s="132" t="s">
        <v>12325</v>
      </c>
      <c r="D37" s="26">
        <v>167628.25</v>
      </c>
      <c r="E37" s="26">
        <f>+'NUESTROS COMBOS'!$D37-('NUESTROS COMBOS'!$D37*$M$4)</f>
        <v>90519.25499999999</v>
      </c>
      <c r="F37" s="150" t="s">
        <v>10904</v>
      </c>
      <c r="G37" s="129">
        <v>126664</v>
      </c>
      <c r="H37" s="125">
        <f>+Table_1[[#This Row],[Surtido Reducido]]-(Table_1[[#This Row],[Surtido Reducido]]*$M$4)</f>
        <v>68398.559999999998</v>
      </c>
      <c r="I37" s="122" t="s">
        <v>12386</v>
      </c>
      <c r="J37" s="124">
        <v>527</v>
      </c>
      <c r="K37" s="145" t="str">
        <f t="shared" si="0"/>
        <v>IR - Comprar y/o Personalizar</v>
      </c>
      <c r="L37" s="22"/>
      <c r="M37" s="22"/>
      <c r="N37" s="22"/>
      <c r="Q37" s="144" t="s">
        <v>12433</v>
      </c>
    </row>
    <row r="38" spans="2:17" ht="29.25" customHeight="1">
      <c r="B38" s="136" t="s">
        <v>2903</v>
      </c>
      <c r="C38" s="132" t="s">
        <v>12326</v>
      </c>
      <c r="D38" s="26">
        <v>509099.99999999977</v>
      </c>
      <c r="E38" s="26">
        <f>+'NUESTROS COMBOS'!$D38-('NUESTROS COMBOS'!$D38*$M$4)</f>
        <v>274913.99999999988</v>
      </c>
      <c r="F38" s="150" t="s">
        <v>10905</v>
      </c>
      <c r="G38" s="129">
        <v>318580.00000000006</v>
      </c>
      <c r="H38" s="125">
        <f>+Table_1[[#This Row],[Surtido Reducido]]-(Table_1[[#This Row],[Surtido Reducido]]*$M$4)</f>
        <v>172033.2</v>
      </c>
      <c r="I38" s="122" t="s">
        <v>12387</v>
      </c>
      <c r="J38" s="124">
        <v>62</v>
      </c>
      <c r="K38" s="145" t="str">
        <f t="shared" si="0"/>
        <v>IR - Comprar y/o Personalizar</v>
      </c>
      <c r="L38" s="22"/>
      <c r="M38" s="22"/>
      <c r="N38" s="22"/>
      <c r="Q38" s="144" t="s">
        <v>12434</v>
      </c>
    </row>
    <row r="39" spans="2:17" ht="29.25" customHeight="1">
      <c r="B39" s="136" t="s">
        <v>10376</v>
      </c>
      <c r="C39" s="132" t="s">
        <v>12327</v>
      </c>
      <c r="D39" s="26">
        <v>759403.20000000019</v>
      </c>
      <c r="E39" s="26">
        <f>+'NUESTROS COMBOS'!$D39-('NUESTROS COMBOS'!$D39*$M$4)</f>
        <v>410077.72800000006</v>
      </c>
      <c r="F39" s="150" t="s">
        <v>10905</v>
      </c>
      <c r="G39" s="129">
        <v>480441.91999999975</v>
      </c>
      <c r="H39" s="125">
        <f>+Table_1[[#This Row],[Surtido Reducido]]-(Table_1[[#This Row],[Surtido Reducido]]*$M$4)</f>
        <v>259438.63679999986</v>
      </c>
      <c r="I39" s="122" t="s">
        <v>12387</v>
      </c>
      <c r="J39" s="124">
        <v>90</v>
      </c>
      <c r="K39" s="145" t="str">
        <f t="shared" si="0"/>
        <v>IR - Comprar y/o Personalizar</v>
      </c>
      <c r="L39" s="22"/>
      <c r="M39" s="22"/>
      <c r="N39" s="22"/>
      <c r="Q39" s="144" t="s">
        <v>12435</v>
      </c>
    </row>
    <row r="40" spans="2:17" ht="29.25" customHeight="1">
      <c r="B40" s="136" t="s">
        <v>2904</v>
      </c>
      <c r="C40" s="132" t="s">
        <v>12328</v>
      </c>
      <c r="D40" s="26">
        <v>718833.9</v>
      </c>
      <c r="E40" s="26">
        <f>+'NUESTROS COMBOS'!$D40-('NUESTROS COMBOS'!$D40*$M$4)</f>
        <v>388170.30599999998</v>
      </c>
      <c r="F40" s="150" t="s">
        <v>10906</v>
      </c>
      <c r="G40" s="129">
        <v>382816.95</v>
      </c>
      <c r="H40" s="125">
        <f>+Table_1[[#This Row],[Surtido Reducido]]-(Table_1[[#This Row],[Surtido Reducido]]*$M$4)</f>
        <v>206721.15299999999</v>
      </c>
      <c r="I40" s="122" t="s">
        <v>10889</v>
      </c>
      <c r="J40" s="124">
        <v>144</v>
      </c>
      <c r="K40" s="145" t="str">
        <f t="shared" si="0"/>
        <v>IR - Comprar y/o Personalizar</v>
      </c>
      <c r="L40" s="22"/>
      <c r="M40" s="22"/>
      <c r="N40" s="22"/>
      <c r="Q40" s="144" t="s">
        <v>12436</v>
      </c>
    </row>
    <row r="41" spans="2:17" ht="29.25" customHeight="1">
      <c r="B41" s="136" t="s">
        <v>2905</v>
      </c>
      <c r="C41" s="132" t="s">
        <v>12329</v>
      </c>
      <c r="D41" s="26">
        <v>210401.6</v>
      </c>
      <c r="E41" s="26">
        <f>+'NUESTROS COMBOS'!$D41-('NUESTROS COMBOS'!$D41*$M$4)</f>
        <v>113616.864</v>
      </c>
      <c r="F41" s="150" t="s">
        <v>10907</v>
      </c>
      <c r="G41" s="129">
        <v>110554</v>
      </c>
      <c r="H41" s="125">
        <f>+Table_1[[#This Row],[Surtido Reducido]]-(Table_1[[#This Row],[Surtido Reducido]]*$M$4)</f>
        <v>59699.159999999996</v>
      </c>
      <c r="I41" s="122" t="s">
        <v>12388</v>
      </c>
      <c r="J41" s="124">
        <v>752</v>
      </c>
      <c r="K41" s="145" t="str">
        <f t="shared" si="0"/>
        <v>IR - Comprar y/o Personalizar</v>
      </c>
      <c r="L41" s="22" t="s">
        <v>2878</v>
      </c>
      <c r="M41" s="22"/>
      <c r="N41" s="22"/>
      <c r="Q41" s="144" t="s">
        <v>12437</v>
      </c>
    </row>
    <row r="42" spans="2:17" ht="29.25" customHeight="1">
      <c r="B42" s="136" t="s">
        <v>2906</v>
      </c>
      <c r="C42" s="132" t="s">
        <v>12330</v>
      </c>
      <c r="D42" s="26">
        <v>257009.98</v>
      </c>
      <c r="E42" s="26">
        <f>+'NUESTROS COMBOS'!$D42-('NUESTROS COMBOS'!$D42*$M$4)</f>
        <v>138785.38920000001</v>
      </c>
      <c r="F42" s="150" t="s">
        <v>10906</v>
      </c>
      <c r="G42" s="129">
        <v>181273.32</v>
      </c>
      <c r="H42" s="125">
        <f>+Table_1[[#This Row],[Surtido Reducido]]-(Table_1[[#This Row],[Surtido Reducido]]*$M$4)</f>
        <v>97887.592799999999</v>
      </c>
      <c r="I42" s="122" t="s">
        <v>10888</v>
      </c>
      <c r="J42" s="124">
        <v>94</v>
      </c>
      <c r="K42" s="145" t="str">
        <f t="shared" si="0"/>
        <v>IR - Comprar y/o Personalizar</v>
      </c>
      <c r="L42" s="22"/>
      <c r="M42" s="22"/>
      <c r="N42" s="22"/>
      <c r="Q42" s="144" t="s">
        <v>12438</v>
      </c>
    </row>
    <row r="43" spans="2:17" ht="29.25" customHeight="1">
      <c r="B43" s="136" t="s">
        <v>2907</v>
      </c>
      <c r="C43" s="132" t="s">
        <v>12331</v>
      </c>
      <c r="D43" s="26">
        <v>704112.09999999986</v>
      </c>
      <c r="E43" s="26">
        <f>+'NUESTROS COMBOS'!$D43-('NUESTROS COMBOS'!$D43*$M$4)</f>
        <v>380220.53399999993</v>
      </c>
      <c r="F43" s="150" t="s">
        <v>10908</v>
      </c>
      <c r="G43" s="129">
        <v>294947.05000000005</v>
      </c>
      <c r="H43" s="125">
        <f>+Table_1[[#This Row],[Surtido Reducido]]-(Table_1[[#This Row],[Surtido Reducido]]*$M$4)</f>
        <v>159271.40700000001</v>
      </c>
      <c r="I43" s="122" t="s">
        <v>10898</v>
      </c>
      <c r="J43" s="124">
        <v>379</v>
      </c>
      <c r="K43" s="145" t="str">
        <f t="shared" si="0"/>
        <v>IR - Comprar y/o Personalizar</v>
      </c>
      <c r="L43" s="22"/>
      <c r="M43" s="22"/>
      <c r="N43" s="22"/>
      <c r="Q43" s="144" t="s">
        <v>12439</v>
      </c>
    </row>
    <row r="44" spans="2:17" ht="29.25" customHeight="1">
      <c r="B44" s="136" t="s">
        <v>2908</v>
      </c>
      <c r="C44" s="132" t="s">
        <v>12332</v>
      </c>
      <c r="D44" s="26">
        <v>414079.38999999996</v>
      </c>
      <c r="E44" s="26">
        <f>+'NUESTROS COMBOS'!$D44-('NUESTROS COMBOS'!$D44*$M$4)</f>
        <v>223602.87059999997</v>
      </c>
      <c r="F44" s="150" t="s">
        <v>10909</v>
      </c>
      <c r="G44" s="129">
        <v>331422.28999999998</v>
      </c>
      <c r="H44" s="125">
        <f>+Table_1[[#This Row],[Surtido Reducido]]-(Table_1[[#This Row],[Surtido Reducido]]*$M$4)</f>
        <v>178968.03659999999</v>
      </c>
      <c r="I44" s="122" t="s">
        <v>10889</v>
      </c>
      <c r="J44" s="124">
        <v>165</v>
      </c>
      <c r="K44" s="145" t="str">
        <f t="shared" si="0"/>
        <v>IR - Comprar y/o Personalizar</v>
      </c>
      <c r="L44" s="22"/>
      <c r="M44" s="22"/>
      <c r="N44" s="22"/>
      <c r="Q44" s="144" t="s">
        <v>12440</v>
      </c>
    </row>
    <row r="45" spans="2:17" ht="29.25" customHeight="1">
      <c r="B45" s="136" t="s">
        <v>2909</v>
      </c>
      <c r="C45" s="132" t="s">
        <v>12333</v>
      </c>
      <c r="D45" s="26">
        <v>1558353.4300000011</v>
      </c>
      <c r="E45" s="26">
        <f>+'NUESTROS COMBOS'!$D45-('NUESTROS COMBOS'!$D45*$M$4)</f>
        <v>841510.85220000055</v>
      </c>
      <c r="F45" s="150" t="s">
        <v>10910</v>
      </c>
      <c r="G45" s="129">
        <v>1175809.5099999998</v>
      </c>
      <c r="H45" s="125">
        <f>+Table_1[[#This Row],[Surtido Reducido]]-(Table_1[[#This Row],[Surtido Reducido]]*$M$4)</f>
        <v>634937.13539999991</v>
      </c>
      <c r="I45" s="122" t="s">
        <v>12389</v>
      </c>
      <c r="J45" s="124">
        <v>262</v>
      </c>
      <c r="K45" s="145" t="str">
        <f t="shared" si="0"/>
        <v>IR - Comprar y/o Personalizar</v>
      </c>
      <c r="L45" s="22"/>
      <c r="M45" s="22"/>
      <c r="N45" s="22"/>
      <c r="Q45" s="144" t="s">
        <v>12441</v>
      </c>
    </row>
    <row r="46" spans="2:17" ht="29.25" customHeight="1">
      <c r="B46" s="136" t="s">
        <v>2910</v>
      </c>
      <c r="C46" s="132" t="s">
        <v>12334</v>
      </c>
      <c r="D46" s="26">
        <v>824755.82000000018</v>
      </c>
      <c r="E46" s="26">
        <f>+'NUESTROS COMBOS'!$D46-('NUESTROS COMBOS'!$D46*$M$4)</f>
        <v>445368.14280000009</v>
      </c>
      <c r="F46" s="150" t="s">
        <v>10911</v>
      </c>
      <c r="G46" s="129">
        <v>571028.17999999993</v>
      </c>
      <c r="H46" s="125">
        <f>+Table_1[[#This Row],[Surtido Reducido]]-(Table_1[[#This Row],[Surtido Reducido]]*$M$4)</f>
        <v>308355.21719999996</v>
      </c>
      <c r="I46" s="122" t="s">
        <v>12389</v>
      </c>
      <c r="J46" s="124">
        <v>154</v>
      </c>
      <c r="K46" s="145" t="str">
        <f t="shared" si="0"/>
        <v>IR - Comprar y/o Personalizar</v>
      </c>
      <c r="L46" s="22"/>
      <c r="M46" s="22"/>
      <c r="N46" s="22"/>
      <c r="Q46" s="144" t="s">
        <v>12442</v>
      </c>
    </row>
    <row r="47" spans="2:17" ht="29.25" customHeight="1">
      <c r="B47" s="136" t="s">
        <v>10377</v>
      </c>
      <c r="C47" s="132" t="s">
        <v>12335</v>
      </c>
      <c r="D47" s="26">
        <v>248541.46000000002</v>
      </c>
      <c r="E47" s="26">
        <f>+'NUESTROS COMBOS'!$D47-('NUESTROS COMBOS'!$D47*$M$4)</f>
        <v>134212.3884</v>
      </c>
      <c r="F47" s="150" t="s">
        <v>12363</v>
      </c>
      <c r="G47" s="129">
        <v>254044.55000000008</v>
      </c>
      <c r="H47" s="125">
        <f>+Table_1[[#This Row],[Surtido Reducido]]-(Table_1[[#This Row],[Surtido Reducido]]*$M$4)</f>
        <v>137184.05700000003</v>
      </c>
      <c r="I47" s="122" t="s">
        <v>10898</v>
      </c>
      <c r="J47" s="124">
        <v>117</v>
      </c>
      <c r="K47" s="145" t="str">
        <f t="shared" si="0"/>
        <v>IR - Comprar y/o Personalizar</v>
      </c>
      <c r="L47" s="22"/>
      <c r="M47" s="22"/>
      <c r="N47" s="22"/>
      <c r="Q47" s="144" t="s">
        <v>12443</v>
      </c>
    </row>
    <row r="48" spans="2:17" ht="29.25" customHeight="1">
      <c r="B48" s="136" t="s">
        <v>2911</v>
      </c>
      <c r="C48" s="132" t="s">
        <v>12336</v>
      </c>
      <c r="D48" s="26">
        <v>926800.21999999986</v>
      </c>
      <c r="E48" s="26">
        <f>+'NUESTROS COMBOS'!$D48-('NUESTROS COMBOS'!$D48*$M$4)</f>
        <v>500472.11879999988</v>
      </c>
      <c r="F48" s="150" t="s">
        <v>10911</v>
      </c>
      <c r="G48" s="129">
        <v>634781.33000000007</v>
      </c>
      <c r="H48" s="125">
        <f>+Table_1[[#This Row],[Surtido Reducido]]-(Table_1[[#This Row],[Surtido Reducido]]*$M$4)</f>
        <v>342781.91820000001</v>
      </c>
      <c r="I48" s="122" t="s">
        <v>12389</v>
      </c>
      <c r="J48" s="124">
        <v>109</v>
      </c>
      <c r="K48" s="145" t="str">
        <f t="shared" si="0"/>
        <v>IR - Comprar y/o Personalizar</v>
      </c>
      <c r="L48" s="22"/>
      <c r="M48" s="22"/>
      <c r="N48" s="22"/>
      <c r="Q48" s="144" t="s">
        <v>12444</v>
      </c>
    </row>
    <row r="49" spans="2:17" ht="29.25" customHeight="1">
      <c r="B49" s="136" t="s">
        <v>2912</v>
      </c>
      <c r="C49" s="134" t="s">
        <v>12337</v>
      </c>
      <c r="D49" s="26">
        <v>1694508.2300000011</v>
      </c>
      <c r="E49" s="26">
        <f>+'NUESTROS COMBOS'!$D49-('NUESTROS COMBOS'!$D49*$M$4)</f>
        <v>915034.44420000061</v>
      </c>
      <c r="F49" s="150" t="s">
        <v>10910</v>
      </c>
      <c r="G49" s="129">
        <v>1190767.3000000003</v>
      </c>
      <c r="H49" s="125">
        <f>+Table_1[[#This Row],[Surtido Reducido]]-(Table_1[[#This Row],[Surtido Reducido]]*$M$4)</f>
        <v>643014.34200000018</v>
      </c>
      <c r="I49" s="122" t="s">
        <v>12390</v>
      </c>
      <c r="J49" s="124">
        <v>276</v>
      </c>
      <c r="K49" s="145" t="str">
        <f t="shared" si="0"/>
        <v>IR - Comprar y/o Personalizar</v>
      </c>
      <c r="L49" s="22"/>
      <c r="M49" s="22"/>
      <c r="N49" s="22"/>
      <c r="Q49" s="144" t="s">
        <v>12445</v>
      </c>
    </row>
    <row r="50" spans="2:17" ht="29.25" customHeight="1">
      <c r="B50" s="136" t="s">
        <v>2913</v>
      </c>
      <c r="C50" s="132" t="s">
        <v>12338</v>
      </c>
      <c r="D50" s="26">
        <v>870493.49999999988</v>
      </c>
      <c r="E50" s="26">
        <f>+'NUESTROS COMBOS'!$D50-('NUESTROS COMBOS'!$D50*$M$4)</f>
        <v>470066.48999999993</v>
      </c>
      <c r="F50" s="150" t="s">
        <v>12364</v>
      </c>
      <c r="G50" s="129">
        <v>659933.18000000005</v>
      </c>
      <c r="H50" s="125">
        <f>+Table_1[[#This Row],[Surtido Reducido]]-(Table_1[[#This Row],[Surtido Reducido]]*$M$4)</f>
        <v>356363.91720000003</v>
      </c>
      <c r="I50" s="122" t="s">
        <v>10916</v>
      </c>
      <c r="J50" s="124">
        <v>125</v>
      </c>
      <c r="K50" s="145" t="str">
        <f t="shared" si="0"/>
        <v>IR - Comprar y/o Personalizar</v>
      </c>
      <c r="L50" s="22"/>
      <c r="M50" s="22"/>
      <c r="N50" s="22"/>
      <c r="Q50" s="144" t="s">
        <v>12446</v>
      </c>
    </row>
    <row r="51" spans="2:17" ht="29.25" customHeight="1">
      <c r="B51" s="136" t="s">
        <v>2914</v>
      </c>
      <c r="C51" s="132" t="s">
        <v>12339</v>
      </c>
      <c r="D51" s="26">
        <v>311331.32</v>
      </c>
      <c r="E51" s="26">
        <f>+'NUESTROS COMBOS'!$D51-('NUESTROS COMBOS'!$D51*$M$4)</f>
        <v>168118.91279999999</v>
      </c>
      <c r="F51" s="150" t="s">
        <v>10913</v>
      </c>
      <c r="G51" s="129">
        <v>272053.95999999996</v>
      </c>
      <c r="H51" s="125">
        <f>+Table_1[[#This Row],[Surtido Reducido]]-(Table_1[[#This Row],[Surtido Reducido]]*$M$4)</f>
        <v>146909.1384</v>
      </c>
      <c r="I51" s="122" t="s">
        <v>10906</v>
      </c>
      <c r="J51" s="124">
        <v>377</v>
      </c>
      <c r="K51" s="145" t="str">
        <f t="shared" si="0"/>
        <v>IR - Comprar y/o Personalizar</v>
      </c>
      <c r="L51" s="22"/>
      <c r="M51" s="22"/>
      <c r="N51" s="22"/>
      <c r="Q51" s="144" t="s">
        <v>12447</v>
      </c>
    </row>
    <row r="52" spans="2:17" ht="29.25" customHeight="1">
      <c r="B52" s="136" t="s">
        <v>2915</v>
      </c>
      <c r="C52" s="132" t="s">
        <v>12340</v>
      </c>
      <c r="D52" s="26">
        <v>457958.39999999997</v>
      </c>
      <c r="E52" s="26">
        <f>+'NUESTROS COMBOS'!$D52-('NUESTROS COMBOS'!$D52*$M$4)</f>
        <v>247297.53599999996</v>
      </c>
      <c r="F52" s="150" t="s">
        <v>10914</v>
      </c>
      <c r="G52" s="129">
        <v>287404.80000000005</v>
      </c>
      <c r="H52" s="125">
        <f>+Table_1[[#This Row],[Surtido Reducido]]-(Table_1[[#This Row],[Surtido Reducido]]*$M$4)</f>
        <v>155198.59200000003</v>
      </c>
      <c r="I52" s="122" t="s">
        <v>10888</v>
      </c>
      <c r="J52" s="124">
        <v>147</v>
      </c>
      <c r="K52" s="145" t="str">
        <f t="shared" si="0"/>
        <v>IR - Comprar y/o Personalizar</v>
      </c>
      <c r="L52" s="22"/>
      <c r="M52" s="22"/>
      <c r="N52" s="22"/>
      <c r="Q52" s="144" t="s">
        <v>12448</v>
      </c>
    </row>
    <row r="53" spans="2:17" ht="29.25" customHeight="1">
      <c r="B53" s="136" t="s">
        <v>2916</v>
      </c>
      <c r="C53" s="132" t="s">
        <v>12341</v>
      </c>
      <c r="D53" s="26">
        <v>263015.30000000005</v>
      </c>
      <c r="E53" s="26">
        <f>+'NUESTROS COMBOS'!$D53-('NUESTROS COMBOS'!$D53*$M$4)</f>
        <v>142028.26200000002</v>
      </c>
      <c r="F53" s="150" t="s">
        <v>10892</v>
      </c>
      <c r="G53" s="129">
        <v>181538.19999999998</v>
      </c>
      <c r="H53" s="125">
        <f>+Table_1[[#This Row],[Surtido Reducido]]-(Table_1[[#This Row],[Surtido Reducido]]*$M$4)</f>
        <v>98030.627999999982</v>
      </c>
      <c r="I53" s="122" t="s">
        <v>10896</v>
      </c>
      <c r="J53" s="124">
        <v>202</v>
      </c>
      <c r="K53" s="145" t="str">
        <f t="shared" si="0"/>
        <v>IR - Comprar y/o Personalizar</v>
      </c>
      <c r="L53" s="22"/>
      <c r="M53" s="22"/>
      <c r="N53" s="22"/>
      <c r="Q53" s="144" t="s">
        <v>12449</v>
      </c>
    </row>
    <row r="54" spans="2:17" ht="29.25" customHeight="1">
      <c r="B54" s="136" t="s">
        <v>2917</v>
      </c>
      <c r="C54" s="132" t="s">
        <v>12342</v>
      </c>
      <c r="D54" s="26">
        <v>345784.16999999993</v>
      </c>
      <c r="E54" s="26">
        <f>+'NUESTROS COMBOS'!$D54-('NUESTROS COMBOS'!$D54*$M$4)</f>
        <v>186723.45179999995</v>
      </c>
      <c r="F54" s="150" t="s">
        <v>10915</v>
      </c>
      <c r="G54" s="129">
        <v>279031.71999999997</v>
      </c>
      <c r="H54" s="125">
        <f>+Table_1[[#This Row],[Surtido Reducido]]-(Table_1[[#This Row],[Surtido Reducido]]*$M$4)</f>
        <v>150677.12879999998</v>
      </c>
      <c r="I54" s="122" t="s">
        <v>12391</v>
      </c>
      <c r="J54" s="124">
        <v>333</v>
      </c>
      <c r="K54" s="145" t="str">
        <f t="shared" si="0"/>
        <v>IR - Comprar y/o Personalizar</v>
      </c>
      <c r="L54" s="22"/>
      <c r="M54" s="22"/>
      <c r="N54" s="22"/>
      <c r="Q54" s="144" t="s">
        <v>12450</v>
      </c>
    </row>
    <row r="55" spans="2:17" ht="29.25" customHeight="1">
      <c r="B55" s="136" t="s">
        <v>2919</v>
      </c>
      <c r="C55" s="132" t="s">
        <v>12343</v>
      </c>
      <c r="D55" s="26">
        <v>575371.49</v>
      </c>
      <c r="E55" s="26">
        <f>+'NUESTROS COMBOS'!$D55-('NUESTROS COMBOS'!$D55*$M$4)</f>
        <v>310700.60459999996</v>
      </c>
      <c r="F55" s="150" t="s">
        <v>10889</v>
      </c>
      <c r="G55" s="129">
        <v>399847.66</v>
      </c>
      <c r="H55" s="125">
        <f>+Table_1[[#This Row],[Surtido Reducido]]-(Table_1[[#This Row],[Surtido Reducido]]*$M$4)</f>
        <v>215917.73639999997</v>
      </c>
      <c r="I55" s="122" t="s">
        <v>10916</v>
      </c>
      <c r="J55" s="124">
        <v>63</v>
      </c>
      <c r="K55" s="145" t="str">
        <f t="shared" si="0"/>
        <v>IR - Comprar y/o Personalizar</v>
      </c>
      <c r="L55" s="22"/>
      <c r="M55" s="22"/>
      <c r="N55" s="22"/>
      <c r="Q55" s="144" t="s">
        <v>12451</v>
      </c>
    </row>
    <row r="56" spans="2:17" ht="29.25" customHeight="1">
      <c r="B56" s="136" t="s">
        <v>2920</v>
      </c>
      <c r="C56" s="132" t="s">
        <v>12344</v>
      </c>
      <c r="D56" s="26">
        <v>591071.63000000012</v>
      </c>
      <c r="E56" s="26">
        <f>+'NUESTROS COMBOS'!$D56-('NUESTROS COMBOS'!$D56*$M$4)</f>
        <v>319178.68020000006</v>
      </c>
      <c r="F56" s="150" t="s">
        <v>10889</v>
      </c>
      <c r="G56" s="129">
        <v>414714.42</v>
      </c>
      <c r="H56" s="125">
        <f>+Table_1[[#This Row],[Surtido Reducido]]-(Table_1[[#This Row],[Surtido Reducido]]*$M$4)</f>
        <v>223945.78679999997</v>
      </c>
      <c r="I56" s="122" t="s">
        <v>10916</v>
      </c>
      <c r="J56" s="124">
        <v>63</v>
      </c>
      <c r="K56" s="145" t="str">
        <f t="shared" si="0"/>
        <v>IR - Comprar y/o Personalizar</v>
      </c>
      <c r="L56" s="22" t="s">
        <v>2878</v>
      </c>
      <c r="M56" s="22"/>
      <c r="N56" s="22"/>
      <c r="Q56" s="144" t="s">
        <v>12452</v>
      </c>
    </row>
    <row r="57" spans="2:17" ht="29.25" customHeight="1">
      <c r="B57" s="136" t="s">
        <v>2918</v>
      </c>
      <c r="C57" s="132" t="s">
        <v>12345</v>
      </c>
      <c r="D57" s="26">
        <v>1149643.1199999999</v>
      </c>
      <c r="E57" s="26">
        <f>+'NUESTROS COMBOS'!$D57-('NUESTROS COMBOS'!$D57*$M$4)</f>
        <v>620807.28479999991</v>
      </c>
      <c r="F57" s="150" t="s">
        <v>10889</v>
      </c>
      <c r="G57" s="129">
        <v>797762.07999999973</v>
      </c>
      <c r="H57" s="125">
        <f>+Table_1[[#This Row],[Surtido Reducido]]-(Table_1[[#This Row],[Surtido Reducido]]*$M$4)</f>
        <v>430791.52319999982</v>
      </c>
      <c r="I57" s="122" t="s">
        <v>10916</v>
      </c>
      <c r="J57" s="124">
        <v>125</v>
      </c>
      <c r="K57" s="145" t="str">
        <f t="shared" si="0"/>
        <v>IR - Comprar y/o Personalizar</v>
      </c>
      <c r="L57" s="22"/>
      <c r="M57" s="22"/>
      <c r="N57" s="22"/>
      <c r="Q57" s="144" t="s">
        <v>12453</v>
      </c>
    </row>
    <row r="58" spans="2:17" ht="29.25" customHeight="1">
      <c r="B58" s="136" t="s">
        <v>12370</v>
      </c>
      <c r="C58" s="132" t="s">
        <v>12346</v>
      </c>
      <c r="D58" s="26">
        <v>1401319.6</v>
      </c>
      <c r="E58" s="26">
        <f>+'NUESTROS COMBOS'!$D58-('NUESTROS COMBOS'!$D58*$M$4)</f>
        <v>756712.58400000003</v>
      </c>
      <c r="F58" s="150" t="s">
        <v>10916</v>
      </c>
      <c r="G58" s="129">
        <v>747659.8</v>
      </c>
      <c r="H58" s="125">
        <f>+Table_1[[#This Row],[Surtido Reducido]]-(Table_1[[#This Row],[Surtido Reducido]]*$M$4)</f>
        <v>403736.29200000002</v>
      </c>
      <c r="I58" s="122" t="s">
        <v>12392</v>
      </c>
      <c r="J58" s="124">
        <v>81</v>
      </c>
      <c r="K58" s="145" t="str">
        <f t="shared" si="0"/>
        <v>IR - Comprar y/o Personalizar</v>
      </c>
      <c r="L58" s="22"/>
      <c r="M58" s="22"/>
      <c r="N58" s="22"/>
      <c r="Q58" s="144" t="s">
        <v>12454</v>
      </c>
    </row>
    <row r="59" spans="2:17" ht="29.25" customHeight="1">
      <c r="B59" s="136" t="s">
        <v>12371</v>
      </c>
      <c r="C59" s="132" t="s">
        <v>12347</v>
      </c>
      <c r="D59" s="26">
        <v>1455068.3200000003</v>
      </c>
      <c r="E59" s="26">
        <f>+'NUESTROS COMBOS'!$D59-('NUESTROS COMBOS'!$D59*$M$4)</f>
        <v>785736.89280000015</v>
      </c>
      <c r="F59" s="150" t="s">
        <v>10916</v>
      </c>
      <c r="G59" s="129">
        <v>1439068.3200000003</v>
      </c>
      <c r="H59" s="125">
        <f>+Table_1[[#This Row],[Surtido Reducido]]-(Table_1[[#This Row],[Surtido Reducido]]*$M$4)</f>
        <v>777096.89280000015</v>
      </c>
      <c r="I59" s="122" t="s">
        <v>10916</v>
      </c>
      <c r="J59" s="124">
        <v>114</v>
      </c>
      <c r="K59" s="145" t="str">
        <f t="shared" si="0"/>
        <v>IR - Comprar y/o Personalizar</v>
      </c>
      <c r="L59" s="22"/>
      <c r="M59" s="22"/>
      <c r="N59" s="22"/>
      <c r="Q59" s="144" t="s">
        <v>12455</v>
      </c>
    </row>
    <row r="60" spans="2:17" ht="29.25" customHeight="1">
      <c r="B60" s="136" t="s">
        <v>10204</v>
      </c>
      <c r="C60" s="132" t="s">
        <v>12348</v>
      </c>
      <c r="D60" s="26">
        <v>424818.66000000003</v>
      </c>
      <c r="E60" s="26">
        <f>+'NUESTROS COMBOS'!$D60-('NUESTROS COMBOS'!$D60*$M$4)</f>
        <v>229402.07640000002</v>
      </c>
      <c r="F60" s="150" t="s">
        <v>10886</v>
      </c>
      <c r="G60" s="129">
        <v>246628.36000000002</v>
      </c>
      <c r="H60" s="125">
        <f>+Table_1[[#This Row],[Surtido Reducido]]-(Table_1[[#This Row],[Surtido Reducido]]*$M$4)</f>
        <v>133179.3144</v>
      </c>
      <c r="I60" s="122" t="s">
        <v>10906</v>
      </c>
      <c r="J60" s="124">
        <v>242</v>
      </c>
      <c r="K60" s="145" t="str">
        <f t="shared" si="0"/>
        <v>IR - Comprar y/o Personalizar</v>
      </c>
      <c r="Q60" s="144" t="s">
        <v>12456</v>
      </c>
    </row>
    <row r="61" spans="2:17" ht="29.25" customHeight="1">
      <c r="B61" s="136" t="s">
        <v>10203</v>
      </c>
      <c r="C61" s="132" t="s">
        <v>12349</v>
      </c>
      <c r="D61" s="26">
        <v>646500</v>
      </c>
      <c r="E61" s="26">
        <f>+'NUESTROS COMBOS'!$D61-('NUESTROS COMBOS'!$D61*$M$4)</f>
        <v>349110</v>
      </c>
      <c r="F61" s="150" t="s">
        <v>10888</v>
      </c>
      <c r="G61" s="129">
        <v>331650</v>
      </c>
      <c r="H61" s="125">
        <f>+Table_1[[#This Row],[Surtido Reducido]]-(Table_1[[#This Row],[Surtido Reducido]]*$M$4)</f>
        <v>179091</v>
      </c>
      <c r="I61" s="122" t="s">
        <v>10916</v>
      </c>
      <c r="J61" s="124">
        <v>60</v>
      </c>
      <c r="K61" s="145" t="str">
        <f t="shared" si="0"/>
        <v>IR - Comprar y/o Personalizar</v>
      </c>
      <c r="Q61" s="144" t="s">
        <v>12457</v>
      </c>
    </row>
    <row r="62" spans="2:17" ht="29.25" customHeight="1">
      <c r="B62" s="136" t="s">
        <v>10206</v>
      </c>
      <c r="C62" s="132" t="s">
        <v>12350</v>
      </c>
      <c r="D62" s="26">
        <v>370019.97000000003</v>
      </c>
      <c r="E62" s="26">
        <f>+'NUESTROS COMBOS'!$D62-('NUESTROS COMBOS'!$D62*$M$4)</f>
        <v>199810.7838</v>
      </c>
      <c r="F62" s="150" t="s">
        <v>10909</v>
      </c>
      <c r="G62" s="129">
        <v>240812.18999999997</v>
      </c>
      <c r="H62" s="125">
        <f>+Table_1[[#This Row],[Surtido Reducido]]-(Table_1[[#This Row],[Surtido Reducido]]*$M$4)</f>
        <v>130038.58259999998</v>
      </c>
      <c r="I62" s="122" t="s">
        <v>10912</v>
      </c>
      <c r="J62" s="124">
        <v>94</v>
      </c>
      <c r="K62" s="145" t="str">
        <f t="shared" si="0"/>
        <v>IR - Comprar y/o Personalizar</v>
      </c>
      <c r="Q62" s="144" t="s">
        <v>12458</v>
      </c>
    </row>
    <row r="63" spans="2:17" ht="29.25" customHeight="1">
      <c r="B63" s="136" t="s">
        <v>10885</v>
      </c>
      <c r="C63" s="132" t="s">
        <v>12351</v>
      </c>
      <c r="D63" s="26">
        <v>440406.22000000009</v>
      </c>
      <c r="E63" s="26">
        <f>+'NUESTROS COMBOS'!$D63-('NUESTROS COMBOS'!$D63*$M$4)</f>
        <v>237819.35880000005</v>
      </c>
      <c r="F63" s="150" t="s">
        <v>10889</v>
      </c>
      <c r="G63" s="129">
        <v>314937.4800000001</v>
      </c>
      <c r="H63" s="125">
        <f>+Table_1[[#This Row],[Surtido Reducido]]-(Table_1[[#This Row],[Surtido Reducido]]*$M$4)</f>
        <v>170066.23920000004</v>
      </c>
      <c r="I63" s="122" t="s">
        <v>10916</v>
      </c>
      <c r="J63" s="124">
        <v>93</v>
      </c>
      <c r="K63" s="145" t="str">
        <f t="shared" si="0"/>
        <v>IR - Comprar y/o Personalizar</v>
      </c>
      <c r="Q63" s="144" t="s">
        <v>12459</v>
      </c>
    </row>
    <row r="64" spans="2:17" ht="29.25" customHeight="1">
      <c r="B64" s="138" t="s">
        <v>12372</v>
      </c>
      <c r="C64" s="132" t="s">
        <v>12352</v>
      </c>
      <c r="D64" s="26">
        <v>520459.8</v>
      </c>
      <c r="E64" s="26">
        <f>+'NUESTROS COMBOS'!$D64-('NUESTROS COMBOS'!$D64*$M$4)</f>
        <v>281048.29200000002</v>
      </c>
      <c r="F64" s="150" t="s">
        <v>10906</v>
      </c>
      <c r="G64" s="129">
        <v>288129.90000000002</v>
      </c>
      <c r="H64" s="125">
        <f>+Table_1[[#This Row],[Surtido Reducido]]-(Table_1[[#This Row],[Surtido Reducido]]*$M$4)</f>
        <v>155590.14600000001</v>
      </c>
      <c r="I64" s="122" t="s">
        <v>10889</v>
      </c>
      <c r="J64" s="124">
        <v>238</v>
      </c>
      <c r="K64" s="145" t="str">
        <f t="shared" si="0"/>
        <v>IR - Comprar y/o Personalizar</v>
      </c>
      <c r="Q64" s="144" t="s">
        <v>12460</v>
      </c>
    </row>
    <row r="65" spans="2:17" ht="29.25" customHeight="1">
      <c r="B65" s="138" t="s">
        <v>12373</v>
      </c>
      <c r="C65" s="132" t="s">
        <v>12353</v>
      </c>
      <c r="D65" s="26">
        <v>332260</v>
      </c>
      <c r="E65" s="26">
        <f>+'NUESTROS COMBOS'!$D65-('NUESTROS COMBOS'!$D65*$M$4)</f>
        <v>179420.4</v>
      </c>
      <c r="F65" s="150" t="s">
        <v>10906</v>
      </c>
      <c r="G65" s="129">
        <v>332260</v>
      </c>
      <c r="H65" s="125">
        <f>+Table_1[[#This Row],[Surtido Reducido]]-(Table_1[[#This Row],[Surtido Reducido]]*$M$4)</f>
        <v>179420.4</v>
      </c>
      <c r="I65" s="122" t="s">
        <v>10906</v>
      </c>
      <c r="J65" s="124">
        <v>212</v>
      </c>
      <c r="K65" s="145" t="str">
        <f t="shared" si="0"/>
        <v>IR - Comprar y/o Personalizar</v>
      </c>
      <c r="Q65" s="144" t="s">
        <v>12461</v>
      </c>
    </row>
    <row r="66" spans="2:17" ht="29.25" customHeight="1">
      <c r="B66" s="138" t="s">
        <v>12374</v>
      </c>
      <c r="C66" s="132" t="s">
        <v>12354</v>
      </c>
      <c r="D66" s="26">
        <v>711966.5</v>
      </c>
      <c r="E66" s="26">
        <f>+'NUESTROS COMBOS'!$D66-('NUESTROS COMBOS'!$D66*$M$4)</f>
        <v>384461.91</v>
      </c>
      <c r="F66" s="150" t="s">
        <v>10898</v>
      </c>
      <c r="G66" s="129">
        <v>607833.19999999995</v>
      </c>
      <c r="H66" s="125">
        <f>+Table_1[[#This Row],[Surtido Reducido]]-(Table_1[[#This Row],[Surtido Reducido]]*$M$4)</f>
        <v>328229.92799999996</v>
      </c>
      <c r="I66" s="122" t="s">
        <v>12393</v>
      </c>
      <c r="J66" s="124">
        <v>490</v>
      </c>
      <c r="K66" s="145" t="str">
        <f t="shared" si="0"/>
        <v>IR - Comprar y/o Personalizar</v>
      </c>
      <c r="Q66" s="144" t="s">
        <v>12462</v>
      </c>
    </row>
    <row r="67" spans="2:17" ht="29.25" customHeight="1">
      <c r="B67" s="138" t="s">
        <v>12375</v>
      </c>
      <c r="C67" s="132" t="s">
        <v>12355</v>
      </c>
      <c r="D67" s="26">
        <v>1930650</v>
      </c>
      <c r="E67" s="26">
        <f>+'NUESTROS COMBOS'!$D67-('NUESTROS COMBOS'!$D67*$M$4)</f>
        <v>1042551</v>
      </c>
      <c r="F67" s="150" t="s">
        <v>10889</v>
      </c>
      <c r="G67" s="129">
        <v>1312100</v>
      </c>
      <c r="H67" s="125">
        <f>+Table_1[[#This Row],[Surtido Reducido]]-(Table_1[[#This Row],[Surtido Reducido]]*$M$4)</f>
        <v>708534</v>
      </c>
      <c r="I67" s="122" t="s">
        <v>10916</v>
      </c>
      <c r="J67" s="124">
        <v>114</v>
      </c>
      <c r="K67" s="145" t="str">
        <f t="shared" si="0"/>
        <v>IR - Comprar y/o Personalizar</v>
      </c>
      <c r="Q67" s="144" t="s">
        <v>12463</v>
      </c>
    </row>
    <row r="68" spans="2:17" ht="29.25" customHeight="1">
      <c r="B68" s="138" t="s">
        <v>12376</v>
      </c>
      <c r="C68" s="132" t="s">
        <v>12356</v>
      </c>
      <c r="D68" s="26">
        <v>1104711</v>
      </c>
      <c r="E68" s="26">
        <f>+'NUESTROS COMBOS'!$D68-('NUESTROS COMBOS'!$D68*$M$4)</f>
        <v>596543.93999999994</v>
      </c>
      <c r="F68" s="150" t="s">
        <v>10889</v>
      </c>
      <c r="G68" s="129">
        <v>752074</v>
      </c>
      <c r="H68" s="125">
        <f>+Table_1[[#This Row],[Surtido Reducido]]-(Table_1[[#This Row],[Surtido Reducido]]*$M$4)</f>
        <v>406119.95999999996</v>
      </c>
      <c r="I68" s="122" t="s">
        <v>10916</v>
      </c>
      <c r="J68" s="124">
        <v>65</v>
      </c>
      <c r="K68" s="145" t="str">
        <f t="shared" ref="K68:K71" si="1">+HYPERLINK(Q68,"IR - Comprar y/o Personalizar")</f>
        <v>IR - Comprar y/o Personalizar</v>
      </c>
      <c r="Q68" s="144" t="s">
        <v>12464</v>
      </c>
    </row>
    <row r="69" spans="2:17" ht="29.25" customHeight="1">
      <c r="B69" s="138" t="s">
        <v>12377</v>
      </c>
      <c r="C69" s="132" t="s">
        <v>12357</v>
      </c>
      <c r="D69" s="26">
        <v>424029.04</v>
      </c>
      <c r="E69" s="26">
        <f>+'NUESTROS COMBOS'!$D69-('NUESTROS COMBOS'!$D69*$M$4)</f>
        <v>228975.68159999998</v>
      </c>
      <c r="F69" s="150" t="s">
        <v>10916</v>
      </c>
      <c r="G69" s="129">
        <v>424029.04</v>
      </c>
      <c r="H69" s="125">
        <f>+Table_1[[#This Row],[Surtido Reducido]]-(Table_1[[#This Row],[Surtido Reducido]]*$M$4)</f>
        <v>228975.68159999998</v>
      </c>
      <c r="I69" s="122" t="s">
        <v>10916</v>
      </c>
      <c r="J69" s="124">
        <v>56</v>
      </c>
      <c r="K69" s="145" t="str">
        <f t="shared" si="1"/>
        <v>IR - Comprar y/o Personalizar</v>
      </c>
      <c r="Q69" s="144" t="s">
        <v>12465</v>
      </c>
    </row>
    <row r="70" spans="2:17" ht="29.25" customHeight="1">
      <c r="B70" s="138" t="s">
        <v>12378</v>
      </c>
      <c r="C70" s="132" t="s">
        <v>12358</v>
      </c>
      <c r="D70" s="26">
        <v>444290</v>
      </c>
      <c r="E70" s="26">
        <f>+'NUESTROS COMBOS'!$D70-('NUESTROS COMBOS'!$D70*$M$4)</f>
        <v>239916.59999999998</v>
      </c>
      <c r="F70" s="150" t="s">
        <v>10906</v>
      </c>
      <c r="G70" s="129">
        <v>310460</v>
      </c>
      <c r="H70" s="125">
        <f>+Table_1[[#This Row],[Surtido Reducido]]-(Table_1[[#This Row],[Surtido Reducido]]*$M$4)</f>
        <v>167648.4</v>
      </c>
      <c r="I70" s="122" t="s">
        <v>10888</v>
      </c>
      <c r="J70" s="124">
        <v>219</v>
      </c>
      <c r="K70" s="145" t="str">
        <f t="shared" si="1"/>
        <v>IR - Comprar y/o Personalizar</v>
      </c>
      <c r="Q70" s="144" t="s">
        <v>12466</v>
      </c>
    </row>
    <row r="71" spans="2:17" ht="29.25" customHeight="1" thickBot="1">
      <c r="B71" s="138" t="s">
        <v>12379</v>
      </c>
      <c r="C71" s="132" t="s">
        <v>12359</v>
      </c>
      <c r="D71" s="26">
        <v>816791.5</v>
      </c>
      <c r="E71" s="26">
        <f>+'NUESTROS COMBOS'!$D71-('NUESTROS COMBOS'!$D71*$M$4)</f>
        <v>441067.41</v>
      </c>
      <c r="F71" s="150" t="s">
        <v>10898</v>
      </c>
      <c r="G71" s="130">
        <v>528074.9</v>
      </c>
      <c r="H71" s="126">
        <f>+Table_1[[#This Row],[Surtido Reducido]]-(Table_1[[#This Row],[Surtido Reducido]]*$M$4)</f>
        <v>285160.446</v>
      </c>
      <c r="I71" s="127" t="s">
        <v>10889</v>
      </c>
      <c r="J71" s="128">
        <v>402</v>
      </c>
      <c r="K71" s="146" t="str">
        <f t="shared" si="1"/>
        <v>IR - Comprar y/o Personalizar</v>
      </c>
      <c r="Q71" s="144" t="s">
        <v>12467</v>
      </c>
    </row>
    <row r="72" spans="2:17" ht="29.25" customHeight="1"/>
    <row r="73" spans="2:17" ht="15" customHeight="1">
      <c r="B73" s="195" t="s">
        <v>12396</v>
      </c>
      <c r="C73" s="195"/>
    </row>
    <row r="74" spans="2:17" ht="15" customHeight="1">
      <c r="B74" s="195"/>
      <c r="C74" s="195"/>
    </row>
  </sheetData>
  <mergeCells count="4">
    <mergeCell ref="B1:F1"/>
    <mergeCell ref="L1:N2"/>
    <mergeCell ref="G1:J1"/>
    <mergeCell ref="B73:C74"/>
  </mergeCells>
  <pageMargins left="0.7" right="0.7" top="0.75" bottom="0.75" header="0" footer="0"/>
  <pageSetup orientation="landscape"/>
  <ignoredErrors>
    <ignoredError sqref="I3:I71 F4:F71" numberStoredAsText="1"/>
  </ignoredErrors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88"/>
  <sheetViews>
    <sheetView showGridLines="0" topLeftCell="A1403" workbookViewId="0">
      <selection activeCell="D1420" sqref="D1420"/>
    </sheetView>
  </sheetViews>
  <sheetFormatPr baseColWidth="10" defaultColWidth="14.42578125" defaultRowHeight="15" customHeight="1"/>
  <cols>
    <col min="1" max="1" width="21.28515625" customWidth="1"/>
    <col min="2" max="2" width="59" customWidth="1"/>
    <col min="3" max="3" width="12.28515625" customWidth="1"/>
    <col min="4" max="4" width="26.28515625" bestFit="1" customWidth="1"/>
    <col min="5" max="6" width="12.28515625" bestFit="1" customWidth="1"/>
    <col min="7" max="7" width="11.42578125" customWidth="1"/>
    <col min="8" max="8" width="10.140625" customWidth="1"/>
    <col min="9" max="9" width="11" bestFit="1" customWidth="1"/>
    <col min="10" max="10" width="18.28515625" customWidth="1"/>
    <col min="11" max="13" width="11.42578125" customWidth="1"/>
  </cols>
  <sheetData>
    <row r="1" spans="1:8">
      <c r="A1" s="39" t="s">
        <v>2921</v>
      </c>
      <c r="B1" s="39" t="s">
        <v>2922</v>
      </c>
      <c r="C1" s="39" t="s">
        <v>2923</v>
      </c>
      <c r="D1" s="39" t="s">
        <v>23</v>
      </c>
      <c r="E1" s="40" t="s">
        <v>2924</v>
      </c>
      <c r="F1" s="41" t="s">
        <v>2867</v>
      </c>
      <c r="G1" s="20"/>
      <c r="H1" s="30" t="s">
        <v>2925</v>
      </c>
    </row>
    <row r="2" spans="1:8">
      <c r="A2" s="31" t="str">
        <f>+Table_2[[#This Row],[Producto]]&amp;Table_2[[#This Row],[Numero]]</f>
        <v>PLASTICOS1</v>
      </c>
      <c r="B2" s="31" t="s">
        <v>2</v>
      </c>
      <c r="C2" s="31">
        <v>1</v>
      </c>
      <c r="D2" s="31" t="s">
        <v>2926</v>
      </c>
      <c r="E2" s="32">
        <f>+VLOOKUP(Table_2[[#This Row],[ID]],LISTAS[],3,0)</f>
        <v>1159.02</v>
      </c>
      <c r="F2" s="31" t="s">
        <v>7042</v>
      </c>
      <c r="G2" s="20">
        <v>1</v>
      </c>
      <c r="H2" s="1" t="s">
        <v>2</v>
      </c>
    </row>
    <row r="3" spans="1:8">
      <c r="A3" s="31" t="str">
        <f>+Table_2[[#This Row],[Producto]]&amp;Table_2[[#This Row],[Numero]]</f>
        <v>PLASTICOS2</v>
      </c>
      <c r="B3" s="31" t="s">
        <v>2</v>
      </c>
      <c r="C3" s="31">
        <v>2</v>
      </c>
      <c r="D3" s="31" t="s">
        <v>2927</v>
      </c>
      <c r="E3" s="32">
        <f>+VLOOKUP(Table_2[[#This Row],[ID]],LISTAS[],3,0)</f>
        <v>578.92999999999995</v>
      </c>
      <c r="F3" s="31" t="s">
        <v>7043</v>
      </c>
      <c r="G3" s="20">
        <f t="shared" ref="G3:G56" si="0">+G2+1</f>
        <v>2</v>
      </c>
      <c r="H3" s="1" t="s">
        <v>6</v>
      </c>
    </row>
    <row r="4" spans="1:8">
      <c r="A4" s="31" t="str">
        <f>+Table_2[[#This Row],[Producto]]&amp;Table_2[[#This Row],[Numero]]</f>
        <v>PLASTICOS3</v>
      </c>
      <c r="B4" s="31" t="s">
        <v>2</v>
      </c>
      <c r="C4" s="31">
        <v>3</v>
      </c>
      <c r="D4" s="31" t="s">
        <v>2928</v>
      </c>
      <c r="E4" s="32">
        <f>+VLOOKUP(Table_2[[#This Row],[ID]],LISTAS[],3,0)</f>
        <v>629.53</v>
      </c>
      <c r="F4" s="31" t="s">
        <v>7044</v>
      </c>
      <c r="G4" s="20">
        <f t="shared" si="0"/>
        <v>3</v>
      </c>
      <c r="H4" s="1" t="s">
        <v>9</v>
      </c>
    </row>
    <row r="5" spans="1:8">
      <c r="A5" s="31" t="str">
        <f>+Table_2[[#This Row],[Producto]]&amp;Table_2[[#This Row],[Numero]]</f>
        <v>PLASTICOS4</v>
      </c>
      <c r="B5" s="31" t="s">
        <v>2</v>
      </c>
      <c r="C5" s="31">
        <v>4</v>
      </c>
      <c r="D5" s="31" t="s">
        <v>2929</v>
      </c>
      <c r="E5" s="32">
        <f>+VLOOKUP(Table_2[[#This Row],[ID]],LISTAS[],3,0)</f>
        <v>654.85</v>
      </c>
      <c r="F5" s="31" t="s">
        <v>7045</v>
      </c>
      <c r="G5" s="20">
        <f t="shared" si="0"/>
        <v>4</v>
      </c>
      <c r="H5" s="1" t="s">
        <v>12</v>
      </c>
    </row>
    <row r="6" spans="1:8">
      <c r="A6" s="31" t="str">
        <f>+Table_2[[#This Row],[Producto]]&amp;Table_2[[#This Row],[Numero]]</f>
        <v>PLASTICOS5</v>
      </c>
      <c r="B6" s="31" t="s">
        <v>2</v>
      </c>
      <c r="C6" s="31">
        <v>5</v>
      </c>
      <c r="D6" s="31" t="s">
        <v>2930</v>
      </c>
      <c r="E6" s="32">
        <f>+VLOOKUP(Table_2[[#This Row],[ID]],LISTAS[],3,0)</f>
        <v>727.61</v>
      </c>
      <c r="F6" s="31" t="s">
        <v>7046</v>
      </c>
      <c r="G6" s="20">
        <f t="shared" si="0"/>
        <v>5</v>
      </c>
      <c r="H6" s="1" t="s">
        <v>20</v>
      </c>
    </row>
    <row r="7" spans="1:8">
      <c r="A7" s="31" t="str">
        <f>+Table_2[[#This Row],[Producto]]&amp;Table_2[[#This Row],[Numero]]</f>
        <v>PLASTICOS6</v>
      </c>
      <c r="B7" s="31" t="s">
        <v>2</v>
      </c>
      <c r="C7" s="31">
        <v>6</v>
      </c>
      <c r="D7" s="31" t="s">
        <v>2931</v>
      </c>
      <c r="E7" s="32">
        <f>+VLOOKUP(Table_2[[#This Row],[ID]],LISTAS[],3,0)</f>
        <v>914.71</v>
      </c>
      <c r="F7" s="31" t="s">
        <v>7047</v>
      </c>
      <c r="G7" s="20">
        <f t="shared" si="0"/>
        <v>6</v>
      </c>
      <c r="H7" s="1" t="s">
        <v>15</v>
      </c>
    </row>
    <row r="8" spans="1:8">
      <c r="A8" s="31" t="str">
        <f>+Table_2[[#This Row],[Producto]]&amp;Table_2[[#This Row],[Numero]]</f>
        <v>PLASTICOS7</v>
      </c>
      <c r="B8" s="31" t="s">
        <v>2</v>
      </c>
      <c r="C8" s="31">
        <v>7</v>
      </c>
      <c r="D8" s="31" t="s">
        <v>2932</v>
      </c>
      <c r="E8" s="32">
        <f>+VLOOKUP(Table_2[[#This Row],[ID]],LISTAS[],3,0)</f>
        <v>578.92999999999995</v>
      </c>
      <c r="F8" s="31" t="s">
        <v>7048</v>
      </c>
      <c r="G8" s="20">
        <f t="shared" si="0"/>
        <v>7</v>
      </c>
      <c r="H8" s="1" t="s">
        <v>18</v>
      </c>
    </row>
    <row r="9" spans="1:8">
      <c r="A9" s="31" t="str">
        <f>+Table_2[[#This Row],[Producto]]&amp;Table_2[[#This Row],[Numero]]</f>
        <v>PLASTICOS8</v>
      </c>
      <c r="B9" s="31" t="s">
        <v>2</v>
      </c>
      <c r="C9" s="31">
        <v>8</v>
      </c>
      <c r="D9" s="31" t="s">
        <v>2933</v>
      </c>
      <c r="E9" s="32">
        <f>+VLOOKUP(Table_2[[#This Row],[ID]],LISTAS[],3,0)</f>
        <v>654.85</v>
      </c>
      <c r="F9" s="31" t="s">
        <v>7049</v>
      </c>
      <c r="G9" s="20">
        <f t="shared" si="0"/>
        <v>8</v>
      </c>
      <c r="H9" s="1" t="s">
        <v>31</v>
      </c>
    </row>
    <row r="10" spans="1:8">
      <c r="A10" s="31" t="str">
        <f>+Table_2[[#This Row],[Producto]]&amp;Table_2[[#This Row],[Numero]]</f>
        <v>PLASTICOS9</v>
      </c>
      <c r="B10" s="31" t="s">
        <v>2</v>
      </c>
      <c r="C10" s="31">
        <v>9</v>
      </c>
      <c r="D10" s="31" t="s">
        <v>2934</v>
      </c>
      <c r="E10" s="32">
        <f>+VLOOKUP(Table_2[[#This Row],[ID]],LISTAS[],3,0)</f>
        <v>680.9</v>
      </c>
      <c r="F10" s="31" t="s">
        <v>7050</v>
      </c>
      <c r="G10" s="20">
        <f t="shared" si="0"/>
        <v>9</v>
      </c>
      <c r="H10" s="1" t="s">
        <v>21</v>
      </c>
    </row>
    <row r="11" spans="1:8">
      <c r="A11" s="31" t="str">
        <f>+Table_2[[#This Row],[Producto]]&amp;Table_2[[#This Row],[Numero]]</f>
        <v>PLASTICOS10</v>
      </c>
      <c r="B11" s="31" t="s">
        <v>2</v>
      </c>
      <c r="C11" s="31">
        <v>10</v>
      </c>
      <c r="D11" s="31" t="s">
        <v>2935</v>
      </c>
      <c r="E11" s="32">
        <f>+VLOOKUP(Table_2[[#This Row],[ID]],LISTAS[],3,0)</f>
        <v>771.26</v>
      </c>
      <c r="F11" s="31" t="s">
        <v>7051</v>
      </c>
      <c r="G11" s="20">
        <f t="shared" si="0"/>
        <v>10</v>
      </c>
      <c r="H11" s="1" t="s">
        <v>7</v>
      </c>
    </row>
    <row r="12" spans="1:8">
      <c r="A12" s="31" t="str">
        <f>+Table_2[[#This Row],[Producto]]&amp;Table_2[[#This Row],[Numero]]</f>
        <v>PLASTICOS11</v>
      </c>
      <c r="B12" s="31" t="s">
        <v>2</v>
      </c>
      <c r="C12" s="31">
        <v>11</v>
      </c>
      <c r="D12" s="31" t="s">
        <v>2936</v>
      </c>
      <c r="E12" s="32">
        <f>+VLOOKUP(Table_2[[#This Row],[ID]],LISTAS[],3,0)</f>
        <v>917.77</v>
      </c>
      <c r="F12" s="31" t="s">
        <v>7052</v>
      </c>
      <c r="G12" s="20">
        <f t="shared" si="0"/>
        <v>11</v>
      </c>
      <c r="H12" s="1" t="s">
        <v>40</v>
      </c>
    </row>
    <row r="13" spans="1:8">
      <c r="A13" s="31" t="str">
        <f>+Table_2[[#This Row],[Producto]]&amp;Table_2[[#This Row],[Numero]]</f>
        <v>PLASTICOS12</v>
      </c>
      <c r="B13" s="31" t="s">
        <v>2</v>
      </c>
      <c r="C13" s="31">
        <v>12</v>
      </c>
      <c r="D13" s="31" t="s">
        <v>2937</v>
      </c>
      <c r="E13" s="32">
        <f>+VLOOKUP(Table_2[[#This Row],[ID]],LISTAS[],3,0)</f>
        <v>933.24</v>
      </c>
      <c r="F13" s="31" t="s">
        <v>7053</v>
      </c>
      <c r="G13" s="20">
        <f t="shared" si="0"/>
        <v>12</v>
      </c>
      <c r="H13" s="1" t="s">
        <v>10</v>
      </c>
    </row>
    <row r="14" spans="1:8">
      <c r="A14" s="31" t="str">
        <f>+Table_2[[#This Row],[Producto]]&amp;Table_2[[#This Row],[Numero]]</f>
        <v>PLASTICOS13</v>
      </c>
      <c r="B14" s="31" t="s">
        <v>2</v>
      </c>
      <c r="C14" s="31">
        <v>13</v>
      </c>
      <c r="D14" s="31" t="s">
        <v>2938</v>
      </c>
      <c r="E14" s="32">
        <f>+VLOOKUP(Table_2[[#This Row],[ID]],LISTAS[],3,0)</f>
        <v>1202.08</v>
      </c>
      <c r="F14" s="31" t="s">
        <v>7054</v>
      </c>
      <c r="G14" s="20">
        <f t="shared" si="0"/>
        <v>13</v>
      </c>
      <c r="H14" s="1" t="s">
        <v>2892</v>
      </c>
    </row>
    <row r="15" spans="1:8">
      <c r="A15" s="31" t="str">
        <f>+Table_2[[#This Row],[Producto]]&amp;Table_2[[#This Row],[Numero]]</f>
        <v>PLASTICOS14</v>
      </c>
      <c r="B15" s="31" t="s">
        <v>2</v>
      </c>
      <c r="C15" s="31">
        <v>14</v>
      </c>
      <c r="D15" s="31" t="s">
        <v>2939</v>
      </c>
      <c r="E15" s="32">
        <f>+VLOOKUP(Table_2[[#This Row],[ID]],LISTAS[],3,0)</f>
        <v>622.52</v>
      </c>
      <c r="F15" s="31" t="s">
        <v>7055</v>
      </c>
      <c r="G15" s="20">
        <f t="shared" si="0"/>
        <v>14</v>
      </c>
      <c r="H15" s="1" t="s">
        <v>27</v>
      </c>
    </row>
    <row r="16" spans="1:8">
      <c r="A16" s="31" t="str">
        <f>+Table_2[[#This Row],[Producto]]&amp;Table_2[[#This Row],[Numero]]</f>
        <v>PLASTICOS15</v>
      </c>
      <c r="B16" s="31" t="s">
        <v>2</v>
      </c>
      <c r="C16" s="31">
        <v>15</v>
      </c>
      <c r="D16" s="31" t="s">
        <v>2940</v>
      </c>
      <c r="E16" s="32">
        <f>+VLOOKUP(Table_2[[#This Row],[ID]],LISTAS[],3,0)</f>
        <v>800.37</v>
      </c>
      <c r="F16" s="31" t="s">
        <v>7056</v>
      </c>
      <c r="G16" s="20">
        <f t="shared" si="0"/>
        <v>15</v>
      </c>
      <c r="H16" s="1" t="s">
        <v>29</v>
      </c>
    </row>
    <row r="17" spans="1:8">
      <c r="A17" s="31" t="str">
        <f>+Table_2[[#This Row],[Producto]]&amp;Table_2[[#This Row],[Numero]]</f>
        <v>PLASTICOS16</v>
      </c>
      <c r="B17" s="31" t="s">
        <v>2</v>
      </c>
      <c r="C17" s="31">
        <v>16</v>
      </c>
      <c r="D17" s="31" t="s">
        <v>2941</v>
      </c>
      <c r="E17" s="32">
        <f>+VLOOKUP(Table_2[[#This Row],[ID]],LISTAS[],3,0)</f>
        <v>858.58</v>
      </c>
      <c r="F17" s="31" t="s">
        <v>7057</v>
      </c>
      <c r="G17" s="20">
        <f t="shared" si="0"/>
        <v>16</v>
      </c>
      <c r="H17" s="1" t="s">
        <v>33</v>
      </c>
    </row>
    <row r="18" spans="1:8">
      <c r="A18" s="31" t="str">
        <f>+Table_2[[#This Row],[Producto]]&amp;Table_2[[#This Row],[Numero]]</f>
        <v>PLASTICOS17</v>
      </c>
      <c r="B18" s="31" t="s">
        <v>2</v>
      </c>
      <c r="C18" s="31">
        <v>17</v>
      </c>
      <c r="D18" s="31" t="s">
        <v>2942</v>
      </c>
      <c r="E18" s="32">
        <f>+VLOOKUP(Table_2[[#This Row],[ID]],LISTAS[],3,0)</f>
        <v>771.26</v>
      </c>
      <c r="F18" s="31" t="s">
        <v>7058</v>
      </c>
      <c r="G18" s="20">
        <f t="shared" si="0"/>
        <v>17</v>
      </c>
      <c r="H18" s="1" t="s">
        <v>38</v>
      </c>
    </row>
    <row r="19" spans="1:8">
      <c r="A19" s="31" t="str">
        <f>+Table_2[[#This Row],[Producto]]&amp;Table_2[[#This Row],[Numero]]</f>
        <v>PLASTICOS18</v>
      </c>
      <c r="B19" s="31" t="s">
        <v>2</v>
      </c>
      <c r="C19" s="31">
        <v>18</v>
      </c>
      <c r="D19" s="31" t="s">
        <v>2943</v>
      </c>
      <c r="E19" s="32">
        <f>+VLOOKUP(Table_2[[#This Row],[ID]],LISTAS[],3,0)</f>
        <v>873.13</v>
      </c>
      <c r="F19" s="31" t="s">
        <v>7059</v>
      </c>
      <c r="G19" s="20">
        <f t="shared" si="0"/>
        <v>18</v>
      </c>
      <c r="H19" s="1" t="s">
        <v>13</v>
      </c>
    </row>
    <row r="20" spans="1:8">
      <c r="A20" s="31" t="str">
        <f>+Table_2[[#This Row],[Producto]]&amp;Table_2[[#This Row],[Numero]]</f>
        <v>PLASTICOS19</v>
      </c>
      <c r="B20" s="31" t="s">
        <v>2</v>
      </c>
      <c r="C20" s="31">
        <v>19</v>
      </c>
      <c r="D20" s="31" t="s">
        <v>2944</v>
      </c>
      <c r="E20" s="32">
        <f>+VLOOKUP(Table_2[[#This Row],[ID]],LISTAS[],3,0)</f>
        <v>671.31</v>
      </c>
      <c r="F20" s="31" t="s">
        <v>7060</v>
      </c>
      <c r="G20" s="20">
        <f t="shared" si="0"/>
        <v>19</v>
      </c>
      <c r="H20" s="1" t="s">
        <v>16</v>
      </c>
    </row>
    <row r="21" spans="1:8" ht="15.75" customHeight="1">
      <c r="A21" s="31" t="str">
        <f>+Table_2[[#This Row],[Producto]]&amp;Table_2[[#This Row],[Numero]]</f>
        <v>PLASTICOS20</v>
      </c>
      <c r="B21" s="31" t="s">
        <v>2</v>
      </c>
      <c r="C21" s="31">
        <v>20</v>
      </c>
      <c r="D21" s="31" t="s">
        <v>2945</v>
      </c>
      <c r="E21" s="32">
        <f>+VLOOKUP(Table_2[[#This Row],[ID]],LISTAS[],3,0)</f>
        <v>683.95</v>
      </c>
      <c r="F21" s="31" t="s">
        <v>7061</v>
      </c>
      <c r="G21" s="20">
        <f t="shared" si="0"/>
        <v>20</v>
      </c>
      <c r="H21" s="1" t="s">
        <v>19</v>
      </c>
    </row>
    <row r="22" spans="1:8" ht="15.75" customHeight="1">
      <c r="A22" s="31" t="str">
        <f>+Table_2[[#This Row],[Producto]]&amp;Table_2[[#This Row],[Numero]]</f>
        <v>PLASTICOS21</v>
      </c>
      <c r="B22" s="31" t="s">
        <v>2</v>
      </c>
      <c r="C22" s="31">
        <v>21</v>
      </c>
      <c r="D22" s="31" t="s">
        <v>2946</v>
      </c>
      <c r="E22" s="32">
        <f>+VLOOKUP(Table_2[[#This Row],[ID]],LISTAS[],3,0)</f>
        <v>669.4</v>
      </c>
      <c r="F22" s="31" t="s">
        <v>7062</v>
      </c>
      <c r="G22" s="20">
        <f t="shared" si="0"/>
        <v>21</v>
      </c>
      <c r="H22" s="1" t="s">
        <v>28</v>
      </c>
    </row>
    <row r="23" spans="1:8" ht="15.75" customHeight="1">
      <c r="A23" s="31" t="str">
        <f>+Table_2[[#This Row],[Producto]]&amp;Table_2[[#This Row],[Numero]]</f>
        <v>PLASTICOS22</v>
      </c>
      <c r="B23" s="31" t="s">
        <v>2</v>
      </c>
      <c r="C23" s="31">
        <v>22</v>
      </c>
      <c r="D23" s="31" t="s">
        <v>2947</v>
      </c>
      <c r="E23" s="32">
        <f>+VLOOKUP(Table_2[[#This Row],[ID]],LISTAS[],3,0)</f>
        <v>1057.97</v>
      </c>
      <c r="F23" s="31" t="s">
        <v>7063</v>
      </c>
      <c r="G23" s="20">
        <f t="shared" si="0"/>
        <v>22</v>
      </c>
      <c r="H23" s="1" t="s">
        <v>32</v>
      </c>
    </row>
    <row r="24" spans="1:8" ht="15.75" customHeight="1">
      <c r="A24" s="31" t="str">
        <f>+Table_2[[#This Row],[Producto]]&amp;Table_2[[#This Row],[Numero]]</f>
        <v>PLASTICOS23</v>
      </c>
      <c r="B24" s="31" t="s">
        <v>2</v>
      </c>
      <c r="C24" s="31">
        <v>23</v>
      </c>
      <c r="D24" s="31" t="s">
        <v>2948</v>
      </c>
      <c r="E24" s="32">
        <f>+VLOOKUP(Table_2[[#This Row],[ID]],LISTAS[],3,0)</f>
        <v>659.1</v>
      </c>
      <c r="F24" s="31" t="s">
        <v>7064</v>
      </c>
      <c r="G24" s="20">
        <f t="shared" si="0"/>
        <v>23</v>
      </c>
      <c r="H24" s="1" t="s">
        <v>34</v>
      </c>
    </row>
    <row r="25" spans="1:8" ht="15.75" customHeight="1">
      <c r="A25" s="31" t="str">
        <f>+Table_2[[#This Row],[Producto]]&amp;Table_2[[#This Row],[Numero]]</f>
        <v>PLASTICOS24</v>
      </c>
      <c r="B25" s="31" t="s">
        <v>2</v>
      </c>
      <c r="C25" s="31">
        <v>24</v>
      </c>
      <c r="D25" s="31" t="s">
        <v>2949</v>
      </c>
      <c r="E25" s="32">
        <f>+VLOOKUP(Table_2[[#This Row],[ID]],LISTAS[],3,0)</f>
        <v>517.86</v>
      </c>
      <c r="F25" s="31" t="s">
        <v>7065</v>
      </c>
      <c r="G25" s="20">
        <f t="shared" si="0"/>
        <v>24</v>
      </c>
      <c r="H25" s="1" t="s">
        <v>35</v>
      </c>
    </row>
    <row r="26" spans="1:8" ht="15.75" customHeight="1">
      <c r="A26" s="31" t="str">
        <f>+Table_2[[#This Row],[Producto]]&amp;Table_2[[#This Row],[Numero]]</f>
        <v>PLASTICOS25</v>
      </c>
      <c r="B26" s="31" t="s">
        <v>2</v>
      </c>
      <c r="C26" s="31">
        <v>25</v>
      </c>
      <c r="D26" s="31" t="s">
        <v>2950</v>
      </c>
      <c r="E26" s="32">
        <f>+VLOOKUP(Table_2[[#This Row],[ID]],LISTAS[],3,0)</f>
        <v>669.45</v>
      </c>
      <c r="F26" s="31" t="s">
        <v>7066</v>
      </c>
      <c r="G26" s="20">
        <f t="shared" si="0"/>
        <v>25</v>
      </c>
      <c r="H26" s="1" t="s">
        <v>41</v>
      </c>
    </row>
    <row r="27" spans="1:8" ht="15.75" customHeight="1">
      <c r="A27" s="31" t="str">
        <f>+Table_2[[#This Row],[Producto]]&amp;Table_2[[#This Row],[Numero]]</f>
        <v>PLASTICOS26</v>
      </c>
      <c r="B27" s="31" t="s">
        <v>2</v>
      </c>
      <c r="C27" s="31">
        <v>26</v>
      </c>
      <c r="D27" s="31" t="s">
        <v>2951</v>
      </c>
      <c r="E27" s="32">
        <f>+VLOOKUP(Table_2[[#This Row],[ID]],LISTAS[],3,0)</f>
        <v>785.82</v>
      </c>
      <c r="F27" s="31" t="s">
        <v>7067</v>
      </c>
      <c r="G27" s="20">
        <f t="shared" si="0"/>
        <v>26</v>
      </c>
      <c r="H27" s="1" t="s">
        <v>43</v>
      </c>
    </row>
    <row r="28" spans="1:8" ht="15.75" customHeight="1">
      <c r="A28" s="31" t="str">
        <f>+Table_2[[#This Row],[Producto]]&amp;Table_2[[#This Row],[Numero]]</f>
        <v>PLASTICOS27</v>
      </c>
      <c r="B28" s="31" t="s">
        <v>2</v>
      </c>
      <c r="C28" s="31">
        <v>27</v>
      </c>
      <c r="D28" s="31" t="s">
        <v>2952</v>
      </c>
      <c r="E28" s="32">
        <f>+VLOOKUP(Table_2[[#This Row],[ID]],LISTAS[],3,0)</f>
        <v>776.79</v>
      </c>
      <c r="F28" s="31" t="s">
        <v>7068</v>
      </c>
      <c r="G28" s="20">
        <f t="shared" si="0"/>
        <v>27</v>
      </c>
      <c r="H28" s="1" t="s">
        <v>59</v>
      </c>
    </row>
    <row r="29" spans="1:8" ht="15.75" customHeight="1">
      <c r="A29" s="31" t="str">
        <f>+Table_2[[#This Row],[Producto]]&amp;Table_2[[#This Row],[Numero]]</f>
        <v>PLASTICOS28</v>
      </c>
      <c r="B29" s="31" t="s">
        <v>2</v>
      </c>
      <c r="C29" s="31">
        <v>28</v>
      </c>
      <c r="D29" s="31" t="s">
        <v>2953</v>
      </c>
      <c r="E29" s="32">
        <f>+VLOOKUP(Table_2[[#This Row],[ID]],LISTAS[],3,0)</f>
        <v>776.79</v>
      </c>
      <c r="F29" s="31" t="s">
        <v>7069</v>
      </c>
      <c r="G29" s="20">
        <f t="shared" si="0"/>
        <v>28</v>
      </c>
      <c r="H29" s="1" t="s">
        <v>30</v>
      </c>
    </row>
    <row r="30" spans="1:8" ht="15.75" customHeight="1">
      <c r="A30" s="31" t="str">
        <f>+Table_2[[#This Row],[Producto]]&amp;Table_2[[#This Row],[Numero]]</f>
        <v>PLASTICOS29</v>
      </c>
      <c r="B30" s="31" t="s">
        <v>2</v>
      </c>
      <c r="C30" s="31">
        <v>29</v>
      </c>
      <c r="D30" s="31" t="s">
        <v>2954</v>
      </c>
      <c r="E30" s="32">
        <f>+VLOOKUP(Table_2[[#This Row],[ID]],LISTAS[],3,0)</f>
        <v>785.82</v>
      </c>
      <c r="F30" s="31" t="s">
        <v>7070</v>
      </c>
      <c r="G30" s="20">
        <f t="shared" si="0"/>
        <v>29</v>
      </c>
      <c r="H30" s="1" t="s">
        <v>2955</v>
      </c>
    </row>
    <row r="31" spans="1:8" ht="15.75" customHeight="1">
      <c r="A31" s="31" t="str">
        <f>+Table_2[[#This Row],[Producto]]&amp;Table_2[[#This Row],[Numero]]</f>
        <v>PLASTICOS30</v>
      </c>
      <c r="B31" s="31" t="s">
        <v>2</v>
      </c>
      <c r="C31" s="31">
        <v>30</v>
      </c>
      <c r="D31" s="31" t="s">
        <v>2956</v>
      </c>
      <c r="E31" s="32">
        <f>+VLOOKUP(Table_2[[#This Row],[ID]],LISTAS[],3,0)</f>
        <v>700.47</v>
      </c>
      <c r="F31" s="31" t="s">
        <v>7071</v>
      </c>
      <c r="G31" s="20">
        <f t="shared" si="0"/>
        <v>30</v>
      </c>
      <c r="H31" s="1" t="s">
        <v>46</v>
      </c>
    </row>
    <row r="32" spans="1:8" ht="15.75" customHeight="1">
      <c r="A32" s="31" t="str">
        <f>+Table_2[[#This Row],[Producto]]&amp;Table_2[[#This Row],[Numero]]</f>
        <v>PLASTICOS31</v>
      </c>
      <c r="B32" s="31" t="s">
        <v>2</v>
      </c>
      <c r="C32" s="31">
        <v>31</v>
      </c>
      <c r="D32" s="31" t="s">
        <v>2957</v>
      </c>
      <c r="E32" s="32">
        <f>+VLOOKUP(Table_2[[#This Row],[ID]],LISTAS[],3,0)</f>
        <v>637.98</v>
      </c>
      <c r="F32" s="31" t="s">
        <v>7072</v>
      </c>
      <c r="G32" s="20">
        <f t="shared" si="0"/>
        <v>31</v>
      </c>
      <c r="H32" s="1" t="s">
        <v>49</v>
      </c>
    </row>
    <row r="33" spans="1:8" ht="15.75" customHeight="1">
      <c r="A33" s="31" t="str">
        <f>+Table_2[[#This Row],[Producto]]&amp;Table_2[[#This Row],[Numero]]</f>
        <v>PLASTICOS32</v>
      </c>
      <c r="B33" s="31" t="s">
        <v>2</v>
      </c>
      <c r="C33" s="31">
        <v>32</v>
      </c>
      <c r="D33" s="31" t="s">
        <v>2958</v>
      </c>
      <c r="E33" s="32">
        <f>+VLOOKUP(Table_2[[#This Row],[ID]],LISTAS[],3,0)</f>
        <v>785.82</v>
      </c>
      <c r="F33" s="31" t="s">
        <v>7073</v>
      </c>
      <c r="G33" s="20">
        <f t="shared" si="0"/>
        <v>32</v>
      </c>
      <c r="H33" s="1" t="s">
        <v>50</v>
      </c>
    </row>
    <row r="34" spans="1:8" ht="15.75" customHeight="1">
      <c r="A34" s="31" t="str">
        <f>+Table_2[[#This Row],[Producto]]&amp;Table_2[[#This Row],[Numero]]</f>
        <v>PLASTICOS33</v>
      </c>
      <c r="B34" s="31" t="s">
        <v>2</v>
      </c>
      <c r="C34" s="31">
        <v>33</v>
      </c>
      <c r="D34" s="31" t="s">
        <v>2959</v>
      </c>
      <c r="E34" s="32">
        <f>+VLOOKUP(Table_2[[#This Row],[ID]],LISTAS[],3,0)</f>
        <v>591.04999999999995</v>
      </c>
      <c r="F34" s="31" t="s">
        <v>7074</v>
      </c>
      <c r="G34" s="20">
        <f t="shared" si="0"/>
        <v>33</v>
      </c>
      <c r="H34" s="1" t="s">
        <v>51</v>
      </c>
    </row>
    <row r="35" spans="1:8" ht="15.75" customHeight="1">
      <c r="A35" s="31" t="str">
        <f>+Table_2[[#This Row],[Producto]]&amp;Table_2[[#This Row],[Numero]]</f>
        <v>PLASTICOS34</v>
      </c>
      <c r="B35" s="31" t="s">
        <v>2</v>
      </c>
      <c r="C35" s="31">
        <v>34</v>
      </c>
      <c r="D35" s="31" t="s">
        <v>2960</v>
      </c>
      <c r="E35" s="32">
        <f>+VLOOKUP(Table_2[[#This Row],[ID]],LISTAS[],3,0)</f>
        <v>659.1</v>
      </c>
      <c r="F35" s="31" t="s">
        <v>7075</v>
      </c>
      <c r="G35" s="20">
        <f t="shared" si="0"/>
        <v>34</v>
      </c>
      <c r="H35" s="1" t="s">
        <v>52</v>
      </c>
    </row>
    <row r="36" spans="1:8" ht="15.75" customHeight="1">
      <c r="A36" s="31" t="str">
        <f>+Table_2[[#This Row],[Producto]]&amp;Table_2[[#This Row],[Numero]]</f>
        <v>PLASTICOS35</v>
      </c>
      <c r="B36" s="31" t="s">
        <v>2</v>
      </c>
      <c r="C36" s="31">
        <v>35</v>
      </c>
      <c r="D36" s="31" t="s">
        <v>2961</v>
      </c>
      <c r="E36" s="32">
        <f>+VLOOKUP(Table_2[[#This Row],[ID]],LISTAS[],3,0)</f>
        <v>771.26</v>
      </c>
      <c r="F36" s="31" t="s">
        <v>7076</v>
      </c>
      <c r="G36" s="20">
        <f t="shared" si="0"/>
        <v>35</v>
      </c>
      <c r="H36" s="1" t="s">
        <v>54</v>
      </c>
    </row>
    <row r="37" spans="1:8" ht="15.75" customHeight="1">
      <c r="A37" s="31" t="str">
        <f>+Table_2[[#This Row],[Producto]]&amp;Table_2[[#This Row],[Numero]]</f>
        <v>PLASTICOS36</v>
      </c>
      <c r="B37" s="31" t="s">
        <v>2</v>
      </c>
      <c r="C37" s="31">
        <v>36</v>
      </c>
      <c r="D37" s="31" t="s">
        <v>2962</v>
      </c>
      <c r="E37" s="32">
        <f>+VLOOKUP(Table_2[[#This Row],[ID]],LISTAS[],3,0)</f>
        <v>727.61</v>
      </c>
      <c r="F37" s="31" t="s">
        <v>7077</v>
      </c>
      <c r="G37" s="20">
        <f t="shared" si="0"/>
        <v>36</v>
      </c>
      <c r="H37" s="1" t="s">
        <v>58</v>
      </c>
    </row>
    <row r="38" spans="1:8" ht="15.75" customHeight="1">
      <c r="A38" s="31" t="str">
        <f>+Table_2[[#This Row],[Producto]]&amp;Table_2[[#This Row],[Numero]]</f>
        <v>PLASTICOS37</v>
      </c>
      <c r="B38" s="31" t="s">
        <v>2</v>
      </c>
      <c r="C38" s="31">
        <v>37</v>
      </c>
      <c r="D38" s="31" t="s">
        <v>2963</v>
      </c>
      <c r="E38" s="32">
        <f>+VLOOKUP(Table_2[[#This Row],[ID]],LISTAS[],3,0)</f>
        <v>669.4</v>
      </c>
      <c r="F38" s="31" t="s">
        <v>7078</v>
      </c>
      <c r="G38" s="20">
        <f t="shared" si="0"/>
        <v>37</v>
      </c>
      <c r="H38" s="1" t="s">
        <v>36</v>
      </c>
    </row>
    <row r="39" spans="1:8" ht="15.75" customHeight="1">
      <c r="A39" s="31" t="str">
        <f>+Table_2[[#This Row],[Producto]]&amp;Table_2[[#This Row],[Numero]]</f>
        <v>PLASTICOS38</v>
      </c>
      <c r="B39" s="31" t="s">
        <v>2</v>
      </c>
      <c r="C39" s="31">
        <v>38</v>
      </c>
      <c r="D39" s="31" t="s">
        <v>2964</v>
      </c>
      <c r="E39" s="32">
        <f>+VLOOKUP(Table_2[[#This Row],[ID]],LISTAS[],3,0)</f>
        <v>964.7</v>
      </c>
      <c r="F39" s="31" t="s">
        <v>7079</v>
      </c>
      <c r="G39" s="20">
        <f t="shared" si="0"/>
        <v>38</v>
      </c>
      <c r="H39" s="1" t="s">
        <v>39</v>
      </c>
    </row>
    <row r="40" spans="1:8" ht="15.75" customHeight="1">
      <c r="A40" s="31" t="str">
        <f>+Table_2[[#This Row],[Producto]]&amp;Table_2[[#This Row],[Numero]]</f>
        <v>PLASTICOS39</v>
      </c>
      <c r="B40" s="31" t="s">
        <v>2</v>
      </c>
      <c r="C40" s="31">
        <v>39</v>
      </c>
      <c r="D40" s="31" t="s">
        <v>2965</v>
      </c>
      <c r="E40" s="32">
        <f>+VLOOKUP(Table_2[[#This Row],[ID]],LISTAS[],3,0)</f>
        <v>654.85</v>
      </c>
      <c r="F40" s="31" t="s">
        <v>7080</v>
      </c>
      <c r="G40" s="20">
        <f t="shared" si="0"/>
        <v>39</v>
      </c>
      <c r="H40" s="1" t="s">
        <v>42</v>
      </c>
    </row>
    <row r="41" spans="1:8" ht="15.75" customHeight="1">
      <c r="A41" s="31" t="str">
        <f>+Table_2[[#This Row],[Producto]]&amp;Table_2[[#This Row],[Numero]]</f>
        <v>PLASTICOS40</v>
      </c>
      <c r="B41" s="31" t="s">
        <v>2</v>
      </c>
      <c r="C41" s="31">
        <v>40</v>
      </c>
      <c r="D41" s="31" t="s">
        <v>2966</v>
      </c>
      <c r="E41" s="32">
        <f>+VLOOKUP(Table_2[[#This Row],[ID]],LISTAS[],3,0)</f>
        <v>668.91</v>
      </c>
      <c r="F41" s="31" t="s">
        <v>7081</v>
      </c>
      <c r="G41" s="20">
        <f t="shared" si="0"/>
        <v>40</v>
      </c>
      <c r="H41" s="1" t="s">
        <v>44</v>
      </c>
    </row>
    <row r="42" spans="1:8" ht="15.75" customHeight="1">
      <c r="A42" s="31" t="str">
        <f>+Table_2[[#This Row],[Producto]]&amp;Table_2[[#This Row],[Numero]]</f>
        <v>PLASTICOS41</v>
      </c>
      <c r="B42" s="31" t="s">
        <v>2</v>
      </c>
      <c r="C42" s="31">
        <v>41</v>
      </c>
      <c r="D42" s="31" t="s">
        <v>2967</v>
      </c>
      <c r="E42" s="32">
        <f>+VLOOKUP(Table_2[[#This Row],[ID]],LISTAS[],3,0)</f>
        <v>625.74</v>
      </c>
      <c r="F42" s="31" t="s">
        <v>7082</v>
      </c>
      <c r="G42" s="20">
        <f t="shared" si="0"/>
        <v>41</v>
      </c>
      <c r="H42" s="1" t="s">
        <v>47</v>
      </c>
    </row>
    <row r="43" spans="1:8" ht="15.75" customHeight="1">
      <c r="A43" s="31" t="str">
        <f>+Table_2[[#This Row],[Producto]]&amp;Table_2[[#This Row],[Numero]]</f>
        <v>PLASTICOS42</v>
      </c>
      <c r="B43" s="31" t="s">
        <v>2</v>
      </c>
      <c r="C43" s="31">
        <v>42</v>
      </c>
      <c r="D43" s="31" t="s">
        <v>2968</v>
      </c>
      <c r="E43" s="32">
        <f>+VLOOKUP(Table_2[[#This Row],[ID]],LISTAS[],3,0)</f>
        <v>684.31</v>
      </c>
      <c r="F43" s="31" t="s">
        <v>7083</v>
      </c>
      <c r="G43" s="20">
        <f t="shared" si="0"/>
        <v>42</v>
      </c>
      <c r="H43" s="1" t="s">
        <v>45</v>
      </c>
    </row>
    <row r="44" spans="1:8" ht="15.75" customHeight="1">
      <c r="A44" s="31" t="str">
        <f>+Table_2[[#This Row],[Producto]]&amp;Table_2[[#This Row],[Numero]]</f>
        <v>PLASTICOS43</v>
      </c>
      <c r="B44" s="31" t="s">
        <v>2</v>
      </c>
      <c r="C44" s="31">
        <v>43</v>
      </c>
      <c r="D44" s="31" t="s">
        <v>2969</v>
      </c>
      <c r="E44" s="32">
        <f>+VLOOKUP(Table_2[[#This Row],[ID]],LISTAS[],3,0)</f>
        <v>578.92999999999995</v>
      </c>
      <c r="F44" s="31" t="s">
        <v>7084</v>
      </c>
      <c r="G44" s="20">
        <f t="shared" si="0"/>
        <v>43</v>
      </c>
      <c r="H44" s="1" t="s">
        <v>48</v>
      </c>
    </row>
    <row r="45" spans="1:8" ht="15.75" customHeight="1">
      <c r="A45" s="31" t="str">
        <f>+Table_2[[#This Row],[Producto]]&amp;Table_2[[#This Row],[Numero]]</f>
        <v>PLASTICOS44</v>
      </c>
      <c r="B45" s="31" t="s">
        <v>2</v>
      </c>
      <c r="C45" s="31">
        <v>44</v>
      </c>
      <c r="D45" s="31" t="s">
        <v>2970</v>
      </c>
      <c r="E45" s="32">
        <f>+VLOOKUP(Table_2[[#This Row],[ID]],LISTAS[],3,0)</f>
        <v>683.95</v>
      </c>
      <c r="F45" s="31" t="s">
        <v>7085</v>
      </c>
      <c r="G45" s="20">
        <f t="shared" si="0"/>
        <v>44</v>
      </c>
      <c r="H45" s="1" t="s">
        <v>3</v>
      </c>
    </row>
    <row r="46" spans="1:8" ht="15.75" customHeight="1">
      <c r="A46" s="31" t="str">
        <f>+Table_2[[#This Row],[Producto]]&amp;Table_2[[#This Row],[Numero]]</f>
        <v>PLASTICOS45</v>
      </c>
      <c r="B46" s="31" t="s">
        <v>2</v>
      </c>
      <c r="C46" s="31">
        <v>45</v>
      </c>
      <c r="D46" s="31" t="s">
        <v>2971</v>
      </c>
      <c r="E46" s="32">
        <f>+VLOOKUP(Table_2[[#This Row],[ID]],LISTAS[],3,0)</f>
        <v>700.47</v>
      </c>
      <c r="F46" s="31" t="s">
        <v>7086</v>
      </c>
      <c r="G46" s="20">
        <f t="shared" si="0"/>
        <v>45</v>
      </c>
      <c r="H46" s="1" t="s">
        <v>53</v>
      </c>
    </row>
    <row r="47" spans="1:8" ht="15.75" customHeight="1">
      <c r="A47" s="31" t="str">
        <f>+Table_2[[#This Row],[Producto]]&amp;Table_2[[#This Row],[Numero]]</f>
        <v>PLASTICOS46</v>
      </c>
      <c r="B47" s="31" t="s">
        <v>2</v>
      </c>
      <c r="C47" s="31">
        <v>46</v>
      </c>
      <c r="D47" s="31" t="s">
        <v>2972</v>
      </c>
      <c r="E47" s="32">
        <f>+VLOOKUP(Table_2[[#This Row],[ID]],LISTAS[],3,0)</f>
        <v>700.47</v>
      </c>
      <c r="F47" s="31" t="s">
        <v>7087</v>
      </c>
      <c r="G47" s="20">
        <f t="shared" si="0"/>
        <v>46</v>
      </c>
      <c r="H47" s="1" t="s">
        <v>55</v>
      </c>
    </row>
    <row r="48" spans="1:8" ht="15.75" customHeight="1">
      <c r="A48" s="31" t="str">
        <f>+Table_2[[#This Row],[Producto]]&amp;Table_2[[#This Row],[Numero]]</f>
        <v>PLASTICOS47</v>
      </c>
      <c r="B48" s="31" t="s">
        <v>2</v>
      </c>
      <c r="C48" s="31">
        <v>47</v>
      </c>
      <c r="D48" s="31" t="s">
        <v>2973</v>
      </c>
      <c r="E48" s="32">
        <f>+VLOOKUP(Table_2[[#This Row],[ID]],LISTAS[],3,0)</f>
        <v>887.5</v>
      </c>
      <c r="F48" s="31" t="s">
        <v>7088</v>
      </c>
      <c r="G48" s="20">
        <f t="shared" si="0"/>
        <v>47</v>
      </c>
      <c r="H48" s="1" t="s">
        <v>57</v>
      </c>
    </row>
    <row r="49" spans="1:8" ht="15.75" customHeight="1">
      <c r="A49" s="31" t="str">
        <f>+Table_2[[#This Row],[Producto]]&amp;Table_2[[#This Row],[Numero]]</f>
        <v>PLASTICOS48</v>
      </c>
      <c r="B49" s="31" t="s">
        <v>2</v>
      </c>
      <c r="C49" s="31">
        <v>48</v>
      </c>
      <c r="D49" s="31" t="s">
        <v>2974</v>
      </c>
      <c r="E49" s="32">
        <f>+VLOOKUP(Table_2[[#This Row],[ID]],LISTAS[],3,0)</f>
        <v>758.1</v>
      </c>
      <c r="F49" s="31" t="s">
        <v>7089</v>
      </c>
      <c r="G49" s="20">
        <f t="shared" si="0"/>
        <v>48</v>
      </c>
      <c r="H49" s="1" t="s">
        <v>56</v>
      </c>
    </row>
    <row r="50" spans="1:8" ht="15.75" customHeight="1">
      <c r="A50" s="31" t="str">
        <f>+Table_2[[#This Row],[Producto]]&amp;Table_2[[#This Row],[Numero]]</f>
        <v>PLASTICOS49</v>
      </c>
      <c r="B50" s="31" t="s">
        <v>2</v>
      </c>
      <c r="C50" s="31">
        <v>49</v>
      </c>
      <c r="D50" s="31" t="s">
        <v>2975</v>
      </c>
      <c r="E50" s="32">
        <f>+VLOOKUP(Table_2[[#This Row],[ID]],LISTAS[],3,0)</f>
        <v>709.33</v>
      </c>
      <c r="F50" s="31" t="s">
        <v>7090</v>
      </c>
      <c r="G50" s="20">
        <f t="shared" si="0"/>
        <v>49</v>
      </c>
      <c r="H50" s="1" t="s">
        <v>9888</v>
      </c>
    </row>
    <row r="51" spans="1:8" ht="15.75" customHeight="1">
      <c r="A51" s="31" t="str">
        <f>+Table_2[[#This Row],[Producto]]&amp;Table_2[[#This Row],[Numero]]</f>
        <v>PLASTICOS50</v>
      </c>
      <c r="B51" s="31" t="s">
        <v>2</v>
      </c>
      <c r="C51" s="31">
        <v>50</v>
      </c>
      <c r="D51" s="31" t="s">
        <v>2976</v>
      </c>
      <c r="E51" s="32">
        <f>+VLOOKUP(Table_2[[#This Row],[ID]],LISTAS[],3,0)</f>
        <v>964.7</v>
      </c>
      <c r="F51" s="31" t="s">
        <v>7091</v>
      </c>
      <c r="G51" s="20">
        <f t="shared" si="0"/>
        <v>50</v>
      </c>
      <c r="H51" s="1" t="s">
        <v>10205</v>
      </c>
    </row>
    <row r="52" spans="1:8" ht="15.75" customHeight="1">
      <c r="A52" s="31" t="str">
        <f>+Table_2[[#This Row],[Producto]]&amp;Table_2[[#This Row],[Numero]]</f>
        <v>PLASTICOS51</v>
      </c>
      <c r="B52" s="31" t="s">
        <v>2</v>
      </c>
      <c r="C52" s="31">
        <v>51</v>
      </c>
      <c r="D52" s="31" t="s">
        <v>2977</v>
      </c>
      <c r="E52" s="32">
        <f>+VLOOKUP(Table_2[[#This Row],[ID]],LISTAS[],3,0)</f>
        <v>964.7</v>
      </c>
      <c r="F52" s="31" t="s">
        <v>7092</v>
      </c>
      <c r="G52" s="20">
        <f t="shared" si="0"/>
        <v>51</v>
      </c>
      <c r="H52" s="31" t="s">
        <v>10064</v>
      </c>
    </row>
    <row r="53" spans="1:8" ht="15.75" customHeight="1">
      <c r="A53" s="31" t="str">
        <f>+Table_2[[#This Row],[Producto]]&amp;Table_2[[#This Row],[Numero]]</f>
        <v>PLASTICOS52</v>
      </c>
      <c r="B53" s="31" t="s">
        <v>2</v>
      </c>
      <c r="C53" s="31">
        <v>52</v>
      </c>
      <c r="D53" s="31" t="s">
        <v>2978</v>
      </c>
      <c r="E53" s="32">
        <f>+VLOOKUP(Table_2[[#This Row],[ID]],LISTAS[],3,0)</f>
        <v>669.45</v>
      </c>
      <c r="F53" s="31" t="s">
        <v>7093</v>
      </c>
      <c r="G53" s="20">
        <f t="shared" si="0"/>
        <v>52</v>
      </c>
      <c r="H53" s="31" t="s">
        <v>10845</v>
      </c>
    </row>
    <row r="54" spans="1:8" ht="15.75" customHeight="1">
      <c r="A54" s="31" t="str">
        <f>+Table_2[[#This Row],[Producto]]&amp;Table_2[[#This Row],[Numero]]</f>
        <v>PLASTICOS53</v>
      </c>
      <c r="B54" s="31" t="s">
        <v>2</v>
      </c>
      <c r="C54" s="31">
        <v>53</v>
      </c>
      <c r="D54" s="31" t="s">
        <v>2979</v>
      </c>
      <c r="E54" s="32">
        <f>+VLOOKUP(Table_2[[#This Row],[ID]],LISTAS[],3,0)</f>
        <v>1018.65</v>
      </c>
      <c r="F54" s="31" t="s">
        <v>7094</v>
      </c>
      <c r="G54" s="20">
        <f t="shared" si="0"/>
        <v>53</v>
      </c>
      <c r="H54" s="31" t="s">
        <v>11741</v>
      </c>
    </row>
    <row r="55" spans="1:8" ht="15.75" customHeight="1">
      <c r="A55" s="31" t="str">
        <f>+Table_2[[#This Row],[Producto]]&amp;Table_2[[#This Row],[Numero]]</f>
        <v>PLASTICOS54</v>
      </c>
      <c r="B55" s="31" t="s">
        <v>2</v>
      </c>
      <c r="C55" s="31">
        <v>54</v>
      </c>
      <c r="D55" s="31" t="s">
        <v>2980</v>
      </c>
      <c r="E55" s="32">
        <f>+VLOOKUP(Table_2[[#This Row],[ID]],LISTAS[],3,0)</f>
        <v>669.45</v>
      </c>
      <c r="F55" s="31" t="s">
        <v>7095</v>
      </c>
      <c r="G55" s="20">
        <f t="shared" si="0"/>
        <v>54</v>
      </c>
      <c r="H55" s="31" t="s">
        <v>11928</v>
      </c>
    </row>
    <row r="56" spans="1:8" ht="15.75" customHeight="1">
      <c r="A56" s="31" t="str">
        <f>+Table_2[[#This Row],[Producto]]&amp;Table_2[[#This Row],[Numero]]</f>
        <v>PLASTICOS55</v>
      </c>
      <c r="B56" s="31" t="s">
        <v>2</v>
      </c>
      <c r="C56" s="31">
        <v>55</v>
      </c>
      <c r="D56" s="31" t="s">
        <v>2981</v>
      </c>
      <c r="E56" s="32">
        <f>+VLOOKUP(Table_2[[#This Row],[ID]],LISTAS[],3,0)</f>
        <v>778.17</v>
      </c>
      <c r="F56" s="31" t="s">
        <v>7096</v>
      </c>
      <c r="G56" s="20">
        <f t="shared" si="0"/>
        <v>55</v>
      </c>
      <c r="H56" s="31" t="s">
        <v>11987</v>
      </c>
    </row>
    <row r="57" spans="1:8" ht="15.75" customHeight="1">
      <c r="A57" s="31" t="str">
        <f>+Table_2[[#This Row],[Producto]]&amp;Table_2[[#This Row],[Numero]]</f>
        <v>PLASTICOS56</v>
      </c>
      <c r="B57" s="31" t="s">
        <v>2</v>
      </c>
      <c r="C57" s="31">
        <v>56</v>
      </c>
      <c r="D57" s="31" t="s">
        <v>2982</v>
      </c>
      <c r="E57" s="32">
        <f>+VLOOKUP(Table_2[[#This Row],[ID]],LISTAS[],3,0)</f>
        <v>578.92999999999995</v>
      </c>
      <c r="F57" s="31" t="s">
        <v>7097</v>
      </c>
      <c r="G57" s="20">
        <v>56</v>
      </c>
      <c r="H57" s="31" t="s">
        <v>12078</v>
      </c>
    </row>
    <row r="58" spans="1:8" ht="15.75" customHeight="1">
      <c r="A58" s="31" t="str">
        <f>+Table_2[[#This Row],[Producto]]&amp;Table_2[[#This Row],[Numero]]</f>
        <v>PLASTICOS57</v>
      </c>
      <c r="B58" s="31" t="s">
        <v>2</v>
      </c>
      <c r="C58" s="31">
        <v>57</v>
      </c>
      <c r="D58" s="31" t="s">
        <v>2983</v>
      </c>
      <c r="E58" s="32">
        <f>+VLOOKUP(Table_2[[#This Row],[ID]],LISTAS[],3,0)</f>
        <v>1845.05</v>
      </c>
      <c r="F58" s="31" t="s">
        <v>7098</v>
      </c>
      <c r="G58" s="20"/>
      <c r="H58" s="20"/>
    </row>
    <row r="59" spans="1:8" ht="15.75" customHeight="1">
      <c r="A59" s="31" t="str">
        <f>+Table_2[[#This Row],[Producto]]&amp;Table_2[[#This Row],[Numero]]</f>
        <v>PLASTICOS58</v>
      </c>
      <c r="B59" s="31" t="s">
        <v>2</v>
      </c>
      <c r="C59" s="31">
        <v>58</v>
      </c>
      <c r="D59" s="31" t="s">
        <v>2984</v>
      </c>
      <c r="E59" s="32">
        <f>+VLOOKUP(Table_2[[#This Row],[ID]],LISTAS[],3,0)</f>
        <v>1088.8399999999999</v>
      </c>
      <c r="F59" s="31" t="s">
        <v>7099</v>
      </c>
      <c r="G59" s="20"/>
      <c r="H59" s="31"/>
    </row>
    <row r="60" spans="1:8" ht="15.75" customHeight="1">
      <c r="A60" s="31" t="str">
        <f>+Table_2[[#This Row],[Producto]]&amp;Table_2[[#This Row],[Numero]]</f>
        <v>PLASTICOS59</v>
      </c>
      <c r="B60" s="31" t="s">
        <v>2</v>
      </c>
      <c r="C60" s="31">
        <v>59</v>
      </c>
      <c r="D60" s="31" t="s">
        <v>2984</v>
      </c>
      <c r="E60" s="32">
        <f>+VLOOKUP(Table_2[[#This Row],[ID]],LISTAS[],3,0)</f>
        <v>964.7</v>
      </c>
      <c r="F60" s="31" t="s">
        <v>7100</v>
      </c>
      <c r="G60" s="20"/>
      <c r="H60" s="31"/>
    </row>
    <row r="61" spans="1:8" ht="15.75" customHeight="1">
      <c r="A61" s="31" t="str">
        <f>+Table_2[[#This Row],[Producto]]&amp;Table_2[[#This Row],[Numero]]</f>
        <v>PLASTICOS60</v>
      </c>
      <c r="B61" s="31" t="s">
        <v>2</v>
      </c>
      <c r="C61" s="31">
        <v>60</v>
      </c>
      <c r="D61" s="31" t="s">
        <v>2985</v>
      </c>
      <c r="E61" s="32">
        <f>+VLOOKUP(Table_2[[#This Row],[ID]],LISTAS[],3,0)</f>
        <v>964.7</v>
      </c>
      <c r="F61" s="31" t="s">
        <v>7101</v>
      </c>
      <c r="G61" s="20"/>
      <c r="H61" s="20"/>
    </row>
    <row r="62" spans="1:8" ht="15.75" customHeight="1">
      <c r="A62" s="31" t="str">
        <f>+Table_2[[#This Row],[Producto]]&amp;Table_2[[#This Row],[Numero]]</f>
        <v>PLASTICOS61</v>
      </c>
      <c r="B62" s="31" t="s">
        <v>2</v>
      </c>
      <c r="C62" s="31">
        <v>61</v>
      </c>
      <c r="D62" s="31" t="s">
        <v>2986</v>
      </c>
      <c r="E62" s="32">
        <f>+VLOOKUP(Table_2[[#This Row],[ID]],LISTAS[],3,0)</f>
        <v>910.22</v>
      </c>
      <c r="F62" s="31" t="s">
        <v>7102</v>
      </c>
      <c r="G62" s="20"/>
      <c r="H62" s="20"/>
    </row>
    <row r="63" spans="1:8" ht="15.75" customHeight="1">
      <c r="A63" s="31" t="str">
        <f>+Table_2[[#This Row],[Producto]]&amp;Table_2[[#This Row],[Numero]]</f>
        <v>PLASTICOS62</v>
      </c>
      <c r="B63" s="31" t="s">
        <v>2</v>
      </c>
      <c r="C63" s="31">
        <v>62</v>
      </c>
      <c r="D63" s="31" t="s">
        <v>2987</v>
      </c>
      <c r="E63" s="32">
        <f>+VLOOKUP(Table_2[[#This Row],[ID]],LISTAS[],3,0)</f>
        <v>1027.04</v>
      </c>
      <c r="F63" s="31" t="s">
        <v>7103</v>
      </c>
      <c r="G63" s="20"/>
      <c r="H63" s="20"/>
    </row>
    <row r="64" spans="1:8" ht="15.75" customHeight="1">
      <c r="A64" s="31" t="str">
        <f>+Table_2[[#This Row],[Producto]]&amp;Table_2[[#This Row],[Numero]]</f>
        <v>PLASTICOS63</v>
      </c>
      <c r="B64" s="31" t="s">
        <v>2</v>
      </c>
      <c r="C64" s="31">
        <v>63</v>
      </c>
      <c r="D64" s="31" t="s">
        <v>2988</v>
      </c>
      <c r="E64" s="32">
        <f>+VLOOKUP(Table_2[[#This Row],[ID]],LISTAS[],3,0)</f>
        <v>1244.49</v>
      </c>
      <c r="F64" s="31" t="s">
        <v>7104</v>
      </c>
      <c r="G64" s="20"/>
      <c r="H64" s="20"/>
    </row>
    <row r="65" spans="1:8" ht="15.75" customHeight="1">
      <c r="A65" s="31" t="str">
        <f>+Table_2[[#This Row],[Producto]]&amp;Table_2[[#This Row],[Numero]]</f>
        <v>PLASTICOS64</v>
      </c>
      <c r="B65" s="31" t="s">
        <v>2</v>
      </c>
      <c r="C65" s="31">
        <v>64</v>
      </c>
      <c r="D65" s="31" t="s">
        <v>2989</v>
      </c>
      <c r="E65" s="32">
        <f>+VLOOKUP(Table_2[[#This Row],[ID]],LISTAS[],3,0)</f>
        <v>1186.46</v>
      </c>
      <c r="F65" s="31" t="s">
        <v>7105</v>
      </c>
      <c r="G65" s="20"/>
      <c r="H65" s="20"/>
    </row>
    <row r="66" spans="1:8" ht="15.75" customHeight="1">
      <c r="A66" s="31" t="str">
        <f>+Table_2[[#This Row],[Producto]]&amp;Table_2[[#This Row],[Numero]]</f>
        <v>PLASTICOS65</v>
      </c>
      <c r="B66" s="31" t="s">
        <v>2</v>
      </c>
      <c r="C66" s="31">
        <v>65</v>
      </c>
      <c r="D66" s="31" t="s">
        <v>2990</v>
      </c>
      <c r="E66" s="32">
        <f>+VLOOKUP(Table_2[[#This Row],[ID]],LISTAS[],3,0)</f>
        <v>1027.04</v>
      </c>
      <c r="F66" s="31" t="s">
        <v>7106</v>
      </c>
      <c r="G66" s="20"/>
      <c r="H66" s="20"/>
    </row>
    <row r="67" spans="1:8" ht="15.75" customHeight="1">
      <c r="A67" s="31" t="str">
        <f>+Table_2[[#This Row],[Producto]]&amp;Table_2[[#This Row],[Numero]]</f>
        <v>PLASTICOS66</v>
      </c>
      <c r="B67" s="31" t="s">
        <v>2</v>
      </c>
      <c r="C67" s="31">
        <v>66</v>
      </c>
      <c r="D67" s="31" t="s">
        <v>2991</v>
      </c>
      <c r="E67" s="32">
        <f>+VLOOKUP(Table_2[[#This Row],[ID]],LISTAS[],3,0)</f>
        <v>756.71</v>
      </c>
      <c r="F67" s="31" t="s">
        <v>7107</v>
      </c>
      <c r="G67" s="20"/>
      <c r="H67" s="20"/>
    </row>
    <row r="68" spans="1:8" ht="15.75" customHeight="1">
      <c r="A68" s="31" t="str">
        <f>+Table_2[[#This Row],[Producto]]&amp;Table_2[[#This Row],[Numero]]</f>
        <v>PLASTICOS67</v>
      </c>
      <c r="B68" s="31" t="s">
        <v>2</v>
      </c>
      <c r="C68" s="31">
        <v>67</v>
      </c>
      <c r="D68" s="31" t="s">
        <v>2992</v>
      </c>
      <c r="E68" s="32">
        <f>+VLOOKUP(Table_2[[#This Row],[ID]],LISTAS[],3,0)</f>
        <v>1244.49</v>
      </c>
      <c r="F68" s="31" t="s">
        <v>7108</v>
      </c>
      <c r="G68" s="20"/>
      <c r="H68" s="20"/>
    </row>
    <row r="69" spans="1:8" ht="15.75" customHeight="1">
      <c r="A69" s="31" t="str">
        <f>+Table_2[[#This Row],[Producto]]&amp;Table_2[[#This Row],[Numero]]</f>
        <v>PLASTICOS69</v>
      </c>
      <c r="B69" s="31" t="s">
        <v>2</v>
      </c>
      <c r="C69" s="31">
        <v>69</v>
      </c>
      <c r="D69" s="31" t="s">
        <v>2993</v>
      </c>
      <c r="E69" s="32">
        <f>+VLOOKUP(Table_2[[#This Row],[ID]],LISTAS[],3,0)</f>
        <v>683.78</v>
      </c>
      <c r="F69" s="31" t="s">
        <v>7109</v>
      </c>
      <c r="G69" s="20"/>
      <c r="H69" s="20"/>
    </row>
    <row r="70" spans="1:8" ht="15.75" customHeight="1">
      <c r="A70" s="31" t="str">
        <f>+Table_2[[#This Row],[Producto]]&amp;Table_2[[#This Row],[Numero]]</f>
        <v>PLASTICOS70</v>
      </c>
      <c r="B70" s="31" t="s">
        <v>2</v>
      </c>
      <c r="C70" s="31">
        <v>70</v>
      </c>
      <c r="D70" s="31" t="s">
        <v>2994</v>
      </c>
      <c r="E70" s="32">
        <f>+VLOOKUP(Table_2[[#This Row],[ID]],LISTAS[],3,0)</f>
        <v>669.45</v>
      </c>
      <c r="F70" s="31" t="s">
        <v>7110</v>
      </c>
      <c r="G70" s="20"/>
      <c r="H70" s="20"/>
    </row>
    <row r="71" spans="1:8" ht="15.75" customHeight="1">
      <c r="A71" s="31" t="str">
        <f>+Table_2[[#This Row],[Producto]]&amp;Table_2[[#This Row],[Numero]]</f>
        <v>PLASTICOS71</v>
      </c>
      <c r="B71" s="31" t="s">
        <v>2</v>
      </c>
      <c r="C71" s="31">
        <v>71</v>
      </c>
      <c r="D71" s="31" t="s">
        <v>2995</v>
      </c>
      <c r="E71" s="32">
        <f>+VLOOKUP(Table_2[[#This Row],[ID]],LISTAS[],3,0)</f>
        <v>1322.92</v>
      </c>
      <c r="F71" s="31" t="s">
        <v>7111</v>
      </c>
      <c r="G71" s="20"/>
      <c r="H71" s="20"/>
    </row>
    <row r="72" spans="1:8" ht="15.75" customHeight="1">
      <c r="A72" s="31" t="str">
        <f>+Table_2[[#This Row],[Producto]]&amp;Table_2[[#This Row],[Numero]]</f>
        <v>PLASTICOS72</v>
      </c>
      <c r="B72" s="31" t="s">
        <v>2</v>
      </c>
      <c r="C72" s="31">
        <v>72</v>
      </c>
      <c r="D72" s="31" t="s">
        <v>2996</v>
      </c>
      <c r="E72" s="32">
        <f>+VLOOKUP(Table_2[[#This Row],[ID]],LISTAS[],3,0)</f>
        <v>1049.1300000000001</v>
      </c>
      <c r="F72" s="31" t="s">
        <v>7112</v>
      </c>
      <c r="G72" s="20"/>
      <c r="H72" s="20"/>
    </row>
    <row r="73" spans="1:8" ht="15.75" customHeight="1">
      <c r="A73" s="31" t="str">
        <f>+Table_2[[#This Row],[Producto]]&amp;Table_2[[#This Row],[Numero]]</f>
        <v>PLASTICOS73</v>
      </c>
      <c r="B73" s="31" t="s">
        <v>2</v>
      </c>
      <c r="C73" s="31">
        <v>73</v>
      </c>
      <c r="D73" s="31" t="s">
        <v>2997</v>
      </c>
      <c r="E73" s="32">
        <f>+VLOOKUP(Table_2[[#This Row],[ID]],LISTAS[],3,0)</f>
        <v>1964.54</v>
      </c>
      <c r="F73" s="31" t="s">
        <v>7113</v>
      </c>
      <c r="G73" s="20"/>
      <c r="H73" s="20"/>
    </row>
    <row r="74" spans="1:8" ht="15.75" customHeight="1">
      <c r="A74" s="31" t="str">
        <f>+Table_2[[#This Row],[Producto]]&amp;Table_2[[#This Row],[Numero]]</f>
        <v>PLASTICOS74</v>
      </c>
      <c r="B74" s="31" t="s">
        <v>2</v>
      </c>
      <c r="C74" s="31">
        <v>74</v>
      </c>
      <c r="D74" s="31" t="s">
        <v>2998</v>
      </c>
      <c r="E74" s="32">
        <f>+VLOOKUP(Table_2[[#This Row],[ID]],LISTAS[],3,0)</f>
        <v>741.75</v>
      </c>
      <c r="F74" s="31" t="s">
        <v>7114</v>
      </c>
      <c r="G74" s="20"/>
      <c r="H74" s="20"/>
    </row>
    <row r="75" spans="1:8" ht="15.75" customHeight="1">
      <c r="A75" s="31" t="str">
        <f>+Table_2[[#This Row],[Producto]]&amp;Table_2[[#This Row],[Numero]]</f>
        <v>PLASTICOS75</v>
      </c>
      <c r="B75" s="31" t="s">
        <v>2</v>
      </c>
      <c r="C75" s="31">
        <v>75</v>
      </c>
      <c r="D75" s="31" t="s">
        <v>2999</v>
      </c>
      <c r="E75" s="32">
        <f>+VLOOKUP(Table_2[[#This Row],[ID]],LISTAS[],3,0)</f>
        <v>873.13</v>
      </c>
      <c r="F75" s="31" t="s">
        <v>7115</v>
      </c>
      <c r="G75" s="20"/>
      <c r="H75" s="20"/>
    </row>
    <row r="76" spans="1:8" ht="15.75" customHeight="1">
      <c r="A76" s="31" t="str">
        <f>+Table_2[[#This Row],[Producto]]&amp;Table_2[[#This Row],[Numero]]</f>
        <v>PLASTICOS76</v>
      </c>
      <c r="B76" s="31" t="s">
        <v>2</v>
      </c>
      <c r="C76" s="31">
        <v>76</v>
      </c>
      <c r="D76" s="31" t="s">
        <v>3000</v>
      </c>
      <c r="E76" s="32">
        <f>+VLOOKUP(Table_2[[#This Row],[ID]],LISTAS[],3,0)</f>
        <v>778.17</v>
      </c>
      <c r="F76" s="31" t="s">
        <v>7116</v>
      </c>
      <c r="G76" s="20"/>
      <c r="H76" s="20"/>
    </row>
    <row r="77" spans="1:8" ht="15.75" customHeight="1">
      <c r="A77" s="31" t="str">
        <f>+Table_2[[#This Row],[Producto]]&amp;Table_2[[#This Row],[Numero]]</f>
        <v>PLASTICOS77</v>
      </c>
      <c r="B77" s="31" t="s">
        <v>2</v>
      </c>
      <c r="C77" s="31">
        <v>77</v>
      </c>
      <c r="D77" s="31" t="s">
        <v>3001</v>
      </c>
      <c r="E77" s="32">
        <f>+VLOOKUP(Table_2[[#This Row],[ID]],LISTAS[],3,0)</f>
        <v>1013.24</v>
      </c>
      <c r="F77" s="31" t="s">
        <v>7117</v>
      </c>
      <c r="G77" s="20"/>
      <c r="H77" s="20"/>
    </row>
    <row r="78" spans="1:8" ht="15.75" customHeight="1">
      <c r="A78" s="31" t="str">
        <f>+Table_2[[#This Row],[Producto]]&amp;Table_2[[#This Row],[Numero]]</f>
        <v>PLASTICOS78</v>
      </c>
      <c r="B78" s="31" t="s">
        <v>2</v>
      </c>
      <c r="C78" s="31">
        <v>78</v>
      </c>
      <c r="D78" s="31" t="s">
        <v>3002</v>
      </c>
      <c r="E78" s="32">
        <f>+VLOOKUP(Table_2[[#This Row],[ID]],LISTAS[],3,0)</f>
        <v>829.47</v>
      </c>
      <c r="F78" s="31" t="s">
        <v>7118</v>
      </c>
      <c r="G78" s="20"/>
      <c r="H78" s="20"/>
    </row>
    <row r="79" spans="1:8" ht="15.75" customHeight="1">
      <c r="A79" s="31" t="str">
        <f>+Table_2[[#This Row],[Producto]]&amp;Table_2[[#This Row],[Numero]]</f>
        <v>PLASTICOS79</v>
      </c>
      <c r="B79" s="31" t="s">
        <v>2</v>
      </c>
      <c r="C79" s="31">
        <v>79</v>
      </c>
      <c r="D79" s="31" t="s">
        <v>3003</v>
      </c>
      <c r="E79" s="32">
        <f>+VLOOKUP(Table_2[[#This Row],[ID]],LISTAS[],3,0)</f>
        <v>578.92999999999995</v>
      </c>
      <c r="F79" s="31" t="s">
        <v>7119</v>
      </c>
      <c r="G79" s="20"/>
      <c r="H79" s="20"/>
    </row>
    <row r="80" spans="1:8" ht="15.75" customHeight="1">
      <c r="A80" s="31" t="str">
        <f>+Table_2[[#This Row],[Producto]]&amp;Table_2[[#This Row],[Numero]]</f>
        <v>PLASTICOS80</v>
      </c>
      <c r="B80" s="31" t="s">
        <v>2</v>
      </c>
      <c r="C80" s="31">
        <v>80</v>
      </c>
      <c r="D80" s="31" t="s">
        <v>3004</v>
      </c>
      <c r="E80" s="32">
        <f>+VLOOKUP(Table_2[[#This Row],[ID]],LISTAS[],3,0)</f>
        <v>691.6</v>
      </c>
      <c r="F80" s="31" t="s">
        <v>7120</v>
      </c>
      <c r="G80" s="20"/>
      <c r="H80" s="20"/>
    </row>
    <row r="81" spans="1:8" ht="15.75" customHeight="1">
      <c r="A81" s="31" t="str">
        <f>+Table_2[[#This Row],[Producto]]&amp;Table_2[[#This Row],[Numero]]</f>
        <v>PLASTICOS81</v>
      </c>
      <c r="B81" s="31" t="s">
        <v>2</v>
      </c>
      <c r="C81" s="31">
        <v>81</v>
      </c>
      <c r="D81" s="31" t="s">
        <v>3005</v>
      </c>
      <c r="E81" s="32">
        <f>+VLOOKUP(Table_2[[#This Row],[ID]],LISTAS[],3,0)</f>
        <v>933.24</v>
      </c>
      <c r="F81" s="31" t="s">
        <v>7121</v>
      </c>
      <c r="G81" s="20"/>
      <c r="H81" s="20"/>
    </row>
    <row r="82" spans="1:8" ht="15.75" customHeight="1">
      <c r="A82" s="31" t="str">
        <f>+Table_2[[#This Row],[Producto]]&amp;Table_2[[#This Row],[Numero]]</f>
        <v>PLASTICOS82</v>
      </c>
      <c r="B82" s="31" t="s">
        <v>2</v>
      </c>
      <c r="C82" s="31">
        <v>82</v>
      </c>
      <c r="D82" s="31" t="s">
        <v>3006</v>
      </c>
      <c r="E82" s="32">
        <f>+VLOOKUP(Table_2[[#This Row],[ID]],LISTAS[],3,0)</f>
        <v>839.97</v>
      </c>
      <c r="F82" s="31" t="s">
        <v>7122</v>
      </c>
      <c r="G82" s="20"/>
      <c r="H82" s="20"/>
    </row>
    <row r="83" spans="1:8" ht="15.75" customHeight="1">
      <c r="A83" s="31" t="str">
        <f>+Table_2[[#This Row],[Producto]]&amp;Table_2[[#This Row],[Numero]]</f>
        <v>PLASTICOS84</v>
      </c>
      <c r="B83" s="31" t="s">
        <v>2</v>
      </c>
      <c r="C83" s="31">
        <v>84</v>
      </c>
      <c r="D83" s="31" t="s">
        <v>3007</v>
      </c>
      <c r="E83" s="32">
        <f>+VLOOKUP(Table_2[[#This Row],[ID]],LISTAS[],3,0)</f>
        <v>902.31</v>
      </c>
      <c r="F83" s="31" t="s">
        <v>7123</v>
      </c>
      <c r="G83" s="20"/>
      <c r="H83" s="20"/>
    </row>
    <row r="84" spans="1:8" ht="15.75" customHeight="1">
      <c r="A84" s="31" t="str">
        <f>+Table_2[[#This Row],[Producto]]&amp;Table_2[[#This Row],[Numero]]</f>
        <v>PLASTICOS85</v>
      </c>
      <c r="B84" s="31" t="s">
        <v>2</v>
      </c>
      <c r="C84" s="31">
        <v>85</v>
      </c>
      <c r="D84" s="31" t="s">
        <v>3008</v>
      </c>
      <c r="E84" s="32">
        <f>+VLOOKUP(Table_2[[#This Row],[ID]],LISTAS[],3,0)</f>
        <v>902.31</v>
      </c>
      <c r="F84" s="31" t="s">
        <v>7124</v>
      </c>
      <c r="G84" s="20"/>
      <c r="H84" s="20"/>
    </row>
    <row r="85" spans="1:8" ht="15.75" customHeight="1">
      <c r="A85" s="31" t="str">
        <f>+Table_2[[#This Row],[Producto]]&amp;Table_2[[#This Row],[Numero]]</f>
        <v>PLASTICOS86</v>
      </c>
      <c r="B85" s="31" t="s">
        <v>2</v>
      </c>
      <c r="C85" s="31">
        <v>86</v>
      </c>
      <c r="D85" s="31" t="s">
        <v>3009</v>
      </c>
      <c r="E85" s="32">
        <f>+VLOOKUP(Table_2[[#This Row],[ID]],LISTAS[],3,0)</f>
        <v>642.4</v>
      </c>
      <c r="F85" s="31" t="s">
        <v>7125</v>
      </c>
      <c r="G85" s="20"/>
      <c r="H85" s="20"/>
    </row>
    <row r="86" spans="1:8" ht="15.75" customHeight="1">
      <c r="A86" s="31" t="str">
        <f>+Table_2[[#This Row],[Producto]]&amp;Table_2[[#This Row],[Numero]]</f>
        <v>PLASTICOS87</v>
      </c>
      <c r="B86" s="31" t="s">
        <v>2</v>
      </c>
      <c r="C86" s="31">
        <v>87</v>
      </c>
      <c r="D86" s="31" t="s">
        <v>3010</v>
      </c>
      <c r="E86" s="32">
        <f>+VLOOKUP(Table_2[[#This Row],[ID]],LISTAS[],3,0)</f>
        <v>839.97</v>
      </c>
      <c r="F86" s="31" t="s">
        <v>7126</v>
      </c>
      <c r="G86" s="20"/>
      <c r="H86" s="20"/>
    </row>
    <row r="87" spans="1:8" ht="15.75" customHeight="1">
      <c r="A87" s="31" t="str">
        <f>+Table_2[[#This Row],[Producto]]&amp;Table_2[[#This Row],[Numero]]</f>
        <v>PLASTICOS88</v>
      </c>
      <c r="B87" s="31" t="s">
        <v>2</v>
      </c>
      <c r="C87" s="31">
        <v>88</v>
      </c>
      <c r="D87" s="31" t="s">
        <v>3011</v>
      </c>
      <c r="E87" s="32">
        <f>+VLOOKUP(Table_2[[#This Row],[ID]],LISTAS[],3,0)</f>
        <v>1064</v>
      </c>
      <c r="F87" s="31" t="s">
        <v>7127</v>
      </c>
      <c r="G87" s="20"/>
      <c r="H87" s="20"/>
    </row>
    <row r="88" spans="1:8" ht="15.75" customHeight="1">
      <c r="A88" s="31" t="str">
        <f>+Table_2[[#This Row],[Producto]]&amp;Table_2[[#This Row],[Numero]]</f>
        <v>PLASTICOS89</v>
      </c>
      <c r="B88" s="31" t="s">
        <v>2</v>
      </c>
      <c r="C88" s="31">
        <v>89</v>
      </c>
      <c r="D88" s="31" t="s">
        <v>3012</v>
      </c>
      <c r="E88" s="32">
        <f>+VLOOKUP(Table_2[[#This Row],[ID]],LISTAS[],3,0)</f>
        <v>727.61</v>
      </c>
      <c r="F88" s="31" t="s">
        <v>7128</v>
      </c>
      <c r="G88" s="20"/>
      <c r="H88" s="20"/>
    </row>
    <row r="89" spans="1:8" ht="15.75" customHeight="1">
      <c r="A89" s="31" t="str">
        <f>+Table_2[[#This Row],[Producto]]&amp;Table_2[[#This Row],[Numero]]</f>
        <v>PLASTICOS91</v>
      </c>
      <c r="B89" s="31" t="s">
        <v>2</v>
      </c>
      <c r="C89" s="31">
        <v>91</v>
      </c>
      <c r="D89" s="31" t="s">
        <v>3013</v>
      </c>
      <c r="E89" s="32">
        <f>+VLOOKUP(Table_2[[#This Row],[ID]],LISTAS[],3,0)</f>
        <v>447.75</v>
      </c>
      <c r="F89" s="31" t="s">
        <v>7129</v>
      </c>
      <c r="G89" s="20"/>
      <c r="H89" s="20"/>
    </row>
    <row r="90" spans="1:8" ht="15.75" customHeight="1">
      <c r="A90" s="31" t="str">
        <f>+Table_2[[#This Row],[Producto]]&amp;Table_2[[#This Row],[Numero]]</f>
        <v>PLASTICOS92</v>
      </c>
      <c r="B90" s="31" t="s">
        <v>2</v>
      </c>
      <c r="C90" s="31">
        <v>92</v>
      </c>
      <c r="D90" s="31" t="s">
        <v>3014</v>
      </c>
      <c r="E90" s="32">
        <f>+VLOOKUP(Table_2[[#This Row],[ID]],LISTAS[],3,0)</f>
        <v>864.5</v>
      </c>
      <c r="F90" s="31" t="s">
        <v>7130</v>
      </c>
      <c r="G90" s="20"/>
      <c r="H90" s="20"/>
    </row>
    <row r="91" spans="1:8" ht="15.75" customHeight="1">
      <c r="A91" s="31" t="str">
        <f>+Table_2[[#This Row],[Producto]]&amp;Table_2[[#This Row],[Numero]]</f>
        <v>PLASTICOS93</v>
      </c>
      <c r="B91" s="31" t="s">
        <v>2</v>
      </c>
      <c r="C91" s="31">
        <v>93</v>
      </c>
      <c r="D91" s="31" t="s">
        <v>3015</v>
      </c>
      <c r="E91" s="32">
        <f>+VLOOKUP(Table_2[[#This Row],[ID]],LISTAS[],3,0)</f>
        <v>706.18</v>
      </c>
      <c r="F91" s="31" t="s">
        <v>7131</v>
      </c>
      <c r="G91" s="20"/>
      <c r="H91" s="20"/>
    </row>
    <row r="92" spans="1:8" ht="15.75" customHeight="1">
      <c r="A92" s="31" t="str">
        <f>+Table_2[[#This Row],[Producto]]&amp;Table_2[[#This Row],[Numero]]</f>
        <v>PLASTICOS94</v>
      </c>
      <c r="B92" s="31" t="s">
        <v>2</v>
      </c>
      <c r="C92" s="31">
        <v>94</v>
      </c>
      <c r="D92" s="31" t="s">
        <v>3016</v>
      </c>
      <c r="E92" s="32">
        <f>+VLOOKUP(Table_2[[#This Row],[ID]],LISTAS[],3,0)</f>
        <v>668.91</v>
      </c>
      <c r="F92" s="31" t="s">
        <v>7132</v>
      </c>
      <c r="G92" s="20"/>
      <c r="H92" s="20"/>
    </row>
    <row r="93" spans="1:8" ht="15.75" customHeight="1">
      <c r="A93" s="31" t="str">
        <f>+Table_2[[#This Row],[Producto]]&amp;Table_2[[#This Row],[Numero]]</f>
        <v>PLASTICOS95</v>
      </c>
      <c r="B93" s="31" t="s">
        <v>2</v>
      </c>
      <c r="C93" s="31">
        <v>95</v>
      </c>
      <c r="D93" s="31" t="s">
        <v>3017</v>
      </c>
      <c r="E93" s="32">
        <f>+VLOOKUP(Table_2[[#This Row],[ID]],LISTAS[],3,0)</f>
        <v>1073.43</v>
      </c>
      <c r="F93" s="31" t="s">
        <v>7133</v>
      </c>
      <c r="G93" s="20"/>
      <c r="H93" s="20"/>
    </row>
    <row r="94" spans="1:8" ht="15.75" customHeight="1">
      <c r="A94" s="31" t="str">
        <f>+Table_2[[#This Row],[Producto]]&amp;Table_2[[#This Row],[Numero]]</f>
        <v>PLASTICOS96</v>
      </c>
      <c r="B94" s="31" t="s">
        <v>2</v>
      </c>
      <c r="C94" s="31">
        <v>96</v>
      </c>
      <c r="D94" s="31" t="s">
        <v>3018</v>
      </c>
      <c r="E94" s="32">
        <f>+VLOOKUP(Table_2[[#This Row],[ID]],LISTAS[],3,0)</f>
        <v>713.06</v>
      </c>
      <c r="F94" s="31" t="s">
        <v>7134</v>
      </c>
      <c r="G94" s="20"/>
      <c r="H94" s="20"/>
    </row>
    <row r="95" spans="1:8" ht="15.75" customHeight="1">
      <c r="A95" s="31" t="str">
        <f>+Table_2[[#This Row],[Producto]]&amp;Table_2[[#This Row],[Numero]]</f>
        <v>PLASTICOS97</v>
      </c>
      <c r="B95" s="31" t="s">
        <v>2</v>
      </c>
      <c r="C95" s="31">
        <v>97</v>
      </c>
      <c r="D95" s="31" t="s">
        <v>3019</v>
      </c>
      <c r="E95" s="32">
        <f>+VLOOKUP(Table_2[[#This Row],[ID]],LISTAS[],3,0)</f>
        <v>1229.03</v>
      </c>
      <c r="F95" s="31" t="s">
        <v>7135</v>
      </c>
      <c r="G95" s="20"/>
      <c r="H95" s="20"/>
    </row>
    <row r="96" spans="1:8" ht="15.75" customHeight="1">
      <c r="A96" s="31" t="str">
        <f>+Table_2[[#This Row],[Producto]]&amp;Table_2[[#This Row],[Numero]]</f>
        <v>PLASTICOS98</v>
      </c>
      <c r="B96" s="31" t="s">
        <v>2</v>
      </c>
      <c r="C96" s="31">
        <v>98</v>
      </c>
      <c r="D96" s="31" t="s">
        <v>3020</v>
      </c>
      <c r="E96" s="32">
        <f>+VLOOKUP(Table_2[[#This Row],[ID]],LISTAS[],3,0)</f>
        <v>1027.04</v>
      </c>
      <c r="F96" s="31" t="s">
        <v>7136</v>
      </c>
      <c r="G96" s="20"/>
      <c r="H96" s="20"/>
    </row>
    <row r="97" spans="1:8" ht="15.75" customHeight="1">
      <c r="A97" s="31" t="str">
        <f>+Table_2[[#This Row],[Producto]]&amp;Table_2[[#This Row],[Numero]]</f>
        <v>PLASTICOS99</v>
      </c>
      <c r="B97" s="31" t="s">
        <v>2</v>
      </c>
      <c r="C97" s="31">
        <v>99</v>
      </c>
      <c r="D97" s="31" t="s">
        <v>3021</v>
      </c>
      <c r="E97" s="32">
        <f>+VLOOKUP(Table_2[[#This Row],[ID]],LISTAS[],3,0)</f>
        <v>744.8</v>
      </c>
      <c r="F97" s="31" t="s">
        <v>7137</v>
      </c>
      <c r="G97" s="20"/>
      <c r="H97" s="20"/>
    </row>
    <row r="98" spans="1:8" ht="15.75" customHeight="1">
      <c r="A98" s="31" t="str">
        <f>+Table_2[[#This Row],[Producto]]&amp;Table_2[[#This Row],[Numero]]</f>
        <v>PLASTICOS100</v>
      </c>
      <c r="B98" s="31" t="s">
        <v>2</v>
      </c>
      <c r="C98" s="31">
        <v>100</v>
      </c>
      <c r="D98" s="31" t="s">
        <v>3022</v>
      </c>
      <c r="E98" s="32">
        <f>+VLOOKUP(Table_2[[#This Row],[ID]],LISTAS[],3,0)</f>
        <v>771.26</v>
      </c>
      <c r="F98" s="31" t="s">
        <v>7138</v>
      </c>
      <c r="G98" s="20"/>
      <c r="H98" s="20"/>
    </row>
    <row r="99" spans="1:8" ht="15.75" customHeight="1">
      <c r="A99" s="31" t="str">
        <f>+Table_2[[#This Row],[Producto]]&amp;Table_2[[#This Row],[Numero]]</f>
        <v>PLASTICOS101</v>
      </c>
      <c r="B99" s="31" t="s">
        <v>2</v>
      </c>
      <c r="C99" s="31">
        <v>101</v>
      </c>
      <c r="D99" s="31" t="s">
        <v>3023</v>
      </c>
      <c r="E99" s="32">
        <f>+VLOOKUP(Table_2[[#This Row],[ID]],LISTAS[],3,0)</f>
        <v>756.71</v>
      </c>
      <c r="F99" s="31" t="s">
        <v>7139</v>
      </c>
      <c r="G99" s="20"/>
      <c r="H99" s="20"/>
    </row>
    <row r="100" spans="1:8" ht="15.75" customHeight="1">
      <c r="A100" s="31" t="str">
        <f>+Table_2[[#This Row],[Producto]]&amp;Table_2[[#This Row],[Numero]]</f>
        <v>PLASTICOS102</v>
      </c>
      <c r="B100" s="31" t="s">
        <v>2</v>
      </c>
      <c r="C100" s="31">
        <v>102</v>
      </c>
      <c r="D100" s="31" t="s">
        <v>3024</v>
      </c>
      <c r="E100" s="32">
        <f>+VLOOKUP(Table_2[[#This Row],[ID]],LISTAS[],3,0)</f>
        <v>1382.45</v>
      </c>
      <c r="F100" s="31" t="s">
        <v>7140</v>
      </c>
      <c r="G100" s="20"/>
      <c r="H100" s="20"/>
    </row>
    <row r="101" spans="1:8" ht="15.75" customHeight="1">
      <c r="A101" s="31" t="str">
        <f>+Table_2[[#This Row],[Producto]]&amp;Table_2[[#This Row],[Numero]]</f>
        <v>PLASTICOS103</v>
      </c>
      <c r="B101" s="31" t="s">
        <v>2</v>
      </c>
      <c r="C101" s="31">
        <v>103</v>
      </c>
      <c r="D101" s="31" t="s">
        <v>3025</v>
      </c>
      <c r="E101" s="32">
        <f>+VLOOKUP(Table_2[[#This Row],[ID]],LISTAS[],3,0)</f>
        <v>1633.55</v>
      </c>
      <c r="F101" s="31" t="s">
        <v>7141</v>
      </c>
      <c r="G101" s="20"/>
      <c r="H101" s="20"/>
    </row>
    <row r="102" spans="1:8" ht="15.75" customHeight="1">
      <c r="A102" s="31" t="str">
        <f>+Table_2[[#This Row],[Producto]]&amp;Table_2[[#This Row],[Numero]]</f>
        <v>PLASTICOS104</v>
      </c>
      <c r="B102" s="31" t="s">
        <v>2</v>
      </c>
      <c r="C102" s="31">
        <v>104</v>
      </c>
      <c r="D102" s="31" t="s">
        <v>3026</v>
      </c>
      <c r="E102" s="32">
        <f>+VLOOKUP(Table_2[[#This Row],[ID]],LISTAS[],3,0)</f>
        <v>1600.74</v>
      </c>
      <c r="F102" s="31" t="s">
        <v>7142</v>
      </c>
      <c r="G102" s="20"/>
      <c r="H102" s="20"/>
    </row>
    <row r="103" spans="1:8" ht="15.75" customHeight="1">
      <c r="A103" s="31" t="str">
        <f>+Table_2[[#This Row],[Producto]]&amp;Table_2[[#This Row],[Numero]]</f>
        <v>PLASTICOS105</v>
      </c>
      <c r="B103" s="31" t="s">
        <v>2</v>
      </c>
      <c r="C103" s="31">
        <v>105</v>
      </c>
      <c r="D103" s="31" t="s">
        <v>3027</v>
      </c>
      <c r="E103" s="32">
        <f>+VLOOKUP(Table_2[[#This Row],[ID]],LISTAS[],3,0)</f>
        <v>858.58</v>
      </c>
      <c r="F103" s="31" t="s">
        <v>7143</v>
      </c>
      <c r="G103" s="20"/>
      <c r="H103" s="20"/>
    </row>
    <row r="104" spans="1:8" ht="15.75" customHeight="1">
      <c r="A104" s="31" t="str">
        <f>+Table_2[[#This Row],[Producto]]&amp;Table_2[[#This Row],[Numero]]</f>
        <v>PLASTICOS106</v>
      </c>
      <c r="B104" s="31" t="s">
        <v>2</v>
      </c>
      <c r="C104" s="31">
        <v>106</v>
      </c>
      <c r="D104" s="31" t="s">
        <v>3028</v>
      </c>
      <c r="E104" s="32">
        <f>+VLOOKUP(Table_2[[#This Row],[ID]],LISTAS[],3,0)</f>
        <v>858.58</v>
      </c>
      <c r="F104" s="31" t="s">
        <v>7144</v>
      </c>
      <c r="G104" s="20"/>
      <c r="H104" s="20"/>
    </row>
    <row r="105" spans="1:8" ht="15.75" customHeight="1">
      <c r="A105" s="31" t="str">
        <f>+Table_2[[#This Row],[Producto]]&amp;Table_2[[#This Row],[Numero]]</f>
        <v>PLASTICOS107</v>
      </c>
      <c r="B105" s="31" t="s">
        <v>2</v>
      </c>
      <c r="C105" s="31">
        <v>107</v>
      </c>
      <c r="D105" s="31" t="s">
        <v>3029</v>
      </c>
      <c r="E105" s="32">
        <f>+VLOOKUP(Table_2[[#This Row],[ID]],LISTAS[],3,0)</f>
        <v>824.51</v>
      </c>
      <c r="F105" s="31" t="s">
        <v>7145</v>
      </c>
      <c r="G105" s="20"/>
      <c r="H105" s="20"/>
    </row>
    <row r="106" spans="1:8" ht="15.75" customHeight="1">
      <c r="A106" s="31" t="str">
        <f>+Table_2[[#This Row],[Producto]]&amp;Table_2[[#This Row],[Numero]]</f>
        <v>PLASTICOS108</v>
      </c>
      <c r="B106" s="31" t="s">
        <v>2</v>
      </c>
      <c r="C106" s="31">
        <v>108</v>
      </c>
      <c r="D106" s="31" t="s">
        <v>3030</v>
      </c>
      <c r="E106" s="32">
        <f>+VLOOKUP(Table_2[[#This Row],[ID]],LISTAS[],3,0)</f>
        <v>668.91</v>
      </c>
      <c r="F106" s="31" t="s">
        <v>7146</v>
      </c>
      <c r="G106" s="20"/>
      <c r="H106" s="20"/>
    </row>
    <row r="107" spans="1:8" ht="15.75" customHeight="1">
      <c r="A107" s="31" t="str">
        <f>+Table_2[[#This Row],[Producto]]&amp;Table_2[[#This Row],[Numero]]</f>
        <v>PLASTICOS109</v>
      </c>
      <c r="B107" s="31" t="s">
        <v>2</v>
      </c>
      <c r="C107" s="31">
        <v>109</v>
      </c>
      <c r="D107" s="31" t="s">
        <v>3031</v>
      </c>
      <c r="E107" s="32">
        <f>+VLOOKUP(Table_2[[#This Row],[ID]],LISTAS[],3,0)</f>
        <v>659.1</v>
      </c>
      <c r="F107" s="31" t="s">
        <v>7147</v>
      </c>
      <c r="G107" s="20"/>
      <c r="H107" s="20"/>
    </row>
    <row r="108" spans="1:8" ht="15.75" customHeight="1">
      <c r="A108" s="31" t="str">
        <f>+Table_2[[#This Row],[Producto]]&amp;Table_2[[#This Row],[Numero]]</f>
        <v>PLASTICOS110</v>
      </c>
      <c r="B108" s="31" t="s">
        <v>2</v>
      </c>
      <c r="C108" s="31">
        <v>110</v>
      </c>
      <c r="D108" s="31" t="s">
        <v>3032</v>
      </c>
      <c r="E108" s="32">
        <f>+VLOOKUP(Table_2[[#This Row],[ID]],LISTAS[],3,0)</f>
        <v>873.13</v>
      </c>
      <c r="F108" s="31" t="s">
        <v>7148</v>
      </c>
      <c r="G108" s="20"/>
      <c r="H108" s="20"/>
    </row>
    <row r="109" spans="1:8" ht="15.75" customHeight="1">
      <c r="A109" s="31" t="str">
        <f>+Table_2[[#This Row],[Producto]]&amp;Table_2[[#This Row],[Numero]]</f>
        <v>PLASTICOS111</v>
      </c>
      <c r="B109" s="31" t="s">
        <v>2</v>
      </c>
      <c r="C109" s="31">
        <v>111</v>
      </c>
      <c r="D109" s="31" t="s">
        <v>3033</v>
      </c>
      <c r="E109" s="32">
        <f>+VLOOKUP(Table_2[[#This Row],[ID]],LISTAS[],3,0)</f>
        <v>762.17</v>
      </c>
      <c r="F109" s="31" t="s">
        <v>7149</v>
      </c>
      <c r="G109" s="20"/>
      <c r="H109" s="20"/>
    </row>
    <row r="110" spans="1:8" ht="15.75" customHeight="1">
      <c r="A110" s="31" t="str">
        <f>+Table_2[[#This Row],[Producto]]&amp;Table_2[[#This Row],[Numero]]</f>
        <v>PLASTICOS112</v>
      </c>
      <c r="B110" s="31" t="s">
        <v>2</v>
      </c>
      <c r="C110" s="31">
        <v>112</v>
      </c>
      <c r="D110" s="31" t="s">
        <v>3034</v>
      </c>
      <c r="E110" s="32">
        <f>+VLOOKUP(Table_2[[#This Row],[ID]],LISTAS[],3,0)</f>
        <v>804.69</v>
      </c>
      <c r="F110" s="31" t="s">
        <v>7150</v>
      </c>
      <c r="G110" s="20"/>
      <c r="H110" s="20"/>
    </row>
    <row r="111" spans="1:8" ht="15.75" customHeight="1">
      <c r="A111" s="31" t="str">
        <f>+Table_2[[#This Row],[Producto]]&amp;Table_2[[#This Row],[Numero]]</f>
        <v>PLASTICOS113</v>
      </c>
      <c r="B111" s="31" t="s">
        <v>2</v>
      </c>
      <c r="C111" s="31">
        <v>113</v>
      </c>
      <c r="D111" s="31" t="s">
        <v>3035</v>
      </c>
      <c r="E111" s="32">
        <f>+VLOOKUP(Table_2[[#This Row],[ID]],LISTAS[],3,0)</f>
        <v>1013.24</v>
      </c>
      <c r="F111" s="31" t="s">
        <v>7151</v>
      </c>
      <c r="G111" s="20"/>
      <c r="H111" s="20"/>
    </row>
    <row r="112" spans="1:8" ht="15.75" customHeight="1">
      <c r="A112" s="31" t="str">
        <f>+Table_2[[#This Row],[Producto]]&amp;Table_2[[#This Row],[Numero]]</f>
        <v>PLASTICOS114</v>
      </c>
      <c r="B112" s="31" t="s">
        <v>2</v>
      </c>
      <c r="C112" s="31">
        <v>114</v>
      </c>
      <c r="D112" s="31" t="s">
        <v>3036</v>
      </c>
      <c r="E112" s="32">
        <f>+VLOOKUP(Table_2[[#This Row],[ID]],LISTAS[],3,0)</f>
        <v>886.9</v>
      </c>
      <c r="F112" s="31" t="s">
        <v>7152</v>
      </c>
      <c r="G112" s="20"/>
      <c r="H112" s="20"/>
    </row>
    <row r="113" spans="1:8" ht="15.75" customHeight="1">
      <c r="A113" s="31" t="str">
        <f>+Table_2[[#This Row],[Producto]]&amp;Table_2[[#This Row],[Numero]]</f>
        <v>PLASTICOS115</v>
      </c>
      <c r="B113" s="31" t="s">
        <v>2</v>
      </c>
      <c r="C113" s="31">
        <v>115</v>
      </c>
      <c r="D113" s="31" t="s">
        <v>3037</v>
      </c>
      <c r="E113" s="32">
        <f>+VLOOKUP(Table_2[[#This Row],[ID]],LISTAS[],3,0)</f>
        <v>785.82</v>
      </c>
      <c r="F113" s="31" t="s">
        <v>7153</v>
      </c>
      <c r="G113" s="20"/>
      <c r="H113" s="20"/>
    </row>
    <row r="114" spans="1:8" ht="15.75" customHeight="1">
      <c r="A114" s="31" t="str">
        <f>+Table_2[[#This Row],[Producto]]&amp;Table_2[[#This Row],[Numero]]</f>
        <v>PLASTICOS116</v>
      </c>
      <c r="B114" s="31" t="s">
        <v>2</v>
      </c>
      <c r="C114" s="31">
        <v>116</v>
      </c>
      <c r="D114" s="31" t="s">
        <v>3038</v>
      </c>
      <c r="E114" s="32">
        <f>+VLOOKUP(Table_2[[#This Row],[ID]],LISTAS[],3,0)</f>
        <v>1618.09</v>
      </c>
      <c r="F114" s="31" t="s">
        <v>7154</v>
      </c>
      <c r="G114" s="20"/>
      <c r="H114" s="20"/>
    </row>
    <row r="115" spans="1:8" ht="15.75" customHeight="1">
      <c r="A115" s="31" t="str">
        <f>+Table_2[[#This Row],[Producto]]&amp;Table_2[[#This Row],[Numero]]</f>
        <v>PLASTICOS117</v>
      </c>
      <c r="B115" s="31" t="s">
        <v>2</v>
      </c>
      <c r="C115" s="31">
        <v>117</v>
      </c>
      <c r="D115" s="31" t="s">
        <v>3039</v>
      </c>
      <c r="E115" s="32">
        <f>+VLOOKUP(Table_2[[#This Row],[ID]],LISTAS[],3,0)</f>
        <v>715.78</v>
      </c>
      <c r="F115" s="31" t="s">
        <v>7155</v>
      </c>
      <c r="G115" s="20"/>
      <c r="H115" s="20"/>
    </row>
    <row r="116" spans="1:8" ht="15.75" customHeight="1">
      <c r="A116" s="31" t="str">
        <f>+Table_2[[#This Row],[Producto]]&amp;Table_2[[#This Row],[Numero]]</f>
        <v>PLASTICOS118</v>
      </c>
      <c r="B116" s="31" t="s">
        <v>2</v>
      </c>
      <c r="C116" s="31">
        <v>118</v>
      </c>
      <c r="D116" s="31" t="s">
        <v>3040</v>
      </c>
      <c r="E116" s="32">
        <f>+VLOOKUP(Table_2[[#This Row],[ID]],LISTAS[],3,0)</f>
        <v>1120.52</v>
      </c>
      <c r="F116" s="31" t="s">
        <v>7156</v>
      </c>
      <c r="G116" s="20"/>
      <c r="H116" s="20"/>
    </row>
    <row r="117" spans="1:8" ht="15.75" customHeight="1">
      <c r="A117" s="31" t="str">
        <f>+Table_2[[#This Row],[Producto]]&amp;Table_2[[#This Row],[Numero]]</f>
        <v>PLASTICOS119</v>
      </c>
      <c r="B117" s="31" t="s">
        <v>2</v>
      </c>
      <c r="C117" s="31">
        <v>119</v>
      </c>
      <c r="D117" s="31" t="s">
        <v>3041</v>
      </c>
      <c r="E117" s="32">
        <f>+VLOOKUP(Table_2[[#This Row],[ID]],LISTAS[],3,0)</f>
        <v>698.5</v>
      </c>
      <c r="F117" s="31" t="s">
        <v>7157</v>
      </c>
      <c r="G117" s="20"/>
      <c r="H117" s="20"/>
    </row>
    <row r="118" spans="1:8" ht="15.75" customHeight="1">
      <c r="A118" s="31" t="str">
        <f>+Table_2[[#This Row],[Producto]]&amp;Table_2[[#This Row],[Numero]]</f>
        <v>PLASTICOS120</v>
      </c>
      <c r="B118" s="31" t="s">
        <v>2</v>
      </c>
      <c r="C118" s="31">
        <v>120</v>
      </c>
      <c r="D118" s="31" t="s">
        <v>3042</v>
      </c>
      <c r="E118" s="32">
        <f>+VLOOKUP(Table_2[[#This Row],[ID]],LISTAS[],3,0)</f>
        <v>578.92999999999995</v>
      </c>
      <c r="F118" s="31" t="s">
        <v>7158</v>
      </c>
      <c r="G118" s="20"/>
      <c r="H118" s="20"/>
    </row>
    <row r="119" spans="1:8" ht="15.75" customHeight="1">
      <c r="A119" s="31" t="str">
        <f>+Table_2[[#This Row],[Producto]]&amp;Table_2[[#This Row],[Numero]]</f>
        <v>PLASTICOS121</v>
      </c>
      <c r="B119" s="31" t="s">
        <v>2</v>
      </c>
      <c r="C119" s="31">
        <v>121</v>
      </c>
      <c r="D119" s="31" t="s">
        <v>3043</v>
      </c>
      <c r="E119" s="32">
        <f>+VLOOKUP(Table_2[[#This Row],[ID]],LISTAS[],3,0)</f>
        <v>654.85</v>
      </c>
      <c r="F119" s="31" t="s">
        <v>7159</v>
      </c>
      <c r="G119" s="20"/>
      <c r="H119" s="20"/>
    </row>
    <row r="120" spans="1:8" ht="15.75" customHeight="1">
      <c r="A120" s="31" t="str">
        <f>+Table_2[[#This Row],[Producto]]&amp;Table_2[[#This Row],[Numero]]</f>
        <v>PLASTICOS122</v>
      </c>
      <c r="B120" s="31" t="s">
        <v>2</v>
      </c>
      <c r="C120" s="31">
        <v>122</v>
      </c>
      <c r="D120" s="31" t="s">
        <v>3044</v>
      </c>
      <c r="E120" s="32">
        <f>+VLOOKUP(Table_2[[#This Row],[ID]],LISTAS[],3,0)</f>
        <v>1820.08</v>
      </c>
      <c r="F120" s="31" t="s">
        <v>7160</v>
      </c>
      <c r="G120" s="20"/>
      <c r="H120" s="20"/>
    </row>
    <row r="121" spans="1:8" ht="15.75" customHeight="1">
      <c r="A121" s="31" t="str">
        <f>+Table_2[[#This Row],[Producto]]&amp;Table_2[[#This Row],[Numero]]</f>
        <v>PLASTICOS123</v>
      </c>
      <c r="B121" s="31" t="s">
        <v>2</v>
      </c>
      <c r="C121" s="31">
        <v>123</v>
      </c>
      <c r="D121" s="31" t="s">
        <v>3045</v>
      </c>
      <c r="E121" s="32">
        <f>+VLOOKUP(Table_2[[#This Row],[ID]],LISTAS[],3,0)</f>
        <v>654.85</v>
      </c>
      <c r="F121" s="31" t="s">
        <v>7161</v>
      </c>
      <c r="G121" s="20"/>
      <c r="H121" s="20"/>
    </row>
    <row r="122" spans="1:8" ht="15.75" customHeight="1">
      <c r="A122" s="31" t="str">
        <f>+Table_2[[#This Row],[Producto]]&amp;Table_2[[#This Row],[Numero]]</f>
        <v>PLASTICOS124</v>
      </c>
      <c r="B122" s="31" t="s">
        <v>2</v>
      </c>
      <c r="C122" s="31">
        <v>124</v>
      </c>
      <c r="D122" s="31" t="s">
        <v>3046</v>
      </c>
      <c r="E122" s="32">
        <f>+VLOOKUP(Table_2[[#This Row],[ID]],LISTAS[],3,0)</f>
        <v>910.22</v>
      </c>
      <c r="F122" s="31" t="s">
        <v>7162</v>
      </c>
      <c r="G122" s="20"/>
      <c r="H122" s="20"/>
    </row>
    <row r="123" spans="1:8" ht="15.75" customHeight="1">
      <c r="A123" s="31" t="str">
        <f>+Table_2[[#This Row],[Producto]]&amp;Table_2[[#This Row],[Numero]]</f>
        <v>PLASTICOS125</v>
      </c>
      <c r="B123" s="31" t="s">
        <v>2</v>
      </c>
      <c r="C123" s="31">
        <v>125</v>
      </c>
      <c r="D123" s="31" t="s">
        <v>3047</v>
      </c>
      <c r="E123" s="32">
        <f>+VLOOKUP(Table_2[[#This Row],[ID]],LISTAS[],3,0)</f>
        <v>910.22</v>
      </c>
      <c r="F123" s="31" t="s">
        <v>7163</v>
      </c>
      <c r="G123" s="20"/>
      <c r="H123" s="20"/>
    </row>
    <row r="124" spans="1:8" ht="15.75" customHeight="1">
      <c r="A124" s="31" t="str">
        <f>+Table_2[[#This Row],[Producto]]&amp;Table_2[[#This Row],[Numero]]</f>
        <v>PLASTICOS126</v>
      </c>
      <c r="B124" s="31" t="s">
        <v>2</v>
      </c>
      <c r="C124" s="31">
        <v>126</v>
      </c>
      <c r="D124" s="31" t="s">
        <v>3048</v>
      </c>
      <c r="E124" s="32">
        <f>+VLOOKUP(Table_2[[#This Row],[ID]],LISTAS[],3,0)</f>
        <v>2182.8200000000002</v>
      </c>
      <c r="F124" s="31" t="s">
        <v>7164</v>
      </c>
      <c r="G124" s="20"/>
      <c r="H124" s="20"/>
    </row>
    <row r="125" spans="1:8" ht="15.75" customHeight="1">
      <c r="A125" s="31" t="str">
        <f>+Table_2[[#This Row],[Producto]]&amp;Table_2[[#This Row],[Numero]]</f>
        <v>PLASTICOS127</v>
      </c>
      <c r="B125" s="31" t="s">
        <v>2</v>
      </c>
      <c r="C125" s="31">
        <v>127</v>
      </c>
      <c r="D125" s="31" t="s">
        <v>3049</v>
      </c>
      <c r="E125" s="32">
        <f>+VLOOKUP(Table_2[[#This Row],[ID]],LISTAS[],3,0)</f>
        <v>668.91</v>
      </c>
      <c r="F125" s="31" t="s">
        <v>7165</v>
      </c>
      <c r="G125" s="20"/>
      <c r="H125" s="20"/>
    </row>
    <row r="126" spans="1:8" ht="15.75" customHeight="1">
      <c r="A126" s="31" t="str">
        <f>+Table_2[[#This Row],[Producto]]&amp;Table_2[[#This Row],[Numero]]</f>
        <v>PLASTICOS128</v>
      </c>
      <c r="B126" s="31" t="s">
        <v>2</v>
      </c>
      <c r="C126" s="31">
        <v>128</v>
      </c>
      <c r="D126" s="31" t="s">
        <v>3050</v>
      </c>
      <c r="E126" s="32">
        <f>+VLOOKUP(Table_2[[#This Row],[ID]],LISTAS[],3,0)</f>
        <v>2738.45</v>
      </c>
      <c r="F126" s="31" t="s">
        <v>7166</v>
      </c>
      <c r="G126" s="20"/>
      <c r="H126" s="20"/>
    </row>
    <row r="127" spans="1:8" ht="15.75" customHeight="1">
      <c r="A127" s="31" t="str">
        <f>+Table_2[[#This Row],[Producto]]&amp;Table_2[[#This Row],[Numero]]</f>
        <v>PLASTICOS129</v>
      </c>
      <c r="B127" s="31" t="s">
        <v>2</v>
      </c>
      <c r="C127" s="31">
        <v>129</v>
      </c>
      <c r="D127" s="31" t="s">
        <v>3051</v>
      </c>
      <c r="E127" s="32">
        <f>+VLOOKUP(Table_2[[#This Row],[ID]],LISTAS[],3,0)</f>
        <v>1773.75</v>
      </c>
      <c r="F127" s="31" t="s">
        <v>7167</v>
      </c>
      <c r="G127" s="20"/>
      <c r="H127" s="20"/>
    </row>
    <row r="128" spans="1:8" ht="15.75" customHeight="1">
      <c r="A128" s="31" t="str">
        <f>+Table_2[[#This Row],[Producto]]&amp;Table_2[[#This Row],[Numero]]</f>
        <v>PLASTICOS130</v>
      </c>
      <c r="B128" s="31" t="s">
        <v>2</v>
      </c>
      <c r="C128" s="31">
        <v>130</v>
      </c>
      <c r="D128" s="31" t="s">
        <v>3052</v>
      </c>
      <c r="E128" s="32">
        <f>+VLOOKUP(Table_2[[#This Row],[ID]],LISTAS[],3,0)</f>
        <v>2052.79</v>
      </c>
      <c r="F128" s="31" t="s">
        <v>7168</v>
      </c>
      <c r="G128" s="20"/>
      <c r="H128" s="20"/>
    </row>
    <row r="129" spans="1:8" ht="15.75" customHeight="1">
      <c r="A129" s="31" t="str">
        <f>+Table_2[[#This Row],[Producto]]&amp;Table_2[[#This Row],[Numero]]</f>
        <v>PLASTICOS131</v>
      </c>
      <c r="B129" s="31" t="s">
        <v>2</v>
      </c>
      <c r="C129" s="31">
        <v>131</v>
      </c>
      <c r="D129" s="31" t="s">
        <v>3053</v>
      </c>
      <c r="E129" s="32">
        <f>+VLOOKUP(Table_2[[#This Row],[ID]],LISTAS[],3,0)</f>
        <v>2052.79</v>
      </c>
      <c r="F129" s="31" t="s">
        <v>7169</v>
      </c>
      <c r="G129" s="20"/>
      <c r="H129" s="20"/>
    </row>
    <row r="130" spans="1:8" ht="15.75" customHeight="1">
      <c r="A130" s="31" t="str">
        <f>+Table_2[[#This Row],[Producto]]&amp;Table_2[[#This Row],[Numero]]</f>
        <v>PLASTICOS132</v>
      </c>
      <c r="B130" s="31" t="s">
        <v>2</v>
      </c>
      <c r="C130" s="31">
        <v>132</v>
      </c>
      <c r="D130" s="31" t="s">
        <v>3054</v>
      </c>
      <c r="E130" s="32">
        <f>+VLOOKUP(Table_2[[#This Row],[ID]],LISTAS[],3,0)</f>
        <v>1120.3</v>
      </c>
      <c r="F130" s="31" t="s">
        <v>7170</v>
      </c>
      <c r="G130" s="20"/>
      <c r="H130" s="20"/>
    </row>
    <row r="131" spans="1:8" ht="15.75" customHeight="1">
      <c r="A131" s="31" t="str">
        <f>+Table_2[[#This Row],[Producto]]&amp;Table_2[[#This Row],[Numero]]</f>
        <v>PLASTICOS133</v>
      </c>
      <c r="B131" s="31" t="s">
        <v>2</v>
      </c>
      <c r="C131" s="31">
        <v>133</v>
      </c>
      <c r="D131" s="31" t="s">
        <v>3055</v>
      </c>
      <c r="E131" s="32">
        <f>+VLOOKUP(Table_2[[#This Row],[ID]],LISTAS[],3,0)</f>
        <v>700.32</v>
      </c>
      <c r="F131" s="31" t="s">
        <v>7171</v>
      </c>
      <c r="G131" s="20"/>
      <c r="H131" s="20"/>
    </row>
    <row r="132" spans="1:8" ht="15.75" customHeight="1">
      <c r="A132" s="31" t="str">
        <f>+Table_2[[#This Row],[Producto]]&amp;Table_2[[#This Row],[Numero]]</f>
        <v>PLASTICOS134</v>
      </c>
      <c r="B132" s="31" t="s">
        <v>2</v>
      </c>
      <c r="C132" s="31">
        <v>134</v>
      </c>
      <c r="D132" s="31" t="s">
        <v>3056</v>
      </c>
      <c r="E132" s="32">
        <f>+VLOOKUP(Table_2[[#This Row],[ID]],LISTAS[],3,0)</f>
        <v>3111.5</v>
      </c>
      <c r="F132" s="31" t="s">
        <v>7172</v>
      </c>
      <c r="G132" s="20"/>
      <c r="H132" s="20"/>
    </row>
    <row r="133" spans="1:8" ht="15.75" customHeight="1">
      <c r="A133" s="31" t="str">
        <f>+Table_2[[#This Row],[Producto]]&amp;Table_2[[#This Row],[Numero]]</f>
        <v>PLASTICOS135</v>
      </c>
      <c r="B133" s="31" t="s">
        <v>2</v>
      </c>
      <c r="C133" s="31">
        <v>135</v>
      </c>
      <c r="D133" s="31" t="s">
        <v>3057</v>
      </c>
      <c r="E133" s="32">
        <f>+VLOOKUP(Table_2[[#This Row],[ID]],LISTAS[],3,0)</f>
        <v>1120.3</v>
      </c>
      <c r="F133" s="31" t="s">
        <v>7173</v>
      </c>
      <c r="G133" s="20"/>
      <c r="H133" s="20"/>
    </row>
    <row r="134" spans="1:8" ht="15.75" customHeight="1">
      <c r="A134" s="31" t="str">
        <f>+Table_2[[#This Row],[Producto]]&amp;Table_2[[#This Row],[Numero]]</f>
        <v>PLASTICOS136</v>
      </c>
      <c r="B134" s="31" t="s">
        <v>2</v>
      </c>
      <c r="C134" s="31">
        <v>136</v>
      </c>
      <c r="D134" s="31" t="s">
        <v>3058</v>
      </c>
      <c r="E134" s="32">
        <f>+VLOOKUP(Table_2[[#This Row],[ID]],LISTAS[],3,0)</f>
        <v>1477.95</v>
      </c>
      <c r="F134" s="31" t="s">
        <v>7174</v>
      </c>
      <c r="G134" s="20"/>
      <c r="H134" s="20"/>
    </row>
    <row r="135" spans="1:8" ht="15.75" customHeight="1">
      <c r="A135" s="31" t="str">
        <f>+Table_2[[#This Row],[Producto]]&amp;Table_2[[#This Row],[Numero]]</f>
        <v>PLASTICOS137</v>
      </c>
      <c r="B135" s="31" t="s">
        <v>2</v>
      </c>
      <c r="C135" s="31">
        <v>137</v>
      </c>
      <c r="D135" s="31" t="s">
        <v>3059</v>
      </c>
      <c r="E135" s="32">
        <f>+VLOOKUP(Table_2[[#This Row],[ID]],LISTAS[],3,0)</f>
        <v>1073.43</v>
      </c>
      <c r="F135" s="31" t="s">
        <v>7175</v>
      </c>
      <c r="G135" s="20"/>
      <c r="H135" s="20"/>
    </row>
    <row r="136" spans="1:8" ht="15.75" customHeight="1">
      <c r="A136" s="31" t="str">
        <f>+Table_2[[#This Row],[Producto]]&amp;Table_2[[#This Row],[Numero]]</f>
        <v>PLASTICOS138</v>
      </c>
      <c r="B136" s="31" t="s">
        <v>2</v>
      </c>
      <c r="C136" s="31">
        <v>138</v>
      </c>
      <c r="D136" s="31" t="s">
        <v>3060</v>
      </c>
      <c r="E136" s="32">
        <f>+VLOOKUP(Table_2[[#This Row],[ID]],LISTAS[],3,0)</f>
        <v>871.44</v>
      </c>
      <c r="F136" s="31" t="s">
        <v>7176</v>
      </c>
      <c r="G136" s="20"/>
      <c r="H136" s="20"/>
    </row>
    <row r="137" spans="1:8" ht="15.75" customHeight="1">
      <c r="A137" s="31" t="str">
        <f>+Table_2[[#This Row],[Producto]]&amp;Table_2[[#This Row],[Numero]]</f>
        <v>PLASTICOS139</v>
      </c>
      <c r="B137" s="31" t="s">
        <v>2</v>
      </c>
      <c r="C137" s="31">
        <v>139</v>
      </c>
      <c r="D137" s="31" t="s">
        <v>3061</v>
      </c>
      <c r="E137" s="32">
        <f>+VLOOKUP(Table_2[[#This Row],[ID]],LISTAS[],3,0)</f>
        <v>1088.8399999999999</v>
      </c>
      <c r="F137" s="31" t="s">
        <v>7177</v>
      </c>
      <c r="G137" s="20"/>
      <c r="H137" s="20"/>
    </row>
    <row r="138" spans="1:8" ht="15.75" customHeight="1">
      <c r="A138" s="31" t="str">
        <f>+Table_2[[#This Row],[Producto]]&amp;Table_2[[#This Row],[Numero]]</f>
        <v>PLASTICOS140</v>
      </c>
      <c r="B138" s="31" t="s">
        <v>2</v>
      </c>
      <c r="C138" s="31">
        <v>140</v>
      </c>
      <c r="D138" s="31" t="s">
        <v>3062</v>
      </c>
      <c r="E138" s="32">
        <f>+VLOOKUP(Table_2[[#This Row],[ID]],LISTAS[],3,0)</f>
        <v>895.53</v>
      </c>
      <c r="F138" s="31" t="s">
        <v>7178</v>
      </c>
      <c r="G138" s="20"/>
      <c r="H138" s="20"/>
    </row>
    <row r="139" spans="1:8" ht="15.75" customHeight="1">
      <c r="A139" s="31" t="str">
        <f>+Table_2[[#This Row],[Producto]]&amp;Table_2[[#This Row],[Numero]]</f>
        <v>PLASTICOS141</v>
      </c>
      <c r="B139" s="31" t="s">
        <v>2</v>
      </c>
      <c r="C139" s="31">
        <v>141</v>
      </c>
      <c r="D139" s="31" t="s">
        <v>3063</v>
      </c>
      <c r="E139" s="32">
        <f>+VLOOKUP(Table_2[[#This Row],[ID]],LISTAS[],3,0)</f>
        <v>858.58</v>
      </c>
      <c r="F139" s="31" t="s">
        <v>7179</v>
      </c>
      <c r="G139" s="20"/>
      <c r="H139" s="20"/>
    </row>
    <row r="140" spans="1:8" ht="15.75" customHeight="1">
      <c r="A140" s="31" t="str">
        <f>+Table_2[[#This Row],[Producto]]&amp;Table_2[[#This Row],[Numero]]</f>
        <v>PLASTICOS142</v>
      </c>
      <c r="B140" s="31" t="s">
        <v>2</v>
      </c>
      <c r="C140" s="31">
        <v>142</v>
      </c>
      <c r="D140" s="31" t="s">
        <v>3064</v>
      </c>
      <c r="E140" s="32">
        <f>+VLOOKUP(Table_2[[#This Row],[ID]],LISTAS[],3,0)</f>
        <v>911.07</v>
      </c>
      <c r="F140" s="31" t="s">
        <v>7180</v>
      </c>
      <c r="G140" s="20"/>
      <c r="H140" s="20"/>
    </row>
    <row r="141" spans="1:8" ht="15.75" customHeight="1">
      <c r="A141" s="31" t="str">
        <f>+Table_2[[#This Row],[Producto]]&amp;Table_2[[#This Row],[Numero]]</f>
        <v>PLASTICOS143</v>
      </c>
      <c r="B141" s="31" t="s">
        <v>2</v>
      </c>
      <c r="C141" s="31">
        <v>143</v>
      </c>
      <c r="D141" s="31" t="s">
        <v>3065</v>
      </c>
      <c r="E141" s="32">
        <f>+VLOOKUP(Table_2[[#This Row],[ID]],LISTAS[],3,0)</f>
        <v>1159.96</v>
      </c>
      <c r="F141" s="31" t="s">
        <v>7181</v>
      </c>
      <c r="G141" s="20"/>
      <c r="H141" s="20"/>
    </row>
    <row r="142" spans="1:8" ht="15.75" customHeight="1">
      <c r="A142" s="31" t="str">
        <f>+Table_2[[#This Row],[Producto]]&amp;Table_2[[#This Row],[Numero]]</f>
        <v>PLASTICOS144</v>
      </c>
      <c r="B142" s="31" t="s">
        <v>2</v>
      </c>
      <c r="C142" s="31">
        <v>144</v>
      </c>
      <c r="D142" s="31" t="s">
        <v>3066</v>
      </c>
      <c r="E142" s="32">
        <f>+VLOOKUP(Table_2[[#This Row],[ID]],LISTAS[],3,0)</f>
        <v>699.24</v>
      </c>
      <c r="F142" s="31" t="s">
        <v>7182</v>
      </c>
      <c r="G142" s="20"/>
      <c r="H142" s="20"/>
    </row>
    <row r="143" spans="1:8" ht="15.75" customHeight="1">
      <c r="A143" s="31" t="str">
        <f>+Table_2[[#This Row],[Producto]]&amp;Table_2[[#This Row],[Numero]]</f>
        <v>PLASTICOS145</v>
      </c>
      <c r="B143" s="31" t="s">
        <v>2</v>
      </c>
      <c r="C143" s="31">
        <v>145</v>
      </c>
      <c r="D143" s="31" t="s">
        <v>3067</v>
      </c>
      <c r="E143" s="32">
        <f>+VLOOKUP(Table_2[[#This Row],[ID]],LISTAS[],3,0)</f>
        <v>720.2</v>
      </c>
      <c r="F143" s="31" t="s">
        <v>7183</v>
      </c>
      <c r="G143" s="20"/>
      <c r="H143" s="20"/>
    </row>
    <row r="144" spans="1:8" ht="15.75" customHeight="1">
      <c r="A144" s="31" t="str">
        <f>+Table_2[[#This Row],[Producto]]&amp;Table_2[[#This Row],[Numero]]</f>
        <v>PLASTICOS146</v>
      </c>
      <c r="B144" s="31" t="s">
        <v>2</v>
      </c>
      <c r="C144" s="31">
        <v>146</v>
      </c>
      <c r="D144" s="31" t="s">
        <v>3068</v>
      </c>
      <c r="E144" s="32">
        <f>+VLOOKUP(Table_2[[#This Row],[ID]],LISTAS[],3,0)</f>
        <v>2219.5100000000002</v>
      </c>
      <c r="F144" s="31" t="s">
        <v>7184</v>
      </c>
      <c r="G144" s="20"/>
      <c r="H144" s="20"/>
    </row>
    <row r="145" spans="1:8" ht="15.75" customHeight="1">
      <c r="A145" s="31" t="str">
        <f>+Table_2[[#This Row],[Producto]]&amp;Table_2[[#This Row],[Numero]]</f>
        <v>PLASTICOS147</v>
      </c>
      <c r="B145" s="31" t="s">
        <v>2</v>
      </c>
      <c r="C145" s="31">
        <v>147</v>
      </c>
      <c r="D145" s="31" t="s">
        <v>3069</v>
      </c>
      <c r="E145" s="32">
        <f>+VLOOKUP(Table_2[[#This Row],[ID]],LISTAS[],3,0)</f>
        <v>1057.97</v>
      </c>
      <c r="F145" s="31" t="s">
        <v>7185</v>
      </c>
      <c r="G145" s="20"/>
      <c r="H145" s="20"/>
    </row>
    <row r="146" spans="1:8" ht="15.75" customHeight="1">
      <c r="A146" s="31" t="str">
        <f>+Table_2[[#This Row],[Producto]]&amp;Table_2[[#This Row],[Numero]]</f>
        <v>PLASTICOS148</v>
      </c>
      <c r="B146" s="31" t="s">
        <v>2</v>
      </c>
      <c r="C146" s="31">
        <v>148</v>
      </c>
      <c r="D146" s="31" t="s">
        <v>3070</v>
      </c>
      <c r="E146" s="32">
        <f>+VLOOKUP(Table_2[[#This Row],[ID]],LISTAS[],3,0)</f>
        <v>668.91</v>
      </c>
      <c r="F146" s="31" t="s">
        <v>7186</v>
      </c>
      <c r="G146" s="20"/>
      <c r="H146" s="20"/>
    </row>
    <row r="147" spans="1:8" ht="15.75" customHeight="1">
      <c r="A147" s="31" t="str">
        <f>+Table_2[[#This Row],[Producto]]&amp;Table_2[[#This Row],[Numero]]</f>
        <v>PLASTICOS149</v>
      </c>
      <c r="B147" s="31" t="s">
        <v>2</v>
      </c>
      <c r="C147" s="31">
        <v>149</v>
      </c>
      <c r="D147" s="31" t="s">
        <v>3071</v>
      </c>
      <c r="E147" s="32">
        <f>+VLOOKUP(Table_2[[#This Row],[ID]],LISTAS[],3,0)</f>
        <v>1120.3</v>
      </c>
      <c r="F147" s="31" t="s">
        <v>7187</v>
      </c>
      <c r="G147" s="20"/>
      <c r="H147" s="20"/>
    </row>
    <row r="148" spans="1:8" ht="15.75" customHeight="1">
      <c r="A148" s="31" t="str">
        <f>+Table_2[[#This Row],[Producto]]&amp;Table_2[[#This Row],[Numero]]</f>
        <v>PLASTICOS150</v>
      </c>
      <c r="B148" s="31" t="s">
        <v>2</v>
      </c>
      <c r="C148" s="31">
        <v>150</v>
      </c>
      <c r="D148" s="31" t="s">
        <v>3072</v>
      </c>
      <c r="E148" s="32">
        <f>+VLOOKUP(Table_2[[#This Row],[ID]],LISTAS[],3,0)</f>
        <v>800.37</v>
      </c>
      <c r="F148" s="31" t="s">
        <v>7188</v>
      </c>
      <c r="G148" s="20"/>
      <c r="H148" s="20"/>
    </row>
    <row r="149" spans="1:8" ht="15.75" customHeight="1">
      <c r="A149" s="31" t="str">
        <f>+Table_2[[#This Row],[Producto]]&amp;Table_2[[#This Row],[Numero]]</f>
        <v>PLASTICOS151</v>
      </c>
      <c r="B149" s="31" t="s">
        <v>2</v>
      </c>
      <c r="C149" s="31">
        <v>151</v>
      </c>
      <c r="D149" s="31" t="s">
        <v>3073</v>
      </c>
      <c r="E149" s="32">
        <f>+VLOOKUP(Table_2[[#This Row],[ID]],LISTAS[],3,0)</f>
        <v>1324.25</v>
      </c>
      <c r="F149" s="31" t="s">
        <v>7189</v>
      </c>
      <c r="G149" s="20"/>
      <c r="H149" s="20"/>
    </row>
    <row r="150" spans="1:8" ht="15.75" customHeight="1">
      <c r="A150" s="31" t="str">
        <f>+Table_2[[#This Row],[Producto]]&amp;Table_2[[#This Row],[Numero]]</f>
        <v>PLASTICOS152</v>
      </c>
      <c r="B150" s="31" t="s">
        <v>2</v>
      </c>
      <c r="C150" s="31">
        <v>152</v>
      </c>
      <c r="D150" s="31" t="s">
        <v>3074</v>
      </c>
      <c r="E150" s="32">
        <f>+VLOOKUP(Table_2[[#This Row],[ID]],LISTAS[],3,0)</f>
        <v>1018.65</v>
      </c>
      <c r="F150" s="31" t="s">
        <v>7190</v>
      </c>
      <c r="G150" s="20"/>
      <c r="H150" s="20"/>
    </row>
    <row r="151" spans="1:8" ht="15.75" customHeight="1">
      <c r="A151" s="31" t="str">
        <f>+Table_2[[#This Row],[Producto]]&amp;Table_2[[#This Row],[Numero]]</f>
        <v>PLASTICOS153</v>
      </c>
      <c r="B151" s="31" t="s">
        <v>2</v>
      </c>
      <c r="C151" s="31">
        <v>153</v>
      </c>
      <c r="D151" s="31" t="s">
        <v>3075</v>
      </c>
      <c r="E151" s="32">
        <f>+VLOOKUP(Table_2[[#This Row],[ID]],LISTAS[],3,0)</f>
        <v>902.31</v>
      </c>
      <c r="F151" s="31" t="s">
        <v>7191</v>
      </c>
      <c r="G151" s="20"/>
      <c r="H151" s="20"/>
    </row>
    <row r="152" spans="1:8" ht="15.75" customHeight="1">
      <c r="A152" s="31" t="str">
        <f>+Table_2[[#This Row],[Producto]]&amp;Table_2[[#This Row],[Numero]]</f>
        <v>PLASTICOS154</v>
      </c>
      <c r="B152" s="31" t="s">
        <v>2</v>
      </c>
      <c r="C152" s="31">
        <v>154</v>
      </c>
      <c r="D152" s="31" t="s">
        <v>3076</v>
      </c>
      <c r="E152" s="32">
        <f>+VLOOKUP(Table_2[[#This Row],[ID]],LISTAS[],3,0)</f>
        <v>949.24</v>
      </c>
      <c r="F152" s="31" t="s">
        <v>7192</v>
      </c>
      <c r="G152" s="20"/>
      <c r="H152" s="20"/>
    </row>
    <row r="153" spans="1:8" ht="15.75" customHeight="1">
      <c r="A153" s="31" t="str">
        <f>+Table_2[[#This Row],[Producto]]&amp;Table_2[[#This Row],[Numero]]</f>
        <v>PLASTICOS155</v>
      </c>
      <c r="B153" s="31" t="s">
        <v>2</v>
      </c>
      <c r="C153" s="31">
        <v>155</v>
      </c>
      <c r="D153" s="31" t="s">
        <v>3077</v>
      </c>
      <c r="E153" s="32">
        <f>+VLOOKUP(Table_2[[#This Row],[ID]],LISTAS[],3,0)</f>
        <v>873.13</v>
      </c>
      <c r="F153" s="31" t="s">
        <v>7193</v>
      </c>
      <c r="G153" s="20"/>
      <c r="H153" s="20"/>
    </row>
    <row r="154" spans="1:8" ht="15.75" customHeight="1">
      <c r="A154" s="31" t="str">
        <f>+Table_2[[#This Row],[Producto]]&amp;Table_2[[#This Row],[Numero]]</f>
        <v>PLASTICOS156</v>
      </c>
      <c r="B154" s="31" t="s">
        <v>2</v>
      </c>
      <c r="C154" s="31">
        <v>156</v>
      </c>
      <c r="D154" s="31" t="s">
        <v>3078</v>
      </c>
      <c r="E154" s="32">
        <f>+VLOOKUP(Table_2[[#This Row],[ID]],LISTAS[],3,0)</f>
        <v>1384.69</v>
      </c>
      <c r="F154" s="31" t="s">
        <v>7194</v>
      </c>
      <c r="G154" s="20"/>
      <c r="H154" s="20"/>
    </row>
    <row r="155" spans="1:8" ht="15.75" customHeight="1">
      <c r="A155" s="31" t="str">
        <f>+Table_2[[#This Row],[Producto]]&amp;Table_2[[#This Row],[Numero]]</f>
        <v>PLASTICOS157</v>
      </c>
      <c r="B155" s="31" t="s">
        <v>2</v>
      </c>
      <c r="C155" s="31">
        <v>157</v>
      </c>
      <c r="D155" s="31" t="s">
        <v>3079</v>
      </c>
      <c r="E155" s="32">
        <f>+VLOOKUP(Table_2[[#This Row],[ID]],LISTAS[],3,0)</f>
        <v>1018.65</v>
      </c>
      <c r="F155" s="31" t="s">
        <v>7195</v>
      </c>
      <c r="G155" s="20"/>
      <c r="H155" s="20"/>
    </row>
    <row r="156" spans="1:8" ht="15.75" customHeight="1">
      <c r="A156" s="31" t="str">
        <f>+Table_2[[#This Row],[Producto]]&amp;Table_2[[#This Row],[Numero]]</f>
        <v>PLASTICOS158</v>
      </c>
      <c r="B156" s="31" t="s">
        <v>2</v>
      </c>
      <c r="C156" s="31">
        <v>158</v>
      </c>
      <c r="D156" s="31" t="s">
        <v>3080</v>
      </c>
      <c r="E156" s="32">
        <f>+VLOOKUP(Table_2[[#This Row],[ID]],LISTAS[],3,0)</f>
        <v>839.97</v>
      </c>
      <c r="F156" s="31" t="s">
        <v>7196</v>
      </c>
      <c r="G156" s="20"/>
      <c r="H156" s="20"/>
    </row>
    <row r="157" spans="1:8" ht="15.75" customHeight="1">
      <c r="A157" s="31" t="str">
        <f>+Table_2[[#This Row],[Producto]]&amp;Table_2[[#This Row],[Numero]]</f>
        <v>PLASTICOS159</v>
      </c>
      <c r="B157" s="31" t="s">
        <v>2</v>
      </c>
      <c r="C157" s="31">
        <v>159</v>
      </c>
      <c r="D157" s="31" t="s">
        <v>3081</v>
      </c>
      <c r="E157" s="32">
        <f>+VLOOKUP(Table_2[[#This Row],[ID]],LISTAS[],3,0)</f>
        <v>949.24</v>
      </c>
      <c r="F157" s="31" t="s">
        <v>7197</v>
      </c>
      <c r="G157" s="20"/>
      <c r="H157" s="20"/>
    </row>
    <row r="158" spans="1:8" ht="15.75" customHeight="1">
      <c r="A158" s="31" t="str">
        <f>+Table_2[[#This Row],[Producto]]&amp;Table_2[[#This Row],[Numero]]</f>
        <v>PLASTICOS160</v>
      </c>
      <c r="B158" s="31" t="s">
        <v>2</v>
      </c>
      <c r="C158" s="31">
        <v>160</v>
      </c>
      <c r="D158" s="31" t="s">
        <v>3082</v>
      </c>
      <c r="E158" s="32">
        <f>+VLOOKUP(Table_2[[#This Row],[ID]],LISTAS[],3,0)</f>
        <v>1229.03</v>
      </c>
      <c r="F158" s="31" t="s">
        <v>7198</v>
      </c>
      <c r="G158" s="20"/>
      <c r="H158" s="20"/>
    </row>
    <row r="159" spans="1:8" ht="15.75" customHeight="1">
      <c r="A159" s="31" t="str">
        <f>+Table_2[[#This Row],[Producto]]&amp;Table_2[[#This Row],[Numero]]</f>
        <v>PLASTICOS161</v>
      </c>
      <c r="B159" s="31" t="s">
        <v>2</v>
      </c>
      <c r="C159" s="31">
        <v>161</v>
      </c>
      <c r="D159" s="31" t="s">
        <v>3083</v>
      </c>
      <c r="E159" s="32">
        <f>+VLOOKUP(Table_2[[#This Row],[ID]],LISTAS[],3,0)</f>
        <v>1018.65</v>
      </c>
      <c r="F159" s="31" t="s">
        <v>7199</v>
      </c>
      <c r="G159" s="20"/>
      <c r="H159" s="20"/>
    </row>
    <row r="160" spans="1:8" ht="15.75" customHeight="1">
      <c r="A160" s="31" t="str">
        <f>+Table_2[[#This Row],[Producto]]&amp;Table_2[[#This Row],[Numero]]</f>
        <v>PLASTICOS162</v>
      </c>
      <c r="B160" s="31" t="s">
        <v>2</v>
      </c>
      <c r="C160" s="31">
        <v>162</v>
      </c>
      <c r="D160" s="31" t="s">
        <v>3084</v>
      </c>
      <c r="E160" s="32">
        <f>+VLOOKUP(Table_2[[#This Row],[ID]],LISTAS[],3,0)</f>
        <v>1236.93</v>
      </c>
      <c r="F160" s="31" t="s">
        <v>7200</v>
      </c>
      <c r="G160" s="20"/>
      <c r="H160" s="20"/>
    </row>
    <row r="161" spans="1:8" ht="15.75" customHeight="1">
      <c r="A161" s="31" t="str">
        <f>+Table_2[[#This Row],[Producto]]&amp;Table_2[[#This Row],[Numero]]</f>
        <v>PLASTICOS163</v>
      </c>
      <c r="B161" s="31" t="s">
        <v>2</v>
      </c>
      <c r="C161" s="31">
        <v>163</v>
      </c>
      <c r="D161" s="31" t="s">
        <v>3085</v>
      </c>
      <c r="E161" s="32">
        <f>+VLOOKUP(Table_2[[#This Row],[ID]],LISTAS[],3,0)</f>
        <v>1891.78</v>
      </c>
      <c r="F161" s="31" t="s">
        <v>7201</v>
      </c>
      <c r="G161" s="20"/>
      <c r="H161" s="20"/>
    </row>
    <row r="162" spans="1:8" ht="15.75" customHeight="1">
      <c r="A162" s="31" t="str">
        <f>+Table_2[[#This Row],[Producto]]&amp;Table_2[[#This Row],[Numero]]</f>
        <v>PLASTICOS164</v>
      </c>
      <c r="B162" s="31" t="s">
        <v>2</v>
      </c>
      <c r="C162" s="31">
        <v>164</v>
      </c>
      <c r="D162" s="31" t="s">
        <v>3086</v>
      </c>
      <c r="E162" s="32">
        <f>+VLOOKUP(Table_2[[#This Row],[ID]],LISTAS[],3,0)</f>
        <v>1054.31</v>
      </c>
      <c r="F162" s="31" t="s">
        <v>7202</v>
      </c>
      <c r="G162" s="20"/>
      <c r="H162" s="20"/>
    </row>
    <row r="163" spans="1:8" ht="15.75" customHeight="1">
      <c r="A163" s="31" t="str">
        <f>+Table_2[[#This Row],[Producto]]&amp;Table_2[[#This Row],[Numero]]</f>
        <v>PLASTICOS165</v>
      </c>
      <c r="B163" s="31" t="s">
        <v>2</v>
      </c>
      <c r="C163" s="31">
        <v>165</v>
      </c>
      <c r="D163" s="31" t="s">
        <v>3087</v>
      </c>
      <c r="E163" s="32">
        <f>+VLOOKUP(Table_2[[#This Row],[ID]],LISTAS[],3,0)</f>
        <v>606.51</v>
      </c>
      <c r="F163" s="31" t="s">
        <v>7203</v>
      </c>
      <c r="G163" s="20"/>
      <c r="H163" s="20"/>
    </row>
    <row r="164" spans="1:8" ht="15.75" customHeight="1">
      <c r="A164" s="31" t="str">
        <f>+Table_2[[#This Row],[Producto]]&amp;Table_2[[#This Row],[Numero]]</f>
        <v>PLASTICOS166</v>
      </c>
      <c r="B164" s="31" t="s">
        <v>2</v>
      </c>
      <c r="C164" s="31">
        <v>166</v>
      </c>
      <c r="D164" s="31" t="s">
        <v>3088</v>
      </c>
      <c r="E164" s="32">
        <f>+VLOOKUP(Table_2[[#This Row],[ID]],LISTAS[],3,0)</f>
        <v>582.09</v>
      </c>
      <c r="F164" s="31" t="s">
        <v>7204</v>
      </c>
      <c r="G164" s="20"/>
      <c r="H164" s="20"/>
    </row>
    <row r="165" spans="1:8" ht="15.75" customHeight="1">
      <c r="A165" s="31" t="str">
        <f>+Table_2[[#This Row],[Producto]]&amp;Table_2[[#This Row],[Numero]]</f>
        <v>PLASTICOS167</v>
      </c>
      <c r="B165" s="31" t="s">
        <v>2</v>
      </c>
      <c r="C165" s="31">
        <v>167</v>
      </c>
      <c r="D165" s="31" t="s">
        <v>3089</v>
      </c>
      <c r="E165" s="32">
        <f>+VLOOKUP(Table_2[[#This Row],[ID]],LISTAS[],3,0)</f>
        <v>778.17</v>
      </c>
      <c r="F165" s="31" t="s">
        <v>7205</v>
      </c>
      <c r="G165" s="20"/>
      <c r="H165" s="20"/>
    </row>
    <row r="166" spans="1:8" ht="15.75" customHeight="1">
      <c r="A166" s="31" t="str">
        <f>+Table_2[[#This Row],[Producto]]&amp;Table_2[[#This Row],[Numero]]</f>
        <v>PLASTICOS168</v>
      </c>
      <c r="B166" s="31" t="s">
        <v>2</v>
      </c>
      <c r="C166" s="31">
        <v>168</v>
      </c>
      <c r="D166" s="31" t="s">
        <v>3090</v>
      </c>
      <c r="E166" s="32">
        <f>+VLOOKUP(Table_2[[#This Row],[ID]],LISTAS[],3,0)</f>
        <v>1042.5</v>
      </c>
      <c r="F166" s="31" t="s">
        <v>7206</v>
      </c>
      <c r="G166" s="20"/>
      <c r="H166" s="20"/>
    </row>
    <row r="167" spans="1:8" ht="15.75" customHeight="1">
      <c r="A167" s="31" t="str">
        <f>+Table_2[[#This Row],[Producto]]&amp;Table_2[[#This Row],[Numero]]</f>
        <v>PLASTICOS169</v>
      </c>
      <c r="B167" s="31" t="s">
        <v>2</v>
      </c>
      <c r="C167" s="31">
        <v>169</v>
      </c>
      <c r="D167" s="31" t="s">
        <v>3091</v>
      </c>
      <c r="E167" s="32">
        <f>+VLOOKUP(Table_2[[#This Row],[ID]],LISTAS[],3,0)</f>
        <v>839.97</v>
      </c>
      <c r="F167" s="31" t="s">
        <v>7207</v>
      </c>
      <c r="G167" s="20"/>
      <c r="H167" s="20"/>
    </row>
    <row r="168" spans="1:8" ht="15.75" customHeight="1">
      <c r="A168" s="31" t="str">
        <f>+Table_2[[#This Row],[Producto]]&amp;Table_2[[#This Row],[Numero]]</f>
        <v>PLASTICOS170</v>
      </c>
      <c r="B168" s="31" t="s">
        <v>2</v>
      </c>
      <c r="C168" s="31">
        <v>170</v>
      </c>
      <c r="D168" s="31" t="s">
        <v>3092</v>
      </c>
      <c r="E168" s="32">
        <f>+VLOOKUP(Table_2[[#This Row],[ID]],LISTAS[],3,0)</f>
        <v>1680.48</v>
      </c>
      <c r="F168" s="31" t="s">
        <v>7208</v>
      </c>
      <c r="G168" s="20"/>
      <c r="H168" s="20"/>
    </row>
    <row r="169" spans="1:8" ht="15.75" customHeight="1">
      <c r="A169" s="31" t="str">
        <f>+Table_2[[#This Row],[Producto]]&amp;Table_2[[#This Row],[Numero]]</f>
        <v>PLASTICOS171</v>
      </c>
      <c r="B169" s="31" t="s">
        <v>2</v>
      </c>
      <c r="C169" s="31">
        <v>171</v>
      </c>
      <c r="D169" s="31" t="s">
        <v>3093</v>
      </c>
      <c r="E169" s="32">
        <f>+VLOOKUP(Table_2[[#This Row],[ID]],LISTAS[],3,0)</f>
        <v>1680.48</v>
      </c>
      <c r="F169" s="31" t="s">
        <v>7209</v>
      </c>
      <c r="G169" s="20"/>
      <c r="H169" s="20"/>
    </row>
    <row r="170" spans="1:8" ht="15.75" customHeight="1">
      <c r="A170" s="31" t="str">
        <f>+Table_2[[#This Row],[Producto]]&amp;Table_2[[#This Row],[Numero]]</f>
        <v>PLASTICOS172</v>
      </c>
      <c r="B170" s="31" t="s">
        <v>2</v>
      </c>
      <c r="C170" s="31">
        <v>172</v>
      </c>
      <c r="D170" s="31" t="s">
        <v>3094</v>
      </c>
      <c r="E170" s="32">
        <f>+VLOOKUP(Table_2[[#This Row],[ID]],LISTAS[],3,0)</f>
        <v>731.24</v>
      </c>
      <c r="F170" s="31" t="s">
        <v>7210</v>
      </c>
      <c r="G170" s="20"/>
      <c r="H170" s="20"/>
    </row>
    <row r="171" spans="1:8" ht="15.75" customHeight="1">
      <c r="A171" s="31" t="str">
        <f>+Table_2[[#This Row],[Producto]]&amp;Table_2[[#This Row],[Numero]]</f>
        <v>PLASTICOS173</v>
      </c>
      <c r="B171" s="31" t="s">
        <v>2</v>
      </c>
      <c r="C171" s="31">
        <v>173</v>
      </c>
      <c r="D171" s="31" t="s">
        <v>3095</v>
      </c>
      <c r="E171" s="32">
        <f>+VLOOKUP(Table_2[[#This Row],[ID]],LISTAS[],3,0)</f>
        <v>1493.42</v>
      </c>
      <c r="F171" s="31" t="s">
        <v>7211</v>
      </c>
      <c r="G171" s="20"/>
      <c r="H171" s="20"/>
    </row>
    <row r="172" spans="1:8" ht="15.75" customHeight="1">
      <c r="A172" s="31" t="str">
        <f>+Table_2[[#This Row],[Producto]]&amp;Table_2[[#This Row],[Numero]]</f>
        <v>PLASTICOS174</v>
      </c>
      <c r="B172" s="31" t="s">
        <v>2</v>
      </c>
      <c r="C172" s="31">
        <v>174</v>
      </c>
      <c r="D172" s="31" t="s">
        <v>3096</v>
      </c>
      <c r="E172" s="32">
        <f>+VLOOKUP(Table_2[[#This Row],[ID]],LISTAS[],3,0)</f>
        <v>6316.27</v>
      </c>
      <c r="F172" s="31" t="s">
        <v>7212</v>
      </c>
      <c r="G172" s="20"/>
      <c r="H172" s="20"/>
    </row>
    <row r="173" spans="1:8" ht="15.75" customHeight="1">
      <c r="A173" s="31" t="str">
        <f>+Table_2[[#This Row],[Producto]]&amp;Table_2[[#This Row],[Numero]]</f>
        <v>PLASTICOS175</v>
      </c>
      <c r="B173" s="31" t="s">
        <v>2</v>
      </c>
      <c r="C173" s="31">
        <v>175</v>
      </c>
      <c r="D173" s="31" t="s">
        <v>3097</v>
      </c>
      <c r="E173" s="32">
        <f>+VLOOKUP(Table_2[[#This Row],[ID]],LISTAS[],3,0)</f>
        <v>5040.91</v>
      </c>
      <c r="F173" s="31" t="s">
        <v>7213</v>
      </c>
      <c r="G173" s="20"/>
      <c r="H173" s="20"/>
    </row>
    <row r="174" spans="1:8" ht="15.75" customHeight="1">
      <c r="A174" s="31" t="str">
        <f>+Table_2[[#This Row],[Producto]]&amp;Table_2[[#This Row],[Numero]]</f>
        <v>PLASTICOS176</v>
      </c>
      <c r="B174" s="31" t="s">
        <v>2</v>
      </c>
      <c r="C174" s="31">
        <v>176</v>
      </c>
      <c r="D174" s="31" t="s">
        <v>3098</v>
      </c>
      <c r="E174" s="32">
        <f>+VLOOKUP(Table_2[[#This Row],[ID]],LISTAS[],3,0)</f>
        <v>654.85</v>
      </c>
      <c r="F174" s="31" t="s">
        <v>7214</v>
      </c>
      <c r="G174" s="20"/>
      <c r="H174" s="20"/>
    </row>
    <row r="175" spans="1:8" ht="15.75" customHeight="1">
      <c r="A175" s="31" t="str">
        <f>+Table_2[[#This Row],[Producto]]&amp;Table_2[[#This Row],[Numero]]</f>
        <v>PLASTICOS177</v>
      </c>
      <c r="B175" s="31" t="s">
        <v>2</v>
      </c>
      <c r="C175" s="31">
        <v>177</v>
      </c>
      <c r="D175" s="31" t="s">
        <v>3099</v>
      </c>
      <c r="E175" s="32">
        <f>+VLOOKUP(Table_2[[#This Row],[ID]],LISTAS[],3,0)</f>
        <v>2209.1999999999998</v>
      </c>
      <c r="F175" s="31" t="s">
        <v>7215</v>
      </c>
      <c r="G175" s="20"/>
      <c r="H175" s="20"/>
    </row>
    <row r="176" spans="1:8" ht="15.75" customHeight="1">
      <c r="A176" s="31" t="str">
        <f>+Table_2[[#This Row],[Producto]]&amp;Table_2[[#This Row],[Numero]]</f>
        <v>PLASTICOS178</v>
      </c>
      <c r="B176" s="31" t="s">
        <v>2</v>
      </c>
      <c r="C176" s="31">
        <v>178</v>
      </c>
      <c r="D176" s="31" t="s">
        <v>3100</v>
      </c>
      <c r="E176" s="32">
        <f>+VLOOKUP(Table_2[[#This Row],[ID]],LISTAS[],3,0)</f>
        <v>980.17</v>
      </c>
      <c r="F176" s="31" t="s">
        <v>7216</v>
      </c>
      <c r="G176" s="20"/>
      <c r="H176" s="20"/>
    </row>
    <row r="177" spans="1:8" ht="15.75" customHeight="1">
      <c r="A177" s="31" t="str">
        <f>+Table_2[[#This Row],[Producto]]&amp;Table_2[[#This Row],[Numero]]</f>
        <v>PLASTICOS179</v>
      </c>
      <c r="B177" s="31" t="s">
        <v>2</v>
      </c>
      <c r="C177" s="31">
        <v>179</v>
      </c>
      <c r="D177" s="31" t="s">
        <v>3101</v>
      </c>
      <c r="E177" s="32">
        <f>+VLOOKUP(Table_2[[#This Row],[ID]],LISTAS[],3,0)</f>
        <v>980.17</v>
      </c>
      <c r="F177" s="31" t="s">
        <v>7217</v>
      </c>
      <c r="G177" s="20"/>
      <c r="H177" s="20"/>
    </row>
    <row r="178" spans="1:8" ht="15.75" customHeight="1">
      <c r="A178" s="31" t="str">
        <f>+Table_2[[#This Row],[Producto]]&amp;Table_2[[#This Row],[Numero]]</f>
        <v>PLASTICOS180</v>
      </c>
      <c r="B178" s="31" t="s">
        <v>2</v>
      </c>
      <c r="C178" s="31">
        <v>180</v>
      </c>
      <c r="D178" s="31" t="s">
        <v>3102</v>
      </c>
      <c r="E178" s="32">
        <f>+VLOOKUP(Table_2[[#This Row],[ID]],LISTAS[],3,0)</f>
        <v>980.17</v>
      </c>
      <c r="F178" s="31" t="s">
        <v>7218</v>
      </c>
      <c r="G178" s="20"/>
      <c r="H178" s="20"/>
    </row>
    <row r="179" spans="1:8" ht="15.75" customHeight="1">
      <c r="A179" s="31" t="str">
        <f>+Table_2[[#This Row],[Producto]]&amp;Table_2[[#This Row],[Numero]]</f>
        <v>PLASTICOS181</v>
      </c>
      <c r="B179" s="31" t="s">
        <v>2</v>
      </c>
      <c r="C179" s="31">
        <v>181</v>
      </c>
      <c r="D179" s="31" t="s">
        <v>3103</v>
      </c>
      <c r="E179" s="32">
        <f>+VLOOKUP(Table_2[[#This Row],[ID]],LISTAS[],3,0)</f>
        <v>1057.97</v>
      </c>
      <c r="F179" s="31" t="s">
        <v>7219</v>
      </c>
      <c r="G179" s="20"/>
      <c r="H179" s="20"/>
    </row>
    <row r="180" spans="1:8" ht="15.75" customHeight="1">
      <c r="A180" s="31" t="str">
        <f>+Table_2[[#This Row],[Producto]]&amp;Table_2[[#This Row],[Numero]]</f>
        <v>PLASTICOS182</v>
      </c>
      <c r="B180" s="31" t="s">
        <v>2</v>
      </c>
      <c r="C180" s="31">
        <v>182</v>
      </c>
      <c r="D180" s="31" t="s">
        <v>3104</v>
      </c>
      <c r="E180" s="32">
        <f>+VLOOKUP(Table_2[[#This Row],[ID]],LISTAS[],3,0)</f>
        <v>1057.97</v>
      </c>
      <c r="F180" s="31" t="s">
        <v>7220</v>
      </c>
      <c r="G180" s="20"/>
      <c r="H180" s="20"/>
    </row>
    <row r="181" spans="1:8" ht="15.75" customHeight="1">
      <c r="A181" s="31" t="str">
        <f>+Table_2[[#This Row],[Producto]]&amp;Table_2[[#This Row],[Numero]]</f>
        <v>PLASTICOS183</v>
      </c>
      <c r="B181" s="31" t="s">
        <v>2</v>
      </c>
      <c r="C181" s="31">
        <v>183</v>
      </c>
      <c r="D181" s="31" t="s">
        <v>3105</v>
      </c>
      <c r="E181" s="32">
        <f>+VLOOKUP(Table_2[[#This Row],[ID]],LISTAS[],3,0)</f>
        <v>1057.97</v>
      </c>
      <c r="F181" s="31" t="s">
        <v>7221</v>
      </c>
      <c r="G181" s="20"/>
      <c r="H181" s="20"/>
    </row>
    <row r="182" spans="1:8" ht="15.75" customHeight="1">
      <c r="A182" s="31" t="str">
        <f>+Table_2[[#This Row],[Producto]]&amp;Table_2[[#This Row],[Numero]]</f>
        <v>PLASTICOS184</v>
      </c>
      <c r="B182" s="31" t="s">
        <v>2</v>
      </c>
      <c r="C182" s="31">
        <v>184</v>
      </c>
      <c r="D182" s="31" t="s">
        <v>3106</v>
      </c>
      <c r="E182" s="32">
        <f>+VLOOKUP(Table_2[[#This Row],[ID]],LISTAS[],3,0)</f>
        <v>1046.57</v>
      </c>
      <c r="F182" s="31" t="s">
        <v>7222</v>
      </c>
      <c r="G182" s="20"/>
      <c r="H182" s="20"/>
    </row>
    <row r="183" spans="1:8" ht="15.75" customHeight="1">
      <c r="A183" s="31" t="str">
        <f>+Table_2[[#This Row],[Producto]]&amp;Table_2[[#This Row],[Numero]]</f>
        <v>PLASTICOS185</v>
      </c>
      <c r="B183" s="31" t="s">
        <v>2</v>
      </c>
      <c r="C183" s="31">
        <v>185</v>
      </c>
      <c r="D183" s="31" t="s">
        <v>3107</v>
      </c>
      <c r="E183" s="32">
        <f>+VLOOKUP(Table_2[[#This Row],[ID]],LISTAS[],3,0)</f>
        <v>1046.57</v>
      </c>
      <c r="F183" s="31" t="s">
        <v>7223</v>
      </c>
      <c r="G183" s="20"/>
      <c r="H183" s="20"/>
    </row>
    <row r="184" spans="1:8" ht="15.75" customHeight="1">
      <c r="A184" s="31" t="str">
        <f>+Table_2[[#This Row],[Producto]]&amp;Table_2[[#This Row],[Numero]]</f>
        <v>PLASTICOS186</v>
      </c>
      <c r="B184" s="31" t="s">
        <v>2</v>
      </c>
      <c r="C184" s="31">
        <v>186</v>
      </c>
      <c r="D184" s="31" t="s">
        <v>3108</v>
      </c>
      <c r="E184" s="32">
        <f>+VLOOKUP(Table_2[[#This Row],[ID]],LISTAS[],3,0)</f>
        <v>4584.1499999999996</v>
      </c>
      <c r="F184" s="31" t="s">
        <v>7224</v>
      </c>
      <c r="G184" s="20"/>
      <c r="H184" s="20"/>
    </row>
    <row r="185" spans="1:8" ht="15.75" customHeight="1">
      <c r="A185" s="31" t="str">
        <f>+Table_2[[#This Row],[Producto]]&amp;Table_2[[#This Row],[Numero]]</f>
        <v>PLASTICOS187</v>
      </c>
      <c r="B185" s="31" t="s">
        <v>2</v>
      </c>
      <c r="C185" s="31">
        <v>187</v>
      </c>
      <c r="D185" s="31" t="s">
        <v>3109</v>
      </c>
      <c r="E185" s="32">
        <f>+VLOOKUP(Table_2[[#This Row],[ID]],LISTAS[],3,0)</f>
        <v>1697.28</v>
      </c>
      <c r="F185" s="31" t="s">
        <v>7225</v>
      </c>
      <c r="G185" s="20"/>
      <c r="H185" s="20"/>
    </row>
    <row r="186" spans="1:8" ht="15.75" customHeight="1">
      <c r="A186" s="31" t="str">
        <f>+Table_2[[#This Row],[Producto]]&amp;Table_2[[#This Row],[Numero]]</f>
        <v>PLASTICOS188</v>
      </c>
      <c r="B186" s="31" t="s">
        <v>2</v>
      </c>
      <c r="C186" s="31">
        <v>188</v>
      </c>
      <c r="D186" s="31" t="s">
        <v>3110</v>
      </c>
      <c r="E186" s="32">
        <f>+VLOOKUP(Table_2[[#This Row],[ID]],LISTAS[],3,0)</f>
        <v>687.17</v>
      </c>
      <c r="F186" s="31" t="s">
        <v>7226</v>
      </c>
      <c r="G186" s="20"/>
      <c r="H186" s="20"/>
    </row>
    <row r="187" spans="1:8" ht="15.75" customHeight="1">
      <c r="A187" s="31" t="str">
        <f>+Table_2[[#This Row],[Producto]]&amp;Table_2[[#This Row],[Numero]]</f>
        <v>PLASTICOS189</v>
      </c>
      <c r="B187" s="31" t="s">
        <v>2</v>
      </c>
      <c r="C187" s="31">
        <v>189</v>
      </c>
      <c r="D187" s="31" t="s">
        <v>3111</v>
      </c>
      <c r="E187" s="32">
        <f>+VLOOKUP(Table_2[[#This Row],[ID]],LISTAS[],3,0)</f>
        <v>2037.3</v>
      </c>
      <c r="F187" s="31" t="s">
        <v>7227</v>
      </c>
      <c r="G187" s="20"/>
      <c r="H187" s="20"/>
    </row>
    <row r="188" spans="1:8" ht="15.75" customHeight="1">
      <c r="A188" s="31" t="str">
        <f>+Table_2[[#This Row],[Producto]]&amp;Table_2[[#This Row],[Numero]]</f>
        <v>PLASTICOS190</v>
      </c>
      <c r="B188" s="31" t="s">
        <v>2</v>
      </c>
      <c r="C188" s="31">
        <v>190</v>
      </c>
      <c r="D188" s="31" t="s">
        <v>3112</v>
      </c>
      <c r="E188" s="32">
        <f>+VLOOKUP(Table_2[[#This Row],[ID]],LISTAS[],3,0)</f>
        <v>1011.04</v>
      </c>
      <c r="F188" s="31" t="s">
        <v>7228</v>
      </c>
      <c r="G188" s="20"/>
      <c r="H188" s="20"/>
    </row>
    <row r="189" spans="1:8" ht="15.75" customHeight="1">
      <c r="A189" s="31" t="str">
        <f>+Table_2[[#This Row],[Producto]]&amp;Table_2[[#This Row],[Numero]]</f>
        <v>PLASTICOS191</v>
      </c>
      <c r="B189" s="31" t="s">
        <v>2</v>
      </c>
      <c r="C189" s="31">
        <v>191</v>
      </c>
      <c r="D189" s="31" t="s">
        <v>3113</v>
      </c>
      <c r="E189" s="32">
        <f>+VLOOKUP(Table_2[[#This Row],[ID]],LISTAS[],3,0)</f>
        <v>1120.3</v>
      </c>
      <c r="F189" s="31" t="s">
        <v>7229</v>
      </c>
      <c r="G189" s="20"/>
      <c r="H189" s="20"/>
    </row>
    <row r="190" spans="1:8" ht="15.75" customHeight="1">
      <c r="A190" s="31" t="str">
        <f>+Table_2[[#This Row],[Producto]]&amp;Table_2[[#This Row],[Numero]]</f>
        <v>PLASTICOS192</v>
      </c>
      <c r="B190" s="31" t="s">
        <v>2</v>
      </c>
      <c r="C190" s="31">
        <v>192</v>
      </c>
      <c r="D190" s="31" t="s">
        <v>3114</v>
      </c>
      <c r="E190" s="32">
        <f>+VLOOKUP(Table_2[[#This Row],[ID]],LISTAS[],3,0)</f>
        <v>2064.9899999999998</v>
      </c>
      <c r="F190" s="31" t="s">
        <v>7230</v>
      </c>
      <c r="G190" s="20"/>
      <c r="H190" s="20"/>
    </row>
    <row r="191" spans="1:8" ht="15.75" customHeight="1">
      <c r="A191" s="31" t="str">
        <f>+Table_2[[#This Row],[Producto]]&amp;Table_2[[#This Row],[Numero]]</f>
        <v>PLASTICOS193</v>
      </c>
      <c r="B191" s="31" t="s">
        <v>2</v>
      </c>
      <c r="C191" s="31">
        <v>193</v>
      </c>
      <c r="D191" s="31" t="s">
        <v>3115</v>
      </c>
      <c r="E191" s="32">
        <f>+VLOOKUP(Table_2[[#This Row],[ID]],LISTAS[],3,0)</f>
        <v>1455.21</v>
      </c>
      <c r="F191" s="31" t="s">
        <v>7231</v>
      </c>
      <c r="G191" s="20"/>
      <c r="H191" s="20"/>
    </row>
    <row r="192" spans="1:8" ht="15.75" customHeight="1">
      <c r="A192" s="31" t="str">
        <f>+Table_2[[#This Row],[Producto]]&amp;Table_2[[#This Row],[Numero]]</f>
        <v>PLASTICOS194</v>
      </c>
      <c r="B192" s="31" t="s">
        <v>2</v>
      </c>
      <c r="C192" s="31">
        <v>194</v>
      </c>
      <c r="D192" s="31" t="s">
        <v>3116</v>
      </c>
      <c r="E192" s="32">
        <f>+VLOOKUP(Table_2[[#This Row],[ID]],LISTAS[],3,0)</f>
        <v>1353.04</v>
      </c>
      <c r="F192" s="31" t="s">
        <v>7232</v>
      </c>
      <c r="G192" s="20"/>
      <c r="H192" s="20"/>
    </row>
    <row r="193" spans="1:8" ht="15.75" customHeight="1">
      <c r="A193" s="31" t="str">
        <f>+Table_2[[#This Row],[Producto]]&amp;Table_2[[#This Row],[Numero]]</f>
        <v>PLASTICOS195</v>
      </c>
      <c r="B193" s="31" t="s">
        <v>2</v>
      </c>
      <c r="C193" s="31">
        <v>195</v>
      </c>
      <c r="D193" s="31" t="s">
        <v>3117</v>
      </c>
      <c r="E193" s="32">
        <f>+VLOOKUP(Table_2[[#This Row],[ID]],LISTAS[],3,0)</f>
        <v>2504.9899999999998</v>
      </c>
      <c r="F193" s="31" t="s">
        <v>7233</v>
      </c>
      <c r="G193" s="20"/>
      <c r="H193" s="20"/>
    </row>
    <row r="194" spans="1:8" ht="15.75" customHeight="1">
      <c r="A194" s="31" t="str">
        <f>+Table_2[[#This Row],[Producto]]&amp;Table_2[[#This Row],[Numero]]</f>
        <v>PLASTICOS196</v>
      </c>
      <c r="B194" s="31" t="s">
        <v>2</v>
      </c>
      <c r="C194" s="31">
        <v>196</v>
      </c>
      <c r="D194" s="31" t="s">
        <v>3118</v>
      </c>
      <c r="E194" s="32">
        <f>+VLOOKUP(Table_2[[#This Row],[ID]],LISTAS[],3,0)</f>
        <v>1715.07</v>
      </c>
      <c r="F194" s="31" t="s">
        <v>7234</v>
      </c>
      <c r="G194" s="20"/>
      <c r="H194" s="20"/>
    </row>
    <row r="195" spans="1:8" ht="15.75" customHeight="1">
      <c r="A195" s="31" t="str">
        <f>+Table_2[[#This Row],[Producto]]&amp;Table_2[[#This Row],[Numero]]</f>
        <v>PLASTICOS197</v>
      </c>
      <c r="B195" s="31" t="s">
        <v>2</v>
      </c>
      <c r="C195" s="31">
        <v>197</v>
      </c>
      <c r="D195" s="31" t="s">
        <v>3119</v>
      </c>
      <c r="E195" s="32">
        <f>+VLOOKUP(Table_2[[#This Row],[ID]],LISTAS[],3,0)</f>
        <v>3531.49</v>
      </c>
      <c r="F195" s="31" t="s">
        <v>7235</v>
      </c>
      <c r="G195" s="20"/>
      <c r="H195" s="20"/>
    </row>
    <row r="196" spans="1:8" ht="15.75" customHeight="1">
      <c r="A196" s="31" t="str">
        <f>+Table_2[[#This Row],[Producto]]&amp;Table_2[[#This Row],[Numero]]</f>
        <v>PLASTICOS198</v>
      </c>
      <c r="B196" s="31" t="s">
        <v>2</v>
      </c>
      <c r="C196" s="31">
        <v>198</v>
      </c>
      <c r="D196" s="31" t="s">
        <v>3120</v>
      </c>
      <c r="E196" s="32">
        <f>+VLOOKUP(Table_2[[#This Row],[ID]],LISTAS[],3,0)</f>
        <v>3531.49</v>
      </c>
      <c r="F196" s="31" t="s">
        <v>7236</v>
      </c>
      <c r="G196" s="20"/>
      <c r="H196" s="20"/>
    </row>
    <row r="197" spans="1:8" ht="15.75" customHeight="1">
      <c r="A197" s="31" t="str">
        <f>+Table_2[[#This Row],[Producto]]&amp;Table_2[[#This Row],[Numero]]</f>
        <v>PLASTICOS199</v>
      </c>
      <c r="B197" s="31" t="s">
        <v>2</v>
      </c>
      <c r="C197" s="31">
        <v>199</v>
      </c>
      <c r="D197" s="31" t="s">
        <v>3121</v>
      </c>
      <c r="E197" s="32">
        <f>+VLOOKUP(Table_2[[#This Row],[ID]],LISTAS[],3,0)</f>
        <v>3531.49</v>
      </c>
      <c r="F197" s="31" t="s">
        <v>7237</v>
      </c>
      <c r="G197" s="20"/>
      <c r="H197" s="20"/>
    </row>
    <row r="198" spans="1:8" ht="15.75" customHeight="1">
      <c r="A198" s="31" t="str">
        <f>+Table_2[[#This Row],[Producto]]&amp;Table_2[[#This Row],[Numero]]</f>
        <v>PLASTICOS200</v>
      </c>
      <c r="B198" s="31" t="s">
        <v>2</v>
      </c>
      <c r="C198" s="31">
        <v>200</v>
      </c>
      <c r="D198" s="31" t="s">
        <v>3122</v>
      </c>
      <c r="E198" s="32">
        <f>+VLOOKUP(Table_2[[#This Row],[ID]],LISTAS[],3,0)</f>
        <v>4900.71</v>
      </c>
      <c r="F198" s="31" t="s">
        <v>7238</v>
      </c>
      <c r="G198" s="20"/>
      <c r="H198" s="20"/>
    </row>
    <row r="199" spans="1:8" ht="15.75" customHeight="1">
      <c r="A199" s="31" t="str">
        <f>+Table_2[[#This Row],[Producto]]&amp;Table_2[[#This Row],[Numero]]</f>
        <v>PLASTICOS201</v>
      </c>
      <c r="B199" s="31" t="s">
        <v>2</v>
      </c>
      <c r="C199" s="31">
        <v>201</v>
      </c>
      <c r="D199" s="31" t="s">
        <v>3123</v>
      </c>
      <c r="E199" s="32">
        <f>+VLOOKUP(Table_2[[#This Row],[ID]],LISTAS[],3,0)</f>
        <v>887.68</v>
      </c>
      <c r="F199" s="31" t="s">
        <v>7239</v>
      </c>
      <c r="G199" s="20"/>
      <c r="H199" s="20"/>
    </row>
    <row r="200" spans="1:8" ht="15.75" customHeight="1">
      <c r="A200" s="31" t="str">
        <f>+Table_2[[#This Row],[Producto]]&amp;Table_2[[#This Row],[Numero]]</f>
        <v>PLASTICOS202</v>
      </c>
      <c r="B200" s="31" t="s">
        <v>2</v>
      </c>
      <c r="C200" s="31">
        <v>202</v>
      </c>
      <c r="D200" s="31" t="s">
        <v>3124</v>
      </c>
      <c r="E200" s="32">
        <f>+VLOOKUP(Table_2[[#This Row],[ID]],LISTAS[],3,0)</f>
        <v>727.61</v>
      </c>
      <c r="F200" s="31" t="s">
        <v>7240</v>
      </c>
      <c r="G200" s="20"/>
      <c r="H200" s="20"/>
    </row>
    <row r="201" spans="1:8" ht="15.75" customHeight="1">
      <c r="A201" s="31" t="str">
        <f>+Table_2[[#This Row],[Producto]]&amp;Table_2[[#This Row],[Numero]]</f>
        <v>PLASTICOS203</v>
      </c>
      <c r="B201" s="31" t="s">
        <v>2</v>
      </c>
      <c r="C201" s="31">
        <v>203</v>
      </c>
      <c r="D201" s="31" t="s">
        <v>3125</v>
      </c>
      <c r="E201" s="32">
        <f>+VLOOKUP(Table_2[[#This Row],[ID]],LISTAS[],3,0)</f>
        <v>727.61</v>
      </c>
      <c r="F201" s="31" t="s">
        <v>7241</v>
      </c>
      <c r="G201" s="20"/>
      <c r="H201" s="20"/>
    </row>
    <row r="202" spans="1:8" ht="15.75" customHeight="1">
      <c r="A202" s="31" t="str">
        <f>+Table_2[[#This Row],[Producto]]&amp;Table_2[[#This Row],[Numero]]</f>
        <v>PLASTICOS204</v>
      </c>
      <c r="B202" s="31" t="s">
        <v>2</v>
      </c>
      <c r="C202" s="31">
        <v>204</v>
      </c>
      <c r="D202" s="31" t="s">
        <v>3126</v>
      </c>
      <c r="E202" s="32">
        <f>+VLOOKUP(Table_2[[#This Row],[ID]],LISTAS[],3,0)</f>
        <v>1135.07</v>
      </c>
      <c r="F202" s="31" t="s">
        <v>7242</v>
      </c>
      <c r="G202" s="20"/>
      <c r="H202" s="20"/>
    </row>
    <row r="203" spans="1:8" ht="15.75" customHeight="1">
      <c r="A203" s="31" t="str">
        <f>+Table_2[[#This Row],[Producto]]&amp;Table_2[[#This Row],[Numero]]</f>
        <v>PLASTICOS205</v>
      </c>
      <c r="B203" s="31" t="s">
        <v>2</v>
      </c>
      <c r="C203" s="31">
        <v>205</v>
      </c>
      <c r="D203" s="31" t="s">
        <v>3127</v>
      </c>
      <c r="E203" s="32">
        <f>+VLOOKUP(Table_2[[#This Row],[ID]],LISTAS[],3,0)</f>
        <v>1018.65</v>
      </c>
      <c r="F203" s="31" t="s">
        <v>7243</v>
      </c>
      <c r="G203" s="20"/>
      <c r="H203" s="20"/>
    </row>
    <row r="204" spans="1:8" ht="15.75" customHeight="1">
      <c r="A204" s="31" t="str">
        <f>+Table_2[[#This Row],[Producto]]&amp;Table_2[[#This Row],[Numero]]</f>
        <v>PLASTICOS206</v>
      </c>
      <c r="B204" s="31" t="s">
        <v>2</v>
      </c>
      <c r="C204" s="31">
        <v>206</v>
      </c>
      <c r="D204" s="31" t="s">
        <v>3128</v>
      </c>
      <c r="E204" s="32">
        <f>+VLOOKUP(Table_2[[#This Row],[ID]],LISTAS[],3,0)</f>
        <v>727.61</v>
      </c>
      <c r="F204" s="31" t="s">
        <v>7244</v>
      </c>
      <c r="G204" s="20"/>
      <c r="H204" s="20"/>
    </row>
    <row r="205" spans="1:8" ht="15.75" customHeight="1">
      <c r="A205" s="31" t="str">
        <f>+Table_2[[#This Row],[Producto]]&amp;Table_2[[#This Row],[Numero]]</f>
        <v>PLASTICOS207</v>
      </c>
      <c r="B205" s="31" t="s">
        <v>2</v>
      </c>
      <c r="C205" s="31">
        <v>207</v>
      </c>
      <c r="D205" s="31" t="s">
        <v>3129</v>
      </c>
      <c r="E205" s="32">
        <f>+VLOOKUP(Table_2[[#This Row],[ID]],LISTAS[],3,0)</f>
        <v>771.4</v>
      </c>
      <c r="F205" s="31" t="s">
        <v>7245</v>
      </c>
      <c r="G205" s="20"/>
      <c r="H205" s="20"/>
    </row>
    <row r="206" spans="1:8" ht="15.75" customHeight="1">
      <c r="A206" s="31" t="str">
        <f>+Table_2[[#This Row],[Producto]]&amp;Table_2[[#This Row],[Numero]]</f>
        <v>PLASTICOS208</v>
      </c>
      <c r="B206" s="31" t="s">
        <v>2</v>
      </c>
      <c r="C206" s="31">
        <v>208</v>
      </c>
      <c r="D206" s="31" t="s">
        <v>3130</v>
      </c>
      <c r="E206" s="32">
        <f>+VLOOKUP(Table_2[[#This Row],[ID]],LISTAS[],3,0)</f>
        <v>1353.35</v>
      </c>
      <c r="F206" s="31" t="s">
        <v>7246</v>
      </c>
      <c r="G206" s="20"/>
      <c r="H206" s="20"/>
    </row>
    <row r="207" spans="1:8" ht="15.75" customHeight="1">
      <c r="A207" s="31" t="str">
        <f>+Table_2[[#This Row],[Producto]]&amp;Table_2[[#This Row],[Numero]]</f>
        <v>PLASTICOS209</v>
      </c>
      <c r="B207" s="31" t="s">
        <v>2</v>
      </c>
      <c r="C207" s="31">
        <v>209</v>
      </c>
      <c r="D207" s="31" t="s">
        <v>3131</v>
      </c>
      <c r="E207" s="32">
        <f>+VLOOKUP(Table_2[[#This Row],[ID]],LISTAS[],3,0)</f>
        <v>785.82</v>
      </c>
      <c r="F207" s="31" t="s">
        <v>7247</v>
      </c>
      <c r="G207" s="20"/>
      <c r="H207" s="20"/>
    </row>
    <row r="208" spans="1:8" ht="15.75" customHeight="1">
      <c r="A208" s="31" t="str">
        <f>+Table_2[[#This Row],[Producto]]&amp;Table_2[[#This Row],[Numero]]</f>
        <v>PLASTICOS210</v>
      </c>
      <c r="B208" s="31" t="s">
        <v>2</v>
      </c>
      <c r="C208" s="31">
        <v>210</v>
      </c>
      <c r="D208" s="31" t="s">
        <v>3132</v>
      </c>
      <c r="E208" s="32">
        <f>+VLOOKUP(Table_2[[#This Row],[ID]],LISTAS[],3,0)</f>
        <v>771.26</v>
      </c>
      <c r="F208" s="31" t="s">
        <v>7248</v>
      </c>
      <c r="G208" s="20"/>
      <c r="H208" s="20"/>
    </row>
    <row r="209" spans="1:8" ht="15.75" customHeight="1">
      <c r="A209" s="31" t="str">
        <f>+Table_2[[#This Row],[Producto]]&amp;Table_2[[#This Row],[Numero]]</f>
        <v>PLASTICOS211</v>
      </c>
      <c r="B209" s="31" t="s">
        <v>2</v>
      </c>
      <c r="C209" s="31">
        <v>211</v>
      </c>
      <c r="D209" s="31" t="s">
        <v>3133</v>
      </c>
      <c r="E209" s="32">
        <f>+VLOOKUP(Table_2[[#This Row],[ID]],LISTAS[],3,0)</f>
        <v>885.77</v>
      </c>
      <c r="F209" s="31" t="s">
        <v>7249</v>
      </c>
      <c r="G209" s="20"/>
      <c r="H209" s="20"/>
    </row>
    <row r="210" spans="1:8" ht="15.75" customHeight="1">
      <c r="A210" s="31" t="str">
        <f>+Table_2[[#This Row],[Producto]]&amp;Table_2[[#This Row],[Numero]]</f>
        <v>PLASTICOS212</v>
      </c>
      <c r="B210" s="31" t="s">
        <v>2</v>
      </c>
      <c r="C210" s="31">
        <v>212</v>
      </c>
      <c r="D210" s="31" t="s">
        <v>3134</v>
      </c>
      <c r="E210" s="32">
        <f>+VLOOKUP(Table_2[[#This Row],[ID]],LISTAS[],3,0)</f>
        <v>1537</v>
      </c>
      <c r="F210" s="31" t="s">
        <v>7250</v>
      </c>
      <c r="G210" s="20"/>
      <c r="H210" s="20"/>
    </row>
    <row r="211" spans="1:8" ht="15.75" customHeight="1">
      <c r="A211" s="31" t="str">
        <f>+Table_2[[#This Row],[Producto]]&amp;Table_2[[#This Row],[Numero]]</f>
        <v>PLASTICOS213</v>
      </c>
      <c r="B211" s="31" t="s">
        <v>2</v>
      </c>
      <c r="C211" s="31">
        <v>213</v>
      </c>
      <c r="D211" s="31" t="s">
        <v>3135</v>
      </c>
      <c r="E211" s="32">
        <f>+VLOOKUP(Table_2[[#This Row],[ID]],LISTAS[],3,0)</f>
        <v>1455.21</v>
      </c>
      <c r="F211" s="31" t="s">
        <v>7251</v>
      </c>
      <c r="G211" s="20"/>
      <c r="H211" s="20"/>
    </row>
    <row r="212" spans="1:8" ht="15.75" customHeight="1">
      <c r="A212" s="31" t="str">
        <f>+Table_2[[#This Row],[Producto]]&amp;Table_2[[#This Row],[Numero]]</f>
        <v>PLASTICOS214</v>
      </c>
      <c r="B212" s="31" t="s">
        <v>2</v>
      </c>
      <c r="C212" s="31">
        <v>214</v>
      </c>
      <c r="D212" s="31" t="s">
        <v>3136</v>
      </c>
      <c r="E212" s="32">
        <f>+VLOOKUP(Table_2[[#This Row],[ID]],LISTAS[],3,0)</f>
        <v>1120.3</v>
      </c>
      <c r="F212" s="31" t="s">
        <v>7252</v>
      </c>
      <c r="G212" s="20"/>
      <c r="H212" s="20"/>
    </row>
    <row r="213" spans="1:8" ht="15.75" customHeight="1">
      <c r="A213" s="31" t="str">
        <f>+Table_2[[#This Row],[Producto]]&amp;Table_2[[#This Row],[Numero]]</f>
        <v>PLASTICOS215</v>
      </c>
      <c r="B213" s="31" t="s">
        <v>2</v>
      </c>
      <c r="C213" s="31">
        <v>215</v>
      </c>
      <c r="D213" s="31" t="s">
        <v>3137</v>
      </c>
      <c r="E213" s="32">
        <f>+VLOOKUP(Table_2[[#This Row],[ID]],LISTAS[],3,0)</f>
        <v>1107.05</v>
      </c>
      <c r="F213" s="31" t="s">
        <v>7253</v>
      </c>
      <c r="G213" s="20"/>
      <c r="H213" s="20"/>
    </row>
    <row r="214" spans="1:8" ht="15.75" customHeight="1">
      <c r="A214" s="31" t="str">
        <f>+Table_2[[#This Row],[Producto]]&amp;Table_2[[#This Row],[Numero]]</f>
        <v>PLASTICOS216</v>
      </c>
      <c r="B214" s="31" t="s">
        <v>2</v>
      </c>
      <c r="C214" s="31">
        <v>216</v>
      </c>
      <c r="D214" s="31" t="s">
        <v>3138</v>
      </c>
      <c r="E214" s="32">
        <f>+VLOOKUP(Table_2[[#This Row],[ID]],LISTAS[],3,0)</f>
        <v>3842.21</v>
      </c>
      <c r="F214" s="31" t="s">
        <v>7254</v>
      </c>
      <c r="G214" s="20"/>
      <c r="H214" s="20"/>
    </row>
    <row r="215" spans="1:8" ht="15.75" customHeight="1">
      <c r="A215" s="31" t="str">
        <f>+Table_2[[#This Row],[Producto]]&amp;Table_2[[#This Row],[Numero]]</f>
        <v>PLASTICOS217</v>
      </c>
      <c r="B215" s="31" t="s">
        <v>2</v>
      </c>
      <c r="C215" s="31">
        <v>217</v>
      </c>
      <c r="D215" s="31" t="s">
        <v>3139</v>
      </c>
      <c r="E215" s="32">
        <f>+VLOOKUP(Table_2[[#This Row],[ID]],LISTAS[],3,0)</f>
        <v>434.32</v>
      </c>
      <c r="F215" s="31" t="s">
        <v>7255</v>
      </c>
      <c r="G215" s="20"/>
      <c r="H215" s="20"/>
    </row>
    <row r="216" spans="1:8" ht="15.75" customHeight="1">
      <c r="A216" s="31" t="str">
        <f>+Table_2[[#This Row],[Producto]]&amp;Table_2[[#This Row],[Numero]]</f>
        <v>PLASTICOS218</v>
      </c>
      <c r="B216" s="31" t="s">
        <v>2</v>
      </c>
      <c r="C216" s="31">
        <v>218</v>
      </c>
      <c r="D216" s="31" t="s">
        <v>3140</v>
      </c>
      <c r="E216" s="32">
        <f>+VLOOKUP(Table_2[[#This Row],[ID]],LISTAS[],3,0)</f>
        <v>1237.33</v>
      </c>
      <c r="F216" s="31" t="s">
        <v>7256</v>
      </c>
      <c r="G216" s="20"/>
      <c r="H216" s="20"/>
    </row>
    <row r="217" spans="1:8" ht="15.75" customHeight="1">
      <c r="A217" s="31" t="str">
        <f>+Table_2[[#This Row],[Producto]]&amp;Table_2[[#This Row],[Numero]]</f>
        <v>PLASTICOS219</v>
      </c>
      <c r="B217" s="31" t="s">
        <v>2</v>
      </c>
      <c r="C217" s="31">
        <v>219</v>
      </c>
      <c r="D217" s="31" t="s">
        <v>3141</v>
      </c>
      <c r="E217" s="32">
        <f>+VLOOKUP(Table_2[[#This Row],[ID]],LISTAS[],3,0)</f>
        <v>654.85</v>
      </c>
      <c r="F217" s="31" t="s">
        <v>7257</v>
      </c>
      <c r="G217" s="20"/>
      <c r="H217" s="20"/>
    </row>
    <row r="218" spans="1:8" ht="15.75" customHeight="1">
      <c r="A218" s="31" t="str">
        <f>+Table_2[[#This Row],[Producto]]&amp;Table_2[[#This Row],[Numero]]</f>
        <v>PLASTICOS220</v>
      </c>
      <c r="B218" s="31" t="s">
        <v>2</v>
      </c>
      <c r="C218" s="31">
        <v>220</v>
      </c>
      <c r="D218" s="31" t="s">
        <v>3142</v>
      </c>
      <c r="E218" s="32">
        <f>+VLOOKUP(Table_2[[#This Row],[ID]],LISTAS[],3,0)</f>
        <v>1091.4100000000001</v>
      </c>
      <c r="F218" s="31" t="s">
        <v>7258</v>
      </c>
      <c r="G218" s="20"/>
      <c r="H218" s="20"/>
    </row>
    <row r="219" spans="1:8" ht="15.75" customHeight="1">
      <c r="A219" s="31" t="str">
        <f>+Table_2[[#This Row],[Producto]]&amp;Table_2[[#This Row],[Numero]]</f>
        <v>PLASTICOS221</v>
      </c>
      <c r="B219" s="31" t="s">
        <v>2</v>
      </c>
      <c r="C219" s="31">
        <v>221</v>
      </c>
      <c r="D219" s="31" t="s">
        <v>3143</v>
      </c>
      <c r="E219" s="32">
        <f>+VLOOKUP(Table_2[[#This Row],[ID]],LISTAS[],3,0)</f>
        <v>2162.27</v>
      </c>
      <c r="F219" s="31" t="s">
        <v>7259</v>
      </c>
      <c r="G219" s="20"/>
      <c r="H219" s="20"/>
    </row>
    <row r="220" spans="1:8" ht="15.75" customHeight="1">
      <c r="A220" s="31" t="str">
        <f>+Table_2[[#This Row],[Producto]]&amp;Table_2[[#This Row],[Numero]]</f>
        <v>PLASTICOS222</v>
      </c>
      <c r="B220" s="31" t="s">
        <v>2</v>
      </c>
      <c r="C220" s="31">
        <v>222</v>
      </c>
      <c r="D220" s="31" t="s">
        <v>3144</v>
      </c>
      <c r="E220" s="32">
        <f>+VLOOKUP(Table_2[[#This Row],[ID]],LISTAS[],3,0)</f>
        <v>582.09</v>
      </c>
      <c r="F220" s="31" t="s">
        <v>7260</v>
      </c>
      <c r="G220" s="20"/>
      <c r="H220" s="20"/>
    </row>
    <row r="221" spans="1:8" ht="15.75" customHeight="1">
      <c r="A221" s="31" t="str">
        <f>+Table_2[[#This Row],[Producto]]&amp;Table_2[[#This Row],[Numero]]</f>
        <v>PLASTICOS223</v>
      </c>
      <c r="B221" s="31" t="s">
        <v>2</v>
      </c>
      <c r="C221" s="31">
        <v>223</v>
      </c>
      <c r="D221" s="31" t="s">
        <v>3145</v>
      </c>
      <c r="E221" s="32">
        <f>+VLOOKUP(Table_2[[#This Row],[ID]],LISTAS[],3,0)</f>
        <v>1149.6199999999999</v>
      </c>
      <c r="F221" s="31" t="s">
        <v>7261</v>
      </c>
      <c r="G221" s="20"/>
      <c r="H221" s="20"/>
    </row>
    <row r="222" spans="1:8" ht="15.75" customHeight="1">
      <c r="A222" s="31" t="str">
        <f>+Table_2[[#This Row],[Producto]]&amp;Table_2[[#This Row],[Numero]]</f>
        <v>PLASTICOS224</v>
      </c>
      <c r="B222" s="31" t="s">
        <v>2</v>
      </c>
      <c r="C222" s="31">
        <v>224</v>
      </c>
      <c r="D222" s="31" t="s">
        <v>3146</v>
      </c>
      <c r="E222" s="32">
        <f>+VLOOKUP(Table_2[[#This Row],[ID]],LISTAS[],3,0)</f>
        <v>727.61</v>
      </c>
      <c r="F222" s="31" t="s">
        <v>7262</v>
      </c>
      <c r="G222" s="20"/>
      <c r="H222" s="20"/>
    </row>
    <row r="223" spans="1:8" ht="15.75" customHeight="1">
      <c r="A223" s="31" t="str">
        <f>+Table_2[[#This Row],[Producto]]&amp;Table_2[[#This Row],[Numero]]</f>
        <v>PLASTICOS225</v>
      </c>
      <c r="B223" s="31" t="s">
        <v>2</v>
      </c>
      <c r="C223" s="31">
        <v>225</v>
      </c>
      <c r="D223" s="31" t="s">
        <v>3147</v>
      </c>
      <c r="E223" s="32">
        <f>+VLOOKUP(Table_2[[#This Row],[ID]],LISTAS[],3,0)</f>
        <v>1809.09</v>
      </c>
      <c r="F223" s="31" t="s">
        <v>7263</v>
      </c>
      <c r="G223" s="20"/>
      <c r="H223" s="20"/>
    </row>
    <row r="224" spans="1:8" ht="15.75" customHeight="1">
      <c r="A224" s="31" t="str">
        <f>+Table_2[[#This Row],[Producto]]&amp;Table_2[[#This Row],[Numero]]</f>
        <v>PLASTICOS226</v>
      </c>
      <c r="B224" s="31" t="s">
        <v>2</v>
      </c>
      <c r="C224" s="31">
        <v>226</v>
      </c>
      <c r="D224" s="31" t="s">
        <v>3148</v>
      </c>
      <c r="E224" s="32">
        <f>+VLOOKUP(Table_2[[#This Row],[ID]],LISTAS[],3,0)</f>
        <v>1164.17</v>
      </c>
      <c r="F224" s="31" t="s">
        <v>7264</v>
      </c>
      <c r="G224" s="20"/>
      <c r="H224" s="20"/>
    </row>
    <row r="225" spans="1:8" ht="15.75" customHeight="1">
      <c r="A225" s="31" t="str">
        <f>+Table_2[[#This Row],[Producto]]&amp;Table_2[[#This Row],[Numero]]</f>
        <v>PLASTICOS227</v>
      </c>
      <c r="B225" s="31" t="s">
        <v>2</v>
      </c>
      <c r="C225" s="31">
        <v>227</v>
      </c>
      <c r="D225" s="31" t="s">
        <v>3149</v>
      </c>
      <c r="E225" s="32">
        <f>+VLOOKUP(Table_2[[#This Row],[ID]],LISTAS[],3,0)</f>
        <v>1458.61</v>
      </c>
      <c r="F225" s="31" t="s">
        <v>7265</v>
      </c>
      <c r="G225" s="20"/>
      <c r="H225" s="20"/>
    </row>
    <row r="226" spans="1:8" ht="15.75" customHeight="1">
      <c r="A226" s="31" t="str">
        <f>+Table_2[[#This Row],[Producto]]&amp;Table_2[[#This Row],[Numero]]</f>
        <v>PLASTICOS228</v>
      </c>
      <c r="B226" s="31" t="s">
        <v>2</v>
      </c>
      <c r="C226" s="31">
        <v>228</v>
      </c>
      <c r="D226" s="31" t="s">
        <v>3150</v>
      </c>
      <c r="E226" s="32">
        <f>+VLOOKUP(Table_2[[#This Row],[ID]],LISTAS[],3,0)</f>
        <v>1758.28</v>
      </c>
      <c r="F226" s="31" t="s">
        <v>7266</v>
      </c>
      <c r="G226" s="20"/>
      <c r="H226" s="20"/>
    </row>
    <row r="227" spans="1:8" ht="15.75" customHeight="1">
      <c r="A227" s="31" t="str">
        <f>+Table_2[[#This Row],[Producto]]&amp;Table_2[[#This Row],[Numero]]</f>
        <v>PLASTICOS229</v>
      </c>
      <c r="B227" s="31" t="s">
        <v>2</v>
      </c>
      <c r="C227" s="31">
        <v>229</v>
      </c>
      <c r="D227" s="31" t="s">
        <v>3151</v>
      </c>
      <c r="E227" s="32">
        <f>+VLOOKUP(Table_2[[#This Row],[ID]],LISTAS[],3,0)</f>
        <v>2396.8000000000002</v>
      </c>
      <c r="F227" s="31" t="s">
        <v>7267</v>
      </c>
      <c r="G227" s="20"/>
      <c r="H227" s="20"/>
    </row>
    <row r="228" spans="1:8" ht="15.75" customHeight="1">
      <c r="A228" s="31" t="str">
        <f>+Table_2[[#This Row],[Producto]]&amp;Table_2[[#This Row],[Numero]]</f>
        <v>PLASTICOS230</v>
      </c>
      <c r="B228" s="31" t="s">
        <v>2</v>
      </c>
      <c r="C228" s="31">
        <v>230</v>
      </c>
      <c r="D228" s="31" t="s">
        <v>3152</v>
      </c>
      <c r="E228" s="32">
        <f>+VLOOKUP(Table_2[[#This Row],[ID]],LISTAS[],3,0)</f>
        <v>4363.7</v>
      </c>
      <c r="F228" s="31" t="s">
        <v>7268</v>
      </c>
      <c r="G228" s="20"/>
      <c r="H228" s="20"/>
    </row>
    <row r="229" spans="1:8" ht="15.75" customHeight="1">
      <c r="A229" s="31" t="str">
        <f>+Table_2[[#This Row],[Producto]]&amp;Table_2[[#This Row],[Numero]]</f>
        <v>PLASTICOS231</v>
      </c>
      <c r="B229" s="31" t="s">
        <v>2</v>
      </c>
      <c r="C229" s="31">
        <v>231</v>
      </c>
      <c r="D229" s="31" t="s">
        <v>3153</v>
      </c>
      <c r="E229" s="32">
        <f>+VLOOKUP(Table_2[[#This Row],[ID]],LISTAS[],3,0)</f>
        <v>2209.54</v>
      </c>
      <c r="F229" s="31" t="s">
        <v>7269</v>
      </c>
      <c r="G229" s="20"/>
      <c r="H229" s="20"/>
    </row>
    <row r="230" spans="1:8" ht="15.75" customHeight="1">
      <c r="A230" s="31" t="str">
        <f>+Table_2[[#This Row],[Producto]]&amp;Table_2[[#This Row],[Numero]]</f>
        <v>PLASTICOS232</v>
      </c>
      <c r="B230" s="31" t="s">
        <v>2</v>
      </c>
      <c r="C230" s="31">
        <v>232</v>
      </c>
      <c r="D230" s="31" t="s">
        <v>3154</v>
      </c>
      <c r="E230" s="32">
        <f>+VLOOKUP(Table_2[[#This Row],[ID]],LISTAS[],3,0)</f>
        <v>2201.4299999999998</v>
      </c>
      <c r="F230" s="31" t="s">
        <v>7270</v>
      </c>
      <c r="G230" s="20"/>
      <c r="H230" s="20"/>
    </row>
    <row r="231" spans="1:8" ht="15.75" customHeight="1">
      <c r="A231" s="31" t="str">
        <f>+Table_2[[#This Row],[Producto]]&amp;Table_2[[#This Row],[Numero]]</f>
        <v>PLASTICOS233</v>
      </c>
      <c r="B231" s="31" t="s">
        <v>2</v>
      </c>
      <c r="C231" s="31">
        <v>233</v>
      </c>
      <c r="D231" s="31" t="s">
        <v>3155</v>
      </c>
      <c r="E231" s="32">
        <f>+VLOOKUP(Table_2[[#This Row],[ID]],LISTAS[],3,0)</f>
        <v>1309.69</v>
      </c>
      <c r="F231" s="31" t="s">
        <v>7271</v>
      </c>
      <c r="G231" s="20"/>
      <c r="H231" s="20"/>
    </row>
    <row r="232" spans="1:8" ht="15.75" customHeight="1">
      <c r="A232" s="31" t="str">
        <f>+Table_2[[#This Row],[Producto]]&amp;Table_2[[#This Row],[Numero]]</f>
        <v>PLASTICOS234</v>
      </c>
      <c r="B232" s="31" t="s">
        <v>2</v>
      </c>
      <c r="C232" s="31">
        <v>234</v>
      </c>
      <c r="D232" s="31" t="s">
        <v>3156</v>
      </c>
      <c r="E232" s="32">
        <f>+VLOOKUP(Table_2[[#This Row],[ID]],LISTAS[],3,0)</f>
        <v>3894.63</v>
      </c>
      <c r="F232" s="31" t="s">
        <v>7272</v>
      </c>
      <c r="G232" s="20"/>
      <c r="H232" s="20"/>
    </row>
    <row r="233" spans="1:8" ht="15.75" customHeight="1">
      <c r="A233" s="31" t="str">
        <f>+Table_2[[#This Row],[Producto]]&amp;Table_2[[#This Row],[Numero]]</f>
        <v>PLASTICOS235</v>
      </c>
      <c r="B233" s="31" t="s">
        <v>2</v>
      </c>
      <c r="C233" s="31">
        <v>235</v>
      </c>
      <c r="D233" s="31" t="s">
        <v>3157</v>
      </c>
      <c r="E233" s="32">
        <f>+VLOOKUP(Table_2[[#This Row],[ID]],LISTAS[],3,0)</f>
        <v>1458.61</v>
      </c>
      <c r="F233" s="31" t="s">
        <v>7273</v>
      </c>
      <c r="G233" s="20"/>
      <c r="H233" s="20"/>
    </row>
    <row r="234" spans="1:8" ht="15.75" customHeight="1">
      <c r="A234" s="31" t="str">
        <f>+Table_2[[#This Row],[Producto]]&amp;Table_2[[#This Row],[Numero]]</f>
        <v>PLASTICOS236</v>
      </c>
      <c r="B234" s="31" t="s">
        <v>2</v>
      </c>
      <c r="C234" s="31">
        <v>236</v>
      </c>
      <c r="D234" s="31" t="s">
        <v>3158</v>
      </c>
      <c r="E234" s="32">
        <f>+VLOOKUP(Table_2[[#This Row],[ID]],LISTAS[],3,0)</f>
        <v>2473.87</v>
      </c>
      <c r="F234" s="31" t="s">
        <v>7274</v>
      </c>
      <c r="G234" s="20"/>
      <c r="H234" s="20"/>
    </row>
    <row r="235" spans="1:8" ht="15.75" customHeight="1">
      <c r="A235" s="31" t="str">
        <f>+Table_2[[#This Row],[Producto]]&amp;Table_2[[#This Row],[Numero]]</f>
        <v>PLASTICOS237</v>
      </c>
      <c r="B235" s="31" t="s">
        <v>2</v>
      </c>
      <c r="C235" s="31">
        <v>237</v>
      </c>
      <c r="D235" s="31" t="s">
        <v>3159</v>
      </c>
      <c r="E235" s="32">
        <f>+VLOOKUP(Table_2[[#This Row],[ID]],LISTAS[],3,0)</f>
        <v>2037.3</v>
      </c>
      <c r="F235" s="31" t="s">
        <v>7275</v>
      </c>
      <c r="G235" s="20"/>
      <c r="H235" s="20"/>
    </row>
    <row r="236" spans="1:8" ht="15.75" customHeight="1">
      <c r="A236" s="31" t="str">
        <f>+Table_2[[#This Row],[Producto]]&amp;Table_2[[#This Row],[Numero]]</f>
        <v>PLASTICOS238</v>
      </c>
      <c r="B236" s="31" t="s">
        <v>2</v>
      </c>
      <c r="C236" s="31">
        <v>238</v>
      </c>
      <c r="D236" s="31" t="s">
        <v>3160</v>
      </c>
      <c r="E236" s="32">
        <f>+VLOOKUP(Table_2[[#This Row],[ID]],LISTAS[],3,0)</f>
        <v>4129.17</v>
      </c>
      <c r="F236" s="31" t="s">
        <v>7276</v>
      </c>
      <c r="G236" s="20"/>
      <c r="H236" s="20"/>
    </row>
    <row r="237" spans="1:8" ht="15.75" customHeight="1">
      <c r="A237" s="31" t="str">
        <f>+Table_2[[#This Row],[Producto]]&amp;Table_2[[#This Row],[Numero]]</f>
        <v>PLASTICOS239</v>
      </c>
      <c r="B237" s="31" t="s">
        <v>2</v>
      </c>
      <c r="C237" s="31">
        <v>239</v>
      </c>
      <c r="D237" s="31" t="s">
        <v>3161</v>
      </c>
      <c r="E237" s="32">
        <f>+VLOOKUP(Table_2[[#This Row],[ID]],LISTAS[],3,0)</f>
        <v>1732.37</v>
      </c>
      <c r="F237" s="31" t="s">
        <v>7277</v>
      </c>
      <c r="G237" s="20"/>
      <c r="H237" s="20"/>
    </row>
    <row r="238" spans="1:8" ht="15.75" customHeight="1">
      <c r="A238" s="31" t="str">
        <f>+Table_2[[#This Row],[Producto]]&amp;Table_2[[#This Row],[Numero]]</f>
        <v>PLASTICOS240</v>
      </c>
      <c r="B238" s="31" t="s">
        <v>2</v>
      </c>
      <c r="C238" s="31">
        <v>240</v>
      </c>
      <c r="D238" s="31" t="s">
        <v>3162</v>
      </c>
      <c r="E238" s="32">
        <f>+VLOOKUP(Table_2[[#This Row],[ID]],LISTAS[],3,0)</f>
        <v>1732.37</v>
      </c>
      <c r="F238" s="31" t="s">
        <v>7278</v>
      </c>
      <c r="G238" s="20"/>
      <c r="H238" s="20"/>
    </row>
    <row r="239" spans="1:8" ht="15.75" customHeight="1">
      <c r="A239" s="31" t="str">
        <f>+Table_2[[#This Row],[Producto]]&amp;Table_2[[#This Row],[Numero]]</f>
        <v>PLASTICOS241</v>
      </c>
      <c r="B239" s="31" t="s">
        <v>2</v>
      </c>
      <c r="C239" s="31">
        <v>241</v>
      </c>
      <c r="D239" s="31" t="s">
        <v>3163</v>
      </c>
      <c r="E239" s="32">
        <f>+VLOOKUP(Table_2[[#This Row],[ID]],LISTAS[],3,0)</f>
        <v>4571.78</v>
      </c>
      <c r="F239" s="31" t="s">
        <v>7279</v>
      </c>
      <c r="G239" s="20"/>
      <c r="H239" s="20"/>
    </row>
    <row r="240" spans="1:8" ht="15.75" customHeight="1">
      <c r="A240" s="31" t="str">
        <f>+Table_2[[#This Row],[Producto]]&amp;Table_2[[#This Row],[Numero]]</f>
        <v>PLASTICOS242</v>
      </c>
      <c r="B240" s="31" t="s">
        <v>2</v>
      </c>
      <c r="C240" s="31">
        <v>242</v>
      </c>
      <c r="D240" s="31" t="s">
        <v>3164</v>
      </c>
      <c r="E240" s="32">
        <f>+VLOOKUP(Table_2[[#This Row],[ID]],LISTAS[],3,0)</f>
        <v>5145.16</v>
      </c>
      <c r="F240" s="31" t="s">
        <v>7280</v>
      </c>
      <c r="G240" s="20"/>
      <c r="H240" s="20"/>
    </row>
    <row r="241" spans="1:8" ht="15.75" customHeight="1">
      <c r="A241" s="31" t="str">
        <f>+Table_2[[#This Row],[Producto]]&amp;Table_2[[#This Row],[Numero]]</f>
        <v>PLASTICOS243</v>
      </c>
      <c r="B241" s="31" t="s">
        <v>2</v>
      </c>
      <c r="C241" s="31">
        <v>243</v>
      </c>
      <c r="D241" s="31" t="s">
        <v>3165</v>
      </c>
      <c r="E241" s="32">
        <f>+VLOOKUP(Table_2[[#This Row],[ID]],LISTAS[],3,0)</f>
        <v>1309.69</v>
      </c>
      <c r="F241" s="31" t="s">
        <v>7281</v>
      </c>
      <c r="G241" s="20"/>
      <c r="H241" s="20"/>
    </row>
    <row r="242" spans="1:8" ht="15.75" customHeight="1">
      <c r="A242" s="31" t="str">
        <f>+Table_2[[#This Row],[Producto]]&amp;Table_2[[#This Row],[Numero]]</f>
        <v>PLASTICOS244</v>
      </c>
      <c r="B242" s="31" t="s">
        <v>2</v>
      </c>
      <c r="C242" s="31">
        <v>244</v>
      </c>
      <c r="D242" s="31" t="s">
        <v>3166</v>
      </c>
      <c r="E242" s="32">
        <f>+VLOOKUP(Table_2[[#This Row],[ID]],LISTAS[],3,0)</f>
        <v>1888.56</v>
      </c>
      <c r="F242" s="31" t="s">
        <v>7282</v>
      </c>
      <c r="G242" s="20"/>
      <c r="H242" s="20"/>
    </row>
    <row r="243" spans="1:8" ht="15.75" customHeight="1">
      <c r="A243" s="31" t="str">
        <f>+Table_2[[#This Row],[Producto]]&amp;Table_2[[#This Row],[Numero]]</f>
        <v>PLASTICOS245</v>
      </c>
      <c r="B243" s="31" t="s">
        <v>2</v>
      </c>
      <c r="C243" s="31">
        <v>245</v>
      </c>
      <c r="D243" s="31" t="s">
        <v>3167</v>
      </c>
      <c r="E243" s="32">
        <f>+VLOOKUP(Table_2[[#This Row],[ID]],LISTAS[],3,0)</f>
        <v>4220.22</v>
      </c>
      <c r="F243" s="31" t="s">
        <v>7283</v>
      </c>
      <c r="G243" s="20"/>
      <c r="H243" s="20"/>
    </row>
    <row r="244" spans="1:8" ht="15.75" customHeight="1">
      <c r="A244" s="31" t="str">
        <f>+Table_2[[#This Row],[Producto]]&amp;Table_2[[#This Row],[Numero]]</f>
        <v>PLASTICOS246</v>
      </c>
      <c r="B244" s="31" t="s">
        <v>2</v>
      </c>
      <c r="C244" s="31">
        <v>246</v>
      </c>
      <c r="D244" s="31" t="s">
        <v>3167</v>
      </c>
      <c r="E244" s="32">
        <f>+VLOOKUP(Table_2[[#This Row],[ID]],LISTAS[],3,0)</f>
        <v>4220.22</v>
      </c>
      <c r="F244" s="31" t="s">
        <v>7284</v>
      </c>
      <c r="G244" s="20"/>
      <c r="H244" s="20"/>
    </row>
    <row r="245" spans="1:8" ht="15.75" customHeight="1">
      <c r="A245" s="31" t="str">
        <f>+Table_2[[#This Row],[Producto]]&amp;Table_2[[#This Row],[Numero]]</f>
        <v>PLASTICOS247</v>
      </c>
      <c r="B245" s="31" t="s">
        <v>2</v>
      </c>
      <c r="C245" s="31">
        <v>247</v>
      </c>
      <c r="D245" s="31" t="s">
        <v>3168</v>
      </c>
      <c r="E245" s="32">
        <f>+VLOOKUP(Table_2[[#This Row],[ID]],LISTAS[],3,0)</f>
        <v>642.4</v>
      </c>
      <c r="F245" s="31" t="s">
        <v>7285</v>
      </c>
      <c r="G245" s="20"/>
      <c r="H245" s="20"/>
    </row>
    <row r="246" spans="1:8" ht="15.75" customHeight="1">
      <c r="A246" s="31" t="str">
        <f>+Table_2[[#This Row],[Producto]]&amp;Table_2[[#This Row],[Numero]]</f>
        <v>PLASTICOS248</v>
      </c>
      <c r="B246" s="31" t="s">
        <v>2</v>
      </c>
      <c r="C246" s="31">
        <v>248</v>
      </c>
      <c r="D246" s="31" t="s">
        <v>3169</v>
      </c>
      <c r="E246" s="32">
        <f>+VLOOKUP(Table_2[[#This Row],[ID]],LISTAS[],3,0)</f>
        <v>683.95</v>
      </c>
      <c r="F246" s="31" t="s">
        <v>7286</v>
      </c>
      <c r="G246" s="20"/>
      <c r="H246" s="20"/>
    </row>
    <row r="247" spans="1:8" ht="15.75" customHeight="1">
      <c r="A247" s="31" t="str">
        <f>+Table_2[[#This Row],[Producto]]&amp;Table_2[[#This Row],[Numero]]</f>
        <v>PLASTICOS249</v>
      </c>
      <c r="B247" s="31" t="s">
        <v>2</v>
      </c>
      <c r="C247" s="31">
        <v>249</v>
      </c>
      <c r="D247" s="31" t="s">
        <v>3170</v>
      </c>
      <c r="E247" s="32">
        <f>+VLOOKUP(Table_2[[#This Row],[ID]],LISTAS[],3,0)</f>
        <v>966.47</v>
      </c>
      <c r="F247" s="31" t="s">
        <v>7287</v>
      </c>
      <c r="G247" s="20"/>
      <c r="H247" s="20"/>
    </row>
    <row r="248" spans="1:8" ht="15.75" customHeight="1">
      <c r="A248" s="31" t="str">
        <f>+Table_2[[#This Row],[Producto]]&amp;Table_2[[#This Row],[Numero]]</f>
        <v>PLASTICOS250</v>
      </c>
      <c r="B248" s="31" t="s">
        <v>2</v>
      </c>
      <c r="C248" s="31">
        <v>250</v>
      </c>
      <c r="D248" s="31" t="s">
        <v>3171</v>
      </c>
      <c r="E248" s="32">
        <f>+VLOOKUP(Table_2[[#This Row],[ID]],LISTAS[],3,0)</f>
        <v>698.5</v>
      </c>
      <c r="F248" s="31" t="s">
        <v>7288</v>
      </c>
      <c r="G248" s="20"/>
      <c r="H248" s="20"/>
    </row>
    <row r="249" spans="1:8" ht="15.75" customHeight="1">
      <c r="A249" s="31" t="str">
        <f>+Table_2[[#This Row],[Producto]]&amp;Table_2[[#This Row],[Numero]]</f>
        <v>PLASTICOS251</v>
      </c>
      <c r="B249" s="31" t="s">
        <v>2</v>
      </c>
      <c r="C249" s="31">
        <v>251</v>
      </c>
      <c r="D249" s="31" t="s">
        <v>3172</v>
      </c>
      <c r="E249" s="32">
        <f>+VLOOKUP(Table_2[[#This Row],[ID]],LISTAS[],3,0)</f>
        <v>887.68</v>
      </c>
      <c r="F249" s="31" t="s">
        <v>7289</v>
      </c>
      <c r="G249" s="20"/>
      <c r="H249" s="20"/>
    </row>
    <row r="250" spans="1:8" ht="15.75" customHeight="1">
      <c r="A250" s="31" t="str">
        <f>+Table_2[[#This Row],[Producto]]&amp;Table_2[[#This Row],[Numero]]</f>
        <v>PLASTICOS252</v>
      </c>
      <c r="B250" s="31" t="s">
        <v>2</v>
      </c>
      <c r="C250" s="31">
        <v>252</v>
      </c>
      <c r="D250" s="31" t="s">
        <v>3173</v>
      </c>
      <c r="E250" s="32">
        <f>+VLOOKUP(Table_2[[#This Row],[ID]],LISTAS[],3,0)</f>
        <v>1164.17</v>
      </c>
      <c r="F250" s="31" t="s">
        <v>7290</v>
      </c>
      <c r="G250" s="20"/>
      <c r="H250" s="20"/>
    </row>
    <row r="251" spans="1:8" ht="15.75" customHeight="1">
      <c r="A251" s="31" t="str">
        <f>+Table_2[[#This Row],[Producto]]&amp;Table_2[[#This Row],[Numero]]</f>
        <v>PLASTICOS253</v>
      </c>
      <c r="B251" s="31" t="s">
        <v>2</v>
      </c>
      <c r="C251" s="31">
        <v>253</v>
      </c>
      <c r="D251" s="31" t="s">
        <v>3174</v>
      </c>
      <c r="E251" s="32">
        <f>+VLOOKUP(Table_2[[#This Row],[ID]],LISTAS[],3,0)</f>
        <v>1455.21</v>
      </c>
      <c r="F251" s="31" t="s">
        <v>7291</v>
      </c>
      <c r="G251" s="20"/>
      <c r="H251" s="20"/>
    </row>
    <row r="252" spans="1:8" ht="15.75" customHeight="1">
      <c r="A252" s="31" t="str">
        <f>+Table_2[[#This Row],[Producto]]&amp;Table_2[[#This Row],[Numero]]</f>
        <v>PLASTICOS254</v>
      </c>
      <c r="B252" s="31" t="s">
        <v>2</v>
      </c>
      <c r="C252" s="31">
        <v>254</v>
      </c>
      <c r="D252" s="31" t="s">
        <v>3175</v>
      </c>
      <c r="E252" s="32">
        <f>+VLOOKUP(Table_2[[#This Row],[ID]],LISTAS[],3,0)</f>
        <v>887.68</v>
      </c>
      <c r="F252" s="31" t="s">
        <v>7292</v>
      </c>
      <c r="G252" s="20"/>
      <c r="H252" s="20"/>
    </row>
    <row r="253" spans="1:8" ht="15.75" customHeight="1">
      <c r="A253" s="31" t="str">
        <f>+Table_2[[#This Row],[Producto]]&amp;Table_2[[#This Row],[Numero]]</f>
        <v>PLASTICOS256</v>
      </c>
      <c r="B253" s="31" t="s">
        <v>2</v>
      </c>
      <c r="C253" s="31">
        <v>256</v>
      </c>
      <c r="D253" s="31" t="s">
        <v>3176</v>
      </c>
      <c r="E253" s="32">
        <f>+VLOOKUP(Table_2[[#This Row],[ID]],LISTAS[],3,0)</f>
        <v>916.79</v>
      </c>
      <c r="F253" s="31" t="s">
        <v>7293</v>
      </c>
      <c r="G253" s="20"/>
      <c r="H253" s="20"/>
    </row>
    <row r="254" spans="1:8" ht="15.75" customHeight="1">
      <c r="A254" s="31" t="str">
        <f>+Table_2[[#This Row],[Producto]]&amp;Table_2[[#This Row],[Numero]]</f>
        <v>PLASTICOS257</v>
      </c>
      <c r="B254" s="31" t="s">
        <v>2</v>
      </c>
      <c r="C254" s="31">
        <v>257</v>
      </c>
      <c r="D254" s="31" t="s">
        <v>3177</v>
      </c>
      <c r="E254" s="32">
        <f>+VLOOKUP(Table_2[[#This Row],[ID]],LISTAS[],3,0)</f>
        <v>887.68</v>
      </c>
      <c r="F254" s="31" t="s">
        <v>7294</v>
      </c>
      <c r="G254" s="20"/>
      <c r="H254" s="20"/>
    </row>
    <row r="255" spans="1:8" ht="15.75" customHeight="1">
      <c r="A255" s="31" t="str">
        <f>+Table_2[[#This Row],[Producto]]&amp;Table_2[[#This Row],[Numero]]</f>
        <v>PLASTICOS258</v>
      </c>
      <c r="B255" s="31" t="s">
        <v>2</v>
      </c>
      <c r="C255" s="31">
        <v>258</v>
      </c>
      <c r="D255" s="31" t="s">
        <v>3178</v>
      </c>
      <c r="E255" s="32">
        <f>+VLOOKUP(Table_2[[#This Row],[ID]],LISTAS[],3,0)</f>
        <v>1527.98</v>
      </c>
      <c r="F255" s="31" t="s">
        <v>7295</v>
      </c>
      <c r="G255" s="20"/>
      <c r="H255" s="20"/>
    </row>
    <row r="256" spans="1:8" ht="15.75" customHeight="1">
      <c r="A256" s="31" t="str">
        <f>+Table_2[[#This Row],[Producto]]&amp;Table_2[[#This Row],[Numero]]</f>
        <v>PLASTICOS259</v>
      </c>
      <c r="B256" s="31" t="s">
        <v>2</v>
      </c>
      <c r="C256" s="31">
        <v>259</v>
      </c>
      <c r="D256" s="31" t="s">
        <v>3179</v>
      </c>
      <c r="E256" s="32">
        <f>+VLOOKUP(Table_2[[#This Row],[ID]],LISTAS[],3,0)</f>
        <v>1004.1</v>
      </c>
      <c r="F256" s="31" t="s">
        <v>7296</v>
      </c>
      <c r="G256" s="20"/>
      <c r="H256" s="20"/>
    </row>
    <row r="257" spans="1:8" ht="15.75" customHeight="1">
      <c r="A257" s="31" t="str">
        <f>+Table_2[[#This Row],[Producto]]&amp;Table_2[[#This Row],[Numero]]</f>
        <v>PLASTICOS260</v>
      </c>
      <c r="B257" s="31" t="s">
        <v>2</v>
      </c>
      <c r="C257" s="31">
        <v>260</v>
      </c>
      <c r="D257" s="31" t="s">
        <v>3180</v>
      </c>
      <c r="E257" s="32">
        <f>+VLOOKUP(Table_2[[#This Row],[ID]],LISTAS[],3,0)</f>
        <v>873.13</v>
      </c>
      <c r="F257" s="31" t="s">
        <v>7297</v>
      </c>
      <c r="G257" s="20"/>
      <c r="H257" s="20"/>
    </row>
    <row r="258" spans="1:8" ht="15.75" customHeight="1">
      <c r="A258" s="31" t="str">
        <f>+Table_2[[#This Row],[Producto]]&amp;Table_2[[#This Row],[Numero]]</f>
        <v>PLASTICOS261</v>
      </c>
      <c r="B258" s="31" t="s">
        <v>2</v>
      </c>
      <c r="C258" s="31">
        <v>261</v>
      </c>
      <c r="D258" s="31" t="s">
        <v>3181</v>
      </c>
      <c r="E258" s="32">
        <f>+VLOOKUP(Table_2[[#This Row],[ID]],LISTAS[],3,0)</f>
        <v>1454.79</v>
      </c>
      <c r="F258" s="31" t="s">
        <v>7298</v>
      </c>
      <c r="G258" s="20"/>
      <c r="H258" s="20"/>
    </row>
    <row r="259" spans="1:8" ht="15.75" customHeight="1">
      <c r="A259" s="31" t="str">
        <f>+Table_2[[#This Row],[Producto]]&amp;Table_2[[#This Row],[Numero]]</f>
        <v>PLASTICOS262</v>
      </c>
      <c r="B259" s="31" t="s">
        <v>2</v>
      </c>
      <c r="C259" s="31">
        <v>262</v>
      </c>
      <c r="D259" s="31" t="s">
        <v>3182</v>
      </c>
      <c r="E259" s="32">
        <f>+VLOOKUP(Table_2[[#This Row],[ID]],LISTAS[],3,0)</f>
        <v>1527.98</v>
      </c>
      <c r="F259" s="31" t="s">
        <v>7299</v>
      </c>
      <c r="G259" s="20"/>
      <c r="H259" s="20"/>
    </row>
    <row r="260" spans="1:8" ht="15.75" customHeight="1">
      <c r="A260" s="31" t="str">
        <f>+Table_2[[#This Row],[Producto]]&amp;Table_2[[#This Row],[Numero]]</f>
        <v>PLASTICOS263</v>
      </c>
      <c r="B260" s="31" t="s">
        <v>2</v>
      </c>
      <c r="C260" s="31">
        <v>263</v>
      </c>
      <c r="D260" s="31" t="s">
        <v>3183</v>
      </c>
      <c r="E260" s="32">
        <f>+VLOOKUP(Table_2[[#This Row],[ID]],LISTAS[],3,0)</f>
        <v>931.34</v>
      </c>
      <c r="F260" s="31" t="s">
        <v>7300</v>
      </c>
      <c r="G260" s="20"/>
      <c r="H260" s="20"/>
    </row>
    <row r="261" spans="1:8" ht="15.75" customHeight="1">
      <c r="A261" s="31" t="str">
        <f>+Table_2[[#This Row],[Producto]]&amp;Table_2[[#This Row],[Numero]]</f>
        <v>PLASTICOS264</v>
      </c>
      <c r="B261" s="31" t="s">
        <v>2</v>
      </c>
      <c r="C261" s="31">
        <v>264</v>
      </c>
      <c r="D261" s="31" t="s">
        <v>3184</v>
      </c>
      <c r="E261" s="32">
        <f>+VLOOKUP(Table_2[[#This Row],[ID]],LISTAS[],3,0)</f>
        <v>1018.65</v>
      </c>
      <c r="F261" s="31" t="s">
        <v>7301</v>
      </c>
      <c r="G261" s="20"/>
      <c r="H261" s="20"/>
    </row>
    <row r="262" spans="1:8" ht="15.75" customHeight="1">
      <c r="A262" s="31" t="str">
        <f>+Table_2[[#This Row],[Producto]]&amp;Table_2[[#This Row],[Numero]]</f>
        <v>PLASTICOS265</v>
      </c>
      <c r="B262" s="31" t="s">
        <v>2</v>
      </c>
      <c r="C262" s="31">
        <v>265</v>
      </c>
      <c r="D262" s="31" t="s">
        <v>3185</v>
      </c>
      <c r="E262" s="32">
        <f>+VLOOKUP(Table_2[[#This Row],[ID]],LISTAS[],3,0)</f>
        <v>785.82</v>
      </c>
      <c r="F262" s="31" t="s">
        <v>7302</v>
      </c>
      <c r="G262" s="20"/>
      <c r="H262" s="20"/>
    </row>
    <row r="263" spans="1:8" ht="15.75" customHeight="1">
      <c r="A263" s="31" t="str">
        <f>+Table_2[[#This Row],[Producto]]&amp;Table_2[[#This Row],[Numero]]</f>
        <v>PLASTICOS266</v>
      </c>
      <c r="B263" s="31" t="s">
        <v>2</v>
      </c>
      <c r="C263" s="31">
        <v>266</v>
      </c>
      <c r="D263" s="31" t="s">
        <v>3186</v>
      </c>
      <c r="E263" s="32">
        <f>+VLOOKUP(Table_2[[#This Row],[ID]],LISTAS[],3,0)</f>
        <v>887.68</v>
      </c>
      <c r="F263" s="31" t="s">
        <v>7303</v>
      </c>
      <c r="G263" s="20"/>
      <c r="H263" s="20"/>
    </row>
    <row r="264" spans="1:8" ht="15.75" customHeight="1">
      <c r="A264" s="31" t="str">
        <f>+Table_2[[#This Row],[Producto]]&amp;Table_2[[#This Row],[Numero]]</f>
        <v>PLASTICOS267</v>
      </c>
      <c r="B264" s="31" t="s">
        <v>2</v>
      </c>
      <c r="C264" s="31">
        <v>267</v>
      </c>
      <c r="D264" s="31" t="s">
        <v>3187</v>
      </c>
      <c r="E264" s="32">
        <f>+VLOOKUP(Table_2[[#This Row],[ID]],LISTAS[],3,0)</f>
        <v>1018.65</v>
      </c>
      <c r="F264" s="31" t="s">
        <v>7304</v>
      </c>
      <c r="G264" s="20"/>
      <c r="H264" s="20"/>
    </row>
    <row r="265" spans="1:8" ht="15.75" customHeight="1">
      <c r="A265" s="31" t="str">
        <f>+Table_2[[#This Row],[Producto]]&amp;Table_2[[#This Row],[Numero]]</f>
        <v>PLASTICOS268</v>
      </c>
      <c r="B265" s="31" t="s">
        <v>2</v>
      </c>
      <c r="C265" s="31">
        <v>268</v>
      </c>
      <c r="D265" s="31" t="s">
        <v>3188</v>
      </c>
      <c r="E265" s="32">
        <f>+VLOOKUP(Table_2[[#This Row],[ID]],LISTAS[],3,0)</f>
        <v>844.02</v>
      </c>
      <c r="F265" s="31" t="s">
        <v>7305</v>
      </c>
      <c r="G265" s="20"/>
      <c r="H265" s="20"/>
    </row>
    <row r="266" spans="1:8" ht="15.75" customHeight="1">
      <c r="A266" s="31" t="str">
        <f>+Table_2[[#This Row],[Producto]]&amp;Table_2[[#This Row],[Numero]]</f>
        <v>PLASTICOS269</v>
      </c>
      <c r="B266" s="31" t="s">
        <v>2</v>
      </c>
      <c r="C266" s="31">
        <v>269</v>
      </c>
      <c r="D266" s="31" t="s">
        <v>3189</v>
      </c>
      <c r="E266" s="32">
        <f>+VLOOKUP(Table_2[[#This Row],[ID]],LISTAS[],3,0)</f>
        <v>1527.98</v>
      </c>
      <c r="F266" s="31" t="s">
        <v>7306</v>
      </c>
      <c r="G266" s="20"/>
      <c r="H266" s="20"/>
    </row>
    <row r="267" spans="1:8" ht="15.75" customHeight="1">
      <c r="A267" s="31" t="str">
        <f>+Table_2[[#This Row],[Producto]]&amp;Table_2[[#This Row],[Numero]]</f>
        <v>PLASTICOS270</v>
      </c>
      <c r="B267" s="31" t="s">
        <v>2</v>
      </c>
      <c r="C267" s="31">
        <v>270</v>
      </c>
      <c r="D267" s="31" t="s">
        <v>3190</v>
      </c>
      <c r="E267" s="32">
        <f>+VLOOKUP(Table_2[[#This Row],[ID]],LISTAS[],3,0)</f>
        <v>1315.67</v>
      </c>
      <c r="F267" s="31" t="s">
        <v>7307</v>
      </c>
      <c r="G267" s="20"/>
      <c r="H267" s="20"/>
    </row>
    <row r="268" spans="1:8" ht="15.75" customHeight="1">
      <c r="A268" s="31" t="str">
        <f>+Table_2[[#This Row],[Producto]]&amp;Table_2[[#This Row],[Numero]]</f>
        <v>PLASTICOS271</v>
      </c>
      <c r="B268" s="31" t="s">
        <v>2</v>
      </c>
      <c r="C268" s="31">
        <v>271</v>
      </c>
      <c r="D268" s="31" t="s">
        <v>3191</v>
      </c>
      <c r="E268" s="32">
        <f>+VLOOKUP(Table_2[[#This Row],[ID]],LISTAS[],3,0)</f>
        <v>1018.65</v>
      </c>
      <c r="F268" s="31" t="s">
        <v>7308</v>
      </c>
      <c r="G268" s="20"/>
      <c r="H268" s="20"/>
    </row>
    <row r="269" spans="1:8" ht="15.75" customHeight="1">
      <c r="A269" s="31" t="str">
        <f>+Table_2[[#This Row],[Producto]]&amp;Table_2[[#This Row],[Numero]]</f>
        <v>PLASTICOS272</v>
      </c>
      <c r="B269" s="31" t="s">
        <v>2</v>
      </c>
      <c r="C269" s="31">
        <v>272</v>
      </c>
      <c r="D269" s="31" t="s">
        <v>3192</v>
      </c>
      <c r="E269" s="32">
        <f>+VLOOKUP(Table_2[[#This Row],[ID]],LISTAS[],3,0)</f>
        <v>1644.6</v>
      </c>
      <c r="F269" s="31" t="s">
        <v>7309</v>
      </c>
      <c r="G269" s="20"/>
      <c r="H269" s="20"/>
    </row>
    <row r="270" spans="1:8" ht="15.75" customHeight="1">
      <c r="A270" s="31" t="str">
        <f>+Table_2[[#This Row],[Producto]]&amp;Table_2[[#This Row],[Numero]]</f>
        <v>PLASTICOS273</v>
      </c>
      <c r="B270" s="31" t="s">
        <v>2</v>
      </c>
      <c r="C270" s="31">
        <v>273</v>
      </c>
      <c r="D270" s="31" t="s">
        <v>3193</v>
      </c>
      <c r="E270" s="32">
        <f>+VLOOKUP(Table_2[[#This Row],[ID]],LISTAS[],3,0)</f>
        <v>1821.21</v>
      </c>
      <c r="F270" s="31" t="s">
        <v>7310</v>
      </c>
      <c r="G270" s="20"/>
      <c r="H270" s="20"/>
    </row>
    <row r="271" spans="1:8" ht="15.75" customHeight="1">
      <c r="A271" s="31" t="str">
        <f>+Table_2[[#This Row],[Producto]]&amp;Table_2[[#This Row],[Numero]]</f>
        <v>PLASTICOS274</v>
      </c>
      <c r="B271" s="31" t="s">
        <v>2</v>
      </c>
      <c r="C271" s="31">
        <v>274</v>
      </c>
      <c r="D271" s="31" t="s">
        <v>3194</v>
      </c>
      <c r="E271" s="32">
        <f>+VLOOKUP(Table_2[[#This Row],[ID]],LISTAS[],3,0)</f>
        <v>1018.65</v>
      </c>
      <c r="F271" s="31" t="s">
        <v>7311</v>
      </c>
      <c r="G271" s="20"/>
      <c r="H271" s="20"/>
    </row>
    <row r="272" spans="1:8" ht="15.75" customHeight="1">
      <c r="A272" s="31" t="str">
        <f>+Table_2[[#This Row],[Producto]]&amp;Table_2[[#This Row],[Numero]]</f>
        <v>PLASTICOS275</v>
      </c>
      <c r="B272" s="31" t="s">
        <v>2</v>
      </c>
      <c r="C272" s="31">
        <v>275</v>
      </c>
      <c r="D272" s="31" t="s">
        <v>3195</v>
      </c>
      <c r="E272" s="32">
        <f>+VLOOKUP(Table_2[[#This Row],[ID]],LISTAS[],3,0)</f>
        <v>2182.8200000000002</v>
      </c>
      <c r="F272" s="31" t="s">
        <v>7312</v>
      </c>
      <c r="G272" s="20"/>
      <c r="H272" s="20"/>
    </row>
    <row r="273" spans="1:8" ht="15.75" customHeight="1">
      <c r="A273" s="31" t="str">
        <f>+Table_2[[#This Row],[Producto]]&amp;Table_2[[#This Row],[Numero]]</f>
        <v>PLASTICOS276</v>
      </c>
      <c r="B273" s="31" t="s">
        <v>2</v>
      </c>
      <c r="C273" s="31">
        <v>276</v>
      </c>
      <c r="D273" s="31" t="s">
        <v>3196</v>
      </c>
      <c r="E273" s="32">
        <f>+VLOOKUP(Table_2[[#This Row],[ID]],LISTAS[],3,0)</f>
        <v>1455.21</v>
      </c>
      <c r="F273" s="31" t="s">
        <v>7313</v>
      </c>
      <c r="G273" s="20"/>
      <c r="H273" s="20"/>
    </row>
    <row r="274" spans="1:8" ht="15.75" customHeight="1">
      <c r="A274" s="31" t="str">
        <f>+Table_2[[#This Row],[Producto]]&amp;Table_2[[#This Row],[Numero]]</f>
        <v>PLASTICOS277</v>
      </c>
      <c r="B274" s="31" t="s">
        <v>2</v>
      </c>
      <c r="C274" s="31">
        <v>277</v>
      </c>
      <c r="D274" s="31" t="s">
        <v>3197</v>
      </c>
      <c r="E274" s="32">
        <f>+VLOOKUP(Table_2[[#This Row],[ID]],LISTAS[],3,0)</f>
        <v>1353.35</v>
      </c>
      <c r="F274" s="31" t="s">
        <v>7314</v>
      </c>
      <c r="G274" s="20"/>
      <c r="H274" s="20"/>
    </row>
    <row r="275" spans="1:8" ht="15.75" customHeight="1">
      <c r="A275" s="31" t="str">
        <f>+Table_2[[#This Row],[Producto]]&amp;Table_2[[#This Row],[Numero]]</f>
        <v>PLASTICOS278</v>
      </c>
      <c r="B275" s="31" t="s">
        <v>2</v>
      </c>
      <c r="C275" s="31">
        <v>278</v>
      </c>
      <c r="D275" s="31" t="s">
        <v>3198</v>
      </c>
      <c r="E275" s="32">
        <f>+VLOOKUP(Table_2[[#This Row],[ID]],LISTAS[],3,0)</f>
        <v>3794.74</v>
      </c>
      <c r="F275" s="31" t="s">
        <v>7315</v>
      </c>
      <c r="G275" s="20"/>
      <c r="H275" s="20"/>
    </row>
    <row r="276" spans="1:8" ht="15.75" customHeight="1">
      <c r="A276" s="31" t="str">
        <f>+Table_2[[#This Row],[Producto]]&amp;Table_2[[#This Row],[Numero]]</f>
        <v>PLASTICOS279</v>
      </c>
      <c r="B276" s="31" t="s">
        <v>2</v>
      </c>
      <c r="C276" s="31">
        <v>279</v>
      </c>
      <c r="D276" s="31" t="s">
        <v>3199</v>
      </c>
      <c r="E276" s="32">
        <f>+VLOOKUP(Table_2[[#This Row],[ID]],LISTAS[],3,0)</f>
        <v>2182.8200000000002</v>
      </c>
      <c r="F276" s="31" t="s">
        <v>7316</v>
      </c>
      <c r="G276" s="20"/>
      <c r="H276" s="20"/>
    </row>
    <row r="277" spans="1:8" ht="15.75" customHeight="1">
      <c r="A277" s="31" t="str">
        <f>+Table_2[[#This Row],[Producto]]&amp;Table_2[[#This Row],[Numero]]</f>
        <v>PLASTICOS280</v>
      </c>
      <c r="B277" s="31" t="s">
        <v>2</v>
      </c>
      <c r="C277" s="31">
        <v>280</v>
      </c>
      <c r="D277" s="31" t="s">
        <v>3200</v>
      </c>
      <c r="E277" s="32">
        <f>+VLOOKUP(Table_2[[#This Row],[ID]],LISTAS[],3,0)</f>
        <v>669.45</v>
      </c>
      <c r="F277" s="31" t="s">
        <v>7317</v>
      </c>
      <c r="G277" s="20"/>
      <c r="H277" s="20"/>
    </row>
    <row r="278" spans="1:8" ht="15.75" customHeight="1">
      <c r="A278" s="31" t="str">
        <f>+Table_2[[#This Row],[Producto]]&amp;Table_2[[#This Row],[Numero]]</f>
        <v>PLASTICOS281</v>
      </c>
      <c r="B278" s="31" t="s">
        <v>2</v>
      </c>
      <c r="C278" s="31">
        <v>281</v>
      </c>
      <c r="D278" s="31" t="s">
        <v>3201</v>
      </c>
      <c r="E278" s="32">
        <f>+VLOOKUP(Table_2[[#This Row],[ID]],LISTAS[],3,0)</f>
        <v>1236.93</v>
      </c>
      <c r="F278" s="31" t="s">
        <v>7318</v>
      </c>
      <c r="G278" s="20"/>
      <c r="H278" s="20"/>
    </row>
    <row r="279" spans="1:8" ht="15.75" customHeight="1">
      <c r="A279" s="31" t="str">
        <f>+Table_2[[#This Row],[Producto]]&amp;Table_2[[#This Row],[Numero]]</f>
        <v>PLASTICOS282</v>
      </c>
      <c r="B279" s="31" t="s">
        <v>2</v>
      </c>
      <c r="C279" s="31">
        <v>282</v>
      </c>
      <c r="D279" s="31" t="s">
        <v>3202</v>
      </c>
      <c r="E279" s="32">
        <f>+VLOOKUP(Table_2[[#This Row],[ID]],LISTAS[],3,0)</f>
        <v>2025.95</v>
      </c>
      <c r="F279" s="31" t="s">
        <v>7319</v>
      </c>
      <c r="G279" s="20"/>
      <c r="H279" s="20"/>
    </row>
    <row r="280" spans="1:8" ht="15.75" customHeight="1">
      <c r="A280" s="31" t="str">
        <f>+Table_2[[#This Row],[Producto]]&amp;Table_2[[#This Row],[Numero]]</f>
        <v>PLASTICOS283</v>
      </c>
      <c r="B280" s="31" t="s">
        <v>2</v>
      </c>
      <c r="C280" s="31">
        <v>283</v>
      </c>
      <c r="D280" s="31" t="s">
        <v>3203</v>
      </c>
      <c r="E280" s="32">
        <f>+VLOOKUP(Table_2[[#This Row],[ID]],LISTAS[],3,0)</f>
        <v>868.09</v>
      </c>
      <c r="F280" s="31" t="s">
        <v>7320</v>
      </c>
      <c r="G280" s="20"/>
      <c r="H280" s="20"/>
    </row>
    <row r="281" spans="1:8" ht="15.75" customHeight="1">
      <c r="A281" s="31" t="str">
        <f>+Table_2[[#This Row],[Producto]]&amp;Table_2[[#This Row],[Numero]]</f>
        <v>PLASTICOS284</v>
      </c>
      <c r="B281" s="31" t="s">
        <v>2</v>
      </c>
      <c r="C281" s="31">
        <v>284</v>
      </c>
      <c r="D281" s="31" t="s">
        <v>3204</v>
      </c>
      <c r="E281" s="32">
        <f>+VLOOKUP(Table_2[[#This Row],[ID]],LISTAS[],3,0)</f>
        <v>871.76</v>
      </c>
      <c r="F281" s="31" t="s">
        <v>7321</v>
      </c>
      <c r="G281" s="20"/>
      <c r="H281" s="20"/>
    </row>
    <row r="282" spans="1:8" ht="15.75" customHeight="1">
      <c r="A282" s="31" t="str">
        <f>+Table_2[[#This Row],[Producto]]&amp;Table_2[[#This Row],[Numero]]</f>
        <v>PLASTICOS285</v>
      </c>
      <c r="B282" s="31" t="s">
        <v>2</v>
      </c>
      <c r="C282" s="31">
        <v>285</v>
      </c>
      <c r="D282" s="31" t="s">
        <v>3205</v>
      </c>
      <c r="E282" s="32">
        <f>+VLOOKUP(Table_2[[#This Row],[ID]],LISTAS[],3,0)</f>
        <v>960.44</v>
      </c>
      <c r="F282" s="31" t="s">
        <v>7322</v>
      </c>
      <c r="G282" s="20"/>
      <c r="H282" s="20"/>
    </row>
    <row r="283" spans="1:8" ht="15.75" customHeight="1">
      <c r="A283" s="31" t="str">
        <f>+Table_2[[#This Row],[Producto]]&amp;Table_2[[#This Row],[Numero]]</f>
        <v>PLASTICOS286</v>
      </c>
      <c r="B283" s="31" t="s">
        <v>2</v>
      </c>
      <c r="C283" s="31">
        <v>286</v>
      </c>
      <c r="D283" s="31" t="s">
        <v>3206</v>
      </c>
      <c r="E283" s="32">
        <f>+VLOOKUP(Table_2[[#This Row],[ID]],LISTAS[],3,0)</f>
        <v>713.06</v>
      </c>
      <c r="F283" s="31" t="s">
        <v>7323</v>
      </c>
      <c r="G283" s="20"/>
      <c r="H283" s="20"/>
    </row>
    <row r="284" spans="1:8" ht="15.75" customHeight="1">
      <c r="A284" s="31" t="str">
        <f>+Table_2[[#This Row],[Producto]]&amp;Table_2[[#This Row],[Numero]]</f>
        <v>PLASTICOS287</v>
      </c>
      <c r="B284" s="31" t="s">
        <v>2</v>
      </c>
      <c r="C284" s="31">
        <v>287</v>
      </c>
      <c r="D284" s="31" t="s">
        <v>3207</v>
      </c>
      <c r="E284" s="32">
        <f>+VLOOKUP(Table_2[[#This Row],[ID]],LISTAS[],3,0)</f>
        <v>3346.99</v>
      </c>
      <c r="F284" s="31" t="s">
        <v>7324</v>
      </c>
      <c r="G284" s="20"/>
      <c r="H284" s="20"/>
    </row>
    <row r="285" spans="1:8" ht="15.75" customHeight="1">
      <c r="A285" s="31" t="str">
        <f>+Table_2[[#This Row],[Producto]]&amp;Table_2[[#This Row],[Numero]]</f>
        <v>PLASTICOS288</v>
      </c>
      <c r="B285" s="31" t="s">
        <v>2</v>
      </c>
      <c r="C285" s="31">
        <v>288</v>
      </c>
      <c r="D285" s="31" t="s">
        <v>3208</v>
      </c>
      <c r="E285" s="32">
        <f>+VLOOKUP(Table_2[[#This Row],[ID]],LISTAS[],3,0)</f>
        <v>2017.17</v>
      </c>
      <c r="F285" s="31" t="s">
        <v>7325</v>
      </c>
      <c r="G285" s="20"/>
      <c r="H285" s="20"/>
    </row>
    <row r="286" spans="1:8" ht="15.75" customHeight="1">
      <c r="A286" s="31" t="str">
        <f>+Table_2[[#This Row],[Producto]]&amp;Table_2[[#This Row],[Numero]]</f>
        <v>PLASTICOS289</v>
      </c>
      <c r="B286" s="31" t="s">
        <v>2</v>
      </c>
      <c r="C286" s="31">
        <v>289</v>
      </c>
      <c r="D286" s="31" t="s">
        <v>3209</v>
      </c>
      <c r="E286" s="32">
        <f>+VLOOKUP(Table_2[[#This Row],[ID]],LISTAS[],3,0)</f>
        <v>1018.65</v>
      </c>
      <c r="F286" s="31" t="s">
        <v>7326</v>
      </c>
      <c r="G286" s="20"/>
      <c r="H286" s="20"/>
    </row>
    <row r="287" spans="1:8" ht="15.75" customHeight="1">
      <c r="A287" s="31" t="str">
        <f>+Table_2[[#This Row],[Producto]]&amp;Table_2[[#This Row],[Numero]]</f>
        <v>PLASTICOS290</v>
      </c>
      <c r="B287" s="31" t="s">
        <v>2</v>
      </c>
      <c r="C287" s="31">
        <v>290</v>
      </c>
      <c r="D287" s="31" t="s">
        <v>3210</v>
      </c>
      <c r="E287" s="32">
        <f>+VLOOKUP(Table_2[[#This Row],[ID]],LISTAS[],3,0)</f>
        <v>785.82</v>
      </c>
      <c r="F287" s="31" t="s">
        <v>7327</v>
      </c>
      <c r="G287" s="20"/>
      <c r="H287" s="20"/>
    </row>
    <row r="288" spans="1:8" ht="15.75" customHeight="1">
      <c r="A288" s="31" t="str">
        <f>+Table_2[[#This Row],[Producto]]&amp;Table_2[[#This Row],[Numero]]</f>
        <v>PLASTICOS291</v>
      </c>
      <c r="B288" s="31" t="s">
        <v>2</v>
      </c>
      <c r="C288" s="31">
        <v>291</v>
      </c>
      <c r="D288" s="31" t="s">
        <v>3211</v>
      </c>
      <c r="E288" s="32">
        <f>+VLOOKUP(Table_2[[#This Row],[ID]],LISTAS[],3,0)</f>
        <v>871.76</v>
      </c>
      <c r="F288" s="31" t="s">
        <v>7328</v>
      </c>
      <c r="G288" s="20"/>
      <c r="H288" s="20"/>
    </row>
    <row r="289" spans="1:8" ht="15.75" customHeight="1">
      <c r="A289" s="31" t="str">
        <f>+Table_2[[#This Row],[Producto]]&amp;Table_2[[#This Row],[Numero]]</f>
        <v>PLASTICOS292</v>
      </c>
      <c r="B289" s="31" t="s">
        <v>2</v>
      </c>
      <c r="C289" s="31">
        <v>292</v>
      </c>
      <c r="D289" s="31" t="s">
        <v>3212</v>
      </c>
      <c r="E289" s="32">
        <f>+VLOOKUP(Table_2[[#This Row],[ID]],LISTAS[],3,0)</f>
        <v>800.37</v>
      </c>
      <c r="F289" s="31" t="s">
        <v>7329</v>
      </c>
      <c r="G289" s="20"/>
      <c r="H289" s="20"/>
    </row>
    <row r="290" spans="1:8" ht="15.75" customHeight="1">
      <c r="A290" s="31" t="str">
        <f>+Table_2[[#This Row],[Producto]]&amp;Table_2[[#This Row],[Numero]]</f>
        <v>PLASTICOS293</v>
      </c>
      <c r="B290" s="31" t="s">
        <v>2</v>
      </c>
      <c r="C290" s="31">
        <v>293</v>
      </c>
      <c r="D290" s="31" t="s">
        <v>3213</v>
      </c>
      <c r="E290" s="32">
        <f>+VLOOKUP(Table_2[[#This Row],[ID]],LISTAS[],3,0)</f>
        <v>887.68</v>
      </c>
      <c r="F290" s="31" t="s">
        <v>7330</v>
      </c>
      <c r="G290" s="20"/>
      <c r="H290" s="20"/>
    </row>
    <row r="291" spans="1:8" ht="15.75" customHeight="1">
      <c r="A291" s="31" t="str">
        <f>+Table_2[[#This Row],[Producto]]&amp;Table_2[[#This Row],[Numero]]</f>
        <v>PLASTICOS294</v>
      </c>
      <c r="B291" s="31" t="s">
        <v>2</v>
      </c>
      <c r="C291" s="31">
        <v>294</v>
      </c>
      <c r="D291" s="31" t="s">
        <v>3214</v>
      </c>
      <c r="E291" s="32">
        <f>+VLOOKUP(Table_2[[#This Row],[ID]],LISTAS[],3,0)</f>
        <v>1018.65</v>
      </c>
      <c r="F291" s="31" t="s">
        <v>7331</v>
      </c>
      <c r="G291" s="20"/>
      <c r="H291" s="20"/>
    </row>
    <row r="292" spans="1:8" ht="15.75" customHeight="1">
      <c r="A292" s="31" t="str">
        <f>+Table_2[[#This Row],[Producto]]&amp;Table_2[[#This Row],[Numero]]</f>
        <v>PLASTICOS295</v>
      </c>
      <c r="B292" s="31" t="s">
        <v>2</v>
      </c>
      <c r="C292" s="31">
        <v>295</v>
      </c>
      <c r="D292" s="31" t="s">
        <v>3215</v>
      </c>
      <c r="E292" s="32">
        <f>+VLOOKUP(Table_2[[#This Row],[ID]],LISTAS[],3,0)</f>
        <v>1222.3800000000001</v>
      </c>
      <c r="F292" s="31" t="s">
        <v>7332</v>
      </c>
      <c r="G292" s="20"/>
      <c r="H292" s="20"/>
    </row>
    <row r="293" spans="1:8" ht="15.75" customHeight="1">
      <c r="A293" s="31" t="str">
        <f>+Table_2[[#This Row],[Producto]]&amp;Table_2[[#This Row],[Numero]]</f>
        <v>PLASTICOS296</v>
      </c>
      <c r="B293" s="31" t="s">
        <v>2</v>
      </c>
      <c r="C293" s="31">
        <v>296</v>
      </c>
      <c r="D293" s="31" t="s">
        <v>3216</v>
      </c>
      <c r="E293" s="32">
        <f>+VLOOKUP(Table_2[[#This Row],[ID]],LISTAS[],3,0)</f>
        <v>814</v>
      </c>
      <c r="F293" s="31" t="s">
        <v>7333</v>
      </c>
      <c r="G293" s="20"/>
      <c r="H293" s="20"/>
    </row>
    <row r="294" spans="1:8" ht="15.75" customHeight="1">
      <c r="A294" s="31" t="str">
        <f>+Table_2[[#This Row],[Producto]]&amp;Table_2[[#This Row],[Numero]]</f>
        <v>PLASTICOS297</v>
      </c>
      <c r="B294" s="31" t="s">
        <v>2</v>
      </c>
      <c r="C294" s="31">
        <v>297</v>
      </c>
      <c r="D294" s="31" t="s">
        <v>3217</v>
      </c>
      <c r="E294" s="32">
        <f>+VLOOKUP(Table_2[[#This Row],[ID]],LISTAS[],3,0)</f>
        <v>785.82</v>
      </c>
      <c r="F294" s="31" t="s">
        <v>7334</v>
      </c>
      <c r="G294" s="20"/>
      <c r="H294" s="20"/>
    </row>
    <row r="295" spans="1:8" ht="15.75" customHeight="1">
      <c r="A295" s="31" t="str">
        <f>+Table_2[[#This Row],[Producto]]&amp;Table_2[[#This Row],[Numero]]</f>
        <v>PLASTICOS298</v>
      </c>
      <c r="B295" s="31" t="s">
        <v>2</v>
      </c>
      <c r="C295" s="31">
        <v>298</v>
      </c>
      <c r="D295" s="31" t="s">
        <v>3218</v>
      </c>
      <c r="E295" s="32">
        <f>+VLOOKUP(Table_2[[#This Row],[ID]],LISTAS[],3,0)</f>
        <v>916.79</v>
      </c>
      <c r="F295" s="31" t="s">
        <v>7335</v>
      </c>
      <c r="G295" s="20"/>
      <c r="H295" s="20"/>
    </row>
    <row r="296" spans="1:8" ht="15.75" customHeight="1">
      <c r="A296" s="31" t="str">
        <f>+Table_2[[#This Row],[Producto]]&amp;Table_2[[#This Row],[Numero]]</f>
        <v>PLASTICOS299</v>
      </c>
      <c r="B296" s="31" t="s">
        <v>2</v>
      </c>
      <c r="C296" s="31">
        <v>299</v>
      </c>
      <c r="D296" s="31" t="s">
        <v>3219</v>
      </c>
      <c r="E296" s="32">
        <f>+VLOOKUP(Table_2[[#This Row],[ID]],LISTAS[],3,0)</f>
        <v>829.84</v>
      </c>
      <c r="F296" s="31" t="s">
        <v>7336</v>
      </c>
      <c r="G296" s="20"/>
      <c r="H296" s="20"/>
    </row>
    <row r="297" spans="1:8" ht="15.75" customHeight="1">
      <c r="A297" s="31" t="str">
        <f>+Table_2[[#This Row],[Producto]]&amp;Table_2[[#This Row],[Numero]]</f>
        <v>PLASTICOS300</v>
      </c>
      <c r="B297" s="31" t="s">
        <v>2</v>
      </c>
      <c r="C297" s="31">
        <v>300</v>
      </c>
      <c r="D297" s="31" t="s">
        <v>3220</v>
      </c>
      <c r="E297" s="32">
        <f>+VLOOKUP(Table_2[[#This Row],[ID]],LISTAS[],3,0)</f>
        <v>870.3</v>
      </c>
      <c r="F297" s="31" t="s">
        <v>7337</v>
      </c>
      <c r="G297" s="20"/>
      <c r="H297" s="20"/>
    </row>
    <row r="298" spans="1:8" ht="15.75" customHeight="1">
      <c r="A298" s="31" t="str">
        <f>+Table_2[[#This Row],[Producto]]&amp;Table_2[[#This Row],[Numero]]</f>
        <v>PLASTICOS301</v>
      </c>
      <c r="B298" s="31" t="s">
        <v>2</v>
      </c>
      <c r="C298" s="31">
        <v>301</v>
      </c>
      <c r="D298" s="31" t="s">
        <v>3221</v>
      </c>
      <c r="E298" s="32">
        <f>+VLOOKUP(Table_2[[#This Row],[ID]],LISTAS[],3,0)</f>
        <v>1074.51</v>
      </c>
      <c r="F298" s="31" t="s">
        <v>7338</v>
      </c>
      <c r="G298" s="20"/>
      <c r="H298" s="20"/>
    </row>
    <row r="299" spans="1:8" ht="15.75" customHeight="1">
      <c r="A299" s="31" t="str">
        <f>+Table_2[[#This Row],[Producto]]&amp;Table_2[[#This Row],[Numero]]</f>
        <v>PLASTICOS302</v>
      </c>
      <c r="B299" s="31" t="s">
        <v>2</v>
      </c>
      <c r="C299" s="31">
        <v>302</v>
      </c>
      <c r="D299" s="31" t="s">
        <v>3222</v>
      </c>
      <c r="E299" s="32">
        <f>+VLOOKUP(Table_2[[#This Row],[ID]],LISTAS[],3,0)</f>
        <v>829.47</v>
      </c>
      <c r="F299" s="31" t="s">
        <v>7339</v>
      </c>
      <c r="G299" s="20"/>
      <c r="H299" s="20"/>
    </row>
    <row r="300" spans="1:8" ht="15.75" customHeight="1">
      <c r="A300" s="31" t="str">
        <f>+Table_2[[#This Row],[Producto]]&amp;Table_2[[#This Row],[Numero]]</f>
        <v>PLASTICOS303</v>
      </c>
      <c r="B300" s="31" t="s">
        <v>2</v>
      </c>
      <c r="C300" s="31">
        <v>303</v>
      </c>
      <c r="D300" s="31" t="s">
        <v>3223</v>
      </c>
      <c r="E300" s="32">
        <f>+VLOOKUP(Table_2[[#This Row],[ID]],LISTAS[],3,0)</f>
        <v>1062.31</v>
      </c>
      <c r="F300" s="31" t="s">
        <v>7340</v>
      </c>
      <c r="G300" s="20"/>
      <c r="H300" s="20"/>
    </row>
    <row r="301" spans="1:8" ht="15.75" customHeight="1">
      <c r="A301" s="31" t="str">
        <f>+Table_2[[#This Row],[Producto]]&amp;Table_2[[#This Row],[Numero]]</f>
        <v>PLASTICOS304</v>
      </c>
      <c r="B301" s="31" t="s">
        <v>2</v>
      </c>
      <c r="C301" s="31">
        <v>304</v>
      </c>
      <c r="D301" s="31" t="s">
        <v>3224</v>
      </c>
      <c r="E301" s="32">
        <f>+VLOOKUP(Table_2[[#This Row],[ID]],LISTAS[],3,0)</f>
        <v>931.34</v>
      </c>
      <c r="F301" s="31" t="s">
        <v>7341</v>
      </c>
      <c r="G301" s="20"/>
      <c r="H301" s="20"/>
    </row>
    <row r="302" spans="1:8" ht="15.75" customHeight="1">
      <c r="A302" s="31" t="str">
        <f>+Table_2[[#This Row],[Producto]]&amp;Table_2[[#This Row],[Numero]]</f>
        <v>PLASTICOS305</v>
      </c>
      <c r="B302" s="31" t="s">
        <v>2</v>
      </c>
      <c r="C302" s="31">
        <v>305</v>
      </c>
      <c r="D302" s="31" t="s">
        <v>3225</v>
      </c>
      <c r="E302" s="32">
        <f>+VLOOKUP(Table_2[[#This Row],[ID]],LISTAS[],3,0)</f>
        <v>683.78</v>
      </c>
      <c r="F302" s="31" t="s">
        <v>7342</v>
      </c>
      <c r="G302" s="20"/>
      <c r="H302" s="20"/>
    </row>
    <row r="303" spans="1:8" ht="15.75" customHeight="1">
      <c r="A303" s="31" t="str">
        <f>+Table_2[[#This Row],[Producto]]&amp;Table_2[[#This Row],[Numero]]</f>
        <v>PLASTICOS306</v>
      </c>
      <c r="B303" s="31" t="s">
        <v>2</v>
      </c>
      <c r="C303" s="31">
        <v>306</v>
      </c>
      <c r="D303" s="31" t="s">
        <v>3226</v>
      </c>
      <c r="E303" s="32">
        <f>+VLOOKUP(Table_2[[#This Row],[ID]],LISTAS[],3,0)</f>
        <v>887.68</v>
      </c>
      <c r="F303" s="31" t="s">
        <v>7343</v>
      </c>
      <c r="G303" s="20"/>
      <c r="H303" s="20"/>
    </row>
    <row r="304" spans="1:8" ht="15.75" customHeight="1">
      <c r="A304" s="31" t="str">
        <f>+Table_2[[#This Row],[Producto]]&amp;Table_2[[#This Row],[Numero]]</f>
        <v>PLASTICOS307</v>
      </c>
      <c r="B304" s="31" t="s">
        <v>2</v>
      </c>
      <c r="C304" s="31">
        <v>307</v>
      </c>
      <c r="D304" s="31" t="s">
        <v>3227</v>
      </c>
      <c r="E304" s="32">
        <f>+VLOOKUP(Table_2[[#This Row],[ID]],LISTAS[],3,0)</f>
        <v>868.09</v>
      </c>
      <c r="F304" s="31" t="s">
        <v>7344</v>
      </c>
      <c r="G304" s="20"/>
      <c r="H304" s="20"/>
    </row>
    <row r="305" spans="1:8" ht="15.75" customHeight="1">
      <c r="A305" s="31" t="str">
        <f>+Table_2[[#This Row],[Producto]]&amp;Table_2[[#This Row],[Numero]]</f>
        <v>PLASTICOS308</v>
      </c>
      <c r="B305" s="31" t="s">
        <v>2</v>
      </c>
      <c r="C305" s="31">
        <v>308</v>
      </c>
      <c r="D305" s="31" t="s">
        <v>3228</v>
      </c>
      <c r="E305" s="32">
        <f>+VLOOKUP(Table_2[[#This Row],[ID]],LISTAS[],3,0)</f>
        <v>713.06</v>
      </c>
      <c r="F305" s="31" t="s">
        <v>7345</v>
      </c>
      <c r="G305" s="20"/>
      <c r="H305" s="20"/>
    </row>
    <row r="306" spans="1:8" ht="15.75" customHeight="1">
      <c r="A306" s="31" t="str">
        <f>+Table_2[[#This Row],[Producto]]&amp;Table_2[[#This Row],[Numero]]</f>
        <v>PLASTICOS309</v>
      </c>
      <c r="B306" s="31" t="s">
        <v>2</v>
      </c>
      <c r="C306" s="31">
        <v>309</v>
      </c>
      <c r="D306" s="31" t="s">
        <v>3229</v>
      </c>
      <c r="E306" s="32">
        <f>+VLOOKUP(Table_2[[#This Row],[ID]],LISTAS[],3,0)</f>
        <v>713.06</v>
      </c>
      <c r="F306" s="31" t="s">
        <v>7346</v>
      </c>
      <c r="G306" s="20"/>
      <c r="H306" s="20"/>
    </row>
    <row r="307" spans="1:8" ht="15.75" customHeight="1">
      <c r="A307" s="31" t="str">
        <f>+Table_2[[#This Row],[Producto]]&amp;Table_2[[#This Row],[Numero]]</f>
        <v>PLASTICOS310</v>
      </c>
      <c r="B307" s="31" t="s">
        <v>2</v>
      </c>
      <c r="C307" s="31">
        <v>310</v>
      </c>
      <c r="D307" s="31" t="s">
        <v>3230</v>
      </c>
      <c r="E307" s="32">
        <f>+VLOOKUP(Table_2[[#This Row],[ID]],LISTAS[],3,0)</f>
        <v>669.45</v>
      </c>
      <c r="F307" s="31" t="s">
        <v>7347</v>
      </c>
      <c r="G307" s="20"/>
      <c r="H307" s="20"/>
    </row>
    <row r="308" spans="1:8" ht="15.75" customHeight="1">
      <c r="A308" s="31" t="str">
        <f>+Table_2[[#This Row],[Producto]]&amp;Table_2[[#This Row],[Numero]]</f>
        <v>PLASTICOS311</v>
      </c>
      <c r="B308" s="31" t="s">
        <v>2</v>
      </c>
      <c r="C308" s="31">
        <v>311</v>
      </c>
      <c r="D308" s="31" t="s">
        <v>3231</v>
      </c>
      <c r="E308" s="32">
        <f>+VLOOKUP(Table_2[[#This Row],[ID]],LISTAS[],3,0)</f>
        <v>669.45</v>
      </c>
      <c r="F308" s="31" t="s">
        <v>7348</v>
      </c>
      <c r="G308" s="20"/>
      <c r="H308" s="20"/>
    </row>
    <row r="309" spans="1:8" ht="15.75" customHeight="1">
      <c r="A309" s="31" t="str">
        <f>+Table_2[[#This Row],[Producto]]&amp;Table_2[[#This Row],[Numero]]</f>
        <v>PLASTICOS312</v>
      </c>
      <c r="B309" s="31" t="s">
        <v>2</v>
      </c>
      <c r="C309" s="31">
        <v>312</v>
      </c>
      <c r="D309" s="31" t="s">
        <v>3232</v>
      </c>
      <c r="E309" s="32">
        <f>+VLOOKUP(Table_2[[#This Row],[ID]],LISTAS[],3,0)</f>
        <v>669.45</v>
      </c>
      <c r="F309" s="31" t="s">
        <v>7349</v>
      </c>
      <c r="G309" s="20"/>
      <c r="H309" s="20"/>
    </row>
    <row r="310" spans="1:8" ht="15.75" customHeight="1">
      <c r="A310" s="31" t="str">
        <f>+Table_2[[#This Row],[Producto]]&amp;Table_2[[#This Row],[Numero]]</f>
        <v>PLASTICOS313</v>
      </c>
      <c r="B310" s="31" t="s">
        <v>2</v>
      </c>
      <c r="C310" s="31">
        <v>313</v>
      </c>
      <c r="D310" s="31" t="s">
        <v>3233</v>
      </c>
      <c r="E310" s="32">
        <f>+VLOOKUP(Table_2[[#This Row],[ID]],LISTAS[],3,0)</f>
        <v>785.82</v>
      </c>
      <c r="F310" s="31" t="s">
        <v>7350</v>
      </c>
      <c r="G310" s="20"/>
      <c r="H310" s="20"/>
    </row>
    <row r="311" spans="1:8" ht="15.75" customHeight="1">
      <c r="A311" s="31" t="str">
        <f>+Table_2[[#This Row],[Producto]]&amp;Table_2[[#This Row],[Numero]]</f>
        <v>PLASTICOS314</v>
      </c>
      <c r="B311" s="31" t="s">
        <v>2</v>
      </c>
      <c r="C311" s="31">
        <v>314</v>
      </c>
      <c r="D311" s="31" t="s">
        <v>3234</v>
      </c>
      <c r="E311" s="32">
        <f>+VLOOKUP(Table_2[[#This Row],[ID]],LISTAS[],3,0)</f>
        <v>683.78</v>
      </c>
      <c r="F311" s="31" t="s">
        <v>7351</v>
      </c>
      <c r="G311" s="20"/>
      <c r="H311" s="20"/>
    </row>
    <row r="312" spans="1:8" ht="15.75" customHeight="1">
      <c r="A312" s="31" t="str">
        <f>+Table_2[[#This Row],[Producto]]&amp;Table_2[[#This Row],[Numero]]</f>
        <v>PLASTICOS315</v>
      </c>
      <c r="B312" s="31" t="s">
        <v>2</v>
      </c>
      <c r="C312" s="31">
        <v>315</v>
      </c>
      <c r="D312" s="31" t="s">
        <v>3235</v>
      </c>
      <c r="E312" s="32">
        <f>+VLOOKUP(Table_2[[#This Row],[ID]],LISTAS[],3,0)</f>
        <v>960.44</v>
      </c>
      <c r="F312" s="31" t="s">
        <v>7352</v>
      </c>
      <c r="G312" s="20"/>
      <c r="H312" s="20"/>
    </row>
    <row r="313" spans="1:8" ht="15.75" customHeight="1">
      <c r="A313" s="31" t="str">
        <f>+Table_2[[#This Row],[Producto]]&amp;Table_2[[#This Row],[Numero]]</f>
        <v>PLASTICOS316</v>
      </c>
      <c r="B313" s="31" t="s">
        <v>2</v>
      </c>
      <c r="C313" s="31">
        <v>316</v>
      </c>
      <c r="D313" s="31" t="s">
        <v>3236</v>
      </c>
      <c r="E313" s="32">
        <f>+VLOOKUP(Table_2[[#This Row],[ID]],LISTAS[],3,0)</f>
        <v>785.82</v>
      </c>
      <c r="F313" s="31" t="s">
        <v>7353</v>
      </c>
      <c r="G313" s="20"/>
      <c r="H313" s="20"/>
    </row>
    <row r="314" spans="1:8" ht="15.75" customHeight="1">
      <c r="A314" s="31" t="str">
        <f>+Table_2[[#This Row],[Producto]]&amp;Table_2[[#This Row],[Numero]]</f>
        <v>PLASTICOS317</v>
      </c>
      <c r="B314" s="31" t="s">
        <v>2</v>
      </c>
      <c r="C314" s="31">
        <v>317</v>
      </c>
      <c r="D314" s="31" t="s">
        <v>3237</v>
      </c>
      <c r="E314" s="32">
        <f>+VLOOKUP(Table_2[[#This Row],[ID]],LISTAS[],3,0)</f>
        <v>1203.1199999999999</v>
      </c>
      <c r="F314" s="31" t="s">
        <v>7354</v>
      </c>
      <c r="G314" s="20"/>
      <c r="H314" s="20"/>
    </row>
    <row r="315" spans="1:8" ht="15.75" customHeight="1">
      <c r="A315" s="31" t="str">
        <f>+Table_2[[#This Row],[Producto]]&amp;Table_2[[#This Row],[Numero]]</f>
        <v>PLASTICOS318</v>
      </c>
      <c r="B315" s="31" t="s">
        <v>2</v>
      </c>
      <c r="C315" s="31">
        <v>318</v>
      </c>
      <c r="D315" s="31" t="s">
        <v>3238</v>
      </c>
      <c r="E315" s="32">
        <f>+VLOOKUP(Table_2[[#This Row],[ID]],LISTAS[],3,0)</f>
        <v>683.78</v>
      </c>
      <c r="F315" s="31" t="s">
        <v>7355</v>
      </c>
      <c r="G315" s="20"/>
      <c r="H315" s="20"/>
    </row>
    <row r="316" spans="1:8" ht="15.75" customHeight="1">
      <c r="A316" s="31" t="str">
        <f>+Table_2[[#This Row],[Producto]]&amp;Table_2[[#This Row],[Numero]]</f>
        <v>PLASTICOS319</v>
      </c>
      <c r="B316" s="31" t="s">
        <v>2</v>
      </c>
      <c r="C316" s="31">
        <v>319</v>
      </c>
      <c r="D316" s="31" t="s">
        <v>3239</v>
      </c>
      <c r="E316" s="32">
        <f>+VLOOKUP(Table_2[[#This Row],[ID]],LISTAS[],3,0)</f>
        <v>916.79</v>
      </c>
      <c r="F316" s="31" t="s">
        <v>7356</v>
      </c>
      <c r="G316" s="20"/>
      <c r="H316" s="20"/>
    </row>
    <row r="317" spans="1:8" ht="15.75" customHeight="1">
      <c r="A317" s="31" t="str">
        <f>+Table_2[[#This Row],[Producto]]&amp;Table_2[[#This Row],[Numero]]</f>
        <v>PLASTICOS320</v>
      </c>
      <c r="B317" s="31" t="s">
        <v>2</v>
      </c>
      <c r="C317" s="31">
        <v>320</v>
      </c>
      <c r="D317" s="31" t="s">
        <v>3240</v>
      </c>
      <c r="E317" s="32">
        <f>+VLOOKUP(Table_2[[#This Row],[ID]],LISTAS[],3,0)</f>
        <v>1018.65</v>
      </c>
      <c r="F317" s="31" t="s">
        <v>7357</v>
      </c>
      <c r="G317" s="20"/>
      <c r="H317" s="20"/>
    </row>
    <row r="318" spans="1:8" ht="15.75" customHeight="1">
      <c r="A318" s="31" t="str">
        <f>+Table_2[[#This Row],[Producto]]&amp;Table_2[[#This Row],[Numero]]</f>
        <v>PLASTICOS321</v>
      </c>
      <c r="B318" s="31" t="s">
        <v>2</v>
      </c>
      <c r="C318" s="31">
        <v>321</v>
      </c>
      <c r="D318" s="31" t="s">
        <v>3241</v>
      </c>
      <c r="E318" s="32">
        <f>+VLOOKUP(Table_2[[#This Row],[ID]],LISTAS[],3,0)</f>
        <v>800.37</v>
      </c>
      <c r="F318" s="31" t="s">
        <v>7358</v>
      </c>
      <c r="G318" s="20"/>
      <c r="H318" s="20"/>
    </row>
    <row r="319" spans="1:8" ht="15.75" customHeight="1">
      <c r="A319" s="31" t="str">
        <f>+Table_2[[#This Row],[Producto]]&amp;Table_2[[#This Row],[Numero]]</f>
        <v>PLASTICOS322</v>
      </c>
      <c r="B319" s="31" t="s">
        <v>2</v>
      </c>
      <c r="C319" s="31">
        <v>322</v>
      </c>
      <c r="D319" s="31" t="s">
        <v>3242</v>
      </c>
      <c r="E319" s="32">
        <f>+VLOOKUP(Table_2[[#This Row],[ID]],LISTAS[],3,0)</f>
        <v>1455.21</v>
      </c>
      <c r="F319" s="31" t="s">
        <v>7359</v>
      </c>
      <c r="G319" s="20"/>
      <c r="H319" s="20"/>
    </row>
    <row r="320" spans="1:8" ht="15.75" customHeight="1">
      <c r="A320" s="31" t="str">
        <f>+Table_2[[#This Row],[Producto]]&amp;Table_2[[#This Row],[Numero]]</f>
        <v>PLASTICOS323</v>
      </c>
      <c r="B320" s="31" t="s">
        <v>2</v>
      </c>
      <c r="C320" s="31">
        <v>323</v>
      </c>
      <c r="D320" s="31" t="s">
        <v>3243</v>
      </c>
      <c r="E320" s="32">
        <f>+VLOOKUP(Table_2[[#This Row],[ID]],LISTAS[],3,0)</f>
        <v>771.4</v>
      </c>
      <c r="F320" s="31" t="s">
        <v>7360</v>
      </c>
      <c r="G320" s="20"/>
      <c r="H320" s="20"/>
    </row>
    <row r="321" spans="1:8" ht="15.75" customHeight="1">
      <c r="A321" s="31" t="str">
        <f>+Table_2[[#This Row],[Producto]]&amp;Table_2[[#This Row],[Numero]]</f>
        <v>PLASTICOS324</v>
      </c>
      <c r="B321" s="31" t="s">
        <v>2</v>
      </c>
      <c r="C321" s="31">
        <v>324</v>
      </c>
      <c r="D321" s="31" t="s">
        <v>3244</v>
      </c>
      <c r="E321" s="32">
        <f>+VLOOKUP(Table_2[[#This Row],[ID]],LISTAS[],3,0)</f>
        <v>771.26</v>
      </c>
      <c r="F321" s="31" t="s">
        <v>7361</v>
      </c>
      <c r="G321" s="20"/>
      <c r="H321" s="20"/>
    </row>
    <row r="322" spans="1:8" ht="15.75" customHeight="1">
      <c r="A322" s="31" t="str">
        <f>+Table_2[[#This Row],[Producto]]&amp;Table_2[[#This Row],[Numero]]</f>
        <v>PLASTICOS325</v>
      </c>
      <c r="B322" s="31" t="s">
        <v>2</v>
      </c>
      <c r="C322" s="31">
        <v>325</v>
      </c>
      <c r="D322" s="31" t="s">
        <v>3245</v>
      </c>
      <c r="E322" s="32">
        <f>+VLOOKUP(Table_2[[#This Row],[ID]],LISTAS[],3,0)</f>
        <v>1573.83</v>
      </c>
      <c r="F322" s="31" t="s">
        <v>7362</v>
      </c>
      <c r="G322" s="20"/>
      <c r="H322" s="20"/>
    </row>
    <row r="323" spans="1:8" ht="15.75" customHeight="1">
      <c r="A323" s="31" t="str">
        <f>+Table_2[[#This Row],[Producto]]&amp;Table_2[[#This Row],[Numero]]</f>
        <v>PLASTICOS326</v>
      </c>
      <c r="B323" s="31" t="s">
        <v>2</v>
      </c>
      <c r="C323" s="31">
        <v>326</v>
      </c>
      <c r="D323" s="31" t="s">
        <v>3246</v>
      </c>
      <c r="E323" s="32">
        <f>+VLOOKUP(Table_2[[#This Row],[ID]],LISTAS[],3,0)</f>
        <v>1600.74</v>
      </c>
      <c r="F323" s="31" t="s">
        <v>7363</v>
      </c>
      <c r="G323" s="20"/>
      <c r="H323" s="20"/>
    </row>
    <row r="324" spans="1:8" ht="15.75" customHeight="1">
      <c r="A324" s="31" t="str">
        <f>+Table_2[[#This Row],[Producto]]&amp;Table_2[[#This Row],[Numero]]</f>
        <v>PLASTICOS327</v>
      </c>
      <c r="B324" s="31" t="s">
        <v>2</v>
      </c>
      <c r="C324" s="31">
        <v>327</v>
      </c>
      <c r="D324" s="31" t="s">
        <v>3247</v>
      </c>
      <c r="E324" s="32">
        <f>+VLOOKUP(Table_2[[#This Row],[ID]],LISTAS[],3,0)</f>
        <v>779.79</v>
      </c>
      <c r="F324" s="31" t="s">
        <v>7364</v>
      </c>
      <c r="G324" s="20"/>
      <c r="H324" s="20"/>
    </row>
    <row r="325" spans="1:8" ht="15.75" customHeight="1">
      <c r="A325" s="31" t="str">
        <f>+Table_2[[#This Row],[Producto]]&amp;Table_2[[#This Row],[Numero]]</f>
        <v>PLASTICOS328</v>
      </c>
      <c r="B325" s="31" t="s">
        <v>2</v>
      </c>
      <c r="C325" s="31">
        <v>328</v>
      </c>
      <c r="D325" s="31" t="s">
        <v>3248</v>
      </c>
      <c r="E325" s="32">
        <f>+VLOOKUP(Table_2[[#This Row],[ID]],LISTAS[],3,0)</f>
        <v>1126.93</v>
      </c>
      <c r="F325" s="31" t="s">
        <v>7365</v>
      </c>
      <c r="G325" s="20"/>
      <c r="H325" s="20"/>
    </row>
    <row r="326" spans="1:8" ht="15.75" customHeight="1">
      <c r="A326" s="31" t="str">
        <f>+Table_2[[#This Row],[Producto]]&amp;Table_2[[#This Row],[Numero]]</f>
        <v>PLASTICOS329</v>
      </c>
      <c r="B326" s="31" t="s">
        <v>2</v>
      </c>
      <c r="C326" s="31">
        <v>329</v>
      </c>
      <c r="D326" s="31" t="s">
        <v>3249</v>
      </c>
      <c r="E326" s="32">
        <f>+VLOOKUP(Table_2[[#This Row],[ID]],LISTAS[],3,0)</f>
        <v>1215.77</v>
      </c>
      <c r="F326" s="31" t="s">
        <v>7366</v>
      </c>
      <c r="G326" s="20"/>
      <c r="H326" s="20"/>
    </row>
    <row r="327" spans="1:8" ht="15.75" customHeight="1">
      <c r="A327" s="31" t="str">
        <f>+Table_2[[#This Row],[Producto]]&amp;Table_2[[#This Row],[Numero]]</f>
        <v>PLASTICOS330</v>
      </c>
      <c r="B327" s="31" t="s">
        <v>2</v>
      </c>
      <c r="C327" s="31">
        <v>330</v>
      </c>
      <c r="D327" s="31" t="s">
        <v>3250</v>
      </c>
      <c r="E327" s="32">
        <f>+VLOOKUP(Table_2[[#This Row],[ID]],LISTAS[],3,0)</f>
        <v>873.13</v>
      </c>
      <c r="F327" s="31" t="s">
        <v>7367</v>
      </c>
      <c r="G327" s="20"/>
      <c r="H327" s="20"/>
    </row>
    <row r="328" spans="1:8" ht="15.75" customHeight="1">
      <c r="A328" s="31" t="str">
        <f>+Table_2[[#This Row],[Producto]]&amp;Table_2[[#This Row],[Numero]]</f>
        <v>PLASTICOS331</v>
      </c>
      <c r="B328" s="31" t="s">
        <v>2</v>
      </c>
      <c r="C328" s="31">
        <v>331</v>
      </c>
      <c r="D328" s="31" t="s">
        <v>3251</v>
      </c>
      <c r="E328" s="32">
        <f>+VLOOKUP(Table_2[[#This Row],[ID]],LISTAS[],3,0)</f>
        <v>713.06</v>
      </c>
      <c r="F328" s="31" t="s">
        <v>7368</v>
      </c>
      <c r="G328" s="20"/>
      <c r="H328" s="20"/>
    </row>
    <row r="329" spans="1:8" ht="15.75" customHeight="1">
      <c r="A329" s="31" t="str">
        <f>+Table_2[[#This Row],[Producto]]&amp;Table_2[[#This Row],[Numero]]</f>
        <v>PLASTICOS332</v>
      </c>
      <c r="B329" s="31" t="s">
        <v>2</v>
      </c>
      <c r="C329" s="31">
        <v>332</v>
      </c>
      <c r="D329" s="31" t="s">
        <v>3252</v>
      </c>
      <c r="E329" s="32">
        <f>+VLOOKUP(Table_2[[#This Row],[ID]],LISTAS[],3,0)</f>
        <v>1025.96</v>
      </c>
      <c r="F329" s="31" t="s">
        <v>7369</v>
      </c>
      <c r="G329" s="20"/>
      <c r="H329" s="20"/>
    </row>
    <row r="330" spans="1:8" ht="15.75" customHeight="1">
      <c r="A330" s="31" t="str">
        <f>+Table_2[[#This Row],[Producto]]&amp;Table_2[[#This Row],[Numero]]</f>
        <v>PLASTICOS333</v>
      </c>
      <c r="B330" s="31" t="s">
        <v>2</v>
      </c>
      <c r="C330" s="31">
        <v>333</v>
      </c>
      <c r="D330" s="31" t="s">
        <v>3253</v>
      </c>
      <c r="E330" s="32">
        <f>+VLOOKUP(Table_2[[#This Row],[ID]],LISTAS[],3,0)</f>
        <v>2255.58</v>
      </c>
      <c r="F330" s="31" t="s">
        <v>7370</v>
      </c>
      <c r="G330" s="20"/>
      <c r="H330" s="20"/>
    </row>
    <row r="331" spans="1:8" ht="15.75" customHeight="1">
      <c r="A331" s="31" t="str">
        <f>+Table_2[[#This Row],[Producto]]&amp;Table_2[[#This Row],[Numero]]</f>
        <v>PLASTICOS334</v>
      </c>
      <c r="B331" s="31" t="s">
        <v>2</v>
      </c>
      <c r="C331" s="31">
        <v>334</v>
      </c>
      <c r="D331" s="31" t="s">
        <v>3254</v>
      </c>
      <c r="E331" s="32">
        <f>+VLOOKUP(Table_2[[#This Row],[ID]],LISTAS[],3,0)</f>
        <v>1394.65</v>
      </c>
      <c r="F331" s="31" t="s">
        <v>7371</v>
      </c>
      <c r="G331" s="20"/>
      <c r="H331" s="20"/>
    </row>
    <row r="332" spans="1:8" ht="15.75" customHeight="1">
      <c r="A332" s="31" t="str">
        <f>+Table_2[[#This Row],[Producto]]&amp;Table_2[[#This Row],[Numero]]</f>
        <v>PLASTICOS335</v>
      </c>
      <c r="B332" s="31" t="s">
        <v>2</v>
      </c>
      <c r="C332" s="31">
        <v>335</v>
      </c>
      <c r="D332" s="31" t="s">
        <v>3255</v>
      </c>
      <c r="E332" s="32">
        <f>+VLOOKUP(Table_2[[#This Row],[ID]],LISTAS[],3,0)</f>
        <v>940.94</v>
      </c>
      <c r="F332" s="31" t="s">
        <v>7372</v>
      </c>
      <c r="G332" s="20"/>
      <c r="H332" s="20"/>
    </row>
    <row r="333" spans="1:8" ht="15.75" customHeight="1">
      <c r="A333" s="31" t="str">
        <f>+Table_2[[#This Row],[Producto]]&amp;Table_2[[#This Row],[Numero]]</f>
        <v>PLASTICOS336</v>
      </c>
      <c r="B333" s="31" t="s">
        <v>2</v>
      </c>
      <c r="C333" s="31">
        <v>336</v>
      </c>
      <c r="D333" s="31" t="s">
        <v>3256</v>
      </c>
      <c r="E333" s="32">
        <f>+VLOOKUP(Table_2[[#This Row],[ID]],LISTAS[],3,0)</f>
        <v>1759.95</v>
      </c>
      <c r="F333" s="31" t="s">
        <v>7373</v>
      </c>
      <c r="G333" s="20"/>
      <c r="H333" s="20"/>
    </row>
    <row r="334" spans="1:8" ht="15.75" customHeight="1">
      <c r="A334" s="31" t="str">
        <f>+Table_2[[#This Row],[Producto]]&amp;Table_2[[#This Row],[Numero]]</f>
        <v>PLASTICOS337</v>
      </c>
      <c r="B334" s="31" t="s">
        <v>2</v>
      </c>
      <c r="C334" s="31">
        <v>337</v>
      </c>
      <c r="D334" s="31" t="s">
        <v>3257</v>
      </c>
      <c r="E334" s="32">
        <f>+VLOOKUP(Table_2[[#This Row],[ID]],LISTAS[],3,0)</f>
        <v>2619.39</v>
      </c>
      <c r="F334" s="31" t="s">
        <v>7374</v>
      </c>
      <c r="G334" s="20"/>
      <c r="H334" s="20"/>
    </row>
    <row r="335" spans="1:8" ht="15.75" customHeight="1">
      <c r="A335" s="31" t="str">
        <f>+Table_2[[#This Row],[Producto]]&amp;Table_2[[#This Row],[Numero]]</f>
        <v>PLASTICOS338</v>
      </c>
      <c r="B335" s="31" t="s">
        <v>2</v>
      </c>
      <c r="C335" s="31">
        <v>338</v>
      </c>
      <c r="D335" s="31" t="s">
        <v>3258</v>
      </c>
      <c r="E335" s="32">
        <f>+VLOOKUP(Table_2[[#This Row],[ID]],LISTAS[],3,0)</f>
        <v>871.76</v>
      </c>
      <c r="F335" s="31" t="s">
        <v>7375</v>
      </c>
      <c r="G335" s="20"/>
      <c r="H335" s="20"/>
    </row>
    <row r="336" spans="1:8" ht="15.75" customHeight="1">
      <c r="A336" s="31" t="str">
        <f>+Table_2[[#This Row],[Producto]]&amp;Table_2[[#This Row],[Numero]]</f>
        <v>PLASTICOS339</v>
      </c>
      <c r="B336" s="31" t="s">
        <v>2</v>
      </c>
      <c r="C336" s="31">
        <v>339</v>
      </c>
      <c r="D336" s="31" t="s">
        <v>3259</v>
      </c>
      <c r="E336" s="32">
        <f>+VLOOKUP(Table_2[[#This Row],[ID]],LISTAS[],3,0)</f>
        <v>2619.39</v>
      </c>
      <c r="F336" s="31" t="s">
        <v>7376</v>
      </c>
      <c r="G336" s="20"/>
      <c r="H336" s="20"/>
    </row>
    <row r="337" spans="1:8" ht="15.75" customHeight="1">
      <c r="A337" s="31" t="str">
        <f>+Table_2[[#This Row],[Producto]]&amp;Table_2[[#This Row],[Numero]]</f>
        <v>PLASTICOS340</v>
      </c>
      <c r="B337" s="31" t="s">
        <v>2</v>
      </c>
      <c r="C337" s="31">
        <v>340</v>
      </c>
      <c r="D337" s="31" t="s">
        <v>3260</v>
      </c>
      <c r="E337" s="32">
        <f>+VLOOKUP(Table_2[[#This Row],[ID]],LISTAS[],3,0)</f>
        <v>886.31</v>
      </c>
      <c r="F337" s="31" t="s">
        <v>7377</v>
      </c>
      <c r="G337" s="20"/>
      <c r="H337" s="20"/>
    </row>
    <row r="338" spans="1:8" ht="15.75" customHeight="1">
      <c r="A338" s="31" t="str">
        <f>+Table_2[[#This Row],[Producto]]&amp;Table_2[[#This Row],[Numero]]</f>
        <v>PLASTICOS341</v>
      </c>
      <c r="B338" s="31" t="s">
        <v>2</v>
      </c>
      <c r="C338" s="31">
        <v>341</v>
      </c>
      <c r="D338" s="31" t="s">
        <v>3261</v>
      </c>
      <c r="E338" s="32">
        <f>+VLOOKUP(Table_2[[#This Row],[ID]],LISTAS[],3,0)</f>
        <v>1280.5899999999999</v>
      </c>
      <c r="F338" s="31" t="s">
        <v>7378</v>
      </c>
      <c r="G338" s="20"/>
      <c r="H338" s="20"/>
    </row>
    <row r="339" spans="1:8" ht="15.75" customHeight="1">
      <c r="A339" s="31" t="str">
        <f>+Table_2[[#This Row],[Producto]]&amp;Table_2[[#This Row],[Numero]]</f>
        <v>PLASTICOS342</v>
      </c>
      <c r="B339" s="31" t="s">
        <v>2</v>
      </c>
      <c r="C339" s="31">
        <v>342</v>
      </c>
      <c r="D339" s="31" t="s">
        <v>3262</v>
      </c>
      <c r="E339" s="32">
        <f>+VLOOKUP(Table_2[[#This Row],[ID]],LISTAS[],3,0)</f>
        <v>1280.5899999999999</v>
      </c>
      <c r="F339" s="31" t="s">
        <v>7379</v>
      </c>
      <c r="G339" s="20"/>
      <c r="H339" s="20"/>
    </row>
    <row r="340" spans="1:8" ht="15.75" customHeight="1">
      <c r="A340" s="31" t="str">
        <f>+Table_2[[#This Row],[Producto]]&amp;Table_2[[#This Row],[Numero]]</f>
        <v>PLASTICOS343</v>
      </c>
      <c r="B340" s="31" t="s">
        <v>2</v>
      </c>
      <c r="C340" s="31">
        <v>343</v>
      </c>
      <c r="D340" s="31" t="s">
        <v>3263</v>
      </c>
      <c r="E340" s="32">
        <f>+VLOOKUP(Table_2[[#This Row],[ID]],LISTAS[],3,0)</f>
        <v>798</v>
      </c>
      <c r="F340" s="31" t="s">
        <v>7380</v>
      </c>
      <c r="G340" s="20"/>
      <c r="H340" s="20"/>
    </row>
    <row r="341" spans="1:8" ht="15.75" customHeight="1">
      <c r="A341" s="31" t="str">
        <f>+Table_2[[#This Row],[Producto]]&amp;Table_2[[#This Row],[Numero]]</f>
        <v>PLASTICOS344</v>
      </c>
      <c r="B341" s="31" t="s">
        <v>2</v>
      </c>
      <c r="C341" s="31">
        <v>344</v>
      </c>
      <c r="D341" s="31" t="s">
        <v>3264</v>
      </c>
      <c r="E341" s="32">
        <f>+VLOOKUP(Table_2[[#This Row],[ID]],LISTAS[],3,0)</f>
        <v>721.87</v>
      </c>
      <c r="F341" s="31" t="s">
        <v>7381</v>
      </c>
      <c r="G341" s="20"/>
      <c r="H341" s="20"/>
    </row>
    <row r="342" spans="1:8" ht="15.75" customHeight="1">
      <c r="A342" s="31" t="str">
        <f>+Table_2[[#This Row],[Producto]]&amp;Table_2[[#This Row],[Numero]]</f>
        <v>PLASTICOS345</v>
      </c>
      <c r="B342" s="31" t="s">
        <v>2</v>
      </c>
      <c r="C342" s="31">
        <v>345</v>
      </c>
      <c r="D342" s="31" t="s">
        <v>3265</v>
      </c>
      <c r="E342" s="32">
        <f>+VLOOKUP(Table_2[[#This Row],[ID]],LISTAS[],3,0)</f>
        <v>3201.47</v>
      </c>
      <c r="F342" s="31" t="s">
        <v>7382</v>
      </c>
      <c r="G342" s="20"/>
      <c r="H342" s="20"/>
    </row>
    <row r="343" spans="1:8" ht="15.75" customHeight="1">
      <c r="A343" s="31" t="str">
        <f>+Table_2[[#This Row],[Producto]]&amp;Table_2[[#This Row],[Numero]]</f>
        <v>PLASTICOS346</v>
      </c>
      <c r="B343" s="31" t="s">
        <v>2</v>
      </c>
      <c r="C343" s="31">
        <v>346</v>
      </c>
      <c r="D343" s="31" t="s">
        <v>3266</v>
      </c>
      <c r="E343" s="32">
        <f>+VLOOKUP(Table_2[[#This Row],[ID]],LISTAS[],3,0)</f>
        <v>669.45</v>
      </c>
      <c r="F343" s="31" t="s">
        <v>7383</v>
      </c>
      <c r="G343" s="20"/>
      <c r="H343" s="20"/>
    </row>
    <row r="344" spans="1:8" ht="15.75" customHeight="1">
      <c r="A344" s="31" t="str">
        <f>+Table_2[[#This Row],[Producto]]&amp;Table_2[[#This Row],[Numero]]</f>
        <v>PLASTICOS347</v>
      </c>
      <c r="B344" s="31" t="s">
        <v>2</v>
      </c>
      <c r="C344" s="31">
        <v>347</v>
      </c>
      <c r="D344" s="31" t="s">
        <v>3267</v>
      </c>
      <c r="E344" s="32">
        <f>+VLOOKUP(Table_2[[#This Row],[ID]],LISTAS[],3,0)</f>
        <v>1322.92</v>
      </c>
      <c r="F344" s="31" t="s">
        <v>7384</v>
      </c>
      <c r="G344" s="20"/>
      <c r="H344" s="20"/>
    </row>
    <row r="345" spans="1:8" ht="15.75" customHeight="1">
      <c r="A345" s="31" t="str">
        <f>+Table_2[[#This Row],[Producto]]&amp;Table_2[[#This Row],[Numero]]</f>
        <v>PLASTICOS348</v>
      </c>
      <c r="B345" s="31" t="s">
        <v>2</v>
      </c>
      <c r="C345" s="31">
        <v>348</v>
      </c>
      <c r="D345" s="31" t="s">
        <v>3268</v>
      </c>
      <c r="E345" s="32">
        <f>+VLOOKUP(Table_2[[#This Row],[ID]],LISTAS[],3,0)</f>
        <v>847.67</v>
      </c>
      <c r="F345" s="31" t="s">
        <v>7385</v>
      </c>
      <c r="G345" s="20"/>
      <c r="H345" s="20"/>
    </row>
    <row r="346" spans="1:8" ht="15.75" customHeight="1">
      <c r="A346" s="31" t="str">
        <f>+Table_2[[#This Row],[Producto]]&amp;Table_2[[#This Row],[Numero]]</f>
        <v>PLASTICOS349</v>
      </c>
      <c r="B346" s="31" t="s">
        <v>2</v>
      </c>
      <c r="C346" s="31">
        <v>349</v>
      </c>
      <c r="D346" s="31" t="s">
        <v>3269</v>
      </c>
      <c r="E346" s="32">
        <f>+VLOOKUP(Table_2[[#This Row],[ID]],LISTAS[],3,0)</f>
        <v>1396.5</v>
      </c>
      <c r="F346" s="31" t="s">
        <v>7386</v>
      </c>
      <c r="G346" s="20"/>
      <c r="H346" s="20"/>
    </row>
    <row r="347" spans="1:8" ht="15.75" customHeight="1">
      <c r="A347" s="31" t="str">
        <f>+Table_2[[#This Row],[Producto]]&amp;Table_2[[#This Row],[Numero]]</f>
        <v>PLASTICOS350</v>
      </c>
      <c r="B347" s="31" t="s">
        <v>2</v>
      </c>
      <c r="C347" s="31">
        <v>350</v>
      </c>
      <c r="D347" s="31" t="s">
        <v>3270</v>
      </c>
      <c r="E347" s="32">
        <f>+VLOOKUP(Table_2[[#This Row],[ID]],LISTAS[],3,0)</f>
        <v>1353.35</v>
      </c>
      <c r="F347" s="31" t="s">
        <v>7387</v>
      </c>
      <c r="G347" s="20"/>
      <c r="H347" s="20"/>
    </row>
    <row r="348" spans="1:8" ht="15.75" customHeight="1">
      <c r="A348" s="31" t="str">
        <f>+Table_2[[#This Row],[Producto]]&amp;Table_2[[#This Row],[Numero]]</f>
        <v>PLASTICOS351</v>
      </c>
      <c r="B348" s="31" t="s">
        <v>2</v>
      </c>
      <c r="C348" s="31">
        <v>351</v>
      </c>
      <c r="D348" s="31" t="s">
        <v>3271</v>
      </c>
      <c r="E348" s="32">
        <f>+VLOOKUP(Table_2[[#This Row],[ID]],LISTAS[],3,0)</f>
        <v>1353.35</v>
      </c>
      <c r="F348" s="31" t="s">
        <v>7388</v>
      </c>
      <c r="G348" s="20"/>
      <c r="H348" s="20"/>
    </row>
    <row r="349" spans="1:8" ht="15.75" customHeight="1">
      <c r="A349" s="31" t="str">
        <f>+Table_2[[#This Row],[Producto]]&amp;Table_2[[#This Row],[Numero]]</f>
        <v>PLASTICOS352</v>
      </c>
      <c r="B349" s="31" t="s">
        <v>2</v>
      </c>
      <c r="C349" s="31">
        <v>352</v>
      </c>
      <c r="D349" s="31" t="s">
        <v>3272</v>
      </c>
      <c r="E349" s="32">
        <f>+VLOOKUP(Table_2[[#This Row],[ID]],LISTAS[],3,0)</f>
        <v>992.19</v>
      </c>
      <c r="F349" s="31" t="s">
        <v>7389</v>
      </c>
      <c r="G349" s="20"/>
      <c r="H349" s="20"/>
    </row>
    <row r="350" spans="1:8" ht="15.75" customHeight="1">
      <c r="A350" s="31" t="str">
        <f>+Table_2[[#This Row],[Producto]]&amp;Table_2[[#This Row],[Numero]]</f>
        <v>PLASTICOS353</v>
      </c>
      <c r="B350" s="31" t="s">
        <v>2</v>
      </c>
      <c r="C350" s="31">
        <v>353</v>
      </c>
      <c r="D350" s="31" t="s">
        <v>3273</v>
      </c>
      <c r="E350" s="32">
        <f>+VLOOKUP(Table_2[[#This Row],[ID]],LISTAS[],3,0)</f>
        <v>992.19</v>
      </c>
      <c r="F350" s="31" t="s">
        <v>7390</v>
      </c>
      <c r="G350" s="20"/>
      <c r="H350" s="20"/>
    </row>
    <row r="351" spans="1:8" ht="15.75" customHeight="1">
      <c r="A351" s="31" t="str">
        <f>+Table_2[[#This Row],[Producto]]&amp;Table_2[[#This Row],[Numero]]</f>
        <v>PLASTICOS354</v>
      </c>
      <c r="B351" s="31" t="s">
        <v>2</v>
      </c>
      <c r="C351" s="31">
        <v>354</v>
      </c>
      <c r="D351" s="31" t="s">
        <v>3274</v>
      </c>
      <c r="E351" s="32">
        <f>+VLOOKUP(Table_2[[#This Row],[ID]],LISTAS[],3,0)</f>
        <v>825.15</v>
      </c>
      <c r="F351" s="31" t="s">
        <v>7391</v>
      </c>
      <c r="G351" s="20"/>
      <c r="H351" s="20"/>
    </row>
    <row r="352" spans="1:8" ht="15.75" customHeight="1">
      <c r="A352" s="31" t="str">
        <f>+Table_2[[#This Row],[Producto]]&amp;Table_2[[#This Row],[Numero]]</f>
        <v>PLASTICOS355</v>
      </c>
      <c r="B352" s="31" t="s">
        <v>2</v>
      </c>
      <c r="C352" s="31">
        <v>355</v>
      </c>
      <c r="D352" s="31" t="s">
        <v>3275</v>
      </c>
      <c r="E352" s="32">
        <f>+VLOOKUP(Table_2[[#This Row],[ID]],LISTAS[],3,0)</f>
        <v>1129.8800000000001</v>
      </c>
      <c r="F352" s="31" t="s">
        <v>7392</v>
      </c>
      <c r="G352" s="20"/>
      <c r="H352" s="20"/>
    </row>
    <row r="353" spans="1:8" ht="15.75" customHeight="1">
      <c r="A353" s="31" t="str">
        <f>+Table_2[[#This Row],[Producto]]&amp;Table_2[[#This Row],[Numero]]</f>
        <v>PLASTICOS356</v>
      </c>
      <c r="B353" s="31" t="s">
        <v>2</v>
      </c>
      <c r="C353" s="31">
        <v>356</v>
      </c>
      <c r="D353" s="31" t="s">
        <v>3276</v>
      </c>
      <c r="E353" s="32">
        <f>+VLOOKUP(Table_2[[#This Row],[ID]],LISTAS[],3,0)</f>
        <v>847.67</v>
      </c>
      <c r="F353" s="31" t="s">
        <v>7393</v>
      </c>
      <c r="G353" s="20"/>
      <c r="H353" s="20"/>
    </row>
    <row r="354" spans="1:8" ht="15.75" customHeight="1">
      <c r="A354" s="31" t="str">
        <f>+Table_2[[#This Row],[Producto]]&amp;Table_2[[#This Row],[Numero]]</f>
        <v>PLASTICOS357</v>
      </c>
      <c r="B354" s="31" t="s">
        <v>2</v>
      </c>
      <c r="C354" s="31">
        <v>357</v>
      </c>
      <c r="D354" s="31" t="s">
        <v>3277</v>
      </c>
      <c r="E354" s="32">
        <f>+VLOOKUP(Table_2[[#This Row],[ID]],LISTAS[],3,0)</f>
        <v>1045.33</v>
      </c>
      <c r="F354" s="31" t="s">
        <v>7394</v>
      </c>
      <c r="G354" s="20"/>
      <c r="H354" s="20"/>
    </row>
    <row r="355" spans="1:8" ht="15.75" customHeight="1">
      <c r="A355" s="31" t="str">
        <f>+Table_2[[#This Row],[Producto]]&amp;Table_2[[#This Row],[Numero]]</f>
        <v>PLASTICOS358</v>
      </c>
      <c r="B355" s="31" t="s">
        <v>2</v>
      </c>
      <c r="C355" s="31">
        <v>358</v>
      </c>
      <c r="D355" s="31" t="s">
        <v>3278</v>
      </c>
      <c r="E355" s="32">
        <f>+VLOOKUP(Table_2[[#This Row],[ID]],LISTAS[],3,0)</f>
        <v>1176.96</v>
      </c>
      <c r="F355" s="31" t="s">
        <v>7395</v>
      </c>
      <c r="G355" s="20"/>
      <c r="H355" s="20"/>
    </row>
    <row r="356" spans="1:8" ht="15.75" customHeight="1">
      <c r="A356" s="31" t="str">
        <f>+Table_2[[#This Row],[Producto]]&amp;Table_2[[#This Row],[Numero]]</f>
        <v>PLASTICOS359</v>
      </c>
      <c r="B356" s="31" t="s">
        <v>2</v>
      </c>
      <c r="C356" s="31">
        <v>359</v>
      </c>
      <c r="D356" s="31" t="s">
        <v>3279</v>
      </c>
      <c r="E356" s="32">
        <f>+VLOOKUP(Table_2[[#This Row],[ID]],LISTAS[],3,0)</f>
        <v>2182.8200000000002</v>
      </c>
      <c r="F356" s="31" t="s">
        <v>7396</v>
      </c>
      <c r="G356" s="20"/>
      <c r="H356" s="20"/>
    </row>
    <row r="357" spans="1:8" ht="15.75" customHeight="1">
      <c r="A357" s="31" t="str">
        <f>+Table_2[[#This Row],[Producto]]&amp;Table_2[[#This Row],[Numero]]</f>
        <v>PLASTICOS360</v>
      </c>
      <c r="B357" s="31" t="s">
        <v>2</v>
      </c>
      <c r="C357" s="31">
        <v>360</v>
      </c>
      <c r="D357" s="31" t="s">
        <v>3280</v>
      </c>
      <c r="E357" s="32">
        <f>+VLOOKUP(Table_2[[#This Row],[ID]],LISTAS[],3,0)</f>
        <v>1058.3399999999999</v>
      </c>
      <c r="F357" s="31" t="s">
        <v>7397</v>
      </c>
      <c r="G357" s="20"/>
      <c r="H357" s="20"/>
    </row>
    <row r="358" spans="1:8" ht="15.75" customHeight="1">
      <c r="A358" s="31" t="str">
        <f>+Table_2[[#This Row],[Producto]]&amp;Table_2[[#This Row],[Numero]]</f>
        <v>PLASTICOS361</v>
      </c>
      <c r="B358" s="31" t="s">
        <v>2</v>
      </c>
      <c r="C358" s="31">
        <v>361</v>
      </c>
      <c r="D358" s="31" t="s">
        <v>3281</v>
      </c>
      <c r="E358" s="32">
        <f>+VLOOKUP(Table_2[[#This Row],[ID]],LISTAS[],3,0)</f>
        <v>828.42</v>
      </c>
      <c r="F358" s="31" t="s">
        <v>7398</v>
      </c>
      <c r="G358" s="20"/>
      <c r="H358" s="20"/>
    </row>
    <row r="359" spans="1:8" ht="15.75" customHeight="1">
      <c r="A359" s="31" t="str">
        <f>+Table_2[[#This Row],[Producto]]&amp;Table_2[[#This Row],[Numero]]</f>
        <v>PLASTICOS362</v>
      </c>
      <c r="B359" s="31" t="s">
        <v>2</v>
      </c>
      <c r="C359" s="31">
        <v>362</v>
      </c>
      <c r="D359" s="31" t="s">
        <v>3282</v>
      </c>
      <c r="E359" s="32">
        <f>+VLOOKUP(Table_2[[#This Row],[ID]],LISTAS[],3,0)</f>
        <v>1094.19</v>
      </c>
      <c r="F359" s="31" t="s">
        <v>7399</v>
      </c>
      <c r="G359" s="20"/>
      <c r="H359" s="20"/>
    </row>
    <row r="360" spans="1:8" ht="15.75" customHeight="1">
      <c r="A360" s="31" t="str">
        <f>+Table_2[[#This Row],[Producto]]&amp;Table_2[[#This Row],[Numero]]</f>
        <v>PLASTICOS363</v>
      </c>
      <c r="B360" s="31" t="s">
        <v>2</v>
      </c>
      <c r="C360" s="31">
        <v>363</v>
      </c>
      <c r="D360" s="31" t="s">
        <v>3283</v>
      </c>
      <c r="E360" s="32">
        <f>+VLOOKUP(Table_2[[#This Row],[ID]],LISTAS[],3,0)</f>
        <v>1128.06</v>
      </c>
      <c r="F360" s="31" t="s">
        <v>7400</v>
      </c>
      <c r="G360" s="20"/>
      <c r="H360" s="20"/>
    </row>
    <row r="361" spans="1:8" ht="15.75" customHeight="1">
      <c r="A361" s="31" t="str">
        <f>+Table_2[[#This Row],[Producto]]&amp;Table_2[[#This Row],[Numero]]</f>
        <v>PLASTICOS364</v>
      </c>
      <c r="B361" s="31" t="s">
        <v>2</v>
      </c>
      <c r="C361" s="31">
        <v>364</v>
      </c>
      <c r="D361" s="31" t="s">
        <v>3284</v>
      </c>
      <c r="E361" s="32">
        <f>+VLOOKUP(Table_2[[#This Row],[ID]],LISTAS[],3,0)</f>
        <v>1104.3</v>
      </c>
      <c r="F361" s="31" t="s">
        <v>7401</v>
      </c>
      <c r="G361" s="20"/>
      <c r="H361" s="20"/>
    </row>
    <row r="362" spans="1:8" ht="15.75" customHeight="1">
      <c r="A362" s="31" t="str">
        <f>+Table_2[[#This Row],[Producto]]&amp;Table_2[[#This Row],[Numero]]</f>
        <v>PLASTICOS365</v>
      </c>
      <c r="B362" s="31" t="s">
        <v>2</v>
      </c>
      <c r="C362" s="31">
        <v>365</v>
      </c>
      <c r="D362" s="31" t="s">
        <v>3285</v>
      </c>
      <c r="E362" s="32">
        <f>+VLOOKUP(Table_2[[#This Row],[ID]],LISTAS[],3,0)</f>
        <v>2643.63</v>
      </c>
      <c r="F362" s="31" t="s">
        <v>7402</v>
      </c>
      <c r="G362" s="20"/>
      <c r="H362" s="20"/>
    </row>
    <row r="363" spans="1:8" ht="15.75" customHeight="1">
      <c r="A363" s="31" t="str">
        <f>+Table_2[[#This Row],[Producto]]&amp;Table_2[[#This Row],[Numero]]</f>
        <v>PLASTICOS366</v>
      </c>
      <c r="B363" s="31" t="s">
        <v>2</v>
      </c>
      <c r="C363" s="31">
        <v>366</v>
      </c>
      <c r="D363" s="31" t="s">
        <v>3286</v>
      </c>
      <c r="E363" s="32">
        <f>+VLOOKUP(Table_2[[#This Row],[ID]],LISTAS[],3,0)</f>
        <v>1746.26</v>
      </c>
      <c r="F363" s="31" t="s">
        <v>7403</v>
      </c>
      <c r="G363" s="20"/>
      <c r="H363" s="20"/>
    </row>
    <row r="364" spans="1:8" ht="15.75" customHeight="1">
      <c r="A364" s="31" t="str">
        <f>+Table_2[[#This Row],[Producto]]&amp;Table_2[[#This Row],[Numero]]</f>
        <v>PLASTICOS367</v>
      </c>
      <c r="B364" s="31" t="s">
        <v>2</v>
      </c>
      <c r="C364" s="31">
        <v>367</v>
      </c>
      <c r="D364" s="31" t="s">
        <v>3287</v>
      </c>
      <c r="E364" s="32">
        <f>+VLOOKUP(Table_2[[#This Row],[ID]],LISTAS[],3,0)</f>
        <v>913.27</v>
      </c>
      <c r="F364" s="31" t="s">
        <v>7404</v>
      </c>
      <c r="G364" s="20"/>
      <c r="H364" s="20"/>
    </row>
    <row r="365" spans="1:8" ht="15.75" customHeight="1">
      <c r="A365" s="31" t="str">
        <f>+Table_2[[#This Row],[Producto]]&amp;Table_2[[#This Row],[Numero]]</f>
        <v>PLASTICOS368</v>
      </c>
      <c r="B365" s="31" t="s">
        <v>2</v>
      </c>
      <c r="C365" s="31">
        <v>368</v>
      </c>
      <c r="D365" s="31" t="s">
        <v>3288</v>
      </c>
      <c r="E365" s="32">
        <f>+VLOOKUP(Table_2[[#This Row],[ID]],LISTAS[],3,0)</f>
        <v>1746.26</v>
      </c>
      <c r="F365" s="31" t="s">
        <v>7405</v>
      </c>
      <c r="G365" s="20"/>
      <c r="H365" s="20"/>
    </row>
    <row r="366" spans="1:8" ht="15.75" customHeight="1">
      <c r="A366" s="31" t="str">
        <f>+Table_2[[#This Row],[Producto]]&amp;Table_2[[#This Row],[Numero]]</f>
        <v>PLASTICOS369</v>
      </c>
      <c r="B366" s="31" t="s">
        <v>2</v>
      </c>
      <c r="C366" s="31">
        <v>369</v>
      </c>
      <c r="D366" s="31" t="s">
        <v>3289</v>
      </c>
      <c r="E366" s="32">
        <f>+VLOOKUP(Table_2[[#This Row],[ID]],LISTAS[],3,0)</f>
        <v>1164.17</v>
      </c>
      <c r="F366" s="31" t="s">
        <v>7406</v>
      </c>
      <c r="G366" s="20"/>
      <c r="H366" s="20"/>
    </row>
    <row r="367" spans="1:8" ht="15.75" customHeight="1">
      <c r="A367" s="31" t="str">
        <f>+Table_2[[#This Row],[Producto]]&amp;Table_2[[#This Row],[Numero]]</f>
        <v>PLASTICOS370</v>
      </c>
      <c r="B367" s="31" t="s">
        <v>2</v>
      </c>
      <c r="C367" s="31">
        <v>370</v>
      </c>
      <c r="D367" s="31" t="s">
        <v>3290</v>
      </c>
      <c r="E367" s="32">
        <f>+VLOOKUP(Table_2[[#This Row],[ID]],LISTAS[],3,0)</f>
        <v>798</v>
      </c>
      <c r="F367" s="31" t="s">
        <v>7407</v>
      </c>
      <c r="G367" s="20"/>
      <c r="H367" s="20"/>
    </row>
    <row r="368" spans="1:8" ht="15.75" customHeight="1">
      <c r="A368" s="31" t="str">
        <f>+Table_2[[#This Row],[Producto]]&amp;Table_2[[#This Row],[Numero]]</f>
        <v>PLASTICOS371</v>
      </c>
      <c r="B368" s="31" t="s">
        <v>2</v>
      </c>
      <c r="C368" s="31">
        <v>371</v>
      </c>
      <c r="D368" s="31" t="s">
        <v>3291</v>
      </c>
      <c r="E368" s="32">
        <f>+VLOOKUP(Table_2[[#This Row],[ID]],LISTAS[],3,0)</f>
        <v>609.92999999999995</v>
      </c>
      <c r="F368" s="31" t="s">
        <v>7408</v>
      </c>
      <c r="G368" s="20"/>
      <c r="H368" s="20"/>
    </row>
    <row r="369" spans="1:8" ht="15.75" customHeight="1">
      <c r="A369" s="31" t="str">
        <f>+Table_2[[#This Row],[Producto]]&amp;Table_2[[#This Row],[Numero]]</f>
        <v>PLASTICOS372</v>
      </c>
      <c r="B369" s="31" t="s">
        <v>2</v>
      </c>
      <c r="C369" s="31">
        <v>372</v>
      </c>
      <c r="D369" s="31" t="s">
        <v>3292</v>
      </c>
      <c r="E369" s="32">
        <f>+VLOOKUP(Table_2[[#This Row],[ID]],LISTAS[],3,0)</f>
        <v>800.33</v>
      </c>
      <c r="F369" s="31" t="s">
        <v>7409</v>
      </c>
      <c r="G369" s="20"/>
      <c r="H369" s="20"/>
    </row>
    <row r="370" spans="1:8" ht="15.75" customHeight="1">
      <c r="A370" s="31" t="str">
        <f>+Table_2[[#This Row],[Producto]]&amp;Table_2[[#This Row],[Numero]]</f>
        <v>PLASTICOS373</v>
      </c>
      <c r="B370" s="31" t="s">
        <v>2</v>
      </c>
      <c r="C370" s="31">
        <v>373</v>
      </c>
      <c r="D370" s="31" t="s">
        <v>3293</v>
      </c>
      <c r="E370" s="32">
        <f>+VLOOKUP(Table_2[[#This Row],[ID]],LISTAS[],3,0)</f>
        <v>1319.23</v>
      </c>
      <c r="F370" s="31" t="s">
        <v>7410</v>
      </c>
      <c r="G370" s="20"/>
      <c r="H370" s="20"/>
    </row>
    <row r="371" spans="1:8" ht="15.75" customHeight="1">
      <c r="A371" s="31" t="str">
        <f>+Table_2[[#This Row],[Producto]]&amp;Table_2[[#This Row],[Numero]]</f>
        <v>PLASTICOS374</v>
      </c>
      <c r="B371" s="31" t="s">
        <v>2</v>
      </c>
      <c r="C371" s="31">
        <v>374</v>
      </c>
      <c r="D371" s="31" t="s">
        <v>3294</v>
      </c>
      <c r="E371" s="32">
        <f>+VLOOKUP(Table_2[[#This Row],[ID]],LISTAS[],3,0)</f>
        <v>1412.35</v>
      </c>
      <c r="F371" s="31" t="s">
        <v>7411</v>
      </c>
      <c r="G371" s="20"/>
      <c r="H371" s="20"/>
    </row>
    <row r="372" spans="1:8" ht="15.75" customHeight="1">
      <c r="A372" s="31" t="str">
        <f>+Table_2[[#This Row],[Producto]]&amp;Table_2[[#This Row],[Numero]]</f>
        <v>PLASTICOS375</v>
      </c>
      <c r="B372" s="31" t="s">
        <v>2</v>
      </c>
      <c r="C372" s="31">
        <v>375</v>
      </c>
      <c r="D372" s="31" t="s">
        <v>3295</v>
      </c>
      <c r="E372" s="32">
        <f>+VLOOKUP(Table_2[[#This Row],[ID]],LISTAS[],3,0)</f>
        <v>1250.2</v>
      </c>
      <c r="F372" s="31" t="s">
        <v>7412</v>
      </c>
      <c r="G372" s="20"/>
      <c r="H372" s="20"/>
    </row>
    <row r="373" spans="1:8" ht="15.75" customHeight="1">
      <c r="A373" s="31" t="str">
        <f>+Table_2[[#This Row],[Producto]]&amp;Table_2[[#This Row],[Numero]]</f>
        <v>PLASTICOS376</v>
      </c>
      <c r="B373" s="31" t="s">
        <v>2</v>
      </c>
      <c r="C373" s="31">
        <v>376</v>
      </c>
      <c r="D373" s="31" t="s">
        <v>3296</v>
      </c>
      <c r="E373" s="32">
        <f>+VLOOKUP(Table_2[[#This Row],[ID]],LISTAS[],3,0)</f>
        <v>1637.2</v>
      </c>
      <c r="F373" s="31" t="s">
        <v>7413</v>
      </c>
      <c r="G373" s="20"/>
      <c r="H373" s="20"/>
    </row>
    <row r="374" spans="1:8" ht="15.75" customHeight="1">
      <c r="A374" s="31" t="str">
        <f>+Table_2[[#This Row],[Producto]]&amp;Table_2[[#This Row],[Numero]]</f>
        <v>PLASTICOS377</v>
      </c>
      <c r="B374" s="31" t="s">
        <v>2</v>
      </c>
      <c r="C374" s="31">
        <v>377</v>
      </c>
      <c r="D374" s="31" t="s">
        <v>3297</v>
      </c>
      <c r="E374" s="32">
        <f>+VLOOKUP(Table_2[[#This Row],[ID]],LISTAS[],3,0)</f>
        <v>1319.23</v>
      </c>
      <c r="F374" s="31" t="s">
        <v>7414</v>
      </c>
      <c r="G374" s="20"/>
      <c r="H374" s="20"/>
    </row>
    <row r="375" spans="1:8" ht="15.75" customHeight="1">
      <c r="A375" s="31" t="str">
        <f>+Table_2[[#This Row],[Producto]]&amp;Table_2[[#This Row],[Numero]]</f>
        <v>PLASTICOS378</v>
      </c>
      <c r="B375" s="31" t="s">
        <v>2</v>
      </c>
      <c r="C375" s="31">
        <v>378</v>
      </c>
      <c r="D375" s="31" t="s">
        <v>3298</v>
      </c>
      <c r="E375" s="32">
        <f>+VLOOKUP(Table_2[[#This Row],[ID]],LISTAS[],3,0)</f>
        <v>1341.73</v>
      </c>
      <c r="F375" s="31" t="s">
        <v>7415</v>
      </c>
      <c r="G375" s="20"/>
      <c r="H375" s="20"/>
    </row>
    <row r="376" spans="1:8" ht="15.75" customHeight="1">
      <c r="A376" s="31" t="str">
        <f>+Table_2[[#This Row],[Producto]]&amp;Table_2[[#This Row],[Numero]]</f>
        <v>PLASTICOS379</v>
      </c>
      <c r="B376" s="31" t="s">
        <v>2</v>
      </c>
      <c r="C376" s="31">
        <v>379</v>
      </c>
      <c r="D376" s="31" t="s">
        <v>3299</v>
      </c>
      <c r="E376" s="32">
        <f>+VLOOKUP(Table_2[[#This Row],[ID]],LISTAS[],3,0)</f>
        <v>1341.73</v>
      </c>
      <c r="F376" s="31" t="s">
        <v>7416</v>
      </c>
      <c r="G376" s="20"/>
      <c r="H376" s="20"/>
    </row>
    <row r="377" spans="1:8" ht="15.75" customHeight="1">
      <c r="A377" s="31" t="str">
        <f>+Table_2[[#This Row],[Producto]]&amp;Table_2[[#This Row],[Numero]]</f>
        <v>PLASTICOS380</v>
      </c>
      <c r="B377" s="31" t="s">
        <v>2</v>
      </c>
      <c r="C377" s="31">
        <v>380</v>
      </c>
      <c r="D377" s="31" t="s">
        <v>3300</v>
      </c>
      <c r="E377" s="32">
        <f>+VLOOKUP(Table_2[[#This Row],[ID]],LISTAS[],3,0)</f>
        <v>1915.01</v>
      </c>
      <c r="F377" s="31" t="s">
        <v>7417</v>
      </c>
      <c r="G377" s="20"/>
      <c r="H377" s="20"/>
    </row>
    <row r="378" spans="1:8" ht="15.75" customHeight="1">
      <c r="A378" s="31" t="str">
        <f>+Table_2[[#This Row],[Producto]]&amp;Table_2[[#This Row],[Numero]]</f>
        <v>PLASTICOS381</v>
      </c>
      <c r="B378" s="31" t="s">
        <v>2</v>
      </c>
      <c r="C378" s="31">
        <v>381</v>
      </c>
      <c r="D378" s="31" t="s">
        <v>3301</v>
      </c>
      <c r="E378" s="32">
        <f>+VLOOKUP(Table_2[[#This Row],[ID]],LISTAS[],3,0)</f>
        <v>1243.33</v>
      </c>
      <c r="F378" s="31" t="s">
        <v>7418</v>
      </c>
      <c r="G378" s="20"/>
      <c r="H378" s="20"/>
    </row>
    <row r="379" spans="1:8" ht="15.75" customHeight="1">
      <c r="A379" s="31" t="str">
        <f>+Table_2[[#This Row],[Producto]]&amp;Table_2[[#This Row],[Numero]]</f>
        <v>PLASTICOS382</v>
      </c>
      <c r="B379" s="31" t="s">
        <v>2</v>
      </c>
      <c r="C379" s="31">
        <v>382</v>
      </c>
      <c r="D379" s="31" t="s">
        <v>3302</v>
      </c>
      <c r="E379" s="32">
        <f>+VLOOKUP(Table_2[[#This Row],[ID]],LISTAS[],3,0)</f>
        <v>786.41</v>
      </c>
      <c r="F379" s="31" t="s">
        <v>7419</v>
      </c>
      <c r="G379" s="20"/>
      <c r="H379" s="20"/>
    </row>
    <row r="380" spans="1:8" ht="15.75" customHeight="1">
      <c r="A380" s="31" t="str">
        <f>+Table_2[[#This Row],[Producto]]&amp;Table_2[[#This Row],[Numero]]</f>
        <v>PLASTICOS383</v>
      </c>
      <c r="B380" s="31" t="s">
        <v>2</v>
      </c>
      <c r="C380" s="31">
        <v>383</v>
      </c>
      <c r="D380" s="31" t="s">
        <v>3302</v>
      </c>
      <c r="E380" s="32">
        <f>+VLOOKUP(Table_2[[#This Row],[ID]],LISTAS[],3,0)</f>
        <v>786.41</v>
      </c>
      <c r="F380" s="31" t="s">
        <v>7420</v>
      </c>
      <c r="G380" s="20"/>
      <c r="H380" s="20"/>
    </row>
    <row r="381" spans="1:8" ht="15.75" customHeight="1">
      <c r="A381" s="31" t="str">
        <f>+Table_2[[#This Row],[Producto]]&amp;Table_2[[#This Row],[Numero]]</f>
        <v>PLASTICOS384</v>
      </c>
      <c r="B381" s="31" t="s">
        <v>2</v>
      </c>
      <c r="C381" s="31">
        <v>384</v>
      </c>
      <c r="D381" s="31" t="s">
        <v>3303</v>
      </c>
      <c r="E381" s="32">
        <f>+VLOOKUP(Table_2[[#This Row],[ID]],LISTAS[],3,0)</f>
        <v>1101.68</v>
      </c>
      <c r="F381" s="31" t="s">
        <v>7421</v>
      </c>
      <c r="G381" s="20"/>
      <c r="H381" s="20"/>
    </row>
    <row r="382" spans="1:8" ht="15.75" customHeight="1">
      <c r="A382" s="31" t="str">
        <f>+Table_2[[#This Row],[Producto]]&amp;Table_2[[#This Row],[Numero]]</f>
        <v>PLASTICOS385</v>
      </c>
      <c r="B382" s="31" t="s">
        <v>2</v>
      </c>
      <c r="C382" s="31">
        <v>385</v>
      </c>
      <c r="D382" s="31" t="s">
        <v>3304</v>
      </c>
      <c r="E382" s="32">
        <f>+VLOOKUP(Table_2[[#This Row],[ID]],LISTAS[],3,0)</f>
        <v>1341.73</v>
      </c>
      <c r="F382" s="31" t="s">
        <v>7422</v>
      </c>
      <c r="G382" s="20"/>
      <c r="H382" s="20"/>
    </row>
    <row r="383" spans="1:8" ht="15.75" customHeight="1">
      <c r="A383" s="31" t="str">
        <f>+Table_2[[#This Row],[Producto]]&amp;Table_2[[#This Row],[Numero]]</f>
        <v>PLASTICOS386</v>
      </c>
      <c r="B383" s="31" t="s">
        <v>2</v>
      </c>
      <c r="C383" s="31">
        <v>386</v>
      </c>
      <c r="D383" s="31" t="s">
        <v>3305</v>
      </c>
      <c r="E383" s="32">
        <f>+VLOOKUP(Table_2[[#This Row],[ID]],LISTAS[],3,0)</f>
        <v>854.8</v>
      </c>
      <c r="F383" s="31" t="s">
        <v>7423</v>
      </c>
      <c r="G383" s="20"/>
      <c r="H383" s="20"/>
    </row>
    <row r="384" spans="1:8" ht="15.75" customHeight="1">
      <c r="A384" s="31" t="str">
        <f>+Table_2[[#This Row],[Producto]]&amp;Table_2[[#This Row],[Numero]]</f>
        <v>PLASTICOS387</v>
      </c>
      <c r="B384" s="31" t="s">
        <v>2</v>
      </c>
      <c r="C384" s="31">
        <v>387</v>
      </c>
      <c r="D384" s="31" t="s">
        <v>3306</v>
      </c>
      <c r="E384" s="32">
        <f>+VLOOKUP(Table_2[[#This Row],[ID]],LISTAS[],3,0)</f>
        <v>944.3</v>
      </c>
      <c r="F384" s="31" t="s">
        <v>7424</v>
      </c>
      <c r="G384" s="20"/>
      <c r="H384" s="20"/>
    </row>
    <row r="385" spans="1:8" ht="15.75" customHeight="1">
      <c r="A385" s="31" t="str">
        <f>+Table_2[[#This Row],[Producto]]&amp;Table_2[[#This Row],[Numero]]</f>
        <v>PLASTICOS388</v>
      </c>
      <c r="B385" s="31" t="s">
        <v>2</v>
      </c>
      <c r="C385" s="31">
        <v>388</v>
      </c>
      <c r="D385" s="31" t="s">
        <v>3307</v>
      </c>
      <c r="E385" s="32">
        <f>+VLOOKUP(Table_2[[#This Row],[ID]],LISTAS[],3,0)</f>
        <v>1347.73</v>
      </c>
      <c r="F385" s="31" t="s">
        <v>7425</v>
      </c>
      <c r="G385" s="20"/>
      <c r="H385" s="20"/>
    </row>
    <row r="386" spans="1:8" ht="15.75" customHeight="1">
      <c r="A386" s="31" t="str">
        <f>+Table_2[[#This Row],[Producto]]&amp;Table_2[[#This Row],[Numero]]</f>
        <v>PLASTICOS389</v>
      </c>
      <c r="B386" s="31" t="s">
        <v>2</v>
      </c>
      <c r="C386" s="31">
        <v>389</v>
      </c>
      <c r="D386" s="31" t="s">
        <v>3308</v>
      </c>
      <c r="E386" s="32">
        <f>+VLOOKUP(Table_2[[#This Row],[ID]],LISTAS[],3,0)</f>
        <v>1030.92</v>
      </c>
      <c r="F386" s="31" t="s">
        <v>7426</v>
      </c>
      <c r="G386" s="20"/>
      <c r="H386" s="20"/>
    </row>
    <row r="387" spans="1:8" ht="15.75" customHeight="1">
      <c r="A387" s="31" t="str">
        <f>+Table_2[[#This Row],[Producto]]&amp;Table_2[[#This Row],[Numero]]</f>
        <v>PLASTICOS390</v>
      </c>
      <c r="B387" s="31" t="s">
        <v>2</v>
      </c>
      <c r="C387" s="31">
        <v>390</v>
      </c>
      <c r="D387" s="31" t="s">
        <v>3309</v>
      </c>
      <c r="E387" s="32">
        <f>+VLOOKUP(Table_2[[#This Row],[ID]],LISTAS[],3,0)</f>
        <v>800.33</v>
      </c>
      <c r="F387" s="31" t="s">
        <v>7427</v>
      </c>
      <c r="G387" s="20"/>
      <c r="H387" s="20"/>
    </row>
    <row r="388" spans="1:8" ht="15.75" customHeight="1">
      <c r="A388" s="31" t="str">
        <f>+Table_2[[#This Row],[Producto]]&amp;Table_2[[#This Row],[Numero]]</f>
        <v>PLASTICOS391</v>
      </c>
      <c r="B388" s="31" t="s">
        <v>2</v>
      </c>
      <c r="C388" s="31">
        <v>391</v>
      </c>
      <c r="D388" s="31" t="s">
        <v>3310</v>
      </c>
      <c r="E388" s="32">
        <f>+VLOOKUP(Table_2[[#This Row],[ID]],LISTAS[],3,0)</f>
        <v>2114.4299999999998</v>
      </c>
      <c r="F388" s="31" t="s">
        <v>7428</v>
      </c>
      <c r="G388" s="20"/>
      <c r="H388" s="20"/>
    </row>
    <row r="389" spans="1:8" ht="15.75" customHeight="1">
      <c r="A389" s="31" t="str">
        <f>+Table_2[[#This Row],[Producto]]&amp;Table_2[[#This Row],[Numero]]</f>
        <v>PLASTICOS392</v>
      </c>
      <c r="B389" s="31" t="s">
        <v>2</v>
      </c>
      <c r="C389" s="31">
        <v>392</v>
      </c>
      <c r="D389" s="31" t="s">
        <v>3311</v>
      </c>
      <c r="E389" s="32">
        <f>+VLOOKUP(Table_2[[#This Row],[ID]],LISTAS[],3,0)</f>
        <v>2070.67</v>
      </c>
      <c r="F389" s="31" t="s">
        <v>7429</v>
      </c>
      <c r="G389" s="20"/>
      <c r="H389" s="20"/>
    </row>
    <row r="390" spans="1:8" ht="15.75" customHeight="1">
      <c r="A390" s="31" t="str">
        <f>+Table_2[[#This Row],[Producto]]&amp;Table_2[[#This Row],[Numero]]</f>
        <v>PLASTICOS393</v>
      </c>
      <c r="B390" s="31" t="s">
        <v>2</v>
      </c>
      <c r="C390" s="31">
        <v>393</v>
      </c>
      <c r="D390" s="31" t="s">
        <v>3312</v>
      </c>
      <c r="E390" s="32">
        <f>+VLOOKUP(Table_2[[#This Row],[ID]],LISTAS[],3,0)</f>
        <v>654.84</v>
      </c>
      <c r="F390" s="31" t="s">
        <v>7430</v>
      </c>
      <c r="G390" s="20"/>
      <c r="H390" s="20"/>
    </row>
    <row r="391" spans="1:8" ht="15.75" customHeight="1">
      <c r="A391" s="31" t="str">
        <f>+Table_2[[#This Row],[Producto]]&amp;Table_2[[#This Row],[Numero]]</f>
        <v>PLASTICOS394</v>
      </c>
      <c r="B391" s="31" t="s">
        <v>2</v>
      </c>
      <c r="C391" s="31">
        <v>394</v>
      </c>
      <c r="D391" s="31" t="s">
        <v>3313</v>
      </c>
      <c r="E391" s="32">
        <f>+VLOOKUP(Table_2[[#This Row],[ID]],LISTAS[],3,0)</f>
        <v>2766.12</v>
      </c>
      <c r="F391" s="31" t="s">
        <v>7431</v>
      </c>
      <c r="G391" s="20"/>
      <c r="H391" s="20"/>
    </row>
    <row r="392" spans="1:8" ht="15.75" customHeight="1">
      <c r="A392" s="31" t="str">
        <f>+Table_2[[#This Row],[Producto]]&amp;Table_2[[#This Row],[Numero]]</f>
        <v>PLASTICOS395</v>
      </c>
      <c r="B392" s="31" t="s">
        <v>2</v>
      </c>
      <c r="C392" s="31">
        <v>395</v>
      </c>
      <c r="D392" s="31" t="s">
        <v>3314</v>
      </c>
      <c r="E392" s="32">
        <f>+VLOOKUP(Table_2[[#This Row],[ID]],LISTAS[],3,0)</f>
        <v>1302.4100000000001</v>
      </c>
      <c r="F392" s="31" t="s">
        <v>7432</v>
      </c>
      <c r="G392" s="20"/>
      <c r="H392" s="20"/>
    </row>
    <row r="393" spans="1:8" ht="15.75" customHeight="1">
      <c r="A393" s="31" t="str">
        <f>+Table_2[[#This Row],[Producto]]&amp;Table_2[[#This Row],[Numero]]</f>
        <v>PLASTICOS396</v>
      </c>
      <c r="B393" s="31" t="s">
        <v>2</v>
      </c>
      <c r="C393" s="31">
        <v>396</v>
      </c>
      <c r="D393" s="31" t="s">
        <v>3315</v>
      </c>
      <c r="E393" s="32">
        <f>+VLOOKUP(Table_2[[#This Row],[ID]],LISTAS[],3,0)</f>
        <v>1423.86</v>
      </c>
      <c r="F393" s="31" t="s">
        <v>7433</v>
      </c>
      <c r="G393" s="20"/>
      <c r="H393" s="20"/>
    </row>
    <row r="394" spans="1:8" ht="15.75" customHeight="1">
      <c r="A394" s="31" t="str">
        <f>+Table_2[[#This Row],[Producto]]&amp;Table_2[[#This Row],[Numero]]</f>
        <v>PLASTICOS397</v>
      </c>
      <c r="B394" s="31" t="s">
        <v>2</v>
      </c>
      <c r="C394" s="31">
        <v>397</v>
      </c>
      <c r="D394" s="31" t="s">
        <v>3316</v>
      </c>
      <c r="E394" s="32">
        <f>+VLOOKUP(Table_2[[#This Row],[ID]],LISTAS[],3,0)</f>
        <v>1302.4100000000001</v>
      </c>
      <c r="F394" s="31" t="s">
        <v>7434</v>
      </c>
      <c r="G394" s="20"/>
      <c r="H394" s="20"/>
    </row>
    <row r="395" spans="1:8" ht="15.75" customHeight="1">
      <c r="A395" s="31" t="str">
        <f>+Table_2[[#This Row],[Producto]]&amp;Table_2[[#This Row],[Numero]]</f>
        <v>PLASTICOS398</v>
      </c>
      <c r="B395" s="31" t="s">
        <v>2</v>
      </c>
      <c r="C395" s="31">
        <v>398</v>
      </c>
      <c r="D395" s="31" t="s">
        <v>3317</v>
      </c>
      <c r="E395" s="32">
        <f>+VLOOKUP(Table_2[[#This Row],[ID]],LISTAS[],3,0)</f>
        <v>860.93</v>
      </c>
      <c r="F395" s="31" t="s">
        <v>7435</v>
      </c>
      <c r="G395" s="20"/>
      <c r="H395" s="20"/>
    </row>
    <row r="396" spans="1:8" ht="15.75" customHeight="1">
      <c r="A396" s="31" t="str">
        <f>+Table_2[[#This Row],[Producto]]&amp;Table_2[[#This Row],[Numero]]</f>
        <v>PLASTICOS399</v>
      </c>
      <c r="B396" s="31" t="s">
        <v>2</v>
      </c>
      <c r="C396" s="31">
        <v>399</v>
      </c>
      <c r="D396" s="31" t="s">
        <v>3318</v>
      </c>
      <c r="E396" s="32">
        <f>+VLOOKUP(Table_2[[#This Row],[ID]],LISTAS[],3,0)</f>
        <v>1565.13</v>
      </c>
      <c r="F396" s="31" t="s">
        <v>7436</v>
      </c>
      <c r="G396" s="20"/>
      <c r="H396" s="20"/>
    </row>
    <row r="397" spans="1:8" ht="15.75" customHeight="1">
      <c r="A397" s="31" t="str">
        <f>+Table_2[[#This Row],[Producto]]&amp;Table_2[[#This Row],[Numero]]</f>
        <v>PLASTICOS400</v>
      </c>
      <c r="B397" s="31" t="s">
        <v>2</v>
      </c>
      <c r="C397" s="31">
        <v>400</v>
      </c>
      <c r="D397" s="31" t="s">
        <v>3319</v>
      </c>
      <c r="E397" s="32">
        <f>+VLOOKUP(Table_2[[#This Row],[ID]],LISTAS[],3,0)</f>
        <v>1807.47</v>
      </c>
      <c r="F397" s="31" t="s">
        <v>7437</v>
      </c>
      <c r="G397" s="20"/>
      <c r="H397" s="20"/>
    </row>
    <row r="398" spans="1:8" ht="15.75" customHeight="1">
      <c r="A398" s="31" t="str">
        <f>+Table_2[[#This Row],[Producto]]&amp;Table_2[[#This Row],[Numero]]</f>
        <v>PLASTICOS401</v>
      </c>
      <c r="B398" s="31" t="s">
        <v>2</v>
      </c>
      <c r="C398" s="31">
        <v>401</v>
      </c>
      <c r="D398" s="31" t="s">
        <v>3320</v>
      </c>
      <c r="E398" s="32">
        <f>+VLOOKUP(Table_2[[#This Row],[ID]],LISTAS[],3,0)</f>
        <v>1525.96</v>
      </c>
      <c r="F398" s="31" t="s">
        <v>7438</v>
      </c>
      <c r="G398" s="20"/>
      <c r="H398" s="20"/>
    </row>
    <row r="399" spans="1:8" ht="15.75" customHeight="1">
      <c r="A399" s="31" t="str">
        <f>+Table_2[[#This Row],[Producto]]&amp;Table_2[[#This Row],[Numero]]</f>
        <v>PLASTICOS402</v>
      </c>
      <c r="B399" s="31" t="s">
        <v>2</v>
      </c>
      <c r="C399" s="31">
        <v>402</v>
      </c>
      <c r="D399" s="31" t="s">
        <v>3321</v>
      </c>
      <c r="E399" s="32">
        <f>+VLOOKUP(Table_2[[#This Row],[ID]],LISTAS[],3,0)</f>
        <v>2127.79</v>
      </c>
      <c r="F399" s="31" t="s">
        <v>7439</v>
      </c>
      <c r="G399" s="20"/>
      <c r="H399" s="20"/>
    </row>
    <row r="400" spans="1:8" ht="15.75" customHeight="1">
      <c r="A400" s="31" t="str">
        <f>+Table_2[[#This Row],[Producto]]&amp;Table_2[[#This Row],[Numero]]</f>
        <v>RESORTES LINEA FERRETERIA1</v>
      </c>
      <c r="B400" s="31" t="s">
        <v>6</v>
      </c>
      <c r="C400" s="31">
        <v>1</v>
      </c>
      <c r="D400" s="31" t="s">
        <v>3322</v>
      </c>
      <c r="E400" s="32">
        <f>+VLOOKUP(Table_2[[#This Row],[ID]],LISTAS[],3,0)</f>
        <v>1128</v>
      </c>
      <c r="F400" s="31" t="s">
        <v>7440</v>
      </c>
      <c r="G400" s="20"/>
      <c r="H400" s="20"/>
    </row>
    <row r="401" spans="1:8" ht="15.75" customHeight="1">
      <c r="A401" s="31" t="str">
        <f>+Table_2[[#This Row],[Producto]]&amp;Table_2[[#This Row],[Numero]]</f>
        <v>RESORTES LINEA FERRETERIA2</v>
      </c>
      <c r="B401" s="31" t="s">
        <v>6</v>
      </c>
      <c r="C401" s="31">
        <v>2</v>
      </c>
      <c r="D401" s="31" t="s">
        <v>3323</v>
      </c>
      <c r="E401" s="32">
        <f>+VLOOKUP(Table_2[[#This Row],[ID]],LISTAS[],3,0)</f>
        <v>1361.26</v>
      </c>
      <c r="F401" s="31" t="s">
        <v>7441</v>
      </c>
      <c r="G401" s="20"/>
      <c r="H401" s="20"/>
    </row>
    <row r="402" spans="1:8" ht="15.75" customHeight="1">
      <c r="A402" s="31" t="str">
        <f>+Table_2[[#This Row],[Producto]]&amp;Table_2[[#This Row],[Numero]]</f>
        <v>RESORTES LINEA FERRETERIA3</v>
      </c>
      <c r="B402" s="31" t="s">
        <v>6</v>
      </c>
      <c r="C402" s="31">
        <v>3</v>
      </c>
      <c r="D402" s="31" t="s">
        <v>3324</v>
      </c>
      <c r="E402" s="32">
        <f>+VLOOKUP(Table_2[[#This Row],[ID]],LISTAS[],3,0)</f>
        <v>1128</v>
      </c>
      <c r="F402" s="31" t="s">
        <v>7442</v>
      </c>
      <c r="G402" s="20"/>
      <c r="H402" s="20"/>
    </row>
    <row r="403" spans="1:8" ht="15.75" customHeight="1">
      <c r="A403" s="31" t="str">
        <f>+Table_2[[#This Row],[Producto]]&amp;Table_2[[#This Row],[Numero]]</f>
        <v>RESORTES LINEA FERRETERIA4</v>
      </c>
      <c r="B403" s="31" t="s">
        <v>6</v>
      </c>
      <c r="C403" s="31">
        <v>4</v>
      </c>
      <c r="D403" s="31" t="s">
        <v>3325</v>
      </c>
      <c r="E403" s="32">
        <f>+VLOOKUP(Table_2[[#This Row],[ID]],LISTAS[],3,0)</f>
        <v>1112.1199999999999</v>
      </c>
      <c r="F403" s="31" t="s">
        <v>7443</v>
      </c>
      <c r="G403" s="20"/>
      <c r="H403" s="20"/>
    </row>
    <row r="404" spans="1:8" ht="15.75" customHeight="1">
      <c r="A404" s="31" t="str">
        <f>+Table_2[[#This Row],[Producto]]&amp;Table_2[[#This Row],[Numero]]</f>
        <v>RESORTES LINEA FERRETERIA5</v>
      </c>
      <c r="B404" s="31" t="s">
        <v>6</v>
      </c>
      <c r="C404" s="31">
        <v>5</v>
      </c>
      <c r="D404" s="31" t="s">
        <v>3326</v>
      </c>
      <c r="E404" s="32">
        <f>+VLOOKUP(Table_2[[#This Row],[ID]],LISTAS[],3,0)</f>
        <v>1112.1199999999999</v>
      </c>
      <c r="F404" s="31" t="s">
        <v>7444</v>
      </c>
      <c r="G404" s="20"/>
      <c r="H404" s="20"/>
    </row>
    <row r="405" spans="1:8" ht="15.75" customHeight="1">
      <c r="A405" s="31" t="str">
        <f>+Table_2[[#This Row],[Producto]]&amp;Table_2[[#This Row],[Numero]]</f>
        <v>RESORTES LINEA FERRETERIA6</v>
      </c>
      <c r="B405" s="31" t="s">
        <v>6</v>
      </c>
      <c r="C405" s="31">
        <v>6</v>
      </c>
      <c r="D405" s="31" t="s">
        <v>3327</v>
      </c>
      <c r="E405" s="32">
        <f>+VLOOKUP(Table_2[[#This Row],[ID]],LISTAS[],3,0)</f>
        <v>1165.72</v>
      </c>
      <c r="F405" s="31" t="s">
        <v>7445</v>
      </c>
      <c r="G405" s="20"/>
      <c r="H405" s="20"/>
    </row>
    <row r="406" spans="1:8" ht="15.75" customHeight="1">
      <c r="A406" s="31" t="str">
        <f>+Table_2[[#This Row],[Producto]]&amp;Table_2[[#This Row],[Numero]]</f>
        <v>RESORTES LINEA FERRETERIA7</v>
      </c>
      <c r="B406" s="31" t="s">
        <v>6</v>
      </c>
      <c r="C406" s="31">
        <v>7</v>
      </c>
      <c r="D406" s="31" t="s">
        <v>3328</v>
      </c>
      <c r="E406" s="32">
        <f>+VLOOKUP(Table_2[[#This Row],[ID]],LISTAS[],3,0)</f>
        <v>1378.67</v>
      </c>
      <c r="F406" s="31" t="s">
        <v>7446</v>
      </c>
      <c r="G406" s="20"/>
      <c r="H406" s="20"/>
    </row>
    <row r="407" spans="1:8" ht="15.75" customHeight="1">
      <c r="A407" s="31" t="str">
        <f>+Table_2[[#This Row],[Producto]]&amp;Table_2[[#This Row],[Numero]]</f>
        <v>RESORTES LINEA FERRETERIA8</v>
      </c>
      <c r="B407" s="31" t="s">
        <v>6</v>
      </c>
      <c r="C407" s="31">
        <v>8</v>
      </c>
      <c r="D407" s="31" t="s">
        <v>3329</v>
      </c>
      <c r="E407" s="32">
        <f>+VLOOKUP(Table_2[[#This Row],[ID]],LISTAS[],3,0)</f>
        <v>2116.64</v>
      </c>
      <c r="F407" s="31" t="s">
        <v>7447</v>
      </c>
      <c r="G407" s="20"/>
      <c r="H407" s="20"/>
    </row>
    <row r="408" spans="1:8" ht="15.75" customHeight="1">
      <c r="A408" s="31" t="str">
        <f>+Table_2[[#This Row],[Producto]]&amp;Table_2[[#This Row],[Numero]]</f>
        <v>RESORTES LINEA FERRETERIA9</v>
      </c>
      <c r="B408" s="31" t="s">
        <v>6</v>
      </c>
      <c r="C408" s="31">
        <v>9</v>
      </c>
      <c r="D408" s="31" t="s">
        <v>3330</v>
      </c>
      <c r="E408" s="32">
        <f>+VLOOKUP(Table_2[[#This Row],[ID]],LISTAS[],3,0)</f>
        <v>1632.32</v>
      </c>
      <c r="F408" s="31" t="s">
        <v>7448</v>
      </c>
      <c r="G408" s="20"/>
      <c r="H408" s="20"/>
    </row>
    <row r="409" spans="1:8" ht="15.75" customHeight="1">
      <c r="A409" s="31" t="str">
        <f>+Table_2[[#This Row],[Producto]]&amp;Table_2[[#This Row],[Numero]]</f>
        <v>RESORTES LINEA FERRETERIA10</v>
      </c>
      <c r="B409" s="31" t="s">
        <v>6</v>
      </c>
      <c r="C409" s="31">
        <v>10</v>
      </c>
      <c r="D409" s="31" t="s">
        <v>3331</v>
      </c>
      <c r="E409" s="32">
        <f>+VLOOKUP(Table_2[[#This Row],[ID]],LISTAS[],3,0)</f>
        <v>2331.84</v>
      </c>
      <c r="F409" s="31" t="s">
        <v>7449</v>
      </c>
      <c r="G409" s="20"/>
      <c r="H409" s="20"/>
    </row>
    <row r="410" spans="1:8" ht="15.75" customHeight="1">
      <c r="A410" s="31" t="str">
        <f>+Table_2[[#This Row],[Producto]]&amp;Table_2[[#This Row],[Numero]]</f>
        <v>RESORTES LINEA FERRETERIA11</v>
      </c>
      <c r="B410" s="31" t="s">
        <v>6</v>
      </c>
      <c r="C410" s="31">
        <v>11</v>
      </c>
      <c r="D410" s="31" t="s">
        <v>3332</v>
      </c>
      <c r="E410" s="32">
        <f>+VLOOKUP(Table_2[[#This Row],[ID]],LISTAS[],3,0)</f>
        <v>2331.84</v>
      </c>
      <c r="F410" s="31" t="s">
        <v>7450</v>
      </c>
      <c r="G410" s="20"/>
      <c r="H410" s="20"/>
    </row>
    <row r="411" spans="1:8" ht="15.75" customHeight="1">
      <c r="A411" s="31" t="str">
        <f>+Table_2[[#This Row],[Producto]]&amp;Table_2[[#This Row],[Numero]]</f>
        <v>RESORTES LINEA FERRETERIA12</v>
      </c>
      <c r="B411" s="31" t="s">
        <v>6</v>
      </c>
      <c r="C411" s="31">
        <v>12</v>
      </c>
      <c r="D411" s="31" t="s">
        <v>3333</v>
      </c>
      <c r="E411" s="32">
        <f>+VLOOKUP(Table_2[[#This Row],[ID]],LISTAS[],3,0)</f>
        <v>2690.44</v>
      </c>
      <c r="F411" s="31" t="s">
        <v>7451</v>
      </c>
      <c r="G411" s="20"/>
      <c r="H411" s="20"/>
    </row>
    <row r="412" spans="1:8" ht="15.75" customHeight="1">
      <c r="A412" s="31" t="str">
        <f>+Table_2[[#This Row],[Producto]]&amp;Table_2[[#This Row],[Numero]]</f>
        <v>RESORTES LINEA FERRETERIA13</v>
      </c>
      <c r="B412" s="31" t="s">
        <v>6</v>
      </c>
      <c r="C412" s="31">
        <v>13</v>
      </c>
      <c r="D412" s="31" t="s">
        <v>3334</v>
      </c>
      <c r="E412" s="32">
        <f>+VLOOKUP(Table_2[[#This Row],[ID]],LISTAS[],3,0)</f>
        <v>2690.44</v>
      </c>
      <c r="F412" s="31" t="s">
        <v>7452</v>
      </c>
      <c r="G412" s="20"/>
      <c r="H412" s="20"/>
    </row>
    <row r="413" spans="1:8" ht="15.75" customHeight="1">
      <c r="A413" s="31" t="str">
        <f>+Table_2[[#This Row],[Producto]]&amp;Table_2[[#This Row],[Numero]]</f>
        <v>RESORTES LINEA FERRETERIA14</v>
      </c>
      <c r="B413" s="31" t="s">
        <v>6</v>
      </c>
      <c r="C413" s="31">
        <v>14</v>
      </c>
      <c r="D413" s="31" t="s">
        <v>3335</v>
      </c>
      <c r="E413" s="32">
        <f>+VLOOKUP(Table_2[[#This Row],[ID]],LISTAS[],3,0)</f>
        <v>3408.08</v>
      </c>
      <c r="F413" s="31" t="s">
        <v>7453</v>
      </c>
      <c r="G413" s="20"/>
      <c r="H413" s="20"/>
    </row>
    <row r="414" spans="1:8" ht="15.75" customHeight="1">
      <c r="A414" s="31" t="str">
        <f>+Table_2[[#This Row],[Producto]]&amp;Table_2[[#This Row],[Numero]]</f>
        <v>RESORTES LINEA FERRETERIA15</v>
      </c>
      <c r="B414" s="31" t="s">
        <v>6</v>
      </c>
      <c r="C414" s="31">
        <v>15</v>
      </c>
      <c r="D414" s="31" t="s">
        <v>3336</v>
      </c>
      <c r="E414" s="32">
        <f>+VLOOKUP(Table_2[[#This Row],[ID]],LISTAS[],3,0)</f>
        <v>2152.52</v>
      </c>
      <c r="F414" s="31" t="s">
        <v>7454</v>
      </c>
      <c r="G414" s="20"/>
      <c r="H414" s="20"/>
    </row>
    <row r="415" spans="1:8" ht="15.75" customHeight="1">
      <c r="A415" s="31" t="str">
        <f>+Table_2[[#This Row],[Producto]]&amp;Table_2[[#This Row],[Numero]]</f>
        <v>RESORTES LINEA FERRETERIA16</v>
      </c>
      <c r="B415" s="31" t="s">
        <v>6</v>
      </c>
      <c r="C415" s="31">
        <v>16</v>
      </c>
      <c r="D415" s="31" t="s">
        <v>3337</v>
      </c>
      <c r="E415" s="32">
        <f>+VLOOKUP(Table_2[[#This Row],[ID]],LISTAS[],3,0)</f>
        <v>2331.84</v>
      </c>
      <c r="F415" s="31" t="s">
        <v>7455</v>
      </c>
      <c r="G415" s="20"/>
      <c r="H415" s="20"/>
    </row>
    <row r="416" spans="1:8" ht="15.75" customHeight="1">
      <c r="A416" s="31" t="str">
        <f>+Table_2[[#This Row],[Producto]]&amp;Table_2[[#This Row],[Numero]]</f>
        <v>RESORTES LINEA FERRETERIA17</v>
      </c>
      <c r="B416" s="31" t="s">
        <v>6</v>
      </c>
      <c r="C416" s="31">
        <v>17</v>
      </c>
      <c r="D416" s="31" t="s">
        <v>3338</v>
      </c>
      <c r="E416" s="32">
        <f>+VLOOKUP(Table_2[[#This Row],[ID]],LISTAS[],3,0)</f>
        <v>3497.56</v>
      </c>
      <c r="F416" s="31" t="s">
        <v>7456</v>
      </c>
      <c r="G416" s="20"/>
      <c r="H416" s="20"/>
    </row>
    <row r="417" spans="1:8" ht="15.75" customHeight="1">
      <c r="A417" s="31" t="str">
        <f>+Table_2[[#This Row],[Producto]]&amp;Table_2[[#This Row],[Numero]]</f>
        <v>RESORTES LINEA FERRETERIA18</v>
      </c>
      <c r="B417" s="31" t="s">
        <v>6</v>
      </c>
      <c r="C417" s="31">
        <v>18</v>
      </c>
      <c r="D417" s="31" t="s">
        <v>3339</v>
      </c>
      <c r="E417" s="32">
        <f>+VLOOKUP(Table_2[[#This Row],[ID]],LISTAS[],3,0)</f>
        <v>2511.12</v>
      </c>
      <c r="F417" s="31" t="s">
        <v>7457</v>
      </c>
      <c r="G417" s="20"/>
      <c r="H417" s="20"/>
    </row>
    <row r="418" spans="1:8" ht="15.75" customHeight="1">
      <c r="A418" s="31" t="str">
        <f>+Table_2[[#This Row],[Producto]]&amp;Table_2[[#This Row],[Numero]]</f>
        <v>RESORTES LINEA FERRETERIA19</v>
      </c>
      <c r="B418" s="31" t="s">
        <v>6</v>
      </c>
      <c r="C418" s="31">
        <v>19</v>
      </c>
      <c r="D418" s="31" t="s">
        <v>3340</v>
      </c>
      <c r="E418" s="32">
        <f>+VLOOKUP(Table_2[[#This Row],[ID]],LISTAS[],3,0)</f>
        <v>2690.44</v>
      </c>
      <c r="F418" s="31" t="s">
        <v>7458</v>
      </c>
      <c r="G418" s="20"/>
      <c r="H418" s="20"/>
    </row>
    <row r="419" spans="1:8" ht="15.75" customHeight="1">
      <c r="A419" s="31" t="str">
        <f>+Table_2[[#This Row],[Producto]]&amp;Table_2[[#This Row],[Numero]]</f>
        <v>RESORTES LINEA FERRETERIA20</v>
      </c>
      <c r="B419" s="31" t="s">
        <v>6</v>
      </c>
      <c r="C419" s="31">
        <v>20</v>
      </c>
      <c r="D419" s="31" t="s">
        <v>3341</v>
      </c>
      <c r="E419" s="32">
        <f>+VLOOKUP(Table_2[[#This Row],[ID]],LISTAS[],3,0)</f>
        <v>2869.76</v>
      </c>
      <c r="F419" s="31" t="s">
        <v>7459</v>
      </c>
      <c r="G419" s="20"/>
      <c r="H419" s="20"/>
    </row>
    <row r="420" spans="1:8" ht="15.75" customHeight="1">
      <c r="A420" s="31" t="str">
        <f>+Table_2[[#This Row],[Producto]]&amp;Table_2[[#This Row],[Numero]]</f>
        <v>RESORTES LINEA FERRETERIA21</v>
      </c>
      <c r="B420" s="31" t="s">
        <v>6</v>
      </c>
      <c r="C420" s="31">
        <v>21</v>
      </c>
      <c r="D420" s="31" t="s">
        <v>3342</v>
      </c>
      <c r="E420" s="32">
        <f>+VLOOKUP(Table_2[[#This Row],[ID]],LISTAS[],3,0)</f>
        <v>3946.04</v>
      </c>
      <c r="F420" s="31" t="s">
        <v>7460</v>
      </c>
      <c r="G420" s="20"/>
      <c r="H420" s="20"/>
    </row>
    <row r="421" spans="1:8" ht="15.75" customHeight="1">
      <c r="A421" s="31" t="str">
        <f>+Table_2[[#This Row],[Producto]]&amp;Table_2[[#This Row],[Numero]]</f>
        <v>RESORTES LINEA FERRETERIA22</v>
      </c>
      <c r="B421" s="31" t="s">
        <v>6</v>
      </c>
      <c r="C421" s="31">
        <v>22</v>
      </c>
      <c r="D421" s="31" t="s">
        <v>3343</v>
      </c>
      <c r="E421" s="32">
        <f>+VLOOKUP(Table_2[[#This Row],[ID]],LISTAS[],3,0)</f>
        <v>2869.76</v>
      </c>
      <c r="F421" s="31" t="s">
        <v>7461</v>
      </c>
      <c r="G421" s="20"/>
      <c r="H421" s="20"/>
    </row>
    <row r="422" spans="1:8" ht="15.75" customHeight="1">
      <c r="A422" s="31" t="str">
        <f>+Table_2[[#This Row],[Producto]]&amp;Table_2[[#This Row],[Numero]]</f>
        <v>RESORTES LINEA FERRETERIA23</v>
      </c>
      <c r="B422" s="31" t="s">
        <v>6</v>
      </c>
      <c r="C422" s="31">
        <v>23</v>
      </c>
      <c r="D422" s="31" t="s">
        <v>3344</v>
      </c>
      <c r="E422" s="32">
        <f>+VLOOKUP(Table_2[[#This Row],[ID]],LISTAS[],3,0)</f>
        <v>2869.76</v>
      </c>
      <c r="F422" s="31" t="s">
        <v>7462</v>
      </c>
      <c r="G422" s="20"/>
      <c r="H422" s="20"/>
    </row>
    <row r="423" spans="1:8" ht="15.75" customHeight="1">
      <c r="A423" s="31" t="str">
        <f>+Table_2[[#This Row],[Producto]]&amp;Table_2[[#This Row],[Numero]]</f>
        <v>RESORTES LINEA FERRETERIA24</v>
      </c>
      <c r="B423" s="31" t="s">
        <v>6</v>
      </c>
      <c r="C423" s="31">
        <v>24</v>
      </c>
      <c r="D423" s="31" t="s">
        <v>3345</v>
      </c>
      <c r="E423" s="32">
        <f>+VLOOKUP(Table_2[[#This Row],[ID]],LISTAS[],3,0)</f>
        <v>3049.08</v>
      </c>
      <c r="F423" s="31" t="s">
        <v>7463</v>
      </c>
      <c r="G423" s="20"/>
      <c r="H423" s="20"/>
    </row>
    <row r="424" spans="1:8" ht="15.75" customHeight="1">
      <c r="A424" s="31" t="str">
        <f>+Table_2[[#This Row],[Producto]]&amp;Table_2[[#This Row],[Numero]]</f>
        <v>RESORTES LINEA FERRETERIA25</v>
      </c>
      <c r="B424" s="31" t="s">
        <v>6</v>
      </c>
      <c r="C424" s="31">
        <v>25</v>
      </c>
      <c r="D424" s="31" t="s">
        <v>3346</v>
      </c>
      <c r="E424" s="32">
        <f>+VLOOKUP(Table_2[[#This Row],[ID]],LISTAS[],3,0)</f>
        <v>3049.08</v>
      </c>
      <c r="F424" s="31" t="s">
        <v>7464</v>
      </c>
      <c r="G424" s="20"/>
      <c r="H424" s="20"/>
    </row>
    <row r="425" spans="1:8" ht="15.75" customHeight="1">
      <c r="A425" s="31" t="str">
        <f>+Table_2[[#This Row],[Producto]]&amp;Table_2[[#This Row],[Numero]]</f>
        <v>RESORTES LINEA FERRETERIA26</v>
      </c>
      <c r="B425" s="31" t="s">
        <v>6</v>
      </c>
      <c r="C425" s="31">
        <v>26</v>
      </c>
      <c r="D425" s="31" t="s">
        <v>3347</v>
      </c>
      <c r="E425" s="32">
        <f>+VLOOKUP(Table_2[[#This Row],[ID]],LISTAS[],3,0)</f>
        <v>4484.32</v>
      </c>
      <c r="F425" s="31" t="s">
        <v>7465</v>
      </c>
      <c r="G425" s="20"/>
      <c r="H425" s="20"/>
    </row>
    <row r="426" spans="1:8" ht="15.75" customHeight="1">
      <c r="A426" s="31" t="str">
        <f>+Table_2[[#This Row],[Producto]]&amp;Table_2[[#This Row],[Numero]]</f>
        <v>RESORTES LINEA FERRETERIA27</v>
      </c>
      <c r="B426" s="31" t="s">
        <v>6</v>
      </c>
      <c r="C426" s="31">
        <v>27</v>
      </c>
      <c r="D426" s="31" t="s">
        <v>3348</v>
      </c>
      <c r="E426" s="32">
        <f>+VLOOKUP(Table_2[[#This Row],[ID]],LISTAS[],3,0)</f>
        <v>3587.4</v>
      </c>
      <c r="F426" s="31" t="s">
        <v>7466</v>
      </c>
      <c r="G426" s="20"/>
      <c r="H426" s="20"/>
    </row>
    <row r="427" spans="1:8" ht="15.75" customHeight="1">
      <c r="A427" s="31" t="str">
        <f>+Table_2[[#This Row],[Producto]]&amp;Table_2[[#This Row],[Numero]]</f>
        <v>RESORTES LINEA FERRETERIA28</v>
      </c>
      <c r="B427" s="31" t="s">
        <v>6</v>
      </c>
      <c r="C427" s="31">
        <v>28</v>
      </c>
      <c r="D427" s="31" t="s">
        <v>3349</v>
      </c>
      <c r="E427" s="32">
        <f>+VLOOKUP(Table_2[[#This Row],[ID]],LISTAS[],3,0)</f>
        <v>5022.28</v>
      </c>
      <c r="F427" s="31" t="s">
        <v>7467</v>
      </c>
      <c r="G427" s="20"/>
      <c r="H427" s="20"/>
    </row>
    <row r="428" spans="1:8" ht="15.75" customHeight="1">
      <c r="A428" s="31" t="str">
        <f>+Table_2[[#This Row],[Producto]]&amp;Table_2[[#This Row],[Numero]]</f>
        <v>RESORTES LINEA FERRETERIA30</v>
      </c>
      <c r="B428" s="31" t="s">
        <v>6</v>
      </c>
      <c r="C428" s="31">
        <v>30</v>
      </c>
      <c r="D428" s="31" t="s">
        <v>3350</v>
      </c>
      <c r="E428" s="32">
        <f>+VLOOKUP(Table_2[[#This Row],[ID]],LISTAS[],3,0)</f>
        <v>1168.32</v>
      </c>
      <c r="F428" s="31" t="s">
        <v>7468</v>
      </c>
      <c r="G428" s="20"/>
      <c r="H428" s="20"/>
    </row>
    <row r="429" spans="1:8" ht="15.75" customHeight="1">
      <c r="A429" s="31" t="str">
        <f>+Table_2[[#This Row],[Producto]]&amp;Table_2[[#This Row],[Numero]]</f>
        <v>RESORTES LINEA FERRETERIA31</v>
      </c>
      <c r="B429" s="31" t="s">
        <v>6</v>
      </c>
      <c r="C429" s="31">
        <v>31</v>
      </c>
      <c r="D429" s="31" t="s">
        <v>3351</v>
      </c>
      <c r="E429" s="32">
        <f>+VLOOKUP(Table_2[[#This Row],[ID]],LISTAS[],3,0)</f>
        <v>1168.32</v>
      </c>
      <c r="F429" s="31" t="s">
        <v>7469</v>
      </c>
      <c r="G429" s="20"/>
      <c r="H429" s="20"/>
    </row>
    <row r="430" spans="1:8" ht="15.75" customHeight="1">
      <c r="A430" s="31" t="str">
        <f>+Table_2[[#This Row],[Producto]]&amp;Table_2[[#This Row],[Numero]]</f>
        <v>RESORTES LINEA FERRETERIA32</v>
      </c>
      <c r="B430" s="31" t="s">
        <v>6</v>
      </c>
      <c r="C430" s="31">
        <v>32</v>
      </c>
      <c r="D430" s="31" t="s">
        <v>3352</v>
      </c>
      <c r="E430" s="32">
        <f>+VLOOKUP(Table_2[[#This Row],[ID]],LISTAS[],3,0)</f>
        <v>1255.56</v>
      </c>
      <c r="F430" s="31" t="s">
        <v>7470</v>
      </c>
      <c r="G430" s="20"/>
      <c r="H430" s="20"/>
    </row>
    <row r="431" spans="1:8" ht="15.75" customHeight="1">
      <c r="A431" s="31" t="str">
        <f>+Table_2[[#This Row],[Producto]]&amp;Table_2[[#This Row],[Numero]]</f>
        <v>RESORTES LINEA FERRETERIA33</v>
      </c>
      <c r="B431" s="31" t="s">
        <v>6</v>
      </c>
      <c r="C431" s="31">
        <v>33</v>
      </c>
      <c r="D431" s="31" t="s">
        <v>3353</v>
      </c>
      <c r="E431" s="32">
        <f>+VLOOKUP(Table_2[[#This Row],[ID]],LISTAS[],3,0)</f>
        <v>1372.04</v>
      </c>
      <c r="F431" s="31" t="s">
        <v>7471</v>
      </c>
      <c r="G431" s="20"/>
      <c r="H431" s="20"/>
    </row>
    <row r="432" spans="1:8" ht="15.75" customHeight="1">
      <c r="A432" s="31" t="str">
        <f>+Table_2[[#This Row],[Producto]]&amp;Table_2[[#This Row],[Numero]]</f>
        <v>RESORTES LINEA FERRETERIA34</v>
      </c>
      <c r="B432" s="31" t="s">
        <v>6</v>
      </c>
      <c r="C432" s="31">
        <v>34</v>
      </c>
      <c r="D432" s="31" t="s">
        <v>3354</v>
      </c>
      <c r="E432" s="32">
        <f>+VLOOKUP(Table_2[[#This Row],[ID]],LISTAS[],3,0)</f>
        <v>1328.4</v>
      </c>
      <c r="F432" s="31" t="s">
        <v>7472</v>
      </c>
      <c r="G432" s="20"/>
      <c r="H432" s="20"/>
    </row>
    <row r="433" spans="1:8" ht="15.75" customHeight="1">
      <c r="A433" s="31" t="str">
        <f>+Table_2[[#This Row],[Producto]]&amp;Table_2[[#This Row],[Numero]]</f>
        <v>RESORTES LINEA FERRETERIA38</v>
      </c>
      <c r="B433" s="31" t="s">
        <v>6</v>
      </c>
      <c r="C433" s="31">
        <v>38</v>
      </c>
      <c r="D433" s="31" t="s">
        <v>3355</v>
      </c>
      <c r="E433" s="32">
        <f>+VLOOKUP(Table_2[[#This Row],[ID]],LISTAS[],3,0)</f>
        <v>1168.32</v>
      </c>
      <c r="F433" s="31" t="s">
        <v>7473</v>
      </c>
      <c r="G433" s="20"/>
      <c r="H433" s="20"/>
    </row>
    <row r="434" spans="1:8" ht="15.75" customHeight="1">
      <c r="A434" s="31" t="str">
        <f>+Table_2[[#This Row],[Producto]]&amp;Table_2[[#This Row],[Numero]]</f>
        <v>RESORTES LINEA FERRETERIA39</v>
      </c>
      <c r="B434" s="31" t="s">
        <v>6</v>
      </c>
      <c r="C434" s="31">
        <v>39</v>
      </c>
      <c r="D434" s="31" t="s">
        <v>3356</v>
      </c>
      <c r="E434" s="32">
        <f>+VLOOKUP(Table_2[[#This Row],[ID]],LISTAS[],3,0)</f>
        <v>1657.84</v>
      </c>
      <c r="F434" s="31" t="s">
        <v>7474</v>
      </c>
      <c r="G434" s="20"/>
      <c r="H434" s="20"/>
    </row>
    <row r="435" spans="1:8" ht="15.75" customHeight="1">
      <c r="A435" s="31" t="str">
        <f>+Table_2[[#This Row],[Producto]]&amp;Table_2[[#This Row],[Numero]]</f>
        <v>RESORTES LINEA FERRETERIA80</v>
      </c>
      <c r="B435" s="31" t="s">
        <v>6</v>
      </c>
      <c r="C435" s="31">
        <v>80</v>
      </c>
      <c r="D435" s="31" t="s">
        <v>3357</v>
      </c>
      <c r="E435" s="32">
        <f>+VLOOKUP(Table_2[[#This Row],[ID]],LISTAS[],3,0)</f>
        <v>2331.84</v>
      </c>
      <c r="F435" s="31" t="s">
        <v>7475</v>
      </c>
      <c r="G435" s="20"/>
      <c r="H435" s="20"/>
    </row>
    <row r="436" spans="1:8" ht="15.75" customHeight="1">
      <c r="A436" s="31" t="str">
        <f>+Table_2[[#This Row],[Producto]]&amp;Table_2[[#This Row],[Numero]]</f>
        <v>RESORTES LINEA FERRETERIA81</v>
      </c>
      <c r="B436" s="31" t="s">
        <v>6</v>
      </c>
      <c r="C436" s="31">
        <v>81</v>
      </c>
      <c r="D436" s="31" t="s">
        <v>3358</v>
      </c>
      <c r="E436" s="32">
        <f>+VLOOKUP(Table_2[[#This Row],[ID]],LISTAS[],3,0)</f>
        <v>2690.44</v>
      </c>
      <c r="F436" s="31" t="s">
        <v>7476</v>
      </c>
      <c r="G436" s="20"/>
      <c r="H436" s="20"/>
    </row>
    <row r="437" spans="1:8" ht="15.75" customHeight="1">
      <c r="A437" s="31" t="str">
        <f>+Table_2[[#This Row],[Producto]]&amp;Table_2[[#This Row],[Numero]]</f>
        <v>RESORTES LINEA FERRETERIA82</v>
      </c>
      <c r="B437" s="31" t="s">
        <v>6</v>
      </c>
      <c r="C437" s="31">
        <v>82</v>
      </c>
      <c r="D437" s="31" t="s">
        <v>3359</v>
      </c>
      <c r="E437" s="32">
        <f>+VLOOKUP(Table_2[[#This Row],[ID]],LISTAS[],3,0)</f>
        <v>4125.32</v>
      </c>
      <c r="F437" s="31" t="s">
        <v>7477</v>
      </c>
      <c r="G437" s="20"/>
      <c r="H437" s="20"/>
    </row>
    <row r="438" spans="1:8" ht="15.75" customHeight="1">
      <c r="A438" s="31" t="str">
        <f>+Table_2[[#This Row],[Producto]]&amp;Table_2[[#This Row],[Numero]]</f>
        <v>RESORTES LINEA FERRETERIA83</v>
      </c>
      <c r="B438" s="31" t="s">
        <v>6</v>
      </c>
      <c r="C438" s="31">
        <v>83</v>
      </c>
      <c r="D438" s="31" t="s">
        <v>3360</v>
      </c>
      <c r="E438" s="32">
        <f>+VLOOKUP(Table_2[[#This Row],[ID]],LISTAS[],3,0)</f>
        <v>2690.44</v>
      </c>
      <c r="F438" s="31" t="s">
        <v>7478</v>
      </c>
      <c r="G438" s="20"/>
      <c r="H438" s="20"/>
    </row>
    <row r="439" spans="1:8" ht="15.75" customHeight="1">
      <c r="A439" s="31" t="str">
        <f>+Table_2[[#This Row],[Producto]]&amp;Table_2[[#This Row],[Numero]]</f>
        <v>RESORTES LINEA FERRETERIA84</v>
      </c>
      <c r="B439" s="31" t="s">
        <v>6</v>
      </c>
      <c r="C439" s="31">
        <v>84</v>
      </c>
      <c r="D439" s="31" t="s">
        <v>3361</v>
      </c>
      <c r="E439" s="32">
        <f>+VLOOKUP(Table_2[[#This Row],[ID]],LISTAS[],3,0)</f>
        <v>2869.76</v>
      </c>
      <c r="F439" s="31" t="s">
        <v>7479</v>
      </c>
      <c r="G439" s="20"/>
      <c r="H439" s="20"/>
    </row>
    <row r="440" spans="1:8" ht="15.75" customHeight="1">
      <c r="A440" s="31" t="str">
        <f>+Table_2[[#This Row],[Producto]]&amp;Table_2[[#This Row],[Numero]]</f>
        <v>RESORTES LINEA FERRETERIA85</v>
      </c>
      <c r="B440" s="31" t="s">
        <v>6</v>
      </c>
      <c r="C440" s="31">
        <v>85</v>
      </c>
      <c r="D440" s="31" t="s">
        <v>3362</v>
      </c>
      <c r="E440" s="32">
        <f>+VLOOKUP(Table_2[[#This Row],[ID]],LISTAS[],3,0)</f>
        <v>3946.04</v>
      </c>
      <c r="F440" s="31" t="s">
        <v>7480</v>
      </c>
      <c r="G440" s="20"/>
      <c r="H440" s="20"/>
    </row>
    <row r="441" spans="1:8" ht="15.75" customHeight="1">
      <c r="A441" s="31" t="str">
        <f>+Table_2[[#This Row],[Producto]]&amp;Table_2[[#This Row],[Numero]]</f>
        <v>RESORTES LINEA FERRETERIA86</v>
      </c>
      <c r="B441" s="31" t="s">
        <v>6</v>
      </c>
      <c r="C441" s="31">
        <v>86</v>
      </c>
      <c r="D441" s="31" t="s">
        <v>3363</v>
      </c>
      <c r="E441" s="32">
        <f>+VLOOKUP(Table_2[[#This Row],[ID]],LISTAS[],3,0)</f>
        <v>3141.52</v>
      </c>
      <c r="F441" s="31" t="s">
        <v>7481</v>
      </c>
      <c r="G441" s="20"/>
      <c r="H441" s="20"/>
    </row>
    <row r="442" spans="1:8" ht="15.75" customHeight="1">
      <c r="A442" s="31" t="str">
        <f>+Table_2[[#This Row],[Producto]]&amp;Table_2[[#This Row],[Numero]]</f>
        <v>RESORTES LINEA FERRETERIA87</v>
      </c>
      <c r="B442" s="31" t="s">
        <v>6</v>
      </c>
      <c r="C442" s="31">
        <v>87</v>
      </c>
      <c r="D442" s="31" t="s">
        <v>3364</v>
      </c>
      <c r="E442" s="32">
        <f>+VLOOKUP(Table_2[[#This Row],[ID]],LISTAS[],3,0)</f>
        <v>3228.76</v>
      </c>
      <c r="F442" s="31" t="s">
        <v>7482</v>
      </c>
      <c r="G442" s="20"/>
      <c r="H442" s="20"/>
    </row>
    <row r="443" spans="1:8" ht="15.75" customHeight="1">
      <c r="A443" s="31" t="str">
        <f>+Table_2[[#This Row],[Producto]]&amp;Table_2[[#This Row],[Numero]]</f>
        <v>RESORTES LINEA FERRETERIA88</v>
      </c>
      <c r="B443" s="31" t="s">
        <v>6</v>
      </c>
      <c r="C443" s="31">
        <v>88</v>
      </c>
      <c r="D443" s="31" t="s">
        <v>3365</v>
      </c>
      <c r="E443" s="32">
        <f>+VLOOKUP(Table_2[[#This Row],[ID]],LISTAS[],3,0)</f>
        <v>3587.4</v>
      </c>
      <c r="F443" s="31" t="s">
        <v>7483</v>
      </c>
      <c r="G443" s="20"/>
      <c r="H443" s="20"/>
    </row>
    <row r="444" spans="1:8" ht="15.75" customHeight="1">
      <c r="A444" s="31" t="str">
        <f>+Table_2[[#This Row],[Producto]]&amp;Table_2[[#This Row],[Numero]]</f>
        <v>RESORTES LINEA FERRETERIA89</v>
      </c>
      <c r="B444" s="31" t="s">
        <v>6</v>
      </c>
      <c r="C444" s="31">
        <v>89</v>
      </c>
      <c r="D444" s="31" t="s">
        <v>3366</v>
      </c>
      <c r="E444" s="32">
        <f>+VLOOKUP(Table_2[[#This Row],[ID]],LISTAS[],3,0)</f>
        <v>4673.28</v>
      </c>
      <c r="F444" s="31" t="s">
        <v>7484</v>
      </c>
      <c r="G444" s="20"/>
      <c r="H444" s="20"/>
    </row>
    <row r="445" spans="1:8" ht="15.75" customHeight="1">
      <c r="A445" s="31" t="str">
        <f>+Table_2[[#This Row],[Producto]]&amp;Table_2[[#This Row],[Numero]]</f>
        <v>RESORTES LINEA FERRETERIA35</v>
      </c>
      <c r="B445" s="31" t="s">
        <v>6</v>
      </c>
      <c r="C445" s="31">
        <v>35</v>
      </c>
      <c r="D445" s="31" t="s">
        <v>3367</v>
      </c>
      <c r="E445" s="32">
        <f>+VLOOKUP(Table_2[[#This Row],[ID]],LISTAS[],3,0)</f>
        <v>842.6</v>
      </c>
      <c r="F445" s="31" t="s">
        <v>7485</v>
      </c>
      <c r="G445" s="20"/>
      <c r="H445" s="20"/>
    </row>
    <row r="446" spans="1:8" ht="15.75" customHeight="1">
      <c r="A446" s="31" t="str">
        <f>+Table_2[[#This Row],[Producto]]&amp;Table_2[[#This Row],[Numero]]</f>
        <v>RESORTES LINEA FERRETERIA36</v>
      </c>
      <c r="B446" s="31" t="s">
        <v>6</v>
      </c>
      <c r="C446" s="31">
        <v>36</v>
      </c>
      <c r="D446" s="31" t="s">
        <v>3368</v>
      </c>
      <c r="E446" s="32">
        <f>+VLOOKUP(Table_2[[#This Row],[ID]],LISTAS[],3,0)</f>
        <v>963.12</v>
      </c>
      <c r="F446" s="31" t="s">
        <v>7486</v>
      </c>
      <c r="G446" s="20"/>
      <c r="H446" s="20"/>
    </row>
    <row r="447" spans="1:8" ht="15.75" customHeight="1">
      <c r="A447" s="31" t="str">
        <f>+Table_2[[#This Row],[Producto]]&amp;Table_2[[#This Row],[Numero]]</f>
        <v>RESORTES LINEA FERRETERIA37</v>
      </c>
      <c r="B447" s="31" t="s">
        <v>6</v>
      </c>
      <c r="C447" s="31">
        <v>37</v>
      </c>
      <c r="D447" s="31" t="s">
        <v>3369</v>
      </c>
      <c r="E447" s="32">
        <f>+VLOOKUP(Table_2[[#This Row],[ID]],LISTAS[],3,0)</f>
        <v>1054.08</v>
      </c>
      <c r="F447" s="31" t="s">
        <v>7487</v>
      </c>
      <c r="G447" s="20"/>
      <c r="H447" s="20"/>
    </row>
    <row r="448" spans="1:8" ht="15.75" customHeight="1">
      <c r="A448" s="31" t="str">
        <f>+Table_2[[#This Row],[Producto]]&amp;Table_2[[#This Row],[Numero]]</f>
        <v>RESORTES LINEA FERRETERIA40</v>
      </c>
      <c r="B448" s="31" t="s">
        <v>6</v>
      </c>
      <c r="C448" s="31">
        <v>40</v>
      </c>
      <c r="D448" s="31" t="s">
        <v>3370</v>
      </c>
      <c r="E448" s="32">
        <f>+VLOOKUP(Table_2[[#This Row],[ID]],LISTAS[],3,0)</f>
        <v>811.92</v>
      </c>
      <c r="F448" s="31" t="s">
        <v>7488</v>
      </c>
      <c r="G448" s="20"/>
      <c r="H448" s="20"/>
    </row>
    <row r="449" spans="1:8" ht="15.75" customHeight="1">
      <c r="A449" s="31" t="str">
        <f>+Table_2[[#This Row],[Producto]]&amp;Table_2[[#This Row],[Numero]]</f>
        <v>RESORTES LINEA FERRETERIA41</v>
      </c>
      <c r="B449" s="31" t="s">
        <v>6</v>
      </c>
      <c r="C449" s="31">
        <v>41</v>
      </c>
      <c r="D449" s="31" t="s">
        <v>3371</v>
      </c>
      <c r="E449" s="32">
        <f>+VLOOKUP(Table_2[[#This Row],[ID]],LISTAS[],3,0)</f>
        <v>811.92</v>
      </c>
      <c r="F449" s="31" t="s">
        <v>7489</v>
      </c>
      <c r="G449" s="20"/>
      <c r="H449" s="20"/>
    </row>
    <row r="450" spans="1:8" ht="15.75" customHeight="1">
      <c r="A450" s="31" t="str">
        <f>+Table_2[[#This Row],[Producto]]&amp;Table_2[[#This Row],[Numero]]</f>
        <v>RESORTES LINEA FERRETERIA42</v>
      </c>
      <c r="B450" s="31" t="s">
        <v>6</v>
      </c>
      <c r="C450" s="31">
        <v>42</v>
      </c>
      <c r="D450" s="31" t="s">
        <v>3372</v>
      </c>
      <c r="E450" s="32">
        <f>+VLOOKUP(Table_2[[#This Row],[ID]],LISTAS[],3,0)</f>
        <v>811.92</v>
      </c>
      <c r="F450" s="31" t="s">
        <v>7490</v>
      </c>
      <c r="G450" s="20"/>
      <c r="H450" s="20"/>
    </row>
    <row r="451" spans="1:8" ht="15.75" customHeight="1">
      <c r="A451" s="31" t="str">
        <f>+Table_2[[#This Row],[Producto]]&amp;Table_2[[#This Row],[Numero]]</f>
        <v>RESORTES LINEA FERRETERIA43</v>
      </c>
      <c r="B451" s="31" t="s">
        <v>6</v>
      </c>
      <c r="C451" s="31">
        <v>43</v>
      </c>
      <c r="D451" s="31" t="s">
        <v>3373</v>
      </c>
      <c r="E451" s="32">
        <f>+VLOOKUP(Table_2[[#This Row],[ID]],LISTAS[],3,0)</f>
        <v>811.92</v>
      </c>
      <c r="F451" s="31" t="s">
        <v>7491</v>
      </c>
      <c r="G451" s="20"/>
      <c r="H451" s="20"/>
    </row>
    <row r="452" spans="1:8" ht="15.75" customHeight="1">
      <c r="A452" s="31" t="str">
        <f>+Table_2[[#This Row],[Producto]]&amp;Table_2[[#This Row],[Numero]]</f>
        <v>RESORTES LINEA FERRETERIA44</v>
      </c>
      <c r="B452" s="31" t="s">
        <v>6</v>
      </c>
      <c r="C452" s="31">
        <v>44</v>
      </c>
      <c r="D452" s="31" t="s">
        <v>3374</v>
      </c>
      <c r="E452" s="32">
        <f>+VLOOKUP(Table_2[[#This Row],[ID]],LISTAS[],3,0)</f>
        <v>811.92</v>
      </c>
      <c r="F452" s="31" t="s">
        <v>7492</v>
      </c>
      <c r="G452" s="20"/>
      <c r="H452" s="20"/>
    </row>
    <row r="453" spans="1:8" ht="15.75" customHeight="1">
      <c r="A453" s="31" t="str">
        <f>+Table_2[[#This Row],[Producto]]&amp;Table_2[[#This Row],[Numero]]</f>
        <v>RESORTES LINEA FERRETERIA45</v>
      </c>
      <c r="B453" s="31" t="s">
        <v>6</v>
      </c>
      <c r="C453" s="31">
        <v>45</v>
      </c>
      <c r="D453" s="31" t="s">
        <v>3375</v>
      </c>
      <c r="E453" s="32">
        <f>+VLOOKUP(Table_2[[#This Row],[ID]],LISTAS[],3,0)</f>
        <v>916.16</v>
      </c>
      <c r="F453" s="31" t="s">
        <v>7493</v>
      </c>
      <c r="G453" s="20"/>
      <c r="H453" s="20"/>
    </row>
    <row r="454" spans="1:8" ht="15.75" customHeight="1">
      <c r="A454" s="31" t="str">
        <f>+Table_2[[#This Row],[Producto]]&amp;Table_2[[#This Row],[Numero]]</f>
        <v>RESORTES LINEA FERRETERIA46</v>
      </c>
      <c r="B454" s="31" t="s">
        <v>6</v>
      </c>
      <c r="C454" s="31">
        <v>46</v>
      </c>
      <c r="D454" s="31" t="s">
        <v>3376</v>
      </c>
      <c r="E454" s="32">
        <f>+VLOOKUP(Table_2[[#This Row],[ID]],LISTAS[],3,0)</f>
        <v>1175.72</v>
      </c>
      <c r="F454" s="31" t="s">
        <v>7494</v>
      </c>
      <c r="G454" s="20"/>
      <c r="H454" s="20"/>
    </row>
    <row r="455" spans="1:8" ht="15.75" customHeight="1">
      <c r="A455" s="31" t="str">
        <f>+Table_2[[#This Row],[Producto]]&amp;Table_2[[#This Row],[Numero]]</f>
        <v>RESORTES LINEA FERRETERIA47</v>
      </c>
      <c r="B455" s="31" t="s">
        <v>6</v>
      </c>
      <c r="C455" s="31">
        <v>47</v>
      </c>
      <c r="D455" s="31" t="s">
        <v>3377</v>
      </c>
      <c r="E455" s="32">
        <f>+VLOOKUP(Table_2[[#This Row],[ID]],LISTAS[],3,0)</f>
        <v>896.96</v>
      </c>
      <c r="F455" s="31" t="s">
        <v>7495</v>
      </c>
      <c r="G455" s="20"/>
      <c r="H455" s="20"/>
    </row>
    <row r="456" spans="1:8" ht="15.75" customHeight="1">
      <c r="A456" s="31" t="str">
        <f>+Table_2[[#This Row],[Producto]]&amp;Table_2[[#This Row],[Numero]]</f>
        <v>RESORTES LINEA FERRETERIA48</v>
      </c>
      <c r="B456" s="31" t="s">
        <v>6</v>
      </c>
      <c r="C456" s="31">
        <v>48</v>
      </c>
      <c r="D456" s="31" t="s">
        <v>3378</v>
      </c>
      <c r="E456" s="32">
        <f>+VLOOKUP(Table_2[[#This Row],[ID]],LISTAS[],3,0)</f>
        <v>1175.72</v>
      </c>
      <c r="F456" s="31" t="s">
        <v>7496</v>
      </c>
      <c r="G456" s="20"/>
      <c r="H456" s="20"/>
    </row>
    <row r="457" spans="1:8" ht="15.75" customHeight="1">
      <c r="A457" s="31" t="str">
        <f>+Table_2[[#This Row],[Producto]]&amp;Table_2[[#This Row],[Numero]]</f>
        <v>RESORTES LINEA FERRETERIA50</v>
      </c>
      <c r="B457" s="31" t="s">
        <v>6</v>
      </c>
      <c r="C457" s="31">
        <v>50</v>
      </c>
      <c r="D457" s="31" t="s">
        <v>3379</v>
      </c>
      <c r="E457" s="32">
        <f>+VLOOKUP(Table_2[[#This Row],[ID]],LISTAS[],3,0)</f>
        <v>1260.3599999999999</v>
      </c>
      <c r="F457" s="31" t="s">
        <v>7497</v>
      </c>
      <c r="G457" s="20"/>
      <c r="H457" s="20"/>
    </row>
    <row r="458" spans="1:8" ht="15.75" customHeight="1">
      <c r="A458" s="31" t="str">
        <f>+Table_2[[#This Row],[Producto]]&amp;Table_2[[#This Row],[Numero]]</f>
        <v>RESORTES LINEA FERRETERIA51</v>
      </c>
      <c r="B458" s="31" t="s">
        <v>6</v>
      </c>
      <c r="C458" s="31">
        <v>51</v>
      </c>
      <c r="D458" s="31" t="s">
        <v>3380</v>
      </c>
      <c r="E458" s="32">
        <f>+VLOOKUP(Table_2[[#This Row],[ID]],LISTAS[],3,0)</f>
        <v>1175.72</v>
      </c>
      <c r="F458" s="31" t="s">
        <v>7498</v>
      </c>
      <c r="G458" s="20"/>
      <c r="H458" s="20"/>
    </row>
    <row r="459" spans="1:8" ht="15.75" customHeight="1">
      <c r="A459" s="31" t="str">
        <f>+Table_2[[#This Row],[Producto]]&amp;Table_2[[#This Row],[Numero]]</f>
        <v>RESORTES LINEA FERRETERIA52</v>
      </c>
      <c r="B459" s="31" t="s">
        <v>6</v>
      </c>
      <c r="C459" s="31">
        <v>52</v>
      </c>
      <c r="D459" s="31" t="s">
        <v>3381</v>
      </c>
      <c r="E459" s="32">
        <f>+VLOOKUP(Table_2[[#This Row],[ID]],LISTAS[],3,0)</f>
        <v>1378.67</v>
      </c>
      <c r="F459" s="31" t="s">
        <v>7499</v>
      </c>
      <c r="G459" s="20"/>
      <c r="H459" s="20"/>
    </row>
    <row r="460" spans="1:8" ht="15.75" customHeight="1">
      <c r="A460" s="31" t="str">
        <f>+Table_2[[#This Row],[Producto]]&amp;Table_2[[#This Row],[Numero]]</f>
        <v>RESORTES LINEA FERRETERIA53</v>
      </c>
      <c r="B460" s="31" t="s">
        <v>6</v>
      </c>
      <c r="C460" s="31">
        <v>53</v>
      </c>
      <c r="D460" s="31" t="s">
        <v>3382</v>
      </c>
      <c r="E460" s="32">
        <f>+VLOOKUP(Table_2[[#This Row],[ID]],LISTAS[],3,0)</f>
        <v>1260.3599999999999</v>
      </c>
      <c r="F460" s="31" t="s">
        <v>7500</v>
      </c>
      <c r="G460" s="20"/>
      <c r="H460" s="20"/>
    </row>
    <row r="461" spans="1:8" ht="15.75" customHeight="1">
      <c r="A461" s="31" t="str">
        <f>+Table_2[[#This Row],[Producto]]&amp;Table_2[[#This Row],[Numero]]</f>
        <v>RESORTES LINEA FERRETERIA55</v>
      </c>
      <c r="B461" s="31" t="s">
        <v>6</v>
      </c>
      <c r="C461" s="31">
        <v>55</v>
      </c>
      <c r="D461" s="31" t="s">
        <v>3383</v>
      </c>
      <c r="E461" s="32">
        <f>+VLOOKUP(Table_2[[#This Row],[ID]],LISTAS[],3,0)</f>
        <v>1175.72</v>
      </c>
      <c r="F461" s="31" t="s">
        <v>7501</v>
      </c>
      <c r="G461" s="20"/>
      <c r="H461" s="20"/>
    </row>
    <row r="462" spans="1:8" ht="15.75" customHeight="1">
      <c r="A462" s="31" t="str">
        <f>+Table_2[[#This Row],[Producto]]&amp;Table_2[[#This Row],[Numero]]</f>
        <v>RESORTES LINEA FERRETERIA56</v>
      </c>
      <c r="B462" s="31" t="s">
        <v>6</v>
      </c>
      <c r="C462" s="31">
        <v>56</v>
      </c>
      <c r="D462" s="31" t="s">
        <v>3384</v>
      </c>
      <c r="E462" s="32">
        <f>+VLOOKUP(Table_2[[#This Row],[ID]],LISTAS[],3,0)</f>
        <v>1175.72</v>
      </c>
      <c r="F462" s="31" t="s">
        <v>7502</v>
      </c>
      <c r="G462" s="20"/>
      <c r="H462" s="20"/>
    </row>
    <row r="463" spans="1:8" ht="15.75" customHeight="1">
      <c r="A463" s="31" t="str">
        <f>+Table_2[[#This Row],[Producto]]&amp;Table_2[[#This Row],[Numero]]</f>
        <v>RESORTES LINEA FERRETERIA57</v>
      </c>
      <c r="B463" s="31" t="s">
        <v>6</v>
      </c>
      <c r="C463" s="31">
        <v>57</v>
      </c>
      <c r="D463" s="31" t="s">
        <v>3385</v>
      </c>
      <c r="E463" s="32">
        <f>+VLOOKUP(Table_2[[#This Row],[ID]],LISTAS[],3,0)</f>
        <v>1660.4</v>
      </c>
      <c r="F463" s="31" t="s">
        <v>7503</v>
      </c>
      <c r="G463" s="20"/>
      <c r="H463" s="20"/>
    </row>
    <row r="464" spans="1:8" ht="15.75" customHeight="1">
      <c r="A464" s="31" t="str">
        <f>+Table_2[[#This Row],[Producto]]&amp;Table_2[[#This Row],[Numero]]</f>
        <v>RESORTES LINEA FERRETERIA58</v>
      </c>
      <c r="B464" s="31" t="s">
        <v>6</v>
      </c>
      <c r="C464" s="31">
        <v>58</v>
      </c>
      <c r="D464" s="31" t="s">
        <v>3386</v>
      </c>
      <c r="E464" s="32">
        <f>+VLOOKUP(Table_2[[#This Row],[ID]],LISTAS[],3,0)</f>
        <v>1660.4</v>
      </c>
      <c r="F464" s="31" t="s">
        <v>7504</v>
      </c>
      <c r="G464" s="20"/>
      <c r="H464" s="20"/>
    </row>
    <row r="465" spans="1:8" ht="15.75" customHeight="1">
      <c r="A465" s="31" t="str">
        <f>+Table_2[[#This Row],[Producto]]&amp;Table_2[[#This Row],[Numero]]</f>
        <v>RESORTES LINEA FERRETERIA59</v>
      </c>
      <c r="B465" s="31" t="s">
        <v>6</v>
      </c>
      <c r="C465" s="31">
        <v>59</v>
      </c>
      <c r="D465" s="31" t="s">
        <v>3387</v>
      </c>
      <c r="E465" s="32">
        <f>+VLOOKUP(Table_2[[#This Row],[ID]],LISTAS[],3,0)</f>
        <v>1260.3599999999999</v>
      </c>
      <c r="F465" s="31" t="s">
        <v>7505</v>
      </c>
      <c r="G465" s="20"/>
      <c r="H465" s="20"/>
    </row>
    <row r="466" spans="1:8" ht="15.75" customHeight="1">
      <c r="A466" s="31" t="str">
        <f>+Table_2[[#This Row],[Producto]]&amp;Table_2[[#This Row],[Numero]]</f>
        <v>RESORTES LINEA FERRETERIA60</v>
      </c>
      <c r="B466" s="31" t="s">
        <v>6</v>
      </c>
      <c r="C466" s="31">
        <v>60</v>
      </c>
      <c r="D466" s="31" t="s">
        <v>3388</v>
      </c>
      <c r="E466" s="32">
        <f>+VLOOKUP(Table_2[[#This Row],[ID]],LISTAS[],3,0)</f>
        <v>1333.2</v>
      </c>
      <c r="F466" s="31" t="s">
        <v>7506</v>
      </c>
      <c r="G466" s="20"/>
      <c r="H466" s="20"/>
    </row>
    <row r="467" spans="1:8" ht="15.75" customHeight="1">
      <c r="A467" s="31" t="str">
        <f>+Table_2[[#This Row],[Producto]]&amp;Table_2[[#This Row],[Numero]]</f>
        <v>RESORTES LINEA FERRETERIA61</v>
      </c>
      <c r="B467" s="31" t="s">
        <v>6</v>
      </c>
      <c r="C467" s="31">
        <v>61</v>
      </c>
      <c r="D467" s="31" t="s">
        <v>3389</v>
      </c>
      <c r="E467" s="32">
        <f>+VLOOKUP(Table_2[[#This Row],[ID]],LISTAS[],3,0)</f>
        <v>1333.2</v>
      </c>
      <c r="F467" s="31" t="s">
        <v>7507</v>
      </c>
      <c r="G467" s="20"/>
      <c r="H467" s="20"/>
    </row>
    <row r="468" spans="1:8" ht="15.75" customHeight="1">
      <c r="A468" s="31" t="str">
        <f>+Table_2[[#This Row],[Producto]]&amp;Table_2[[#This Row],[Numero]]</f>
        <v>RESORTES LINEA FERRETERIA62</v>
      </c>
      <c r="B468" s="31" t="s">
        <v>6</v>
      </c>
      <c r="C468" s="31">
        <v>62</v>
      </c>
      <c r="D468" s="31" t="s">
        <v>3390</v>
      </c>
      <c r="E468" s="32">
        <f>+VLOOKUP(Table_2[[#This Row],[ID]],LISTAS[],3,0)</f>
        <v>1260.3599999999999</v>
      </c>
      <c r="F468" s="31" t="s">
        <v>7508</v>
      </c>
      <c r="G468" s="20"/>
      <c r="H468" s="20"/>
    </row>
    <row r="469" spans="1:8" ht="15.75" customHeight="1">
      <c r="A469" s="31" t="str">
        <f>+Table_2[[#This Row],[Producto]]&amp;Table_2[[#This Row],[Numero]]</f>
        <v>RESORTES LINEA FERRETERIA63</v>
      </c>
      <c r="B469" s="31" t="s">
        <v>6</v>
      </c>
      <c r="C469" s="31">
        <v>63</v>
      </c>
      <c r="D469" s="31" t="s">
        <v>3391</v>
      </c>
      <c r="E469" s="32">
        <f>+VLOOKUP(Table_2[[#This Row],[ID]],LISTAS[],3,0)</f>
        <v>1260.3599999999999</v>
      </c>
      <c r="F469" s="31" t="s">
        <v>7509</v>
      </c>
      <c r="G469" s="20"/>
      <c r="H469" s="20"/>
    </row>
    <row r="470" spans="1:8" ht="15.75" customHeight="1">
      <c r="A470" s="31" t="str">
        <f>+Table_2[[#This Row],[Producto]]&amp;Table_2[[#This Row],[Numero]]</f>
        <v>RESORTES LINEA FERRETERIA64</v>
      </c>
      <c r="B470" s="31" t="s">
        <v>6</v>
      </c>
      <c r="C470" s="31">
        <v>64</v>
      </c>
      <c r="D470" s="31" t="s">
        <v>3392</v>
      </c>
      <c r="E470" s="32">
        <f>+VLOOKUP(Table_2[[#This Row],[ID]],LISTAS[],3,0)</f>
        <v>1211.96</v>
      </c>
      <c r="F470" s="31" t="s">
        <v>7510</v>
      </c>
      <c r="G470" s="20"/>
      <c r="H470" s="20"/>
    </row>
    <row r="471" spans="1:8" ht="15.75" customHeight="1">
      <c r="A471" s="31" t="str">
        <f>+Table_2[[#This Row],[Producto]]&amp;Table_2[[#This Row],[Numero]]</f>
        <v>RESORTES LINEA FERRETERIA65</v>
      </c>
      <c r="B471" s="31" t="s">
        <v>6</v>
      </c>
      <c r="C471" s="31">
        <v>65</v>
      </c>
      <c r="D471" s="31" t="s">
        <v>3393</v>
      </c>
      <c r="E471" s="32">
        <f>+VLOOKUP(Table_2[[#This Row],[ID]],LISTAS[],3,0)</f>
        <v>1660.4</v>
      </c>
      <c r="F471" s="31" t="s">
        <v>7511</v>
      </c>
      <c r="G471" s="20"/>
      <c r="H471" s="20"/>
    </row>
    <row r="472" spans="1:8" ht="15.75" customHeight="1">
      <c r="A472" s="31" t="str">
        <f>+Table_2[[#This Row],[Producto]]&amp;Table_2[[#This Row],[Numero]]</f>
        <v>RESORTES LINEA FERRETERIA66</v>
      </c>
      <c r="B472" s="31" t="s">
        <v>6</v>
      </c>
      <c r="C472" s="31">
        <v>66</v>
      </c>
      <c r="D472" s="31" t="s">
        <v>3394</v>
      </c>
      <c r="E472" s="32">
        <f>+VLOOKUP(Table_2[[#This Row],[ID]],LISTAS[],3,0)</f>
        <v>1299.2</v>
      </c>
      <c r="F472" s="31" t="s">
        <v>7512</v>
      </c>
      <c r="G472" s="20"/>
      <c r="H472" s="20"/>
    </row>
    <row r="473" spans="1:8" ht="15.75" customHeight="1">
      <c r="A473" s="31" t="str">
        <f>+Table_2[[#This Row],[Producto]]&amp;Table_2[[#This Row],[Numero]]</f>
        <v>RESORTES LINEA FERRETERIA68</v>
      </c>
      <c r="B473" s="31" t="s">
        <v>6</v>
      </c>
      <c r="C473" s="31">
        <v>68</v>
      </c>
      <c r="D473" s="31" t="s">
        <v>3395</v>
      </c>
      <c r="E473" s="32">
        <f>+VLOOKUP(Table_2[[#This Row],[ID]],LISTAS[],3,0)</f>
        <v>1880</v>
      </c>
      <c r="F473" s="31" t="s">
        <v>7513</v>
      </c>
      <c r="G473" s="20"/>
      <c r="H473" s="20"/>
    </row>
    <row r="474" spans="1:8" ht="15.75" customHeight="1">
      <c r="A474" s="31" t="str">
        <f>+Table_2[[#This Row],[Producto]]&amp;Table_2[[#This Row],[Numero]]</f>
        <v>RESORTES LINEA FERRETERIA69</v>
      </c>
      <c r="B474" s="31" t="s">
        <v>6</v>
      </c>
      <c r="C474" s="31">
        <v>69</v>
      </c>
      <c r="D474" s="31" t="s">
        <v>3396</v>
      </c>
      <c r="E474" s="32">
        <f>+VLOOKUP(Table_2[[#This Row],[ID]],LISTAS[],3,0)</f>
        <v>1566.67</v>
      </c>
      <c r="F474" s="31" t="s">
        <v>7514</v>
      </c>
      <c r="G474" s="20"/>
      <c r="H474" s="20"/>
    </row>
    <row r="475" spans="1:8" ht="15.75" customHeight="1">
      <c r="A475" s="31" t="str">
        <f>+Table_2[[#This Row],[Producto]]&amp;Table_2[[#This Row],[Numero]]</f>
        <v>RESORTES LINEA FERRETERIA70</v>
      </c>
      <c r="B475" s="31" t="s">
        <v>6</v>
      </c>
      <c r="C475" s="31">
        <v>70</v>
      </c>
      <c r="D475" s="31" t="s">
        <v>3397</v>
      </c>
      <c r="E475" s="32">
        <f>+VLOOKUP(Table_2[[#This Row],[ID]],LISTAS[],3,0)</f>
        <v>2245.6799999999998</v>
      </c>
      <c r="F475" s="31" t="s">
        <v>7515</v>
      </c>
      <c r="G475" s="20"/>
      <c r="H475" s="20"/>
    </row>
    <row r="476" spans="1:8" ht="15.75" customHeight="1">
      <c r="A476" s="31" t="str">
        <f>+Table_2[[#This Row],[Producto]]&amp;Table_2[[#This Row],[Numero]]</f>
        <v>RESORTES LINEA FERRETERIA71</v>
      </c>
      <c r="B476" s="31" t="s">
        <v>6</v>
      </c>
      <c r="C476" s="31">
        <v>71</v>
      </c>
      <c r="D476" s="31" t="s">
        <v>3398</v>
      </c>
      <c r="E476" s="32">
        <f>+VLOOKUP(Table_2[[#This Row],[ID]],LISTAS[],3,0)</f>
        <v>1417.88</v>
      </c>
      <c r="F476" s="31" t="s">
        <v>7516</v>
      </c>
      <c r="G476" s="20"/>
      <c r="H476" s="20"/>
    </row>
    <row r="477" spans="1:8" ht="15.75" customHeight="1">
      <c r="A477" s="31" t="str">
        <f>+Table_2[[#This Row],[Producto]]&amp;Table_2[[#This Row],[Numero]]</f>
        <v>RESORTES LINEA FERRETERIA72</v>
      </c>
      <c r="B477" s="31" t="s">
        <v>6</v>
      </c>
      <c r="C477" s="31">
        <v>72</v>
      </c>
      <c r="D477" s="31" t="s">
        <v>3399</v>
      </c>
      <c r="E477" s="32">
        <f>+VLOOKUP(Table_2[[#This Row],[ID]],LISTAS[],3,0)</f>
        <v>1417.88</v>
      </c>
      <c r="F477" s="31" t="s">
        <v>7517</v>
      </c>
      <c r="G477" s="20"/>
      <c r="H477" s="20"/>
    </row>
    <row r="478" spans="1:8" ht="15.75" customHeight="1">
      <c r="A478" s="31" t="str">
        <f>+Table_2[[#This Row],[Producto]]&amp;Table_2[[#This Row],[Numero]]</f>
        <v>RESORTES LINEA FERRETERIA73</v>
      </c>
      <c r="B478" s="31" t="s">
        <v>6</v>
      </c>
      <c r="C478" s="31">
        <v>73</v>
      </c>
      <c r="D478" s="31" t="s">
        <v>3400</v>
      </c>
      <c r="E478" s="32">
        <f>+VLOOKUP(Table_2[[#This Row],[ID]],LISTAS[],3,0)</f>
        <v>1417.88</v>
      </c>
      <c r="F478" s="31" t="s">
        <v>7518</v>
      </c>
      <c r="G478" s="20"/>
      <c r="H478" s="20"/>
    </row>
    <row r="479" spans="1:8" ht="15.75" customHeight="1">
      <c r="A479" s="31" t="str">
        <f>+Table_2[[#This Row],[Producto]]&amp;Table_2[[#This Row],[Numero]]</f>
        <v>RESORTES LINEA FERRETERIA74</v>
      </c>
      <c r="B479" s="31" t="s">
        <v>6</v>
      </c>
      <c r="C479" s="31">
        <v>74</v>
      </c>
      <c r="D479" s="31" t="s">
        <v>3401</v>
      </c>
      <c r="E479" s="32">
        <f>+VLOOKUP(Table_2[[#This Row],[ID]],LISTAS[],3,0)</f>
        <v>1417.88</v>
      </c>
      <c r="F479" s="31" t="s">
        <v>7519</v>
      </c>
      <c r="G479" s="20"/>
      <c r="H479" s="20"/>
    </row>
    <row r="480" spans="1:8" ht="15.75" customHeight="1">
      <c r="A480" s="31" t="str">
        <f>+Table_2[[#This Row],[Producto]]&amp;Table_2[[#This Row],[Numero]]</f>
        <v>RESORTES LINEA FERRETERIA75</v>
      </c>
      <c r="B480" s="31" t="s">
        <v>6</v>
      </c>
      <c r="C480" s="31">
        <v>75</v>
      </c>
      <c r="D480" s="31" t="s">
        <v>3402</v>
      </c>
      <c r="E480" s="32">
        <f>+VLOOKUP(Table_2[[#This Row],[ID]],LISTAS[],3,0)</f>
        <v>1660.4</v>
      </c>
      <c r="F480" s="31" t="s">
        <v>7520</v>
      </c>
      <c r="G480" s="20"/>
      <c r="H480" s="20"/>
    </row>
    <row r="481" spans="1:8" ht="15.75" customHeight="1">
      <c r="A481" s="31" t="str">
        <f>+Table_2[[#This Row],[Producto]]&amp;Table_2[[#This Row],[Numero]]</f>
        <v>RESORTES LINEA FERRETERIA91</v>
      </c>
      <c r="B481" s="31" t="s">
        <v>6</v>
      </c>
      <c r="C481" s="31">
        <v>91</v>
      </c>
      <c r="D481" s="31" t="s">
        <v>3403</v>
      </c>
      <c r="E481" s="32">
        <f>+VLOOKUP(Table_2[[#This Row],[ID]],LISTAS[],3,0)</f>
        <v>811.92</v>
      </c>
      <c r="F481" s="31" t="s">
        <v>7521</v>
      </c>
      <c r="G481" s="20"/>
      <c r="H481" s="20"/>
    </row>
    <row r="482" spans="1:8" ht="15.75" customHeight="1">
      <c r="A482" s="31" t="str">
        <f>+Table_2[[#This Row],[Producto]]&amp;Table_2[[#This Row],[Numero]]</f>
        <v>RESORTES LINEA FERRETERIA92</v>
      </c>
      <c r="B482" s="31" t="s">
        <v>6</v>
      </c>
      <c r="C482" s="31">
        <v>92</v>
      </c>
      <c r="D482" s="31" t="s">
        <v>3404</v>
      </c>
      <c r="E482" s="32">
        <f>+VLOOKUP(Table_2[[#This Row],[ID]],LISTAS[],3,0)</f>
        <v>811.92</v>
      </c>
      <c r="F482" s="31" t="s">
        <v>7522</v>
      </c>
      <c r="G482" s="20"/>
      <c r="H482" s="20"/>
    </row>
    <row r="483" spans="1:8" ht="15.75" customHeight="1">
      <c r="A483" s="31" t="str">
        <f>+Table_2[[#This Row],[Producto]]&amp;Table_2[[#This Row],[Numero]]</f>
        <v>RESORTES LINEA FERRETERIA93</v>
      </c>
      <c r="B483" s="31" t="s">
        <v>6</v>
      </c>
      <c r="C483" s="31">
        <v>93</v>
      </c>
      <c r="D483" s="31" t="s">
        <v>3405</v>
      </c>
      <c r="E483" s="32">
        <f>+VLOOKUP(Table_2[[#This Row],[ID]],LISTAS[],3,0)</f>
        <v>811.92</v>
      </c>
      <c r="F483" s="31" t="s">
        <v>7523</v>
      </c>
      <c r="G483" s="20"/>
      <c r="H483" s="20"/>
    </row>
    <row r="484" spans="1:8" ht="15.75" customHeight="1">
      <c r="A484" s="31" t="str">
        <f>+Table_2[[#This Row],[Producto]]&amp;Table_2[[#This Row],[Numero]]</f>
        <v>RESORTES LINEA FERRETERIA94</v>
      </c>
      <c r="B484" s="31" t="s">
        <v>6</v>
      </c>
      <c r="C484" s="31">
        <v>94</v>
      </c>
      <c r="D484" s="31" t="s">
        <v>3406</v>
      </c>
      <c r="E484" s="32">
        <f>+VLOOKUP(Table_2[[#This Row],[ID]],LISTAS[],3,0)</f>
        <v>811.92</v>
      </c>
      <c r="F484" s="31" t="s">
        <v>7524</v>
      </c>
      <c r="G484" s="20"/>
      <c r="H484" s="20"/>
    </row>
    <row r="485" spans="1:8" ht="15.75" customHeight="1">
      <c r="A485" s="31" t="str">
        <f>+Table_2[[#This Row],[Producto]]&amp;Table_2[[#This Row],[Numero]]</f>
        <v>RESORTES LINEA FERRETERIA95</v>
      </c>
      <c r="B485" s="31" t="s">
        <v>6</v>
      </c>
      <c r="C485" s="31">
        <v>95</v>
      </c>
      <c r="D485" s="31" t="s">
        <v>3407</v>
      </c>
      <c r="E485" s="32">
        <f>+VLOOKUP(Table_2[[#This Row],[ID]],LISTAS[],3,0)</f>
        <v>811.92</v>
      </c>
      <c r="F485" s="31" t="s">
        <v>7525</v>
      </c>
      <c r="G485" s="20"/>
      <c r="H485" s="20"/>
    </row>
    <row r="486" spans="1:8" ht="15.75" customHeight="1">
      <c r="A486" s="31" t="str">
        <f>+Table_2[[#This Row],[Producto]]&amp;Table_2[[#This Row],[Numero]]</f>
        <v>RESORTES LINEA FERRETERIA96</v>
      </c>
      <c r="B486" s="31" t="s">
        <v>6</v>
      </c>
      <c r="C486" s="31">
        <v>96</v>
      </c>
      <c r="D486" s="31" t="s">
        <v>3408</v>
      </c>
      <c r="E486" s="32">
        <f>+VLOOKUP(Table_2[[#This Row],[ID]],LISTAS[],3,0)</f>
        <v>811.92</v>
      </c>
      <c r="F486" s="31" t="s">
        <v>7526</v>
      </c>
      <c r="G486" s="20"/>
      <c r="H486" s="20"/>
    </row>
    <row r="487" spans="1:8" ht="15.75" customHeight="1">
      <c r="A487" s="31" t="str">
        <f>+Table_2[[#This Row],[Producto]]&amp;Table_2[[#This Row],[Numero]]</f>
        <v>RESORTES LINEA FERRETERIA97</v>
      </c>
      <c r="B487" s="31" t="s">
        <v>6</v>
      </c>
      <c r="C487" s="31">
        <v>97</v>
      </c>
      <c r="D487" s="31" t="s">
        <v>3409</v>
      </c>
      <c r="E487" s="32">
        <f>+VLOOKUP(Table_2[[#This Row],[ID]],LISTAS[],3,0)</f>
        <v>811.92</v>
      </c>
      <c r="F487" s="31" t="s">
        <v>7527</v>
      </c>
      <c r="G487" s="20"/>
      <c r="H487" s="20"/>
    </row>
    <row r="488" spans="1:8" ht="15.75" customHeight="1">
      <c r="A488" s="31" t="str">
        <f>+Table_2[[#This Row],[Producto]]&amp;Table_2[[#This Row],[Numero]]</f>
        <v>RESORTES LINEA FERRETERIA98</v>
      </c>
      <c r="B488" s="31" t="s">
        <v>6</v>
      </c>
      <c r="C488" s="31">
        <v>98</v>
      </c>
      <c r="D488" s="31" t="s">
        <v>3410</v>
      </c>
      <c r="E488" s="32">
        <f>+VLOOKUP(Table_2[[#This Row],[ID]],LISTAS[],3,0)</f>
        <v>811.92</v>
      </c>
      <c r="F488" s="31" t="s">
        <v>7528</v>
      </c>
      <c r="G488" s="20"/>
      <c r="H488" s="20"/>
    </row>
    <row r="489" spans="1:8" ht="15.75" customHeight="1">
      <c r="A489" s="31" t="str">
        <f>+Table_2[[#This Row],[Producto]]&amp;Table_2[[#This Row],[Numero]]</f>
        <v>RESORTES LINEA FERRETERIA99</v>
      </c>
      <c r="B489" s="31" t="s">
        <v>6</v>
      </c>
      <c r="C489" s="31">
        <v>99</v>
      </c>
      <c r="D489" s="31" t="s">
        <v>3411</v>
      </c>
      <c r="E489" s="32">
        <f>+VLOOKUP(Table_2[[#This Row],[ID]],LISTAS[],3,0)</f>
        <v>1002.67</v>
      </c>
      <c r="F489" s="31" t="s">
        <v>7529</v>
      </c>
      <c r="G489" s="20"/>
      <c r="H489" s="20"/>
    </row>
    <row r="490" spans="1:8" ht="15.75" customHeight="1">
      <c r="A490" s="31" t="str">
        <f>+Table_2[[#This Row],[Producto]]&amp;Table_2[[#This Row],[Numero]]</f>
        <v>RESORTES LINEA FERRETERIA100</v>
      </c>
      <c r="B490" s="31" t="s">
        <v>6</v>
      </c>
      <c r="C490" s="31">
        <v>100</v>
      </c>
      <c r="D490" s="31" t="s">
        <v>3412</v>
      </c>
      <c r="E490" s="32">
        <f>+VLOOKUP(Table_2[[#This Row],[ID]],LISTAS[],3,0)</f>
        <v>1183.7</v>
      </c>
      <c r="F490" s="31" t="s">
        <v>7530</v>
      </c>
      <c r="G490" s="20"/>
      <c r="H490" s="20"/>
    </row>
    <row r="491" spans="1:8" ht="15.75" customHeight="1">
      <c r="A491" s="31" t="str">
        <f>+Table_2[[#This Row],[Producto]]&amp;Table_2[[#This Row],[Numero]]</f>
        <v>RESORTES LINEA FERRETERIA101</v>
      </c>
      <c r="B491" s="31" t="s">
        <v>6</v>
      </c>
      <c r="C491" s="31">
        <v>101</v>
      </c>
      <c r="D491" s="31" t="s">
        <v>3413</v>
      </c>
      <c r="E491" s="32">
        <f>+VLOOKUP(Table_2[[#This Row],[ID]],LISTAS[],3,0)</f>
        <v>811.92</v>
      </c>
      <c r="F491" s="31" t="s">
        <v>7531</v>
      </c>
      <c r="G491" s="20"/>
      <c r="H491" s="20"/>
    </row>
    <row r="492" spans="1:8" ht="15.75" customHeight="1">
      <c r="A492" s="31" t="str">
        <f>+Table_2[[#This Row],[Producto]]&amp;Table_2[[#This Row],[Numero]]</f>
        <v>RESORTES LINEA FERRETERIA102</v>
      </c>
      <c r="B492" s="31" t="s">
        <v>6</v>
      </c>
      <c r="C492" s="31">
        <v>102</v>
      </c>
      <c r="D492" s="31" t="s">
        <v>3414</v>
      </c>
      <c r="E492" s="32">
        <f>+VLOOKUP(Table_2[[#This Row],[ID]],LISTAS[],3,0)</f>
        <v>811.92</v>
      </c>
      <c r="F492" s="31" t="s">
        <v>7532</v>
      </c>
      <c r="G492" s="20"/>
      <c r="H492" s="20"/>
    </row>
    <row r="493" spans="1:8" ht="15.75" customHeight="1">
      <c r="A493" s="31" t="str">
        <f>+Table_2[[#This Row],[Producto]]&amp;Table_2[[#This Row],[Numero]]</f>
        <v>RESORTES LINEA FERRETERIA103</v>
      </c>
      <c r="B493" s="31" t="s">
        <v>6</v>
      </c>
      <c r="C493" s="31">
        <v>103</v>
      </c>
      <c r="D493" s="31" t="s">
        <v>3415</v>
      </c>
      <c r="E493" s="32">
        <f>+VLOOKUP(Table_2[[#This Row],[ID]],LISTAS[],3,0)</f>
        <v>940</v>
      </c>
      <c r="F493" s="31" t="s">
        <v>7533</v>
      </c>
      <c r="G493" s="20"/>
      <c r="H493" s="20"/>
    </row>
    <row r="494" spans="1:8" ht="15.75" customHeight="1">
      <c r="A494" s="31" t="str">
        <f>+Table_2[[#This Row],[Producto]]&amp;Table_2[[#This Row],[Numero]]</f>
        <v>RESORTES LINEA COMPLEMENTARIA269</v>
      </c>
      <c r="B494" s="31" t="s">
        <v>9</v>
      </c>
      <c r="C494" s="31">
        <v>269</v>
      </c>
      <c r="D494" s="31" t="s">
        <v>3416</v>
      </c>
      <c r="E494" s="32">
        <f>+VLOOKUP(Table_2[[#This Row],[ID]],LISTAS[],3,0)</f>
        <v>3408.08</v>
      </c>
      <c r="F494" s="31" t="s">
        <v>7534</v>
      </c>
      <c r="G494" s="20"/>
      <c r="H494" s="20"/>
    </row>
    <row r="495" spans="1:8" ht="15.75" customHeight="1">
      <c r="A495" s="31" t="str">
        <f>+Table_2[[#This Row],[Producto]]&amp;Table_2[[#This Row],[Numero]]</f>
        <v>RESORTES LINEA COMPLEMENTARIA270</v>
      </c>
      <c r="B495" s="31" t="s">
        <v>9</v>
      </c>
      <c r="C495" s="31">
        <v>270</v>
      </c>
      <c r="D495" s="31" t="s">
        <v>3417</v>
      </c>
      <c r="E495" s="32">
        <f>+VLOOKUP(Table_2[[#This Row],[ID]],LISTAS[],3,0)</f>
        <v>933.16</v>
      </c>
      <c r="F495" s="31" t="s">
        <v>7535</v>
      </c>
      <c r="G495" s="20"/>
      <c r="H495" s="20"/>
    </row>
    <row r="496" spans="1:8" ht="15.75" customHeight="1">
      <c r="A496" s="31" t="str">
        <f>+Table_2[[#This Row],[Producto]]&amp;Table_2[[#This Row],[Numero]]</f>
        <v>RESORTES LINEA COMPLEMENTARIA271</v>
      </c>
      <c r="B496" s="31" t="s">
        <v>9</v>
      </c>
      <c r="C496" s="31">
        <v>271</v>
      </c>
      <c r="D496" s="31" t="s">
        <v>3418</v>
      </c>
      <c r="E496" s="32">
        <f>+VLOOKUP(Table_2[[#This Row],[ID]],LISTAS[],3,0)</f>
        <v>933.16</v>
      </c>
      <c r="F496" s="31" t="s">
        <v>7536</v>
      </c>
      <c r="G496" s="20"/>
      <c r="H496" s="20"/>
    </row>
    <row r="497" spans="1:8" ht="15.75" customHeight="1">
      <c r="A497" s="31" t="str">
        <f>+Table_2[[#This Row],[Producto]]&amp;Table_2[[#This Row],[Numero]]</f>
        <v>RESORTES LINEA COMPLEMENTARIA272</v>
      </c>
      <c r="B497" s="31" t="s">
        <v>9</v>
      </c>
      <c r="C497" s="31">
        <v>272</v>
      </c>
      <c r="D497" s="31" t="s">
        <v>3419</v>
      </c>
      <c r="E497" s="32">
        <f>+VLOOKUP(Table_2[[#This Row],[ID]],LISTAS[],3,0)</f>
        <v>933.16</v>
      </c>
      <c r="F497" s="31" t="s">
        <v>7537</v>
      </c>
      <c r="G497" s="20"/>
      <c r="H497" s="20"/>
    </row>
    <row r="498" spans="1:8" ht="15.75" customHeight="1">
      <c r="A498" s="31" t="str">
        <f>+Table_2[[#This Row],[Producto]]&amp;Table_2[[#This Row],[Numero]]</f>
        <v>RESORTES LINEA COMPLEMENTARIA273</v>
      </c>
      <c r="B498" s="31" t="s">
        <v>9</v>
      </c>
      <c r="C498" s="31">
        <v>273</v>
      </c>
      <c r="D498" s="31" t="s">
        <v>3420</v>
      </c>
      <c r="E498" s="32">
        <f>+VLOOKUP(Table_2[[#This Row],[ID]],LISTAS[],3,0)</f>
        <v>1512.52</v>
      </c>
      <c r="F498" s="31" t="s">
        <v>7538</v>
      </c>
      <c r="G498" s="20"/>
      <c r="H498" s="20"/>
    </row>
    <row r="499" spans="1:8" ht="15.75" customHeight="1">
      <c r="A499" s="31" t="str">
        <f>+Table_2[[#This Row],[Producto]]&amp;Table_2[[#This Row],[Numero]]</f>
        <v>RESORTES LINEA COMPLEMENTARIA274</v>
      </c>
      <c r="B499" s="31" t="s">
        <v>9</v>
      </c>
      <c r="C499" s="31">
        <v>274</v>
      </c>
      <c r="D499" s="31" t="s">
        <v>3421</v>
      </c>
      <c r="E499" s="32">
        <f>+VLOOKUP(Table_2[[#This Row],[ID]],LISTAS[],3,0)</f>
        <v>1378.67</v>
      </c>
      <c r="F499" s="31" t="s">
        <v>7539</v>
      </c>
      <c r="G499" s="20"/>
      <c r="H499" s="20"/>
    </row>
    <row r="500" spans="1:8" ht="15.75" customHeight="1">
      <c r="A500" s="31" t="str">
        <f>+Table_2[[#This Row],[Producto]]&amp;Table_2[[#This Row],[Numero]]</f>
        <v>RESORTES LINEA COMPLEMENTARIA275</v>
      </c>
      <c r="B500" s="31" t="s">
        <v>9</v>
      </c>
      <c r="C500" s="31">
        <v>275</v>
      </c>
      <c r="D500" s="31" t="s">
        <v>3422</v>
      </c>
      <c r="E500" s="32">
        <f>+VLOOKUP(Table_2[[#This Row],[ID]],LISTAS[],3,0)</f>
        <v>1883.36</v>
      </c>
      <c r="F500" s="31" t="s">
        <v>7540</v>
      </c>
      <c r="G500" s="20"/>
      <c r="H500" s="20"/>
    </row>
    <row r="501" spans="1:8" ht="15.75" customHeight="1">
      <c r="A501" s="31" t="str">
        <f>+Table_2[[#This Row],[Producto]]&amp;Table_2[[#This Row],[Numero]]</f>
        <v>RESORTES LINEA COMPLEMENTARIA276</v>
      </c>
      <c r="B501" s="31" t="s">
        <v>9</v>
      </c>
      <c r="C501" s="31">
        <v>276</v>
      </c>
      <c r="D501" s="31" t="s">
        <v>3423</v>
      </c>
      <c r="E501" s="32">
        <f>+VLOOKUP(Table_2[[#This Row],[ID]],LISTAS[],3,0)</f>
        <v>2511.12</v>
      </c>
      <c r="F501" s="31" t="s">
        <v>7541</v>
      </c>
      <c r="G501" s="20"/>
      <c r="H501" s="20"/>
    </row>
    <row r="502" spans="1:8" ht="15.75" customHeight="1">
      <c r="A502" s="31" t="str">
        <f>+Table_2[[#This Row],[Producto]]&amp;Table_2[[#This Row],[Numero]]</f>
        <v>RESORTES LINEA COMPLEMENTARIA277</v>
      </c>
      <c r="B502" s="31" t="s">
        <v>9</v>
      </c>
      <c r="C502" s="31">
        <v>277</v>
      </c>
      <c r="D502" s="31" t="s">
        <v>3424</v>
      </c>
      <c r="E502" s="32">
        <f>+VLOOKUP(Table_2[[#This Row],[ID]],LISTAS[],3,0)</f>
        <v>3138.92</v>
      </c>
      <c r="F502" s="31" t="s">
        <v>7542</v>
      </c>
      <c r="G502" s="20"/>
      <c r="H502" s="20"/>
    </row>
    <row r="503" spans="1:8" ht="15.75" customHeight="1">
      <c r="A503" s="31" t="str">
        <f>+Table_2[[#This Row],[Producto]]&amp;Table_2[[#This Row],[Numero]]</f>
        <v>RESORTES LINEA COMPLEMENTARIA278</v>
      </c>
      <c r="B503" s="31" t="s">
        <v>9</v>
      </c>
      <c r="C503" s="31">
        <v>278</v>
      </c>
      <c r="D503" s="31" t="s">
        <v>3425</v>
      </c>
      <c r="E503" s="32">
        <f>+VLOOKUP(Table_2[[#This Row],[ID]],LISTAS[],3,0)</f>
        <v>1883.36</v>
      </c>
      <c r="F503" s="31" t="s">
        <v>7543</v>
      </c>
      <c r="G503" s="20"/>
      <c r="H503" s="20"/>
    </row>
    <row r="504" spans="1:8" ht="15.75" customHeight="1">
      <c r="A504" s="31" t="str">
        <f>+Table_2[[#This Row],[Producto]]&amp;Table_2[[#This Row],[Numero]]</f>
        <v>RESORTES LINEA COMPLEMENTARIA279</v>
      </c>
      <c r="B504" s="31" t="s">
        <v>9</v>
      </c>
      <c r="C504" s="31">
        <v>279</v>
      </c>
      <c r="D504" s="31" t="s">
        <v>3426</v>
      </c>
      <c r="E504" s="32">
        <f>+VLOOKUP(Table_2[[#This Row],[ID]],LISTAS[],3,0)</f>
        <v>2959.6</v>
      </c>
      <c r="F504" s="31" t="s">
        <v>7544</v>
      </c>
      <c r="G504" s="20"/>
      <c r="H504" s="20"/>
    </row>
    <row r="505" spans="1:8" ht="15.75" customHeight="1">
      <c r="A505" s="31" t="str">
        <f>+Table_2[[#This Row],[Producto]]&amp;Table_2[[#This Row],[Numero]]</f>
        <v>RESORTES LINEA COMPLEMENTARIA280</v>
      </c>
      <c r="B505" s="31" t="s">
        <v>9</v>
      </c>
      <c r="C505" s="31">
        <v>280</v>
      </c>
      <c r="D505" s="31" t="s">
        <v>3427</v>
      </c>
      <c r="E505" s="32">
        <f>+VLOOKUP(Table_2[[#This Row],[ID]],LISTAS[],3,0)</f>
        <v>4125.32</v>
      </c>
      <c r="F505" s="31" t="s">
        <v>7545</v>
      </c>
      <c r="G505" s="20"/>
      <c r="H505" s="20"/>
    </row>
    <row r="506" spans="1:8" ht="15.75" customHeight="1">
      <c r="A506" s="31" t="str">
        <f>+Table_2[[#This Row],[Producto]]&amp;Table_2[[#This Row],[Numero]]</f>
        <v>RESORTES LINEA COMPLEMENTARIA281</v>
      </c>
      <c r="B506" s="31" t="s">
        <v>9</v>
      </c>
      <c r="C506" s="31">
        <v>281</v>
      </c>
      <c r="D506" s="31" t="s">
        <v>3428</v>
      </c>
      <c r="E506" s="32">
        <f>+VLOOKUP(Table_2[[#This Row],[ID]],LISTAS[],3,0)</f>
        <v>2152.52</v>
      </c>
      <c r="F506" s="31" t="s">
        <v>7546</v>
      </c>
      <c r="G506" s="20"/>
      <c r="H506" s="20"/>
    </row>
    <row r="507" spans="1:8" ht="15.75" customHeight="1">
      <c r="A507" s="31" t="str">
        <f>+Table_2[[#This Row],[Producto]]&amp;Table_2[[#This Row],[Numero]]</f>
        <v>RESORTES LINEA COMPLEMENTARIA282</v>
      </c>
      <c r="B507" s="31" t="s">
        <v>9</v>
      </c>
      <c r="C507" s="31">
        <v>282</v>
      </c>
      <c r="D507" s="31" t="s">
        <v>3429</v>
      </c>
      <c r="E507" s="32">
        <f>+VLOOKUP(Table_2[[#This Row],[ID]],LISTAS[],3,0)</f>
        <v>2601</v>
      </c>
      <c r="F507" s="31" t="s">
        <v>7547</v>
      </c>
      <c r="G507" s="20"/>
      <c r="H507" s="20"/>
    </row>
    <row r="508" spans="1:8" ht="15.75" customHeight="1">
      <c r="A508" s="31" t="str">
        <f>+Table_2[[#This Row],[Producto]]&amp;Table_2[[#This Row],[Numero]]</f>
        <v>RESORTES LINEA COMPLEMENTARIA283</v>
      </c>
      <c r="B508" s="31" t="s">
        <v>9</v>
      </c>
      <c r="C508" s="31">
        <v>283</v>
      </c>
      <c r="D508" s="31" t="s">
        <v>3430</v>
      </c>
      <c r="E508" s="32">
        <f>+VLOOKUP(Table_2[[#This Row],[ID]],LISTAS[],3,0)</f>
        <v>2017.92</v>
      </c>
      <c r="F508" s="31" t="s">
        <v>7548</v>
      </c>
      <c r="G508" s="20"/>
      <c r="H508" s="20"/>
    </row>
    <row r="509" spans="1:8" ht="15.75" customHeight="1">
      <c r="A509" s="31" t="str">
        <f>+Table_2[[#This Row],[Producto]]&amp;Table_2[[#This Row],[Numero]]</f>
        <v>RESORTES LINEA COMPLEMENTARIA284</v>
      </c>
      <c r="B509" s="31" t="s">
        <v>9</v>
      </c>
      <c r="C509" s="31">
        <v>284</v>
      </c>
      <c r="D509" s="31" t="s">
        <v>3431</v>
      </c>
      <c r="E509" s="32">
        <f>+VLOOKUP(Table_2[[#This Row],[ID]],LISTAS[],3,0)</f>
        <v>2017.92</v>
      </c>
      <c r="F509" s="31" t="s">
        <v>7549</v>
      </c>
      <c r="G509" s="20"/>
      <c r="H509" s="20"/>
    </row>
    <row r="510" spans="1:8" ht="15.75" customHeight="1">
      <c r="A510" s="31" t="str">
        <f>+Table_2[[#This Row],[Producto]]&amp;Table_2[[#This Row],[Numero]]</f>
        <v>RESORTES LINEA COMPLEMENTARIA285</v>
      </c>
      <c r="B510" s="31" t="s">
        <v>9</v>
      </c>
      <c r="C510" s="31">
        <v>285</v>
      </c>
      <c r="D510" s="31" t="s">
        <v>3432</v>
      </c>
      <c r="E510" s="32">
        <f>+VLOOKUP(Table_2[[#This Row],[ID]],LISTAS[],3,0)</f>
        <v>3228.76</v>
      </c>
      <c r="F510" s="31" t="s">
        <v>7550</v>
      </c>
      <c r="G510" s="20"/>
      <c r="H510" s="20"/>
    </row>
    <row r="511" spans="1:8" ht="15.75" customHeight="1">
      <c r="A511" s="31" t="str">
        <f>+Table_2[[#This Row],[Producto]]&amp;Table_2[[#This Row],[Numero]]</f>
        <v>RESORTES LINEA COMPLEMENTARIA286</v>
      </c>
      <c r="B511" s="31" t="s">
        <v>9</v>
      </c>
      <c r="C511" s="31">
        <v>286</v>
      </c>
      <c r="D511" s="31" t="s">
        <v>3433</v>
      </c>
      <c r="E511" s="32">
        <f>+VLOOKUP(Table_2[[#This Row],[ID]],LISTAS[],3,0)</f>
        <v>2017.92</v>
      </c>
      <c r="F511" s="31" t="s">
        <v>7551</v>
      </c>
      <c r="G511" s="20"/>
      <c r="H511" s="20"/>
    </row>
    <row r="512" spans="1:8" ht="15.75" customHeight="1">
      <c r="A512" s="31" t="str">
        <f>+Table_2[[#This Row],[Producto]]&amp;Table_2[[#This Row],[Numero]]</f>
        <v>RESORTES LINEA COMPLEMENTARIA287</v>
      </c>
      <c r="B512" s="31" t="s">
        <v>9</v>
      </c>
      <c r="C512" s="31">
        <v>287</v>
      </c>
      <c r="D512" s="31" t="s">
        <v>3434</v>
      </c>
      <c r="E512" s="32">
        <f>+VLOOKUP(Table_2[[#This Row],[ID]],LISTAS[],3,0)</f>
        <v>3094.2</v>
      </c>
      <c r="F512" s="31" t="s">
        <v>7552</v>
      </c>
      <c r="G512" s="20"/>
      <c r="H512" s="20"/>
    </row>
    <row r="513" spans="1:8" ht="15.75" customHeight="1">
      <c r="A513" s="31" t="str">
        <f>+Table_2[[#This Row],[Producto]]&amp;Table_2[[#This Row],[Numero]]</f>
        <v>RESORTES LINEA COMPLEMENTARIA288</v>
      </c>
      <c r="B513" s="31" t="s">
        <v>9</v>
      </c>
      <c r="C513" s="31">
        <v>288</v>
      </c>
      <c r="D513" s="31" t="s">
        <v>3435</v>
      </c>
      <c r="E513" s="32">
        <f>+VLOOKUP(Table_2[[#This Row],[ID]],LISTAS[],3,0)</f>
        <v>2466.4</v>
      </c>
      <c r="F513" s="31" t="s">
        <v>7553</v>
      </c>
      <c r="G513" s="20"/>
      <c r="H513" s="20"/>
    </row>
    <row r="514" spans="1:8" ht="15.75" customHeight="1">
      <c r="A514" s="31" t="str">
        <f>+Table_2[[#This Row],[Producto]]&amp;Table_2[[#This Row],[Numero]]</f>
        <v>RESORTES LINEA COMPLEMENTARIA289</v>
      </c>
      <c r="B514" s="31" t="s">
        <v>9</v>
      </c>
      <c r="C514" s="31">
        <v>289</v>
      </c>
      <c r="D514" s="31" t="s">
        <v>3436</v>
      </c>
      <c r="E514" s="32">
        <f>+VLOOKUP(Table_2[[#This Row],[ID]],LISTAS[],3,0)</f>
        <v>4304.6400000000003</v>
      </c>
      <c r="F514" s="31" t="s">
        <v>7554</v>
      </c>
      <c r="G514" s="20"/>
      <c r="H514" s="20"/>
    </row>
    <row r="515" spans="1:8" ht="15.75" customHeight="1">
      <c r="A515" s="31" t="str">
        <f>+Table_2[[#This Row],[Producto]]&amp;Table_2[[#This Row],[Numero]]</f>
        <v>RESORTES LINEA COMPLEMENTARIA290</v>
      </c>
      <c r="B515" s="31" t="s">
        <v>9</v>
      </c>
      <c r="C515" s="31">
        <v>290</v>
      </c>
      <c r="D515" s="31" t="s">
        <v>3437</v>
      </c>
      <c r="E515" s="32">
        <f>+VLOOKUP(Table_2[[#This Row],[ID]],LISTAS[],3,0)</f>
        <v>1300.32</v>
      </c>
      <c r="F515" s="31" t="s">
        <v>7555</v>
      </c>
      <c r="G515" s="20"/>
      <c r="H515" s="20"/>
    </row>
    <row r="516" spans="1:8" ht="15.75" customHeight="1">
      <c r="A516" s="31" t="str">
        <f>+Table_2[[#This Row],[Producto]]&amp;Table_2[[#This Row],[Numero]]</f>
        <v>RESORTES LINEA COMPLEMENTARIA291</v>
      </c>
      <c r="B516" s="31" t="s">
        <v>9</v>
      </c>
      <c r="C516" s="31">
        <v>291</v>
      </c>
      <c r="D516" s="31" t="s">
        <v>3438</v>
      </c>
      <c r="E516" s="32">
        <f>+VLOOKUP(Table_2[[#This Row],[ID]],LISTAS[],3,0)</f>
        <v>811.92</v>
      </c>
      <c r="F516" s="31" t="s">
        <v>7556</v>
      </c>
      <c r="G516" s="20"/>
      <c r="H516" s="20"/>
    </row>
    <row r="517" spans="1:8" ht="15.75" customHeight="1">
      <c r="A517" s="31" t="str">
        <f>+Table_2[[#This Row],[Producto]]&amp;Table_2[[#This Row],[Numero]]</f>
        <v>RESORTES LINEA COMPLEMENTARIA292</v>
      </c>
      <c r="B517" s="31" t="s">
        <v>9</v>
      </c>
      <c r="C517" s="31">
        <v>292</v>
      </c>
      <c r="D517" s="31" t="s">
        <v>3439</v>
      </c>
      <c r="E517" s="32">
        <f>+VLOOKUP(Table_2[[#This Row],[ID]],LISTAS[],3,0)</f>
        <v>811.92</v>
      </c>
      <c r="F517" s="31" t="s">
        <v>7557</v>
      </c>
      <c r="G517" s="20"/>
      <c r="H517" s="20"/>
    </row>
    <row r="518" spans="1:8" ht="15.75" customHeight="1">
      <c r="A518" s="31" t="str">
        <f>+Table_2[[#This Row],[Producto]]&amp;Table_2[[#This Row],[Numero]]</f>
        <v>RESORTES LINEA COMPLEMENTARIA293</v>
      </c>
      <c r="B518" s="31" t="s">
        <v>9</v>
      </c>
      <c r="C518" s="31">
        <v>293</v>
      </c>
      <c r="D518" s="31" t="s">
        <v>3440</v>
      </c>
      <c r="E518" s="32">
        <f>+VLOOKUP(Table_2[[#This Row],[ID]],LISTAS[],3,0)</f>
        <v>811.92</v>
      </c>
      <c r="F518" s="31" t="s">
        <v>7558</v>
      </c>
      <c r="G518" s="20"/>
      <c r="H518" s="20"/>
    </row>
    <row r="519" spans="1:8" ht="15.75" customHeight="1">
      <c r="A519" s="31" t="str">
        <f>+Table_2[[#This Row],[Producto]]&amp;Table_2[[#This Row],[Numero]]</f>
        <v>RESORTES LINEA COMPLEMENTARIA294</v>
      </c>
      <c r="B519" s="31" t="s">
        <v>9</v>
      </c>
      <c r="C519" s="31">
        <v>294</v>
      </c>
      <c r="D519" s="31" t="s">
        <v>3441</v>
      </c>
      <c r="E519" s="32">
        <f>+VLOOKUP(Table_2[[#This Row],[ID]],LISTAS[],3,0)</f>
        <v>811.92</v>
      </c>
      <c r="F519" s="31" t="s">
        <v>7559</v>
      </c>
      <c r="G519" s="20"/>
      <c r="H519" s="20"/>
    </row>
    <row r="520" spans="1:8" ht="15.75" customHeight="1">
      <c r="A520" s="31" t="str">
        <f>+Table_2[[#This Row],[Producto]]&amp;Table_2[[#This Row],[Numero]]</f>
        <v>RESORTES LINEA COMPLEMENTARIA295</v>
      </c>
      <c r="B520" s="31" t="s">
        <v>9</v>
      </c>
      <c r="C520" s="31">
        <v>295</v>
      </c>
      <c r="D520" s="31" t="s">
        <v>3442</v>
      </c>
      <c r="E520" s="32">
        <f>+VLOOKUP(Table_2[[#This Row],[ID]],LISTAS[],3,0)</f>
        <v>811.92</v>
      </c>
      <c r="F520" s="31" t="s">
        <v>7560</v>
      </c>
      <c r="G520" s="20"/>
      <c r="H520" s="20"/>
    </row>
    <row r="521" spans="1:8" ht="15.75" customHeight="1">
      <c r="A521" s="31" t="str">
        <f>+Table_2[[#This Row],[Producto]]&amp;Table_2[[#This Row],[Numero]]</f>
        <v>RESORTES LINEA COMPLEMENTARIA296</v>
      </c>
      <c r="B521" s="31" t="s">
        <v>9</v>
      </c>
      <c r="C521" s="31">
        <v>296</v>
      </c>
      <c r="D521" s="31" t="s">
        <v>3443</v>
      </c>
      <c r="E521" s="32">
        <f>+VLOOKUP(Table_2[[#This Row],[ID]],LISTAS[],3,0)</f>
        <v>1300.32</v>
      </c>
      <c r="F521" s="31" t="s">
        <v>7561</v>
      </c>
      <c r="G521" s="20"/>
      <c r="H521" s="20"/>
    </row>
    <row r="522" spans="1:8" ht="15.75" customHeight="1">
      <c r="A522" s="31" t="str">
        <f>+Table_2[[#This Row],[Producto]]&amp;Table_2[[#This Row],[Numero]]</f>
        <v>RESORTES LINEA COMPLEMENTARIA297</v>
      </c>
      <c r="B522" s="31" t="s">
        <v>9</v>
      </c>
      <c r="C522" s="31">
        <v>297</v>
      </c>
      <c r="D522" s="31" t="s">
        <v>3444</v>
      </c>
      <c r="E522" s="32">
        <f>+VLOOKUP(Table_2[[#This Row],[ID]],LISTAS[],3,0)</f>
        <v>1973.2</v>
      </c>
      <c r="F522" s="31" t="s">
        <v>7562</v>
      </c>
      <c r="G522" s="20"/>
      <c r="H522" s="20"/>
    </row>
    <row r="523" spans="1:8" ht="15.75" customHeight="1">
      <c r="A523" s="31" t="str">
        <f>+Table_2[[#This Row],[Producto]]&amp;Table_2[[#This Row],[Numero]]</f>
        <v>RESORTES LINEA COMPLEMENTARIA298</v>
      </c>
      <c r="B523" s="31" t="s">
        <v>9</v>
      </c>
      <c r="C523" s="31">
        <v>298</v>
      </c>
      <c r="D523" s="31" t="s">
        <v>3444</v>
      </c>
      <c r="E523" s="32">
        <f>+VLOOKUP(Table_2[[#This Row],[ID]],LISTAS[],3,0)</f>
        <v>2152.52</v>
      </c>
      <c r="F523" s="31" t="s">
        <v>7563</v>
      </c>
      <c r="G523" s="20"/>
      <c r="H523" s="20"/>
    </row>
    <row r="524" spans="1:8" ht="15.75" customHeight="1">
      <c r="A524" s="31" t="str">
        <f>+Table_2[[#This Row],[Producto]]&amp;Table_2[[#This Row],[Numero]]</f>
        <v>RESORTES LINEA COMPLEMENTARIA299</v>
      </c>
      <c r="B524" s="31" t="s">
        <v>9</v>
      </c>
      <c r="C524" s="31">
        <v>299</v>
      </c>
      <c r="D524" s="31" t="s">
        <v>3445</v>
      </c>
      <c r="E524" s="32">
        <f>+VLOOKUP(Table_2[[#This Row],[ID]],LISTAS[],3,0)</f>
        <v>1883.36</v>
      </c>
      <c r="F524" s="31" t="s">
        <v>7564</v>
      </c>
      <c r="G524" s="20"/>
      <c r="H524" s="20"/>
    </row>
    <row r="525" spans="1:8" ht="15.75" customHeight="1">
      <c r="A525" s="31" t="str">
        <f>+Table_2[[#This Row],[Producto]]&amp;Table_2[[#This Row],[Numero]]</f>
        <v>RESORTES LINEA COMPLEMENTARIA300</v>
      </c>
      <c r="B525" s="31" t="s">
        <v>9</v>
      </c>
      <c r="C525" s="31">
        <v>300</v>
      </c>
      <c r="D525" s="31" t="s">
        <v>3446</v>
      </c>
      <c r="E525" s="32">
        <f>+VLOOKUP(Table_2[[#This Row],[ID]],LISTAS[],3,0)</f>
        <v>811.92</v>
      </c>
      <c r="F525" s="31" t="s">
        <v>7565</v>
      </c>
      <c r="G525" s="20"/>
      <c r="H525" s="20"/>
    </row>
    <row r="526" spans="1:8" ht="15.75" customHeight="1">
      <c r="A526" s="31" t="str">
        <f>+Table_2[[#This Row],[Producto]]&amp;Table_2[[#This Row],[Numero]]</f>
        <v>RESORTES LINEA COMPLEMENTARIA302</v>
      </c>
      <c r="B526" s="31" t="s">
        <v>9</v>
      </c>
      <c r="C526" s="31">
        <v>302</v>
      </c>
      <c r="D526" s="31" t="s">
        <v>3447</v>
      </c>
      <c r="E526" s="32">
        <f>+VLOOKUP(Table_2[[#This Row],[ID]],LISTAS[],3,0)</f>
        <v>811.92</v>
      </c>
      <c r="F526" s="31" t="s">
        <v>7566</v>
      </c>
      <c r="G526" s="20"/>
      <c r="H526" s="20"/>
    </row>
    <row r="527" spans="1:8" ht="15.75" customHeight="1">
      <c r="A527" s="31" t="str">
        <f>+Table_2[[#This Row],[Producto]]&amp;Table_2[[#This Row],[Numero]]</f>
        <v>RESORTES LINEA COMPLEMENTARIA303</v>
      </c>
      <c r="B527" s="31" t="s">
        <v>9</v>
      </c>
      <c r="C527" s="31">
        <v>303</v>
      </c>
      <c r="D527" s="31" t="s">
        <v>3448</v>
      </c>
      <c r="E527" s="32">
        <f>+VLOOKUP(Table_2[[#This Row],[ID]],LISTAS[],3,0)</f>
        <v>811.92</v>
      </c>
      <c r="F527" s="31" t="s">
        <v>7567</v>
      </c>
      <c r="G527" s="20"/>
      <c r="H527" s="20"/>
    </row>
    <row r="528" spans="1:8" ht="15.75" customHeight="1">
      <c r="A528" s="31" t="str">
        <f>+Table_2[[#This Row],[Producto]]&amp;Table_2[[#This Row],[Numero]]</f>
        <v>RESORTES LINEA COMPLEMENTARIA304</v>
      </c>
      <c r="B528" s="31" t="s">
        <v>9</v>
      </c>
      <c r="C528" s="31">
        <v>304</v>
      </c>
      <c r="D528" s="31" t="s">
        <v>3449</v>
      </c>
      <c r="E528" s="32">
        <f>+VLOOKUP(Table_2[[#This Row],[ID]],LISTAS[],3,0)</f>
        <v>811.92</v>
      </c>
      <c r="F528" s="31" t="s">
        <v>7568</v>
      </c>
      <c r="G528" s="20"/>
      <c r="H528" s="20"/>
    </row>
    <row r="529" spans="1:8" ht="15.75" customHeight="1">
      <c r="A529" s="31" t="str">
        <f>+Table_2[[#This Row],[Producto]]&amp;Table_2[[#This Row],[Numero]]</f>
        <v>RESORTES LINEA COMPLEMENTARIA305</v>
      </c>
      <c r="B529" s="31" t="s">
        <v>9</v>
      </c>
      <c r="C529" s="31">
        <v>305</v>
      </c>
      <c r="D529" s="31" t="s">
        <v>3450</v>
      </c>
      <c r="E529" s="32">
        <f>+VLOOKUP(Table_2[[#This Row],[ID]],LISTAS[],3,0)</f>
        <v>811.92</v>
      </c>
      <c r="F529" s="31" t="s">
        <v>7569</v>
      </c>
      <c r="G529" s="20"/>
      <c r="H529" s="20"/>
    </row>
    <row r="530" spans="1:8" ht="15.75" customHeight="1">
      <c r="A530" s="31" t="str">
        <f>+Table_2[[#This Row],[Producto]]&amp;Table_2[[#This Row],[Numero]]</f>
        <v>RESORTES LINEA COMPLEMENTARIA306</v>
      </c>
      <c r="B530" s="31" t="s">
        <v>9</v>
      </c>
      <c r="C530" s="31">
        <v>306</v>
      </c>
      <c r="D530" s="31" t="s">
        <v>3451</v>
      </c>
      <c r="E530" s="32">
        <f>+VLOOKUP(Table_2[[#This Row],[ID]],LISTAS[],3,0)</f>
        <v>811.92</v>
      </c>
      <c r="F530" s="31" t="s">
        <v>7570</v>
      </c>
      <c r="G530" s="20"/>
      <c r="H530" s="20"/>
    </row>
    <row r="531" spans="1:8" ht="15.75" customHeight="1">
      <c r="A531" s="31" t="str">
        <f>+Table_2[[#This Row],[Producto]]&amp;Table_2[[#This Row],[Numero]]</f>
        <v>RESORTES LINEA COMPLEMENTARIA308</v>
      </c>
      <c r="B531" s="31" t="s">
        <v>9</v>
      </c>
      <c r="C531" s="31">
        <v>308</v>
      </c>
      <c r="D531" s="31" t="s">
        <v>3452</v>
      </c>
      <c r="E531" s="32">
        <f>+VLOOKUP(Table_2[[#This Row],[ID]],LISTAS[],3,0)</f>
        <v>811.92</v>
      </c>
      <c r="F531" s="31" t="s">
        <v>7571</v>
      </c>
      <c r="G531" s="20"/>
      <c r="H531" s="20"/>
    </row>
    <row r="532" spans="1:8" ht="15.75" customHeight="1">
      <c r="A532" s="31" t="str">
        <f>+Table_2[[#This Row],[Producto]]&amp;Table_2[[#This Row],[Numero]]</f>
        <v>RESORTES LINEA COMPLEMENTARIA309</v>
      </c>
      <c r="B532" s="31" t="s">
        <v>9</v>
      </c>
      <c r="C532" s="31">
        <v>309</v>
      </c>
      <c r="D532" s="31" t="s">
        <v>3453</v>
      </c>
      <c r="E532" s="32">
        <f>+VLOOKUP(Table_2[[#This Row],[ID]],LISTAS[],3,0)</f>
        <v>933.16</v>
      </c>
      <c r="F532" s="31" t="s">
        <v>7572</v>
      </c>
      <c r="G532" s="20"/>
      <c r="H532" s="20"/>
    </row>
    <row r="533" spans="1:8" ht="15.75" customHeight="1">
      <c r="A533" s="31" t="str">
        <f>+Table_2[[#This Row],[Producto]]&amp;Table_2[[#This Row],[Numero]]</f>
        <v>RESORTES LINEA COMPLEMENTARIA310</v>
      </c>
      <c r="B533" s="31" t="s">
        <v>9</v>
      </c>
      <c r="C533" s="31">
        <v>310</v>
      </c>
      <c r="D533" s="31" t="s">
        <v>3454</v>
      </c>
      <c r="E533" s="32">
        <f>+VLOOKUP(Table_2[[#This Row],[ID]],LISTAS[],3,0)</f>
        <v>811.92</v>
      </c>
      <c r="F533" s="31" t="s">
        <v>7573</v>
      </c>
      <c r="G533" s="20"/>
      <c r="H533" s="20"/>
    </row>
    <row r="534" spans="1:8" ht="15.75" customHeight="1">
      <c r="A534" s="31" t="str">
        <f>+Table_2[[#This Row],[Producto]]&amp;Table_2[[#This Row],[Numero]]</f>
        <v>RESORTES LINEA COMPLEMENTARIA312</v>
      </c>
      <c r="B534" s="31" t="s">
        <v>9</v>
      </c>
      <c r="C534" s="31">
        <v>312</v>
      </c>
      <c r="D534" s="31" t="s">
        <v>3455</v>
      </c>
      <c r="E534" s="32">
        <f>+VLOOKUP(Table_2[[#This Row],[ID]],LISTAS[],3,0)</f>
        <v>811.92</v>
      </c>
      <c r="F534" s="31" t="s">
        <v>7574</v>
      </c>
      <c r="G534" s="20"/>
      <c r="H534" s="20"/>
    </row>
    <row r="535" spans="1:8" ht="15.75" customHeight="1">
      <c r="A535" s="31" t="str">
        <f>+Table_2[[#This Row],[Producto]]&amp;Table_2[[#This Row],[Numero]]</f>
        <v>RESORTES LINEA COMPLEMENTARIA313</v>
      </c>
      <c r="B535" s="31" t="s">
        <v>9</v>
      </c>
      <c r="C535" s="31">
        <v>313</v>
      </c>
      <c r="D535" s="31" t="s">
        <v>3456</v>
      </c>
      <c r="E535" s="32">
        <f>+VLOOKUP(Table_2[[#This Row],[ID]],LISTAS[],3,0)</f>
        <v>811.92</v>
      </c>
      <c r="F535" s="31" t="s">
        <v>7575</v>
      </c>
      <c r="G535" s="20"/>
      <c r="H535" s="20"/>
    </row>
    <row r="536" spans="1:8" ht="15.75" customHeight="1">
      <c r="A536" s="31" t="str">
        <f>+Table_2[[#This Row],[Producto]]&amp;Table_2[[#This Row],[Numero]]</f>
        <v>RESORTES LINEA COMPLEMENTARIA316</v>
      </c>
      <c r="B536" s="31" t="s">
        <v>9</v>
      </c>
      <c r="C536" s="31">
        <v>316</v>
      </c>
      <c r="D536" s="31" t="s">
        <v>3457</v>
      </c>
      <c r="E536" s="32">
        <f>+VLOOKUP(Table_2[[#This Row],[ID]],LISTAS[],3,0)</f>
        <v>811.92</v>
      </c>
      <c r="F536" s="31" t="s">
        <v>7576</v>
      </c>
      <c r="G536" s="20"/>
      <c r="H536" s="20"/>
    </row>
    <row r="537" spans="1:8" ht="15.75" customHeight="1">
      <c r="A537" s="31" t="str">
        <f>+Table_2[[#This Row],[Producto]]&amp;Table_2[[#This Row],[Numero]]</f>
        <v>RESORTES LINEA COMPLEMENTARIA317</v>
      </c>
      <c r="B537" s="31" t="s">
        <v>9</v>
      </c>
      <c r="C537" s="31">
        <v>317</v>
      </c>
      <c r="D537" s="31" t="s">
        <v>3458</v>
      </c>
      <c r="E537" s="32">
        <f>+VLOOKUP(Table_2[[#This Row],[ID]],LISTAS[],3,0)</f>
        <v>1046.32</v>
      </c>
      <c r="F537" s="31" t="s">
        <v>7577</v>
      </c>
      <c r="G537" s="20"/>
      <c r="H537" s="20"/>
    </row>
    <row r="538" spans="1:8" ht="15.75" customHeight="1">
      <c r="A538" s="31" t="str">
        <f>+Table_2[[#This Row],[Producto]]&amp;Table_2[[#This Row],[Numero]]</f>
        <v>RESORTES LINEA COMPLEMENTARIA318</v>
      </c>
      <c r="B538" s="31" t="s">
        <v>9</v>
      </c>
      <c r="C538" s="31">
        <v>318</v>
      </c>
      <c r="D538" s="31" t="s">
        <v>3459</v>
      </c>
      <c r="E538" s="32">
        <f>+VLOOKUP(Table_2[[#This Row],[ID]],LISTAS[],3,0)</f>
        <v>811.92</v>
      </c>
      <c r="F538" s="31" t="s">
        <v>7578</v>
      </c>
      <c r="G538" s="20"/>
      <c r="H538" s="20"/>
    </row>
    <row r="539" spans="1:8" ht="15.75" customHeight="1">
      <c r="A539" s="31" t="str">
        <f>+Table_2[[#This Row],[Producto]]&amp;Table_2[[#This Row],[Numero]]</f>
        <v>RESORTES LINEA COMPLEMENTARIA320</v>
      </c>
      <c r="B539" s="31" t="s">
        <v>9</v>
      </c>
      <c r="C539" s="31">
        <v>320</v>
      </c>
      <c r="D539" s="31" t="s">
        <v>3460</v>
      </c>
      <c r="E539" s="32">
        <f>+VLOOKUP(Table_2[[#This Row],[ID]],LISTAS[],3,0)</f>
        <v>811.92</v>
      </c>
      <c r="F539" s="31" t="s">
        <v>7579</v>
      </c>
      <c r="G539" s="20"/>
      <c r="H539" s="20"/>
    </row>
    <row r="540" spans="1:8" ht="15.75" customHeight="1">
      <c r="A540" s="31" t="str">
        <f>+Table_2[[#This Row],[Producto]]&amp;Table_2[[#This Row],[Numero]]</f>
        <v>RESORTES LINEA COMPLEMENTARIA322</v>
      </c>
      <c r="B540" s="31" t="s">
        <v>9</v>
      </c>
      <c r="C540" s="31">
        <v>322</v>
      </c>
      <c r="D540" s="31" t="s">
        <v>3461</v>
      </c>
      <c r="E540" s="32">
        <f>+VLOOKUP(Table_2[[#This Row],[ID]],LISTAS[],3,0)</f>
        <v>811.92</v>
      </c>
      <c r="F540" s="31" t="s">
        <v>7580</v>
      </c>
      <c r="G540" s="20"/>
      <c r="H540" s="20"/>
    </row>
    <row r="541" spans="1:8" ht="15.75" customHeight="1">
      <c r="A541" s="31" t="str">
        <f>+Table_2[[#This Row],[Producto]]&amp;Table_2[[#This Row],[Numero]]</f>
        <v>RESORTES LINEA COMPLEMENTARIA324</v>
      </c>
      <c r="B541" s="31" t="s">
        <v>9</v>
      </c>
      <c r="C541" s="31">
        <v>324</v>
      </c>
      <c r="D541" s="31" t="s">
        <v>3462</v>
      </c>
      <c r="E541" s="32">
        <f>+VLOOKUP(Table_2[[#This Row],[ID]],LISTAS[],3,0)</f>
        <v>811.92</v>
      </c>
      <c r="F541" s="31" t="s">
        <v>7581</v>
      </c>
      <c r="G541" s="20"/>
      <c r="H541" s="20"/>
    </row>
    <row r="542" spans="1:8" ht="15.75" customHeight="1">
      <c r="A542" s="31" t="str">
        <f>+Table_2[[#This Row],[Producto]]&amp;Table_2[[#This Row],[Numero]]</f>
        <v>RESORTES LINEA COMPLEMENTARIA326</v>
      </c>
      <c r="B542" s="31" t="s">
        <v>9</v>
      </c>
      <c r="C542" s="31">
        <v>326</v>
      </c>
      <c r="D542" s="31" t="s">
        <v>3463</v>
      </c>
      <c r="E542" s="32">
        <f>+VLOOKUP(Table_2[[#This Row],[ID]],LISTAS[],3,0)</f>
        <v>940</v>
      </c>
      <c r="F542" s="31" t="s">
        <v>7582</v>
      </c>
      <c r="G542" s="20"/>
      <c r="H542" s="20"/>
    </row>
    <row r="543" spans="1:8" ht="15.75" customHeight="1">
      <c r="A543" s="31" t="str">
        <f>+Table_2[[#This Row],[Producto]]&amp;Table_2[[#This Row],[Numero]]</f>
        <v>RESORTES LINEA COMPLEMENTARIA327</v>
      </c>
      <c r="B543" s="31" t="s">
        <v>9</v>
      </c>
      <c r="C543" s="31">
        <v>327</v>
      </c>
      <c r="D543" s="31" t="s">
        <v>3464</v>
      </c>
      <c r="E543" s="32">
        <f>+VLOOKUP(Table_2[[#This Row],[ID]],LISTAS[],3,0)</f>
        <v>916.16</v>
      </c>
      <c r="F543" s="31" t="s">
        <v>7583</v>
      </c>
      <c r="G543" s="20"/>
      <c r="H543" s="20"/>
    </row>
    <row r="544" spans="1:8" ht="15.75" customHeight="1">
      <c r="A544" s="31" t="str">
        <f>+Table_2[[#This Row],[Producto]]&amp;Table_2[[#This Row],[Numero]]</f>
        <v>RESORTES LINEA COMPLEMENTARIA328</v>
      </c>
      <c r="B544" s="31" t="s">
        <v>9</v>
      </c>
      <c r="C544" s="31">
        <v>328</v>
      </c>
      <c r="D544" s="31" t="s">
        <v>3465</v>
      </c>
      <c r="E544" s="32">
        <f>+VLOOKUP(Table_2[[#This Row],[ID]],LISTAS[],3,0)</f>
        <v>1002.67</v>
      </c>
      <c r="F544" s="31" t="s">
        <v>7584</v>
      </c>
      <c r="G544" s="20"/>
      <c r="H544" s="20"/>
    </row>
    <row r="545" spans="1:8" ht="15.75" customHeight="1">
      <c r="A545" s="31" t="str">
        <f>+Table_2[[#This Row],[Producto]]&amp;Table_2[[#This Row],[Numero]]</f>
        <v>RESORTES LINEA COMPLEMENTARIA330</v>
      </c>
      <c r="B545" s="31" t="s">
        <v>9</v>
      </c>
      <c r="C545" s="31">
        <v>330</v>
      </c>
      <c r="D545" s="31" t="s">
        <v>3466</v>
      </c>
      <c r="E545" s="32">
        <f>+VLOOKUP(Table_2[[#This Row],[ID]],LISTAS[],3,0)</f>
        <v>811.92</v>
      </c>
      <c r="F545" s="31" t="s">
        <v>7585</v>
      </c>
      <c r="G545" s="20"/>
      <c r="H545" s="20"/>
    </row>
    <row r="546" spans="1:8" ht="15.75" customHeight="1">
      <c r="A546" s="31" t="str">
        <f>+Table_2[[#This Row],[Producto]]&amp;Table_2[[#This Row],[Numero]]</f>
        <v>RESORTES LINEA COMPLEMENTARIA332</v>
      </c>
      <c r="B546" s="31" t="s">
        <v>9</v>
      </c>
      <c r="C546" s="31">
        <v>332</v>
      </c>
      <c r="D546" s="31" t="s">
        <v>3467</v>
      </c>
      <c r="E546" s="32">
        <f>+VLOOKUP(Table_2[[#This Row],[ID]],LISTAS[],3,0)</f>
        <v>1002.67</v>
      </c>
      <c r="F546" s="31" t="s">
        <v>7586</v>
      </c>
      <c r="G546" s="20"/>
      <c r="H546" s="20"/>
    </row>
    <row r="547" spans="1:8" ht="15.75" customHeight="1">
      <c r="A547" s="31" t="str">
        <f>+Table_2[[#This Row],[Producto]]&amp;Table_2[[#This Row],[Numero]]</f>
        <v>RESORTES LINEA COMPLEMENTARIA334</v>
      </c>
      <c r="B547" s="31" t="s">
        <v>9</v>
      </c>
      <c r="C547" s="31">
        <v>334</v>
      </c>
      <c r="D547" s="31" t="s">
        <v>3468</v>
      </c>
      <c r="E547" s="32">
        <f>+VLOOKUP(Table_2[[#This Row],[ID]],LISTAS[],3,0)</f>
        <v>940</v>
      </c>
      <c r="F547" s="31" t="s">
        <v>7587</v>
      </c>
      <c r="G547" s="20"/>
      <c r="H547" s="20"/>
    </row>
    <row r="548" spans="1:8" ht="15.75" customHeight="1">
      <c r="A548" s="31" t="str">
        <f>+Table_2[[#This Row],[Producto]]&amp;Table_2[[#This Row],[Numero]]</f>
        <v>RESORTES LINEA COMPLEMENTARIA336</v>
      </c>
      <c r="B548" s="31" t="s">
        <v>9</v>
      </c>
      <c r="C548" s="31">
        <v>336</v>
      </c>
      <c r="D548" s="31" t="s">
        <v>3469</v>
      </c>
      <c r="E548" s="32">
        <f>+VLOOKUP(Table_2[[#This Row],[ID]],LISTAS[],3,0)</f>
        <v>811.92</v>
      </c>
      <c r="F548" s="31" t="s">
        <v>7588</v>
      </c>
      <c r="G548" s="20"/>
      <c r="H548" s="20"/>
    </row>
    <row r="549" spans="1:8" ht="15.75" customHeight="1">
      <c r="A549" s="31" t="str">
        <f>+Table_2[[#This Row],[Producto]]&amp;Table_2[[#This Row],[Numero]]</f>
        <v>RESORTES LINEA COMPLEMENTARIA338</v>
      </c>
      <c r="B549" s="31" t="s">
        <v>9</v>
      </c>
      <c r="C549" s="31">
        <v>338</v>
      </c>
      <c r="D549" s="31" t="s">
        <v>3470</v>
      </c>
      <c r="E549" s="32">
        <f>+VLOOKUP(Table_2[[#This Row],[ID]],LISTAS[],3,0)</f>
        <v>811.92</v>
      </c>
      <c r="F549" s="31" t="s">
        <v>7589</v>
      </c>
      <c r="G549" s="20"/>
      <c r="H549" s="20"/>
    </row>
    <row r="550" spans="1:8" ht="15.75" customHeight="1">
      <c r="A550" s="31" t="str">
        <f>+Table_2[[#This Row],[Producto]]&amp;Table_2[[#This Row],[Numero]]</f>
        <v>RESORTES LINEA COMPLEMENTARIA340</v>
      </c>
      <c r="B550" s="31" t="s">
        <v>9</v>
      </c>
      <c r="C550" s="31">
        <v>340</v>
      </c>
      <c r="D550" s="31" t="s">
        <v>3471</v>
      </c>
      <c r="E550" s="32">
        <f>+VLOOKUP(Table_2[[#This Row],[ID]],LISTAS[],3,0)</f>
        <v>1175.72</v>
      </c>
      <c r="F550" s="31" t="s">
        <v>7590</v>
      </c>
      <c r="G550" s="20"/>
      <c r="H550" s="20"/>
    </row>
    <row r="551" spans="1:8" ht="15.75" customHeight="1">
      <c r="A551" s="31" t="str">
        <f>+Table_2[[#This Row],[Producto]]&amp;Table_2[[#This Row],[Numero]]</f>
        <v>RESORTES LINEA COMPLEMENTARIA341</v>
      </c>
      <c r="B551" s="31" t="s">
        <v>9</v>
      </c>
      <c r="C551" s="31">
        <v>341</v>
      </c>
      <c r="D551" s="31" t="s">
        <v>3472</v>
      </c>
      <c r="E551" s="32">
        <f>+VLOOKUP(Table_2[[#This Row],[ID]],LISTAS[],3,0)</f>
        <v>1253.33</v>
      </c>
      <c r="F551" s="31" t="s">
        <v>7591</v>
      </c>
      <c r="G551" s="20"/>
      <c r="H551" s="20"/>
    </row>
    <row r="552" spans="1:8" ht="15.75" customHeight="1">
      <c r="A552" s="31" t="str">
        <f>+Table_2[[#This Row],[Producto]]&amp;Table_2[[#This Row],[Numero]]</f>
        <v>RESORTES LINEA COMPLEMENTARIA342</v>
      </c>
      <c r="B552" s="31" t="s">
        <v>9</v>
      </c>
      <c r="C552" s="31">
        <v>342</v>
      </c>
      <c r="D552" s="31" t="s">
        <v>3412</v>
      </c>
      <c r="E552" s="32">
        <f>+VLOOKUP(Table_2[[#This Row],[ID]],LISTAS[],3,0)</f>
        <v>1253.33</v>
      </c>
      <c r="F552" s="31" t="s">
        <v>7592</v>
      </c>
      <c r="G552" s="20"/>
      <c r="H552" s="20"/>
    </row>
    <row r="553" spans="1:8" ht="15.75" customHeight="1">
      <c r="A553" s="31" t="str">
        <f>+Table_2[[#This Row],[Producto]]&amp;Table_2[[#This Row],[Numero]]</f>
        <v>RESORTES LINEA COMPLEMENTARIA343</v>
      </c>
      <c r="B553" s="31" t="s">
        <v>9</v>
      </c>
      <c r="C553" s="31">
        <v>343</v>
      </c>
      <c r="D553" s="31" t="s">
        <v>3473</v>
      </c>
      <c r="E553" s="32">
        <f>+VLOOKUP(Table_2[[#This Row],[ID]],LISTAS[],3,0)</f>
        <v>1030.04</v>
      </c>
      <c r="F553" s="31" t="s">
        <v>7593</v>
      </c>
      <c r="G553" s="20"/>
      <c r="H553" s="20"/>
    </row>
    <row r="554" spans="1:8" ht="15.75" customHeight="1">
      <c r="A554" s="31" t="str">
        <f>+Table_2[[#This Row],[Producto]]&amp;Table_2[[#This Row],[Numero]]</f>
        <v>RESORTES LINEA COMPLEMENTARIA344</v>
      </c>
      <c r="B554" s="31" t="s">
        <v>9</v>
      </c>
      <c r="C554" s="31">
        <v>344</v>
      </c>
      <c r="D554" s="31" t="s">
        <v>3474</v>
      </c>
      <c r="E554" s="32">
        <f>+VLOOKUP(Table_2[[#This Row],[ID]],LISTAS[],3,0)</f>
        <v>811.92</v>
      </c>
      <c r="F554" s="31" t="s">
        <v>7594</v>
      </c>
      <c r="G554" s="20"/>
      <c r="H554" s="20"/>
    </row>
    <row r="555" spans="1:8" ht="15.75" customHeight="1">
      <c r="A555" s="31" t="str">
        <f>+Table_2[[#This Row],[Producto]]&amp;Table_2[[#This Row],[Numero]]</f>
        <v>RESORTES LINEA COMPLEMENTARIA346</v>
      </c>
      <c r="B555" s="31" t="s">
        <v>9</v>
      </c>
      <c r="C555" s="31">
        <v>346</v>
      </c>
      <c r="D555" s="31" t="s">
        <v>3475</v>
      </c>
      <c r="E555" s="32">
        <f>+VLOOKUP(Table_2[[#This Row],[ID]],LISTAS[],3,0)</f>
        <v>811.92</v>
      </c>
      <c r="F555" s="31" t="s">
        <v>7595</v>
      </c>
      <c r="G555" s="20"/>
      <c r="H555" s="20"/>
    </row>
    <row r="556" spans="1:8" ht="15.75" customHeight="1">
      <c r="A556" s="31" t="str">
        <f>+Table_2[[#This Row],[Producto]]&amp;Table_2[[#This Row],[Numero]]</f>
        <v>RESORTES LINEA COMPLEMENTARIA348</v>
      </c>
      <c r="B556" s="31" t="s">
        <v>9</v>
      </c>
      <c r="C556" s="31">
        <v>348</v>
      </c>
      <c r="D556" s="31" t="s">
        <v>3476</v>
      </c>
      <c r="E556" s="32">
        <f>+VLOOKUP(Table_2[[#This Row],[ID]],LISTAS[],3,0)</f>
        <v>811.92</v>
      </c>
      <c r="F556" s="31" t="s">
        <v>7596</v>
      </c>
      <c r="G556" s="20"/>
      <c r="H556" s="20"/>
    </row>
    <row r="557" spans="1:8" ht="15.75" customHeight="1">
      <c r="A557" s="31" t="str">
        <f>+Table_2[[#This Row],[Producto]]&amp;Table_2[[#This Row],[Numero]]</f>
        <v>RESORTES LINEA COMPLEMENTARIA349</v>
      </c>
      <c r="B557" s="31" t="s">
        <v>9</v>
      </c>
      <c r="C557" s="31">
        <v>349</v>
      </c>
      <c r="D557" s="31" t="s">
        <v>3477</v>
      </c>
      <c r="E557" s="32">
        <f>+VLOOKUP(Table_2[[#This Row],[ID]],LISTAS[],3,0)</f>
        <v>1253.33</v>
      </c>
      <c r="F557" s="31" t="s">
        <v>7597</v>
      </c>
      <c r="G557" s="20"/>
      <c r="H557" s="20"/>
    </row>
    <row r="558" spans="1:8" ht="15.75" customHeight="1">
      <c r="A558" s="31" t="str">
        <f>+Table_2[[#This Row],[Producto]]&amp;Table_2[[#This Row],[Numero]]</f>
        <v>RESORTES LINEA COMPLEMENTARIA350</v>
      </c>
      <c r="B558" s="31" t="s">
        <v>9</v>
      </c>
      <c r="C558" s="31">
        <v>350</v>
      </c>
      <c r="D558" s="31" t="s">
        <v>3478</v>
      </c>
      <c r="E558" s="32">
        <f>+VLOOKUP(Table_2[[#This Row],[ID]],LISTAS[],3,0)</f>
        <v>1504</v>
      </c>
      <c r="F558" s="31" t="s">
        <v>7598</v>
      </c>
      <c r="G558" s="20"/>
      <c r="H558" s="20"/>
    </row>
    <row r="559" spans="1:8" ht="15.75" customHeight="1">
      <c r="A559" s="31" t="str">
        <f>+Table_2[[#This Row],[Producto]]&amp;Table_2[[#This Row],[Numero]]</f>
        <v>RESORTES LINEA COMPLEMENTARIA352</v>
      </c>
      <c r="B559" s="31" t="s">
        <v>9</v>
      </c>
      <c r="C559" s="31">
        <v>352</v>
      </c>
      <c r="D559" s="31" t="s">
        <v>3479</v>
      </c>
      <c r="E559" s="32">
        <f>+VLOOKUP(Table_2[[#This Row],[ID]],LISTAS[],3,0)</f>
        <v>1054.44</v>
      </c>
      <c r="F559" s="31" t="s">
        <v>7599</v>
      </c>
      <c r="G559" s="20"/>
      <c r="H559" s="20"/>
    </row>
    <row r="560" spans="1:8" ht="15.75" customHeight="1">
      <c r="A560" s="31" t="str">
        <f>+Table_2[[#This Row],[Producto]]&amp;Table_2[[#This Row],[Numero]]</f>
        <v>RESORTES LINEA COMPLEMENTARIA353</v>
      </c>
      <c r="B560" s="31" t="s">
        <v>9</v>
      </c>
      <c r="C560" s="31">
        <v>353</v>
      </c>
      <c r="D560" s="31" t="s">
        <v>3479</v>
      </c>
      <c r="E560" s="32">
        <f>+VLOOKUP(Table_2[[#This Row],[ID]],LISTAS[],3,0)</f>
        <v>1054.44</v>
      </c>
      <c r="F560" s="31" t="s">
        <v>7600</v>
      </c>
      <c r="G560" s="20"/>
      <c r="H560" s="20"/>
    </row>
    <row r="561" spans="1:8" ht="15.75" customHeight="1">
      <c r="A561" s="31" t="str">
        <f>+Table_2[[#This Row],[Producto]]&amp;Table_2[[#This Row],[Numero]]</f>
        <v>RESORTES LINEA COMPLEMENTARIA354</v>
      </c>
      <c r="B561" s="31" t="s">
        <v>9</v>
      </c>
      <c r="C561" s="31">
        <v>354</v>
      </c>
      <c r="D561" s="31" t="s">
        <v>3480</v>
      </c>
      <c r="E561" s="32">
        <f>+VLOOKUP(Table_2[[#This Row],[ID]],LISTAS[],3,0)</f>
        <v>1054.44</v>
      </c>
      <c r="F561" s="31" t="s">
        <v>7601</v>
      </c>
      <c r="G561" s="20"/>
      <c r="H561" s="20"/>
    </row>
    <row r="562" spans="1:8" ht="15.75" customHeight="1">
      <c r="A562" s="31" t="str">
        <f>+Table_2[[#This Row],[Producto]]&amp;Table_2[[#This Row],[Numero]]</f>
        <v>RESORTES LINEA COMPLEMENTARIA355</v>
      </c>
      <c r="B562" s="31" t="s">
        <v>9</v>
      </c>
      <c r="C562" s="31">
        <v>355</v>
      </c>
      <c r="D562" s="31" t="s">
        <v>3481</v>
      </c>
      <c r="E562" s="32">
        <f>+VLOOKUP(Table_2[[#This Row],[ID]],LISTAS[],3,0)</f>
        <v>1054.44</v>
      </c>
      <c r="F562" s="31" t="s">
        <v>7602</v>
      </c>
      <c r="G562" s="20"/>
      <c r="H562" s="20"/>
    </row>
    <row r="563" spans="1:8" ht="15.75" customHeight="1">
      <c r="A563" s="31" t="str">
        <f>+Table_2[[#This Row],[Producto]]&amp;Table_2[[#This Row],[Numero]]</f>
        <v>RESORTES LINEA COMPLEMENTARIA356</v>
      </c>
      <c r="B563" s="31" t="s">
        <v>9</v>
      </c>
      <c r="C563" s="31">
        <v>356</v>
      </c>
      <c r="D563" s="31" t="s">
        <v>3482</v>
      </c>
      <c r="E563" s="32">
        <f>+VLOOKUP(Table_2[[#This Row],[ID]],LISTAS[],3,0)</f>
        <v>1054.44</v>
      </c>
      <c r="F563" s="31" t="s">
        <v>7603</v>
      </c>
      <c r="G563" s="20"/>
      <c r="H563" s="20"/>
    </row>
    <row r="564" spans="1:8" ht="15.75" customHeight="1">
      <c r="A564" s="31" t="str">
        <f>+Table_2[[#This Row],[Producto]]&amp;Table_2[[#This Row],[Numero]]</f>
        <v>RESORTES LINEA COMPLEMENTARIA358</v>
      </c>
      <c r="B564" s="31" t="s">
        <v>9</v>
      </c>
      <c r="C564" s="31">
        <v>358</v>
      </c>
      <c r="D564" s="31" t="s">
        <v>3483</v>
      </c>
      <c r="E564" s="32">
        <f>+VLOOKUP(Table_2[[#This Row],[ID]],LISTAS[],3,0)</f>
        <v>1054.44</v>
      </c>
      <c r="F564" s="31" t="s">
        <v>7604</v>
      </c>
      <c r="G564" s="20"/>
      <c r="H564" s="20"/>
    </row>
    <row r="565" spans="1:8" ht="15.75" customHeight="1">
      <c r="A565" s="31" t="str">
        <f>+Table_2[[#This Row],[Producto]]&amp;Table_2[[#This Row],[Numero]]</f>
        <v>RESORTES LINEA COMPLEMENTARIA360</v>
      </c>
      <c r="B565" s="31" t="s">
        <v>9</v>
      </c>
      <c r="C565" s="31">
        <v>360</v>
      </c>
      <c r="D565" s="31" t="s">
        <v>3484</v>
      </c>
      <c r="E565" s="32">
        <f>+VLOOKUP(Table_2[[#This Row],[ID]],LISTAS[],3,0)</f>
        <v>1054.44</v>
      </c>
      <c r="F565" s="31" t="s">
        <v>7605</v>
      </c>
      <c r="G565" s="20"/>
      <c r="H565" s="20"/>
    </row>
    <row r="566" spans="1:8" ht="15.75" customHeight="1">
      <c r="A566" s="31" t="str">
        <f>+Table_2[[#This Row],[Producto]]&amp;Table_2[[#This Row],[Numero]]</f>
        <v>RESORTES LINEA COMPLEMENTARIA362</v>
      </c>
      <c r="B566" s="31" t="s">
        <v>9</v>
      </c>
      <c r="C566" s="31">
        <v>362</v>
      </c>
      <c r="D566" s="31" t="s">
        <v>3485</v>
      </c>
      <c r="E566" s="32">
        <f>+VLOOKUP(Table_2[[#This Row],[ID]],LISTAS[],3,0)</f>
        <v>1054.44</v>
      </c>
      <c r="F566" s="31" t="s">
        <v>7606</v>
      </c>
      <c r="G566" s="20"/>
      <c r="H566" s="20"/>
    </row>
    <row r="567" spans="1:8" ht="15.75" customHeight="1">
      <c r="A567" s="31" t="str">
        <f>+Table_2[[#This Row],[Producto]]&amp;Table_2[[#This Row],[Numero]]</f>
        <v>RESORTES LINEA COMPLEMENTARIA364</v>
      </c>
      <c r="B567" s="31" t="s">
        <v>9</v>
      </c>
      <c r="C567" s="31">
        <v>364</v>
      </c>
      <c r="D567" s="31" t="s">
        <v>3486</v>
      </c>
      <c r="E567" s="32">
        <f>+VLOOKUP(Table_2[[#This Row],[ID]],LISTAS[],3,0)</f>
        <v>1054.44</v>
      </c>
      <c r="F567" s="31" t="s">
        <v>7607</v>
      </c>
      <c r="G567" s="20"/>
      <c r="H567" s="20"/>
    </row>
    <row r="568" spans="1:8" ht="15.75" customHeight="1">
      <c r="A568" s="31" t="str">
        <f>+Table_2[[#This Row],[Producto]]&amp;Table_2[[#This Row],[Numero]]</f>
        <v>RESORTES LINEA COMPLEMENTARIA365</v>
      </c>
      <c r="B568" s="31" t="s">
        <v>9</v>
      </c>
      <c r="C568" s="31">
        <v>365</v>
      </c>
      <c r="D568" s="31" t="s">
        <v>3487</v>
      </c>
      <c r="E568" s="32">
        <f>+VLOOKUP(Table_2[[#This Row],[ID]],LISTAS[],3,0)</f>
        <v>1175.72</v>
      </c>
      <c r="F568" s="31" t="s">
        <v>7608</v>
      </c>
      <c r="G568" s="20"/>
      <c r="H568" s="20"/>
    </row>
    <row r="569" spans="1:8" ht="15.75" customHeight="1">
      <c r="A569" s="31" t="str">
        <f>+Table_2[[#This Row],[Producto]]&amp;Table_2[[#This Row],[Numero]]</f>
        <v>RESORTES LINEA COMPLEMENTARIA366</v>
      </c>
      <c r="B569" s="31" t="s">
        <v>9</v>
      </c>
      <c r="C569" s="31">
        <v>366</v>
      </c>
      <c r="D569" s="31" t="s">
        <v>3488</v>
      </c>
      <c r="E569" s="32">
        <f>+VLOOKUP(Table_2[[#This Row],[ID]],LISTAS[],3,0)</f>
        <v>909.16</v>
      </c>
      <c r="F569" s="31" t="s">
        <v>7609</v>
      </c>
      <c r="G569" s="20"/>
      <c r="H569" s="20"/>
    </row>
    <row r="570" spans="1:8" ht="15.75" customHeight="1">
      <c r="A570" s="31" t="str">
        <f>+Table_2[[#This Row],[Producto]]&amp;Table_2[[#This Row],[Numero]]</f>
        <v>RESORTES LINEA COMPLEMENTARIA367</v>
      </c>
      <c r="B570" s="31" t="s">
        <v>9</v>
      </c>
      <c r="C570" s="31">
        <v>367</v>
      </c>
      <c r="D570" s="31" t="s">
        <v>3489</v>
      </c>
      <c r="E570" s="32">
        <f>+VLOOKUP(Table_2[[#This Row],[ID]],LISTAS[],3,0)</f>
        <v>1175.72</v>
      </c>
      <c r="F570" s="31" t="s">
        <v>7610</v>
      </c>
      <c r="G570" s="20"/>
      <c r="H570" s="20"/>
    </row>
    <row r="571" spans="1:8" ht="15.75" customHeight="1">
      <c r="A571" s="31" t="str">
        <f>+Table_2[[#This Row],[Producto]]&amp;Table_2[[#This Row],[Numero]]</f>
        <v>RESORTES LINEA COMPLEMENTARIA368</v>
      </c>
      <c r="B571" s="31" t="s">
        <v>9</v>
      </c>
      <c r="C571" s="31">
        <v>368</v>
      </c>
      <c r="D571" s="31" t="s">
        <v>3490</v>
      </c>
      <c r="E571" s="32">
        <f>+VLOOKUP(Table_2[[#This Row],[ID]],LISTAS[],3,0)</f>
        <v>1175.72</v>
      </c>
      <c r="F571" s="31" t="s">
        <v>7611</v>
      </c>
      <c r="G571" s="20"/>
      <c r="H571" s="20"/>
    </row>
    <row r="572" spans="1:8" ht="15.75" customHeight="1">
      <c r="A572" s="31" t="str">
        <f>+Table_2[[#This Row],[Producto]]&amp;Table_2[[#This Row],[Numero]]</f>
        <v>RESORTES LINEA COMPLEMENTARIA370</v>
      </c>
      <c r="B572" s="31" t="s">
        <v>9</v>
      </c>
      <c r="C572" s="31">
        <v>370</v>
      </c>
      <c r="D572" s="31" t="s">
        <v>3491</v>
      </c>
      <c r="E572" s="32">
        <f>+VLOOKUP(Table_2[[#This Row],[ID]],LISTAS[],3,0)</f>
        <v>1465.92</v>
      </c>
      <c r="F572" s="31" t="s">
        <v>7612</v>
      </c>
      <c r="G572" s="20"/>
      <c r="H572" s="20"/>
    </row>
    <row r="573" spans="1:8" ht="15.75" customHeight="1">
      <c r="A573" s="31" t="str">
        <f>+Table_2[[#This Row],[Producto]]&amp;Table_2[[#This Row],[Numero]]</f>
        <v>RESORTES LINEA COMPLEMENTARIA371</v>
      </c>
      <c r="B573" s="31" t="s">
        <v>9</v>
      </c>
      <c r="C573" s="31">
        <v>371</v>
      </c>
      <c r="D573" s="31" t="s">
        <v>3492</v>
      </c>
      <c r="E573" s="32">
        <f>+VLOOKUP(Table_2[[#This Row],[ID]],LISTAS[],3,0)</f>
        <v>1128</v>
      </c>
      <c r="F573" s="31" t="s">
        <v>7613</v>
      </c>
      <c r="G573" s="20"/>
      <c r="H573" s="20"/>
    </row>
    <row r="574" spans="1:8" ht="15.75" customHeight="1">
      <c r="A574" s="31" t="str">
        <f>+Table_2[[#This Row],[Producto]]&amp;Table_2[[#This Row],[Numero]]</f>
        <v>RESORTES LINEA COMPLEMENTARIA372</v>
      </c>
      <c r="B574" s="31" t="s">
        <v>9</v>
      </c>
      <c r="C574" s="31">
        <v>372</v>
      </c>
      <c r="D574" s="31" t="s">
        <v>3493</v>
      </c>
      <c r="E574" s="32">
        <f>+VLOOKUP(Table_2[[#This Row],[ID]],LISTAS[],3,0)</f>
        <v>1636</v>
      </c>
      <c r="F574" s="31" t="s">
        <v>7614</v>
      </c>
      <c r="G574" s="20"/>
      <c r="H574" s="20"/>
    </row>
    <row r="575" spans="1:8" ht="15.75" customHeight="1">
      <c r="A575" s="31" t="str">
        <f>+Table_2[[#This Row],[Producto]]&amp;Table_2[[#This Row],[Numero]]</f>
        <v>RESORTES LINEA COMPLEMENTARIA374</v>
      </c>
      <c r="B575" s="31" t="s">
        <v>9</v>
      </c>
      <c r="C575" s="31">
        <v>374</v>
      </c>
      <c r="D575" s="31" t="s">
        <v>3494</v>
      </c>
      <c r="E575" s="32">
        <f>+VLOOKUP(Table_2[[#This Row],[ID]],LISTAS[],3,0)</f>
        <v>1636</v>
      </c>
      <c r="F575" s="31" t="s">
        <v>7615</v>
      </c>
      <c r="G575" s="20"/>
      <c r="H575" s="20"/>
    </row>
    <row r="576" spans="1:8" ht="15.75" customHeight="1">
      <c r="A576" s="31" t="str">
        <f>+Table_2[[#This Row],[Producto]]&amp;Table_2[[#This Row],[Numero]]</f>
        <v>RESORTES LINEA COMPLEMENTARIA375</v>
      </c>
      <c r="B576" s="31" t="s">
        <v>9</v>
      </c>
      <c r="C576" s="31">
        <v>375</v>
      </c>
      <c r="D576" s="31" t="s">
        <v>3495</v>
      </c>
      <c r="E576" s="32">
        <f>+VLOOKUP(Table_2[[#This Row],[ID]],LISTAS[],3,0)</f>
        <v>1901.84</v>
      </c>
      <c r="F576" s="31" t="s">
        <v>7616</v>
      </c>
      <c r="G576" s="20"/>
      <c r="H576" s="20"/>
    </row>
    <row r="577" spans="1:8" ht="15.75" customHeight="1">
      <c r="A577" s="31" t="str">
        <f>+Table_2[[#This Row],[Producto]]&amp;Table_2[[#This Row],[Numero]]</f>
        <v>RESORTES LINEA COMPLEMENTARIA376</v>
      </c>
      <c r="B577" s="31" t="s">
        <v>9</v>
      </c>
      <c r="C577" s="31">
        <v>376</v>
      </c>
      <c r="D577" s="31" t="s">
        <v>3496</v>
      </c>
      <c r="E577" s="32">
        <f>+VLOOKUP(Table_2[[#This Row],[ID]],LISTAS[],3,0)</f>
        <v>1175.72</v>
      </c>
      <c r="F577" s="31" t="s">
        <v>7617</v>
      </c>
      <c r="G577" s="20"/>
      <c r="H577" s="20"/>
    </row>
    <row r="578" spans="1:8" ht="15.75" customHeight="1">
      <c r="A578" s="31" t="str">
        <f>+Table_2[[#This Row],[Producto]]&amp;Table_2[[#This Row],[Numero]]</f>
        <v>RESORTES LINEA COMPLEMENTARIA377</v>
      </c>
      <c r="B578" s="31" t="s">
        <v>9</v>
      </c>
      <c r="C578" s="31">
        <v>377</v>
      </c>
      <c r="D578" s="31" t="s">
        <v>3497</v>
      </c>
      <c r="E578" s="32">
        <f>+VLOOKUP(Table_2[[#This Row],[ID]],LISTAS[],3,0)</f>
        <v>1175.72</v>
      </c>
      <c r="F578" s="31" t="s">
        <v>7618</v>
      </c>
      <c r="G578" s="20"/>
      <c r="H578" s="20"/>
    </row>
    <row r="579" spans="1:8" ht="15.75" customHeight="1">
      <c r="A579" s="31" t="str">
        <f>+Table_2[[#This Row],[Producto]]&amp;Table_2[[#This Row],[Numero]]</f>
        <v>RESORTES LINEA COMPLEMENTARIA378</v>
      </c>
      <c r="B579" s="31" t="s">
        <v>9</v>
      </c>
      <c r="C579" s="31">
        <v>378</v>
      </c>
      <c r="D579" s="31" t="s">
        <v>3498</v>
      </c>
      <c r="E579" s="32">
        <f>+VLOOKUP(Table_2[[#This Row],[ID]],LISTAS[],3,0)</f>
        <v>1175.72</v>
      </c>
      <c r="F579" s="31" t="s">
        <v>7619</v>
      </c>
      <c r="G579" s="20"/>
      <c r="H579" s="20"/>
    </row>
    <row r="580" spans="1:8" ht="15.75" customHeight="1">
      <c r="A580" s="31" t="str">
        <f>+Table_2[[#This Row],[Producto]]&amp;Table_2[[#This Row],[Numero]]</f>
        <v>RESORTES LINEA COMPLEMENTARIA380</v>
      </c>
      <c r="B580" s="31" t="s">
        <v>9</v>
      </c>
      <c r="C580" s="31">
        <v>380</v>
      </c>
      <c r="D580" s="31" t="s">
        <v>3499</v>
      </c>
      <c r="E580" s="32">
        <f>+VLOOKUP(Table_2[[#This Row],[ID]],LISTAS[],3,0)</f>
        <v>1310.6400000000001</v>
      </c>
      <c r="F580" s="31" t="s">
        <v>7620</v>
      </c>
      <c r="G580" s="20"/>
      <c r="H580" s="20"/>
    </row>
    <row r="581" spans="1:8" ht="15.75" customHeight="1">
      <c r="A581" s="31" t="str">
        <f>+Table_2[[#This Row],[Producto]]&amp;Table_2[[#This Row],[Numero]]</f>
        <v>RESORTES LINEA COMPLEMENTARIA381</v>
      </c>
      <c r="B581" s="31" t="s">
        <v>9</v>
      </c>
      <c r="C581" s="31">
        <v>381</v>
      </c>
      <c r="D581" s="31" t="s">
        <v>3500</v>
      </c>
      <c r="E581" s="32">
        <f>+VLOOKUP(Table_2[[#This Row],[ID]],LISTAS[],3,0)</f>
        <v>1310.6400000000001</v>
      </c>
      <c r="F581" s="31" t="s">
        <v>7621</v>
      </c>
      <c r="G581" s="20"/>
      <c r="H581" s="20"/>
    </row>
    <row r="582" spans="1:8" ht="15.75" customHeight="1">
      <c r="A582" s="31" t="str">
        <f>+Table_2[[#This Row],[Producto]]&amp;Table_2[[#This Row],[Numero]]</f>
        <v>RESORTES LINEA COMPLEMENTARIA382</v>
      </c>
      <c r="B582" s="31" t="s">
        <v>9</v>
      </c>
      <c r="C582" s="31">
        <v>382</v>
      </c>
      <c r="D582" s="31" t="s">
        <v>3501</v>
      </c>
      <c r="E582" s="32">
        <f>+VLOOKUP(Table_2[[#This Row],[ID]],LISTAS[],3,0)</f>
        <v>1310.6400000000001</v>
      </c>
      <c r="F582" s="31" t="s">
        <v>7622</v>
      </c>
      <c r="G582" s="20"/>
      <c r="H582" s="20"/>
    </row>
    <row r="583" spans="1:8" ht="15.75" customHeight="1">
      <c r="A583" s="31" t="str">
        <f>+Table_2[[#This Row],[Producto]]&amp;Table_2[[#This Row],[Numero]]</f>
        <v>RESORTES LINEA COMPLEMENTARIA383</v>
      </c>
      <c r="B583" s="31" t="s">
        <v>9</v>
      </c>
      <c r="C583" s="31">
        <v>383</v>
      </c>
      <c r="D583" s="31" t="s">
        <v>3502</v>
      </c>
      <c r="E583" s="32">
        <f>+VLOOKUP(Table_2[[#This Row],[ID]],LISTAS[],3,0)</f>
        <v>1310.6400000000001</v>
      </c>
      <c r="F583" s="31" t="s">
        <v>7623</v>
      </c>
      <c r="G583" s="20"/>
      <c r="H583" s="20"/>
    </row>
    <row r="584" spans="1:8" ht="15.75" customHeight="1">
      <c r="A584" s="31" t="str">
        <f>+Table_2[[#This Row],[Producto]]&amp;Table_2[[#This Row],[Numero]]</f>
        <v>RESORTES LINEA COMPLEMENTARIA384</v>
      </c>
      <c r="B584" s="31" t="s">
        <v>9</v>
      </c>
      <c r="C584" s="31">
        <v>384</v>
      </c>
      <c r="D584" s="31" t="s">
        <v>3503</v>
      </c>
      <c r="E584" s="32">
        <f>+VLOOKUP(Table_2[[#This Row],[ID]],LISTAS[],3,0)</f>
        <v>1636</v>
      </c>
      <c r="F584" s="31" t="s">
        <v>7624</v>
      </c>
      <c r="G584" s="20"/>
      <c r="H584" s="20"/>
    </row>
    <row r="585" spans="1:8" ht="15.75" customHeight="1">
      <c r="A585" s="31" t="str">
        <f>+Table_2[[#This Row],[Producto]]&amp;Table_2[[#This Row],[Numero]]</f>
        <v>RESORTES LINEA COMPLEMENTARIA385</v>
      </c>
      <c r="B585" s="31" t="s">
        <v>9</v>
      </c>
      <c r="C585" s="31">
        <v>385</v>
      </c>
      <c r="D585" s="31" t="s">
        <v>3504</v>
      </c>
      <c r="E585" s="32">
        <f>+VLOOKUP(Table_2[[#This Row],[ID]],LISTAS[],3,0)</f>
        <v>1897.76</v>
      </c>
      <c r="F585" s="31" t="s">
        <v>7625</v>
      </c>
      <c r="G585" s="20"/>
      <c r="H585" s="20"/>
    </row>
    <row r="586" spans="1:8" ht="15.75" customHeight="1">
      <c r="A586" s="31" t="str">
        <f>+Table_2[[#This Row],[Producto]]&amp;Table_2[[#This Row],[Numero]]</f>
        <v>RESORTES LINEA COMPLEMENTARIA386</v>
      </c>
      <c r="B586" s="31" t="s">
        <v>9</v>
      </c>
      <c r="C586" s="31">
        <v>386</v>
      </c>
      <c r="D586" s="31" t="s">
        <v>3505</v>
      </c>
      <c r="E586" s="32">
        <f>+VLOOKUP(Table_2[[#This Row],[ID]],LISTAS[],3,0)</f>
        <v>2290.4</v>
      </c>
      <c r="F586" s="31" t="s">
        <v>7626</v>
      </c>
      <c r="G586" s="20"/>
      <c r="H586" s="20"/>
    </row>
    <row r="587" spans="1:8" ht="15.75" customHeight="1">
      <c r="A587" s="31" t="str">
        <f>+Table_2[[#This Row],[Producto]]&amp;Table_2[[#This Row],[Numero]]</f>
        <v>RESORTES LINEA COMPLEMENTARIA387</v>
      </c>
      <c r="B587" s="31" t="s">
        <v>9</v>
      </c>
      <c r="C587" s="31">
        <v>387</v>
      </c>
      <c r="D587" s="31" t="s">
        <v>3506</v>
      </c>
      <c r="E587" s="32">
        <f>+VLOOKUP(Table_2[[#This Row],[ID]],LISTAS[],3,0)</f>
        <v>2748.88</v>
      </c>
      <c r="F587" s="31" t="s">
        <v>7627</v>
      </c>
      <c r="G587" s="20"/>
      <c r="H587" s="20"/>
    </row>
    <row r="588" spans="1:8" ht="15.75" customHeight="1">
      <c r="A588" s="31" t="str">
        <f>+Table_2[[#This Row],[Producto]]&amp;Table_2[[#This Row],[Numero]]</f>
        <v>RESORTES LINEA COMPLEMENTARIA388</v>
      </c>
      <c r="B588" s="31" t="s">
        <v>9</v>
      </c>
      <c r="C588" s="31">
        <v>388</v>
      </c>
      <c r="D588" s="31" t="s">
        <v>3507</v>
      </c>
      <c r="E588" s="32">
        <f>+VLOOKUP(Table_2[[#This Row],[ID]],LISTAS[],3,0)</f>
        <v>1732.12</v>
      </c>
      <c r="F588" s="31" t="s">
        <v>7628</v>
      </c>
      <c r="G588" s="20"/>
      <c r="H588" s="20"/>
    </row>
    <row r="589" spans="1:8" ht="15.75" customHeight="1">
      <c r="A589" s="31" t="str">
        <f>+Table_2[[#This Row],[Producto]]&amp;Table_2[[#This Row],[Numero]]</f>
        <v>RESORTES LINEA COMPLEMENTARIA389</v>
      </c>
      <c r="B589" s="31" t="s">
        <v>9</v>
      </c>
      <c r="C589" s="31">
        <v>389</v>
      </c>
      <c r="D589" s="31" t="s">
        <v>3508</v>
      </c>
      <c r="E589" s="32">
        <f>+VLOOKUP(Table_2[[#This Row],[ID]],LISTAS[],3,0)</f>
        <v>2421.2800000000002</v>
      </c>
      <c r="F589" s="31" t="s">
        <v>7629</v>
      </c>
      <c r="G589" s="20"/>
      <c r="H589" s="20"/>
    </row>
    <row r="590" spans="1:8" ht="15.75" customHeight="1">
      <c r="A590" s="31" t="str">
        <f>+Table_2[[#This Row],[Producto]]&amp;Table_2[[#This Row],[Numero]]</f>
        <v>RESORTES LINEA COMPLEMENTARIA393</v>
      </c>
      <c r="B590" s="31" t="s">
        <v>9</v>
      </c>
      <c r="C590" s="31">
        <v>393</v>
      </c>
      <c r="D590" s="31" t="s">
        <v>3509</v>
      </c>
      <c r="E590" s="32">
        <f>+VLOOKUP(Table_2[[#This Row],[ID]],LISTAS[],3,0)</f>
        <v>811.92</v>
      </c>
      <c r="F590" s="31" t="s">
        <v>7630</v>
      </c>
      <c r="G590" s="20"/>
      <c r="H590" s="20"/>
    </row>
    <row r="591" spans="1:8" ht="15.75" customHeight="1">
      <c r="A591" s="31" t="str">
        <f>+Table_2[[#This Row],[Producto]]&amp;Table_2[[#This Row],[Numero]]</f>
        <v>RESORTES LINEA COMPLEMENTARIA394</v>
      </c>
      <c r="B591" s="31" t="s">
        <v>9</v>
      </c>
      <c r="C591" s="31">
        <v>394</v>
      </c>
      <c r="D591" s="31" t="s">
        <v>3510</v>
      </c>
      <c r="E591" s="32">
        <f>+VLOOKUP(Table_2[[#This Row],[ID]],LISTAS[],3,0)</f>
        <v>811.92</v>
      </c>
      <c r="F591" s="31" t="s">
        <v>7631</v>
      </c>
      <c r="G591" s="20"/>
      <c r="H591" s="20"/>
    </row>
    <row r="592" spans="1:8" ht="15.75" customHeight="1">
      <c r="A592" s="31" t="str">
        <f>+Table_2[[#This Row],[Producto]]&amp;Table_2[[#This Row],[Numero]]</f>
        <v>RESORTES LINEA COMPLEMENTARIA395</v>
      </c>
      <c r="B592" s="31" t="s">
        <v>9</v>
      </c>
      <c r="C592" s="31">
        <v>395</v>
      </c>
      <c r="D592" s="31" t="s">
        <v>3511</v>
      </c>
      <c r="E592" s="32">
        <f>+VLOOKUP(Table_2[[#This Row],[ID]],LISTAS[],3,0)</f>
        <v>811.92</v>
      </c>
      <c r="F592" s="31" t="s">
        <v>7632</v>
      </c>
      <c r="G592" s="20"/>
      <c r="H592" s="20"/>
    </row>
    <row r="593" spans="1:8" ht="15.75" customHeight="1">
      <c r="A593" s="31" t="str">
        <f>+Table_2[[#This Row],[Producto]]&amp;Table_2[[#This Row],[Numero]]</f>
        <v>RESORTES LINEA COMPLEMENTARIA396</v>
      </c>
      <c r="B593" s="31" t="s">
        <v>9</v>
      </c>
      <c r="C593" s="31">
        <v>396</v>
      </c>
      <c r="D593" s="31" t="s">
        <v>3512</v>
      </c>
      <c r="E593" s="32">
        <f>+VLOOKUP(Table_2[[#This Row],[ID]],LISTAS[],3,0)</f>
        <v>811.92</v>
      </c>
      <c r="F593" s="31" t="s">
        <v>7633</v>
      </c>
      <c r="G593" s="20"/>
      <c r="H593" s="20"/>
    </row>
    <row r="594" spans="1:8" ht="15.75" customHeight="1">
      <c r="A594" s="31" t="str">
        <f>+Table_2[[#This Row],[Producto]]&amp;Table_2[[#This Row],[Numero]]</f>
        <v>RESORTES LINEA COMPLEMENTARIA397</v>
      </c>
      <c r="B594" s="31" t="s">
        <v>9</v>
      </c>
      <c r="C594" s="31">
        <v>397</v>
      </c>
      <c r="D594" s="31" t="s">
        <v>3513</v>
      </c>
      <c r="E594" s="32">
        <f>+VLOOKUP(Table_2[[#This Row],[ID]],LISTAS[],3,0)</f>
        <v>811.92</v>
      </c>
      <c r="F594" s="31" t="s">
        <v>7634</v>
      </c>
      <c r="G594" s="20"/>
      <c r="H594" s="20"/>
    </row>
    <row r="595" spans="1:8" ht="15.75" customHeight="1">
      <c r="A595" s="31" t="str">
        <f>+Table_2[[#This Row],[Producto]]&amp;Table_2[[#This Row],[Numero]]</f>
        <v>RESORTES LINEA COMPLEMENTARIA398</v>
      </c>
      <c r="B595" s="31" t="s">
        <v>9</v>
      </c>
      <c r="C595" s="31">
        <v>398</v>
      </c>
      <c r="D595" s="31" t="s">
        <v>3514</v>
      </c>
      <c r="E595" s="32">
        <f>+VLOOKUP(Table_2[[#This Row],[ID]],LISTAS[],3,0)</f>
        <v>811.92</v>
      </c>
      <c r="F595" s="31" t="s">
        <v>7635</v>
      </c>
      <c r="G595" s="20"/>
      <c r="H595" s="20"/>
    </row>
    <row r="596" spans="1:8" ht="15.75" customHeight="1">
      <c r="A596" s="31" t="str">
        <f>+Table_2[[#This Row],[Producto]]&amp;Table_2[[#This Row],[Numero]]</f>
        <v>RESORTES LINEA COMPLEMENTARIA399</v>
      </c>
      <c r="B596" s="31" t="s">
        <v>9</v>
      </c>
      <c r="C596" s="31">
        <v>399</v>
      </c>
      <c r="D596" s="31" t="s">
        <v>3515</v>
      </c>
      <c r="E596" s="32">
        <f>+VLOOKUP(Table_2[[#This Row],[ID]],LISTAS[],3,0)</f>
        <v>916.16</v>
      </c>
      <c r="F596" s="31" t="s">
        <v>7636</v>
      </c>
      <c r="G596" s="20"/>
      <c r="H596" s="20"/>
    </row>
    <row r="597" spans="1:8" ht="15.75" customHeight="1">
      <c r="A597" s="31" t="str">
        <f>+Table_2[[#This Row],[Producto]]&amp;Table_2[[#This Row],[Numero]]</f>
        <v>RESORTES LINEA COMPLEMENTARIA400</v>
      </c>
      <c r="B597" s="31" t="s">
        <v>9</v>
      </c>
      <c r="C597" s="31">
        <v>400</v>
      </c>
      <c r="D597" s="31" t="s">
        <v>3516</v>
      </c>
      <c r="E597" s="32">
        <f>+VLOOKUP(Table_2[[#This Row],[ID]],LISTAS[],3,0)</f>
        <v>2239.7600000000002</v>
      </c>
      <c r="F597" s="31" t="s">
        <v>7637</v>
      </c>
      <c r="G597" s="20"/>
      <c r="H597" s="20"/>
    </row>
    <row r="598" spans="1:8" ht="15.75" customHeight="1">
      <c r="A598" s="31" t="str">
        <f>+Table_2[[#This Row],[Producto]]&amp;Table_2[[#This Row],[Numero]]</f>
        <v>RESORTES LINEA COMPLEMENTARIA401</v>
      </c>
      <c r="B598" s="31" t="s">
        <v>9</v>
      </c>
      <c r="C598" s="31">
        <v>401</v>
      </c>
      <c r="D598" s="31" t="s">
        <v>3517</v>
      </c>
      <c r="E598" s="32">
        <f>+VLOOKUP(Table_2[[#This Row],[ID]],LISTAS[],3,0)</f>
        <v>2351.8000000000002</v>
      </c>
      <c r="F598" s="31" t="s">
        <v>7638</v>
      </c>
      <c r="G598" s="20"/>
      <c r="H598" s="20"/>
    </row>
    <row r="599" spans="1:8" ht="15.75" customHeight="1">
      <c r="A599" s="31" t="str">
        <f>+Table_2[[#This Row],[Producto]]&amp;Table_2[[#This Row],[Numero]]</f>
        <v>RESORTES LINEA COMPLEMENTARIA402</v>
      </c>
      <c r="B599" s="31" t="s">
        <v>9</v>
      </c>
      <c r="C599" s="31">
        <v>402</v>
      </c>
      <c r="D599" s="31" t="s">
        <v>3518</v>
      </c>
      <c r="E599" s="32">
        <f>+VLOOKUP(Table_2[[#This Row],[ID]],LISTAS[],3,0)</f>
        <v>3223.6</v>
      </c>
      <c r="F599" s="31" t="s">
        <v>7639</v>
      </c>
      <c r="G599" s="20"/>
      <c r="H599" s="20"/>
    </row>
    <row r="600" spans="1:8" ht="15.75" customHeight="1">
      <c r="A600" s="31" t="str">
        <f>+Table_2[[#This Row],[Producto]]&amp;Table_2[[#This Row],[Numero]]</f>
        <v>RESORTES LINEA COMPLEMENTARIA403</v>
      </c>
      <c r="B600" s="31" t="s">
        <v>9</v>
      </c>
      <c r="C600" s="31">
        <v>403</v>
      </c>
      <c r="D600" s="31" t="s">
        <v>3519</v>
      </c>
      <c r="E600" s="32">
        <f>+VLOOKUP(Table_2[[#This Row],[ID]],LISTAS[],3,0)</f>
        <v>1506.6</v>
      </c>
      <c r="F600" s="31" t="s">
        <v>7640</v>
      </c>
      <c r="G600" s="20"/>
      <c r="H600" s="20"/>
    </row>
    <row r="601" spans="1:8" ht="15.75" customHeight="1">
      <c r="A601" s="31" t="str">
        <f>+Table_2[[#This Row],[Producto]]&amp;Table_2[[#This Row],[Numero]]</f>
        <v>RESORTES LINEA COMPLEMENTARIA404</v>
      </c>
      <c r="B601" s="31" t="s">
        <v>9</v>
      </c>
      <c r="C601" s="31">
        <v>404</v>
      </c>
      <c r="D601" s="31" t="s">
        <v>3518</v>
      </c>
      <c r="E601" s="32">
        <f>+VLOOKUP(Table_2[[#This Row],[ID]],LISTAS[],3,0)</f>
        <v>1506.6</v>
      </c>
      <c r="F601" s="31" t="s">
        <v>7641</v>
      </c>
      <c r="G601" s="20"/>
      <c r="H601" s="20"/>
    </row>
    <row r="602" spans="1:8" ht="15.75" customHeight="1">
      <c r="A602" s="31" t="str">
        <f>+Table_2[[#This Row],[Producto]]&amp;Table_2[[#This Row],[Numero]]</f>
        <v>RESORTES LINEA COMPLEMENTARIA405</v>
      </c>
      <c r="B602" s="31" t="s">
        <v>9</v>
      </c>
      <c r="C602" s="31">
        <v>405</v>
      </c>
      <c r="D602" s="31" t="s">
        <v>3520</v>
      </c>
      <c r="E602" s="32">
        <f>+VLOOKUP(Table_2[[#This Row],[ID]],LISTAS[],3,0)</f>
        <v>2195.04</v>
      </c>
      <c r="F602" s="31" t="s">
        <v>7642</v>
      </c>
      <c r="G602" s="20"/>
      <c r="H602" s="20"/>
    </row>
    <row r="603" spans="1:8" ht="15.75" customHeight="1">
      <c r="A603" s="31" t="str">
        <f>+Table_2[[#This Row],[Producto]]&amp;Table_2[[#This Row],[Numero]]</f>
        <v>RESORTES LINEA COMPLEMENTARIA407</v>
      </c>
      <c r="B603" s="31" t="s">
        <v>9</v>
      </c>
      <c r="C603" s="31">
        <v>407</v>
      </c>
      <c r="D603" s="31" t="s">
        <v>3521</v>
      </c>
      <c r="E603" s="32">
        <f>+VLOOKUP(Table_2[[#This Row],[ID]],LISTAS[],3,0)</f>
        <v>1657.84</v>
      </c>
      <c r="F603" s="31" t="s">
        <v>7643</v>
      </c>
      <c r="G603" s="20"/>
      <c r="H603" s="20"/>
    </row>
    <row r="604" spans="1:8" ht="15.75" customHeight="1">
      <c r="A604" s="31" t="str">
        <f>+Table_2[[#This Row],[Producto]]&amp;Table_2[[#This Row],[Numero]]</f>
        <v>RESORTES LINEA COMPLEMENTARIA408</v>
      </c>
      <c r="B604" s="31" t="s">
        <v>9</v>
      </c>
      <c r="C604" s="31">
        <v>408</v>
      </c>
      <c r="D604" s="31" t="s">
        <v>3356</v>
      </c>
      <c r="E604" s="32">
        <f>+VLOOKUP(Table_2[[#This Row],[ID]],LISTAS[],3,0)</f>
        <v>1657.84</v>
      </c>
      <c r="F604" s="31" t="s">
        <v>7644</v>
      </c>
      <c r="G604" s="20"/>
      <c r="H604" s="20"/>
    </row>
    <row r="605" spans="1:8" ht="15.75" customHeight="1">
      <c r="A605" s="31" t="str">
        <f>+Table_2[[#This Row],[Producto]]&amp;Table_2[[#This Row],[Numero]]</f>
        <v>RESORTES LINEA COMPLEMENTARIA410</v>
      </c>
      <c r="B605" s="31" t="s">
        <v>9</v>
      </c>
      <c r="C605" s="31">
        <v>410</v>
      </c>
      <c r="D605" s="31" t="s">
        <v>3522</v>
      </c>
      <c r="E605" s="32">
        <f>+VLOOKUP(Table_2[[#This Row],[ID]],LISTAS[],3,0)</f>
        <v>1657.84</v>
      </c>
      <c r="F605" s="31" t="s">
        <v>7645</v>
      </c>
      <c r="G605" s="20"/>
      <c r="H605" s="20"/>
    </row>
    <row r="606" spans="1:8" ht="15.75" customHeight="1">
      <c r="A606" s="31" t="str">
        <f>+Table_2[[#This Row],[Producto]]&amp;Table_2[[#This Row],[Numero]]</f>
        <v>RESORTES LINEA COMPLEMENTARIA411</v>
      </c>
      <c r="B606" s="31" t="s">
        <v>9</v>
      </c>
      <c r="C606" s="31">
        <v>411</v>
      </c>
      <c r="D606" s="31" t="s">
        <v>3523</v>
      </c>
      <c r="E606" s="32">
        <f>+VLOOKUP(Table_2[[#This Row],[ID]],LISTAS[],3,0)</f>
        <v>1989.4</v>
      </c>
      <c r="F606" s="31" t="s">
        <v>7646</v>
      </c>
      <c r="G606" s="20"/>
      <c r="H606" s="20"/>
    </row>
    <row r="607" spans="1:8" ht="15.75" customHeight="1">
      <c r="A607" s="31" t="str">
        <f>+Table_2[[#This Row],[Producto]]&amp;Table_2[[#This Row],[Numero]]</f>
        <v>RESORTES LINEA PESADA110</v>
      </c>
      <c r="B607" s="31" t="s">
        <v>12</v>
      </c>
      <c r="C607" s="31">
        <v>110</v>
      </c>
      <c r="D607" s="31" t="s">
        <v>3524</v>
      </c>
      <c r="E607" s="32">
        <f>+VLOOKUP(Table_2[[#This Row],[ID]],LISTAS[],3,0)</f>
        <v>2836.12</v>
      </c>
      <c r="F607" s="31" t="s">
        <v>7647</v>
      </c>
      <c r="G607" s="20"/>
      <c r="H607" s="20"/>
    </row>
    <row r="608" spans="1:8" ht="15.75" customHeight="1">
      <c r="A608" s="31" t="str">
        <f>+Table_2[[#This Row],[Producto]]&amp;Table_2[[#This Row],[Numero]]</f>
        <v>RESORTES LINEA PESADA112</v>
      </c>
      <c r="B608" s="31" t="s">
        <v>12</v>
      </c>
      <c r="C608" s="31">
        <v>112</v>
      </c>
      <c r="D608" s="31" t="s">
        <v>3525</v>
      </c>
      <c r="E608" s="32">
        <f>+VLOOKUP(Table_2[[#This Row],[ID]],LISTAS[],3,0)</f>
        <v>2836.12</v>
      </c>
      <c r="F608" s="31" t="s">
        <v>7648</v>
      </c>
      <c r="G608" s="20"/>
      <c r="H608" s="20"/>
    </row>
    <row r="609" spans="1:8" ht="15.75" customHeight="1">
      <c r="A609" s="31" t="str">
        <f>+Table_2[[#This Row],[Producto]]&amp;Table_2[[#This Row],[Numero]]</f>
        <v>RESORTES LINEA PESADA114</v>
      </c>
      <c r="B609" s="31" t="s">
        <v>12</v>
      </c>
      <c r="C609" s="31">
        <v>114</v>
      </c>
      <c r="D609" s="31" t="s">
        <v>3526</v>
      </c>
      <c r="E609" s="32">
        <f>+VLOOKUP(Table_2[[#This Row],[ID]],LISTAS[],3,0)</f>
        <v>2448.2800000000002</v>
      </c>
      <c r="F609" s="31" t="s">
        <v>7649</v>
      </c>
      <c r="G609" s="20"/>
      <c r="H609" s="20"/>
    </row>
    <row r="610" spans="1:8" ht="15.75" customHeight="1">
      <c r="A610" s="31" t="str">
        <f>+Table_2[[#This Row],[Producto]]&amp;Table_2[[#This Row],[Numero]]</f>
        <v>RESORTES LINEA PESADA116</v>
      </c>
      <c r="B610" s="31" t="s">
        <v>12</v>
      </c>
      <c r="C610" s="31">
        <v>116</v>
      </c>
      <c r="D610" s="31" t="s">
        <v>3527</v>
      </c>
      <c r="E610" s="32">
        <f>+VLOOKUP(Table_2[[#This Row],[ID]],LISTAS[],3,0)</f>
        <v>2645.72</v>
      </c>
      <c r="F610" s="31" t="s">
        <v>7650</v>
      </c>
      <c r="G610" s="20"/>
      <c r="H610" s="20"/>
    </row>
    <row r="611" spans="1:8" ht="15.75" customHeight="1">
      <c r="A611" s="31" t="str">
        <f>+Table_2[[#This Row],[Producto]]&amp;Table_2[[#This Row],[Numero]]</f>
        <v>RESORTES LINEA PESADA118</v>
      </c>
      <c r="B611" s="31" t="s">
        <v>12</v>
      </c>
      <c r="C611" s="31">
        <v>118</v>
      </c>
      <c r="D611" s="31" t="s">
        <v>3528</v>
      </c>
      <c r="E611" s="32">
        <f>+VLOOKUP(Table_2[[#This Row],[ID]],LISTAS[],3,0)</f>
        <v>2170.2399999999998</v>
      </c>
      <c r="F611" s="31" t="s">
        <v>7651</v>
      </c>
      <c r="G611" s="20"/>
      <c r="H611" s="20"/>
    </row>
    <row r="612" spans="1:8" ht="15.75" customHeight="1">
      <c r="A612" s="31" t="str">
        <f>+Table_2[[#This Row],[Producto]]&amp;Table_2[[#This Row],[Numero]]</f>
        <v>RESORTES LINEA PESADA120</v>
      </c>
      <c r="B612" s="31" t="s">
        <v>12</v>
      </c>
      <c r="C612" s="31">
        <v>120</v>
      </c>
      <c r="D612" s="31" t="s">
        <v>3397</v>
      </c>
      <c r="E612" s="32">
        <f>+VLOOKUP(Table_2[[#This Row],[ID]],LISTAS[],3,0)</f>
        <v>2869.76</v>
      </c>
      <c r="F612" s="31" t="s">
        <v>7652</v>
      </c>
      <c r="G612" s="20"/>
      <c r="H612" s="20"/>
    </row>
    <row r="613" spans="1:8" ht="15.75" customHeight="1">
      <c r="A613" s="31" t="str">
        <f>+Table_2[[#This Row],[Producto]]&amp;Table_2[[#This Row],[Numero]]</f>
        <v>RESORTES LINEA PESADA122</v>
      </c>
      <c r="B613" s="31" t="s">
        <v>12</v>
      </c>
      <c r="C613" s="31">
        <v>122</v>
      </c>
      <c r="D613" s="31" t="s">
        <v>3529</v>
      </c>
      <c r="E613" s="32">
        <f>+VLOOKUP(Table_2[[#This Row],[ID]],LISTAS[],3,0)</f>
        <v>2170.2399999999998</v>
      </c>
      <c r="F613" s="31" t="s">
        <v>7653</v>
      </c>
      <c r="G613" s="20"/>
      <c r="H613" s="20"/>
    </row>
    <row r="614" spans="1:8" ht="15.75" customHeight="1">
      <c r="A614" s="31" t="str">
        <f>+Table_2[[#This Row],[Producto]]&amp;Table_2[[#This Row],[Numero]]</f>
        <v>RESORTES LINEA PESADA124</v>
      </c>
      <c r="B614" s="31" t="s">
        <v>12</v>
      </c>
      <c r="C614" s="31">
        <v>124</v>
      </c>
      <c r="D614" s="31" t="s">
        <v>3530</v>
      </c>
      <c r="E614" s="32">
        <f>+VLOOKUP(Table_2[[#This Row],[ID]],LISTAS[],3,0)</f>
        <v>2170.2399999999998</v>
      </c>
      <c r="F614" s="31" t="s">
        <v>7654</v>
      </c>
      <c r="G614" s="20"/>
      <c r="H614" s="20"/>
    </row>
    <row r="615" spans="1:8" ht="15.75" customHeight="1">
      <c r="A615" s="31" t="str">
        <f>+Table_2[[#This Row],[Producto]]&amp;Table_2[[#This Row],[Numero]]</f>
        <v>RESORTES LINEA PESADA125</v>
      </c>
      <c r="B615" s="31" t="s">
        <v>12</v>
      </c>
      <c r="C615" s="31">
        <v>125</v>
      </c>
      <c r="D615" s="31" t="s">
        <v>3531</v>
      </c>
      <c r="E615" s="32">
        <f>+VLOOKUP(Table_2[[#This Row],[ID]],LISTAS[],3,0)</f>
        <v>2170.2399999999998</v>
      </c>
      <c r="F615" s="31" t="s">
        <v>7655</v>
      </c>
      <c r="G615" s="20"/>
      <c r="H615" s="20"/>
    </row>
    <row r="616" spans="1:8" ht="15.75" customHeight="1">
      <c r="A616" s="31" t="str">
        <f>+Table_2[[#This Row],[Producto]]&amp;Table_2[[#This Row],[Numero]]</f>
        <v>RESORTES LINEA PESADA126</v>
      </c>
      <c r="B616" s="31" t="s">
        <v>12</v>
      </c>
      <c r="C616" s="31">
        <v>126</v>
      </c>
      <c r="D616" s="31" t="s">
        <v>3532</v>
      </c>
      <c r="E616" s="32">
        <f>+VLOOKUP(Table_2[[#This Row],[ID]],LISTAS[],3,0)</f>
        <v>2466.4</v>
      </c>
      <c r="F616" s="31" t="s">
        <v>7656</v>
      </c>
      <c r="G616" s="20"/>
      <c r="H616" s="20"/>
    </row>
    <row r="617" spans="1:8" ht="15.75" customHeight="1">
      <c r="A617" s="31" t="str">
        <f>+Table_2[[#This Row],[Producto]]&amp;Table_2[[#This Row],[Numero]]</f>
        <v>RESORTES LINEA PESADA128</v>
      </c>
      <c r="B617" s="31" t="s">
        <v>12</v>
      </c>
      <c r="C617" s="31">
        <v>128</v>
      </c>
      <c r="D617" s="31" t="s">
        <v>3533</v>
      </c>
      <c r="E617" s="32">
        <f>+VLOOKUP(Table_2[[#This Row],[ID]],LISTAS[],3,0)</f>
        <v>2636.84</v>
      </c>
      <c r="F617" s="31" t="s">
        <v>7657</v>
      </c>
      <c r="G617" s="20"/>
      <c r="H617" s="20"/>
    </row>
    <row r="618" spans="1:8" ht="15.75" customHeight="1">
      <c r="A618" s="31" t="str">
        <f>+Table_2[[#This Row],[Producto]]&amp;Table_2[[#This Row],[Numero]]</f>
        <v>RESORTES LINEA PESADA130</v>
      </c>
      <c r="B618" s="31" t="s">
        <v>12</v>
      </c>
      <c r="C618" s="31">
        <v>130</v>
      </c>
      <c r="D618" s="31" t="s">
        <v>3534</v>
      </c>
      <c r="E618" s="32">
        <f>+VLOOKUP(Table_2[[#This Row],[ID]],LISTAS[],3,0)</f>
        <v>2780.28</v>
      </c>
      <c r="F618" s="31" t="s">
        <v>7658</v>
      </c>
      <c r="G618" s="20"/>
      <c r="H618" s="20"/>
    </row>
    <row r="619" spans="1:8" ht="15.75" customHeight="1">
      <c r="A619" s="31" t="str">
        <f>+Table_2[[#This Row],[Producto]]&amp;Table_2[[#This Row],[Numero]]</f>
        <v>RESORTES LINEA PESADA132</v>
      </c>
      <c r="B619" s="31" t="s">
        <v>12</v>
      </c>
      <c r="C619" s="31">
        <v>132</v>
      </c>
      <c r="D619" s="31" t="s">
        <v>3535</v>
      </c>
      <c r="E619" s="32">
        <f>+VLOOKUP(Table_2[[#This Row],[ID]],LISTAS[],3,0)</f>
        <v>2780.28</v>
      </c>
      <c r="F619" s="31" t="s">
        <v>7659</v>
      </c>
      <c r="G619" s="20"/>
      <c r="H619" s="20"/>
    </row>
    <row r="620" spans="1:8" ht="15.75" customHeight="1">
      <c r="A620" s="31" t="str">
        <f>+Table_2[[#This Row],[Producto]]&amp;Table_2[[#This Row],[Numero]]</f>
        <v>RESORTES LINEA PESADA134</v>
      </c>
      <c r="B620" s="31" t="s">
        <v>12</v>
      </c>
      <c r="C620" s="31">
        <v>134</v>
      </c>
      <c r="D620" s="31" t="s">
        <v>3536</v>
      </c>
      <c r="E620" s="32">
        <f>+VLOOKUP(Table_2[[#This Row],[ID]],LISTAS[],3,0)</f>
        <v>2869.76</v>
      </c>
      <c r="F620" s="31" t="s">
        <v>7660</v>
      </c>
      <c r="G620" s="20"/>
      <c r="H620" s="20"/>
    </row>
    <row r="621" spans="1:8" ht="15.75" customHeight="1">
      <c r="A621" s="31" t="str">
        <f>+Table_2[[#This Row],[Producto]]&amp;Table_2[[#This Row],[Numero]]</f>
        <v>RESORTES LINEA PESADA136</v>
      </c>
      <c r="B621" s="31" t="s">
        <v>12</v>
      </c>
      <c r="C621" s="31">
        <v>136</v>
      </c>
      <c r="D621" s="31" t="s">
        <v>3537</v>
      </c>
      <c r="E621" s="32">
        <f>+VLOOKUP(Table_2[[#This Row],[ID]],LISTAS[],3,0)</f>
        <v>3008</v>
      </c>
      <c r="F621" s="31" t="s">
        <v>7661</v>
      </c>
      <c r="G621" s="20"/>
      <c r="H621" s="20"/>
    </row>
    <row r="622" spans="1:8" ht="15.75" customHeight="1">
      <c r="A622" s="31" t="str">
        <f>+Table_2[[#This Row],[Producto]]&amp;Table_2[[#This Row],[Numero]]</f>
        <v>RESORTES LINEA PESADA138</v>
      </c>
      <c r="B622" s="31" t="s">
        <v>12</v>
      </c>
      <c r="C622" s="31">
        <v>138</v>
      </c>
      <c r="D622" s="31" t="s">
        <v>3538</v>
      </c>
      <c r="E622" s="32">
        <f>+VLOOKUP(Table_2[[#This Row],[ID]],LISTAS[],3,0)</f>
        <v>4954.24</v>
      </c>
      <c r="F622" s="31" t="s">
        <v>7662</v>
      </c>
      <c r="G622" s="20"/>
      <c r="H622" s="20"/>
    </row>
    <row r="623" spans="1:8" ht="15.75" customHeight="1">
      <c r="A623" s="31" t="str">
        <f>+Table_2[[#This Row],[Producto]]&amp;Table_2[[#This Row],[Numero]]</f>
        <v>RESORTES LINEA PESADA140</v>
      </c>
      <c r="B623" s="31" t="s">
        <v>12</v>
      </c>
      <c r="C623" s="31">
        <v>140</v>
      </c>
      <c r="D623" s="31" t="s">
        <v>3539</v>
      </c>
      <c r="E623" s="32">
        <f>+VLOOKUP(Table_2[[#This Row],[ID]],LISTAS[],3,0)</f>
        <v>5362.8</v>
      </c>
      <c r="F623" s="31" t="s">
        <v>7663</v>
      </c>
      <c r="G623" s="20"/>
      <c r="H623" s="20"/>
    </row>
    <row r="624" spans="1:8" ht="15.75" customHeight="1">
      <c r="A624" s="31" t="str">
        <f>+Table_2[[#This Row],[Producto]]&amp;Table_2[[#This Row],[Numero]]</f>
        <v>RESORTES LINEA PESADA145</v>
      </c>
      <c r="B624" s="31" t="s">
        <v>12</v>
      </c>
      <c r="C624" s="31">
        <v>145</v>
      </c>
      <c r="D624" s="31" t="s">
        <v>3540</v>
      </c>
      <c r="E624" s="32">
        <f>+VLOOKUP(Table_2[[#This Row],[ID]],LISTAS[],3,0)</f>
        <v>3165.92</v>
      </c>
      <c r="F624" s="31" t="s">
        <v>7664</v>
      </c>
      <c r="G624" s="20"/>
      <c r="H624" s="20"/>
    </row>
    <row r="625" spans="1:8" ht="15.75" customHeight="1">
      <c r="A625" s="31" t="str">
        <f>+Table_2[[#This Row],[Producto]]&amp;Table_2[[#This Row],[Numero]]</f>
        <v>RESORTES LINEA PESADA146</v>
      </c>
      <c r="B625" s="31" t="s">
        <v>12</v>
      </c>
      <c r="C625" s="31">
        <v>146</v>
      </c>
      <c r="D625" s="31" t="s">
        <v>3541</v>
      </c>
      <c r="E625" s="32">
        <f>+VLOOKUP(Table_2[[#This Row],[ID]],LISTAS[],3,0)</f>
        <v>7102.22</v>
      </c>
      <c r="F625" s="31" t="s">
        <v>7665</v>
      </c>
      <c r="G625" s="20"/>
      <c r="H625" s="20"/>
    </row>
    <row r="626" spans="1:8" ht="15.75" customHeight="1">
      <c r="A626" s="31" t="str">
        <f>+Table_2[[#This Row],[Producto]]&amp;Table_2[[#This Row],[Numero]]</f>
        <v>RESORTES LINEA PESADA149</v>
      </c>
      <c r="B626" s="31" t="s">
        <v>12</v>
      </c>
      <c r="C626" s="31">
        <v>149</v>
      </c>
      <c r="D626" s="31" t="s">
        <v>3542</v>
      </c>
      <c r="E626" s="32">
        <f>+VLOOKUP(Table_2[[#This Row],[ID]],LISTAS[],3,0)</f>
        <v>4439.24</v>
      </c>
      <c r="F626" s="31" t="s">
        <v>7666</v>
      </c>
      <c r="G626" s="20"/>
      <c r="H626" s="20"/>
    </row>
    <row r="627" spans="1:8" ht="15.75" customHeight="1">
      <c r="A627" s="31" t="str">
        <f>+Table_2[[#This Row],[Producto]]&amp;Table_2[[#This Row],[Numero]]</f>
        <v>RESORTES LINEA PESADA151</v>
      </c>
      <c r="B627" s="31" t="s">
        <v>12</v>
      </c>
      <c r="C627" s="31">
        <v>151</v>
      </c>
      <c r="D627" s="31" t="s">
        <v>3543</v>
      </c>
      <c r="E627" s="32">
        <f>+VLOOKUP(Table_2[[#This Row],[ID]],LISTAS[],3,0)</f>
        <v>3990.76</v>
      </c>
      <c r="F627" s="31" t="s">
        <v>7667</v>
      </c>
      <c r="G627" s="20"/>
      <c r="H627" s="20"/>
    </row>
    <row r="628" spans="1:8" ht="15.75" customHeight="1">
      <c r="A628" s="31" t="str">
        <f>+Table_2[[#This Row],[Producto]]&amp;Table_2[[#This Row],[Numero]]</f>
        <v>RESORTES LINEA PESADA153</v>
      </c>
      <c r="B628" s="31" t="s">
        <v>12</v>
      </c>
      <c r="C628" s="31">
        <v>153</v>
      </c>
      <c r="D628" s="31" t="s">
        <v>3544</v>
      </c>
      <c r="E628" s="32">
        <f>+VLOOKUP(Table_2[[#This Row],[ID]],LISTAS[],3,0)</f>
        <v>3901.28</v>
      </c>
      <c r="F628" s="31" t="s">
        <v>7668</v>
      </c>
      <c r="G628" s="20"/>
      <c r="H628" s="20"/>
    </row>
    <row r="629" spans="1:8" ht="15.75" customHeight="1">
      <c r="A629" s="31" t="str">
        <f>+Table_2[[#This Row],[Producto]]&amp;Table_2[[#This Row],[Numero]]</f>
        <v>RESORTES LINEA PESADA157</v>
      </c>
      <c r="B629" s="31" t="s">
        <v>12</v>
      </c>
      <c r="C629" s="31">
        <v>157</v>
      </c>
      <c r="D629" s="31" t="s">
        <v>3545</v>
      </c>
      <c r="E629" s="32">
        <f>+VLOOKUP(Table_2[[#This Row],[ID]],LISTAS[],3,0)</f>
        <v>3990.76</v>
      </c>
      <c r="F629" s="31" t="s">
        <v>7669</v>
      </c>
      <c r="G629" s="20"/>
      <c r="H629" s="20"/>
    </row>
    <row r="630" spans="1:8" ht="15.75" customHeight="1">
      <c r="A630" s="31" t="str">
        <f>+Table_2[[#This Row],[Producto]]&amp;Table_2[[#This Row],[Numero]]</f>
        <v>RESORTES LINEA PESADA161</v>
      </c>
      <c r="B630" s="31" t="s">
        <v>12</v>
      </c>
      <c r="C630" s="31">
        <v>161</v>
      </c>
      <c r="D630" s="31" t="s">
        <v>3546</v>
      </c>
      <c r="E630" s="32">
        <f>+VLOOKUP(Table_2[[#This Row],[ID]],LISTAS[],3,0)</f>
        <v>4304.6400000000003</v>
      </c>
      <c r="F630" s="31" t="s">
        <v>7670</v>
      </c>
      <c r="G630" s="20"/>
      <c r="H630" s="20"/>
    </row>
    <row r="631" spans="1:8" ht="15.75" customHeight="1">
      <c r="A631" s="31" t="str">
        <f>+Table_2[[#This Row],[Producto]]&amp;Table_2[[#This Row],[Numero]]</f>
        <v>RESORTES LINEA PESADA163</v>
      </c>
      <c r="B631" s="31" t="s">
        <v>12</v>
      </c>
      <c r="C631" s="31">
        <v>163</v>
      </c>
      <c r="D631" s="31" t="s">
        <v>3547</v>
      </c>
      <c r="E631" s="32">
        <f>+VLOOKUP(Table_2[[#This Row],[ID]],LISTAS[],3,0)</f>
        <v>4439.24</v>
      </c>
      <c r="F631" s="31" t="s">
        <v>7671</v>
      </c>
      <c r="G631" s="20"/>
      <c r="H631" s="20"/>
    </row>
    <row r="632" spans="1:8" ht="15.75" customHeight="1">
      <c r="A632" s="31" t="str">
        <f>+Table_2[[#This Row],[Producto]]&amp;Table_2[[#This Row],[Numero]]</f>
        <v>RESORTES LINEA PESADA165</v>
      </c>
      <c r="B632" s="31" t="s">
        <v>12</v>
      </c>
      <c r="C632" s="31">
        <v>165</v>
      </c>
      <c r="D632" s="31" t="s">
        <v>3548</v>
      </c>
      <c r="E632" s="32">
        <f>+VLOOKUP(Table_2[[#This Row],[ID]],LISTAS[],3,0)</f>
        <v>7659.48</v>
      </c>
      <c r="F632" s="31" t="s">
        <v>7672</v>
      </c>
      <c r="G632" s="20"/>
      <c r="H632" s="20"/>
    </row>
    <row r="633" spans="1:8" ht="15.75" customHeight="1">
      <c r="A633" s="31" t="str">
        <f>+Table_2[[#This Row],[Producto]]&amp;Table_2[[#This Row],[Numero]]</f>
        <v>RESORTES LINEA PESADA167</v>
      </c>
      <c r="B633" s="31" t="s">
        <v>12</v>
      </c>
      <c r="C633" s="31">
        <v>167</v>
      </c>
      <c r="D633" s="31" t="s">
        <v>3549</v>
      </c>
      <c r="E633" s="32">
        <f>+VLOOKUP(Table_2[[#This Row],[ID]],LISTAS[],3,0)</f>
        <v>9016.7199999999993</v>
      </c>
      <c r="F633" s="31" t="s">
        <v>7673</v>
      </c>
      <c r="G633" s="20"/>
      <c r="H633" s="20"/>
    </row>
    <row r="634" spans="1:8" ht="15.75" customHeight="1">
      <c r="A634" s="31" t="str">
        <f>+Table_2[[#This Row],[Producto]]&amp;Table_2[[#This Row],[Numero]]</f>
        <v>RESORTES LINEA PESADA169</v>
      </c>
      <c r="B634" s="31" t="s">
        <v>12</v>
      </c>
      <c r="C634" s="31">
        <v>169</v>
      </c>
      <c r="D634" s="31" t="s">
        <v>3550</v>
      </c>
      <c r="E634" s="32">
        <f>+VLOOKUP(Table_2[[#This Row],[ID]],LISTAS[],3,0)</f>
        <v>9123.6</v>
      </c>
      <c r="F634" s="31" t="s">
        <v>7674</v>
      </c>
      <c r="G634" s="20"/>
      <c r="H634" s="20"/>
    </row>
    <row r="635" spans="1:8" ht="15.75" customHeight="1">
      <c r="A635" s="31" t="str">
        <f>+Table_2[[#This Row],[Producto]]&amp;Table_2[[#This Row],[Numero]]</f>
        <v>RESORTES LINEA PESADA170</v>
      </c>
      <c r="B635" s="31" t="s">
        <v>12</v>
      </c>
      <c r="C635" s="31">
        <v>170</v>
      </c>
      <c r="D635" s="31" t="s">
        <v>3551</v>
      </c>
      <c r="E635" s="32">
        <f>+VLOOKUP(Table_2[[#This Row],[ID]],LISTAS[],3,0)</f>
        <v>5380.92</v>
      </c>
      <c r="F635" s="31" t="s">
        <v>7675</v>
      </c>
      <c r="G635" s="20"/>
      <c r="H635" s="20"/>
    </row>
    <row r="636" spans="1:8" ht="15.75" customHeight="1">
      <c r="A636" s="31" t="str">
        <f>+Table_2[[#This Row],[Producto]]&amp;Table_2[[#This Row],[Numero]]</f>
        <v>RESORTES LINEA PESADA172</v>
      </c>
      <c r="B636" s="31" t="s">
        <v>12</v>
      </c>
      <c r="C636" s="31">
        <v>172</v>
      </c>
      <c r="D636" s="31" t="s">
        <v>3552</v>
      </c>
      <c r="E636" s="32">
        <f>+VLOOKUP(Table_2[[#This Row],[ID]],LISTAS[],3,0)</f>
        <v>7174.8</v>
      </c>
      <c r="F636" s="31" t="s">
        <v>7676</v>
      </c>
      <c r="G636" s="20"/>
      <c r="H636" s="20"/>
    </row>
    <row r="637" spans="1:8" ht="15.75" customHeight="1">
      <c r="A637" s="31" t="str">
        <f>+Table_2[[#This Row],[Producto]]&amp;Table_2[[#This Row],[Numero]]</f>
        <v>RESORTES LINEA PESADA174</v>
      </c>
      <c r="B637" s="31" t="s">
        <v>12</v>
      </c>
      <c r="C637" s="31">
        <v>174</v>
      </c>
      <c r="D637" s="31" t="s">
        <v>3553</v>
      </c>
      <c r="E637" s="32">
        <f>+VLOOKUP(Table_2[[#This Row],[ID]],LISTAS[],3,0)</f>
        <v>5380.92</v>
      </c>
      <c r="F637" s="31" t="s">
        <v>7677</v>
      </c>
      <c r="G637" s="20"/>
      <c r="H637" s="20"/>
    </row>
    <row r="638" spans="1:8" ht="15.75" customHeight="1">
      <c r="A638" s="31" t="str">
        <f>+Table_2[[#This Row],[Producto]]&amp;Table_2[[#This Row],[Numero]]</f>
        <v>RESORTES LINEA PESADA176</v>
      </c>
      <c r="B638" s="31" t="s">
        <v>12</v>
      </c>
      <c r="C638" s="31">
        <v>176</v>
      </c>
      <c r="D638" s="31" t="s">
        <v>3554</v>
      </c>
      <c r="E638" s="32">
        <f>+VLOOKUP(Table_2[[#This Row],[ID]],LISTAS[],3,0)</f>
        <v>7623.24</v>
      </c>
      <c r="F638" s="31" t="s">
        <v>7678</v>
      </c>
      <c r="G638" s="20"/>
      <c r="H638" s="20"/>
    </row>
    <row r="639" spans="1:8" ht="15.75" customHeight="1">
      <c r="A639" s="31" t="str">
        <f>+Table_2[[#This Row],[Producto]]&amp;Table_2[[#This Row],[Numero]]</f>
        <v>RESORTES LINEA PESADA178</v>
      </c>
      <c r="B639" s="31" t="s">
        <v>12</v>
      </c>
      <c r="C639" s="31">
        <v>178</v>
      </c>
      <c r="D639" s="31" t="s">
        <v>3555</v>
      </c>
      <c r="E639" s="32">
        <f>+VLOOKUP(Table_2[[#This Row],[ID]],LISTAS[],3,0)</f>
        <v>8519.84</v>
      </c>
      <c r="F639" s="31" t="s">
        <v>7679</v>
      </c>
      <c r="G639" s="20"/>
      <c r="H639" s="20"/>
    </row>
    <row r="640" spans="1:8" ht="15.75" customHeight="1">
      <c r="A640" s="31" t="str">
        <f>+Table_2[[#This Row],[Producto]]&amp;Table_2[[#This Row],[Numero]]</f>
        <v>RESORTES LINEA PESADA179</v>
      </c>
      <c r="B640" s="31" t="s">
        <v>12</v>
      </c>
      <c r="C640" s="31">
        <v>179</v>
      </c>
      <c r="D640" s="31" t="s">
        <v>3556</v>
      </c>
      <c r="E640" s="32">
        <f>+VLOOKUP(Table_2[[#This Row],[ID]],LISTAS[],3,0)</f>
        <v>8196</v>
      </c>
      <c r="F640" s="31" t="s">
        <v>7680</v>
      </c>
      <c r="G640" s="20"/>
      <c r="H640" s="20"/>
    </row>
    <row r="641" spans="1:8" ht="15.75" customHeight="1">
      <c r="A641" s="31" t="str">
        <f>+Table_2[[#This Row],[Producto]]&amp;Table_2[[#This Row],[Numero]]</f>
        <v>RESORTES LINEA PESADA180</v>
      </c>
      <c r="B641" s="31" t="s">
        <v>12</v>
      </c>
      <c r="C641" s="31">
        <v>180</v>
      </c>
      <c r="D641" s="31" t="s">
        <v>3557</v>
      </c>
      <c r="E641" s="32">
        <f>+VLOOKUP(Table_2[[#This Row],[ID]],LISTAS[],3,0)</f>
        <v>11030.96</v>
      </c>
      <c r="F641" s="31" t="s">
        <v>7681</v>
      </c>
      <c r="G641" s="20"/>
      <c r="H641" s="20"/>
    </row>
    <row r="642" spans="1:8" ht="15.75" customHeight="1">
      <c r="A642" s="31" t="str">
        <f>+Table_2[[#This Row],[Producto]]&amp;Table_2[[#This Row],[Numero]]</f>
        <v>RESORTES LINEA PESADA182</v>
      </c>
      <c r="B642" s="31" t="s">
        <v>12</v>
      </c>
      <c r="C642" s="31">
        <v>182</v>
      </c>
      <c r="D642" s="31" t="s">
        <v>3558</v>
      </c>
      <c r="E642" s="32">
        <f>+VLOOKUP(Table_2[[#This Row],[ID]],LISTAS[],3,0)</f>
        <v>10941.48</v>
      </c>
      <c r="F642" s="31" t="s">
        <v>7682</v>
      </c>
      <c r="G642" s="20"/>
      <c r="H642" s="20"/>
    </row>
    <row r="643" spans="1:8" ht="15.75" customHeight="1">
      <c r="A643" s="31" t="str">
        <f>+Table_2[[#This Row],[Producto]]&amp;Table_2[[#This Row],[Numero]]</f>
        <v>RESORTES LINEA PESADA184</v>
      </c>
      <c r="B643" s="31" t="s">
        <v>12</v>
      </c>
      <c r="C643" s="31">
        <v>184</v>
      </c>
      <c r="D643" s="31" t="s">
        <v>3559</v>
      </c>
      <c r="E643" s="32">
        <f>+VLOOKUP(Table_2[[#This Row],[ID]],LISTAS[],3,0)</f>
        <v>13901.12</v>
      </c>
      <c r="F643" s="31" t="s">
        <v>7683</v>
      </c>
      <c r="G643" s="20"/>
      <c r="H643" s="20"/>
    </row>
    <row r="644" spans="1:8" ht="15.75" customHeight="1">
      <c r="A644" s="31" t="str">
        <f>+Table_2[[#This Row],[Producto]]&amp;Table_2[[#This Row],[Numero]]</f>
        <v>RESORTES LINEA PESADA188</v>
      </c>
      <c r="B644" s="31" t="s">
        <v>12</v>
      </c>
      <c r="C644" s="31">
        <v>188</v>
      </c>
      <c r="D644" s="31" t="s">
        <v>3560</v>
      </c>
      <c r="E644" s="32">
        <f>+VLOOKUP(Table_2[[#This Row],[ID]],LISTAS[],3,0)</f>
        <v>15694.6</v>
      </c>
      <c r="F644" s="31" t="s">
        <v>7684</v>
      </c>
      <c r="G644" s="20"/>
      <c r="H644" s="20"/>
    </row>
    <row r="645" spans="1:8" ht="15.75" customHeight="1">
      <c r="A645" s="31" t="str">
        <f>+Table_2[[#This Row],[Producto]]&amp;Table_2[[#This Row],[Numero]]</f>
        <v>RESORTES LINEA PESADA190</v>
      </c>
      <c r="B645" s="31" t="s">
        <v>12</v>
      </c>
      <c r="C645" s="31">
        <v>190</v>
      </c>
      <c r="D645" s="31" t="s">
        <v>3561</v>
      </c>
      <c r="E645" s="32">
        <f>+VLOOKUP(Table_2[[#This Row],[ID]],LISTAS[],3,0)</f>
        <v>17219.32</v>
      </c>
      <c r="F645" s="31" t="s">
        <v>7685</v>
      </c>
      <c r="G645" s="20"/>
      <c r="H645" s="20"/>
    </row>
    <row r="646" spans="1:8" ht="15.75" customHeight="1">
      <c r="A646" s="31" t="str">
        <f>+Table_2[[#This Row],[Producto]]&amp;Table_2[[#This Row],[Numero]]</f>
        <v>RESORTES LINEA PESADA194</v>
      </c>
      <c r="B646" s="31" t="s">
        <v>12</v>
      </c>
      <c r="C646" s="31">
        <v>194</v>
      </c>
      <c r="D646" s="31" t="s">
        <v>3562</v>
      </c>
      <c r="E646" s="32">
        <f>+VLOOKUP(Table_2[[#This Row],[ID]],LISTAS[],3,0)</f>
        <v>13901.12</v>
      </c>
      <c r="F646" s="31" t="s">
        <v>7686</v>
      </c>
      <c r="G646" s="20"/>
      <c r="H646" s="20"/>
    </row>
    <row r="647" spans="1:8" ht="15.75" customHeight="1">
      <c r="A647" s="31" t="str">
        <f>+Table_2[[#This Row],[Producto]]&amp;Table_2[[#This Row],[Numero]]</f>
        <v>RESORTES LINEA PESADA196</v>
      </c>
      <c r="B647" s="31" t="s">
        <v>12</v>
      </c>
      <c r="C647" s="31">
        <v>196</v>
      </c>
      <c r="D647" s="31" t="s">
        <v>3563</v>
      </c>
      <c r="E647" s="32">
        <f>+VLOOKUP(Table_2[[#This Row],[ID]],LISTAS[],3,0)</f>
        <v>20627.400000000001</v>
      </c>
      <c r="F647" s="31" t="s">
        <v>7687</v>
      </c>
      <c r="G647" s="20"/>
      <c r="H647" s="20"/>
    </row>
    <row r="648" spans="1:8" ht="15.75" customHeight="1">
      <c r="A648" s="31" t="str">
        <f>+Table_2[[#This Row],[Producto]]&amp;Table_2[[#This Row],[Numero]]</f>
        <v>RESORTES LINEA PESADA198</v>
      </c>
      <c r="B648" s="31" t="s">
        <v>12</v>
      </c>
      <c r="C648" s="31">
        <v>198</v>
      </c>
      <c r="D648" s="31" t="s">
        <v>3564</v>
      </c>
      <c r="E648" s="32">
        <f>+VLOOKUP(Table_2[[#This Row],[ID]],LISTAS[],3,0)</f>
        <v>22420.92</v>
      </c>
      <c r="F648" s="31" t="s">
        <v>7688</v>
      </c>
      <c r="G648" s="20"/>
      <c r="H648" s="20"/>
    </row>
    <row r="649" spans="1:8" ht="15.75" customHeight="1">
      <c r="A649" s="31" t="str">
        <f>+Table_2[[#This Row],[Producto]]&amp;Table_2[[#This Row],[Numero]]</f>
        <v>RESORTES LINEA AUTOMOTOR400</v>
      </c>
      <c r="B649" s="31" t="s">
        <v>15</v>
      </c>
      <c r="C649" s="31">
        <v>400</v>
      </c>
      <c r="D649" s="31" t="s">
        <v>3565</v>
      </c>
      <c r="E649" s="32">
        <f>+VLOOKUP(Table_2[[#This Row],[ID]],LISTAS[],3,0)</f>
        <v>4633.33</v>
      </c>
      <c r="F649" s="31" t="s">
        <v>7689</v>
      </c>
      <c r="G649" s="20"/>
      <c r="H649" s="20"/>
    </row>
    <row r="650" spans="1:8" ht="15.75" customHeight="1">
      <c r="A650" s="31" t="str">
        <f>+Table_2[[#This Row],[Producto]]&amp;Table_2[[#This Row],[Numero]]</f>
        <v>RESORTES LINEA AUTOMOTOR401</v>
      </c>
      <c r="B650" s="31" t="s">
        <v>15</v>
      </c>
      <c r="C650" s="31">
        <v>401</v>
      </c>
      <c r="D650" s="31" t="s">
        <v>3566</v>
      </c>
      <c r="E650" s="32">
        <f>+VLOOKUP(Table_2[[#This Row],[ID]],LISTAS[],3,0)</f>
        <v>5127.5600000000004</v>
      </c>
      <c r="F650" s="31" t="s">
        <v>7690</v>
      </c>
      <c r="G650" s="20"/>
      <c r="H650" s="20"/>
    </row>
    <row r="651" spans="1:8" ht="15.75" customHeight="1">
      <c r="A651" s="31" t="str">
        <f>+Table_2[[#This Row],[Producto]]&amp;Table_2[[#This Row],[Numero]]</f>
        <v>RESORTES LINEA AUTOMOTOR402</v>
      </c>
      <c r="B651" s="31" t="s">
        <v>15</v>
      </c>
      <c r="C651" s="31">
        <v>402</v>
      </c>
      <c r="D651" s="31" t="s">
        <v>3567</v>
      </c>
      <c r="E651" s="32">
        <f>+VLOOKUP(Table_2[[#This Row],[ID]],LISTAS[],3,0)</f>
        <v>3397.78</v>
      </c>
      <c r="F651" s="31" t="s">
        <v>7691</v>
      </c>
      <c r="G651" s="20"/>
      <c r="H651" s="20"/>
    </row>
    <row r="652" spans="1:8" ht="15.75" customHeight="1">
      <c r="A652" s="31" t="str">
        <f>+Table_2[[#This Row],[Producto]]&amp;Table_2[[#This Row],[Numero]]</f>
        <v>RESORTES LINEA AUTOMOTOR405</v>
      </c>
      <c r="B652" s="31" t="s">
        <v>15</v>
      </c>
      <c r="C652" s="31">
        <v>405</v>
      </c>
      <c r="D652" s="31" t="s">
        <v>3568</v>
      </c>
      <c r="E652" s="32">
        <f>+VLOOKUP(Table_2[[#This Row],[ID]],LISTAS[],3,0)</f>
        <v>5745.33</v>
      </c>
      <c r="F652" s="31" t="s">
        <v>7692</v>
      </c>
      <c r="G652" s="20"/>
      <c r="H652" s="20"/>
    </row>
    <row r="653" spans="1:8" ht="15.75" customHeight="1">
      <c r="A653" s="31" t="str">
        <f>+Table_2[[#This Row],[Producto]]&amp;Table_2[[#This Row],[Numero]]</f>
        <v>RESORTES LINEA AUTOMOTOR406</v>
      </c>
      <c r="B653" s="31" t="s">
        <v>15</v>
      </c>
      <c r="C653" s="31">
        <v>406</v>
      </c>
      <c r="D653" s="31" t="s">
        <v>3569</v>
      </c>
      <c r="E653" s="32">
        <f>+VLOOKUP(Table_2[[#This Row],[ID]],LISTAS[],3,0)</f>
        <v>1853.33</v>
      </c>
      <c r="F653" s="31" t="s">
        <v>7693</v>
      </c>
      <c r="G653" s="20"/>
      <c r="H653" s="20"/>
    </row>
    <row r="654" spans="1:8" ht="15.75" customHeight="1">
      <c r="A654" s="31" t="str">
        <f>+Table_2[[#This Row],[Producto]]&amp;Table_2[[#This Row],[Numero]]</f>
        <v>RESORTES LINEA AUTOMOTOR409</v>
      </c>
      <c r="B654" s="31" t="s">
        <v>15</v>
      </c>
      <c r="C654" s="31">
        <v>409</v>
      </c>
      <c r="D654" s="31" t="s">
        <v>3570</v>
      </c>
      <c r="E654" s="32">
        <f>+VLOOKUP(Table_2[[#This Row],[ID]],LISTAS[],3,0)</f>
        <v>4015.56</v>
      </c>
      <c r="F654" s="31" t="s">
        <v>7694</v>
      </c>
      <c r="G654" s="20"/>
      <c r="H654" s="20"/>
    </row>
    <row r="655" spans="1:8" ht="15.75" customHeight="1">
      <c r="A655" s="31" t="str">
        <f>+Table_2[[#This Row],[Producto]]&amp;Table_2[[#This Row],[Numero]]</f>
        <v>RESORTES LINEA AUTOMOTOR414</v>
      </c>
      <c r="B655" s="31" t="s">
        <v>15</v>
      </c>
      <c r="C655" s="31">
        <v>414</v>
      </c>
      <c r="D655" s="31" t="s">
        <v>3571</v>
      </c>
      <c r="E655" s="32">
        <f>+VLOOKUP(Table_2[[#This Row],[ID]],LISTAS[],3,0)</f>
        <v>1359.11</v>
      </c>
      <c r="F655" s="31" t="s">
        <v>7695</v>
      </c>
      <c r="G655" s="20"/>
      <c r="H655" s="20"/>
    </row>
    <row r="656" spans="1:8" ht="15.75" customHeight="1">
      <c r="A656" s="31" t="str">
        <f>+Table_2[[#This Row],[Producto]]&amp;Table_2[[#This Row],[Numero]]</f>
        <v>RESORTES LINEA AUTOMOTOR415</v>
      </c>
      <c r="B656" s="31" t="s">
        <v>15</v>
      </c>
      <c r="C656" s="31">
        <v>415</v>
      </c>
      <c r="D656" s="31" t="s">
        <v>3572</v>
      </c>
      <c r="E656" s="32">
        <f>+VLOOKUP(Table_2[[#This Row],[ID]],LISTAS[],3,0)</f>
        <v>864.89</v>
      </c>
      <c r="F656" s="31" t="s">
        <v>7696</v>
      </c>
      <c r="G656" s="20"/>
      <c r="H656" s="20"/>
    </row>
    <row r="657" spans="1:8" ht="15.75" customHeight="1">
      <c r="A657" s="31" t="str">
        <f>+Table_2[[#This Row],[Producto]]&amp;Table_2[[#This Row],[Numero]]</f>
        <v>RESORTES LINEA AUTOMOTOR420</v>
      </c>
      <c r="B657" s="31" t="s">
        <v>15</v>
      </c>
      <c r="C657" s="31">
        <v>420</v>
      </c>
      <c r="D657" s="31" t="s">
        <v>3573</v>
      </c>
      <c r="E657" s="32">
        <f>+VLOOKUP(Table_2[[#This Row],[ID]],LISTAS[],3,0)</f>
        <v>7413.33</v>
      </c>
      <c r="F657" s="31" t="s">
        <v>7697</v>
      </c>
      <c r="G657" s="20"/>
      <c r="H657" s="20"/>
    </row>
    <row r="658" spans="1:8" ht="15.75" customHeight="1">
      <c r="A658" s="31" t="str">
        <f>+Table_2[[#This Row],[Producto]]&amp;Table_2[[#This Row],[Numero]]</f>
        <v>RESORTES LINEA AUTOMOTOR421</v>
      </c>
      <c r="B658" s="31" t="s">
        <v>15</v>
      </c>
      <c r="C658" s="31">
        <v>421</v>
      </c>
      <c r="D658" s="31" t="s">
        <v>3574</v>
      </c>
      <c r="E658" s="32">
        <f>+VLOOKUP(Table_2[[#This Row],[ID]],LISTAS[],3,0)</f>
        <v>0</v>
      </c>
      <c r="F658" s="31" t="s">
        <v>7698</v>
      </c>
      <c r="G658" s="20"/>
      <c r="H658" s="20"/>
    </row>
    <row r="659" spans="1:8" ht="15.75" customHeight="1">
      <c r="A659" s="31" t="str">
        <f>+Table_2[[#This Row],[Producto]]&amp;Table_2[[#This Row],[Numero]]</f>
        <v>RESORTES LINEA AUTOMOTOR429</v>
      </c>
      <c r="B659" s="31" t="s">
        <v>15</v>
      </c>
      <c r="C659" s="31">
        <v>429</v>
      </c>
      <c r="D659" s="31" t="s">
        <v>3575</v>
      </c>
      <c r="E659" s="32">
        <f>+VLOOKUP(Table_2[[#This Row],[ID]],LISTAS[],3,0)</f>
        <v>8587.11</v>
      </c>
      <c r="F659" s="31" t="s">
        <v>7699</v>
      </c>
      <c r="G659" s="20"/>
      <c r="H659" s="20"/>
    </row>
    <row r="660" spans="1:8" ht="15.75" customHeight="1">
      <c r="A660" s="31" t="str">
        <f>+Table_2[[#This Row],[Producto]]&amp;Table_2[[#This Row],[Numero]]</f>
        <v>RESORTES LINEA AUTOMOTOR440</v>
      </c>
      <c r="B660" s="31" t="s">
        <v>15</v>
      </c>
      <c r="C660" s="31">
        <v>440</v>
      </c>
      <c r="D660" s="31" t="s">
        <v>3576</v>
      </c>
      <c r="E660" s="32">
        <f>+VLOOKUP(Table_2[[#This Row],[ID]],LISTAS[],3,0)</f>
        <v>3768.44</v>
      </c>
      <c r="F660" s="31" t="s">
        <v>7700</v>
      </c>
      <c r="G660" s="20"/>
      <c r="H660" s="20"/>
    </row>
    <row r="661" spans="1:8" ht="15.75" customHeight="1">
      <c r="A661" s="31" t="str">
        <f>+Table_2[[#This Row],[Producto]]&amp;Table_2[[#This Row],[Numero]]</f>
        <v>RESORTES LINEA AUTOMOTOR441</v>
      </c>
      <c r="B661" s="31" t="s">
        <v>15</v>
      </c>
      <c r="C661" s="31">
        <v>441</v>
      </c>
      <c r="D661" s="31" t="s">
        <v>3577</v>
      </c>
      <c r="E661" s="32">
        <f>+VLOOKUP(Table_2[[#This Row],[ID]],LISTAS[],3,0)</f>
        <v>3768.44</v>
      </c>
      <c r="F661" s="31" t="s">
        <v>7701</v>
      </c>
      <c r="G661" s="20"/>
      <c r="H661" s="20"/>
    </row>
    <row r="662" spans="1:8" ht="15.75" customHeight="1">
      <c r="A662" s="31" t="str">
        <f>+Table_2[[#This Row],[Producto]]&amp;Table_2[[#This Row],[Numero]]</f>
        <v>RESORTES LINEA AUTOMOTOR442</v>
      </c>
      <c r="B662" s="31" t="s">
        <v>15</v>
      </c>
      <c r="C662" s="31">
        <v>442</v>
      </c>
      <c r="D662" s="31" t="s">
        <v>3578</v>
      </c>
      <c r="E662" s="32">
        <f>+VLOOKUP(Table_2[[#This Row],[ID]],LISTAS[],3,0)</f>
        <v>2285.7800000000002</v>
      </c>
      <c r="F662" s="31" t="s">
        <v>7702</v>
      </c>
      <c r="G662" s="20"/>
      <c r="H662" s="20"/>
    </row>
    <row r="663" spans="1:8" ht="15.75" customHeight="1">
      <c r="A663" s="31" t="str">
        <f>+Table_2[[#This Row],[Producto]]&amp;Table_2[[#This Row],[Numero]]</f>
        <v>RESORTES LINEA AUTOMOTOR443</v>
      </c>
      <c r="B663" s="31" t="s">
        <v>15</v>
      </c>
      <c r="C663" s="31">
        <v>443</v>
      </c>
      <c r="D663" s="31" t="s">
        <v>3579</v>
      </c>
      <c r="E663" s="32">
        <f>+VLOOKUP(Table_2[[#This Row],[ID]],LISTAS[],3,0)</f>
        <v>4509.78</v>
      </c>
      <c r="F663" s="31" t="s">
        <v>7703</v>
      </c>
      <c r="G663" s="20"/>
      <c r="H663" s="20"/>
    </row>
    <row r="664" spans="1:8" ht="15.75" customHeight="1">
      <c r="A664" s="31" t="str">
        <f>+Table_2[[#This Row],[Producto]]&amp;Table_2[[#This Row],[Numero]]</f>
        <v>RESORTES LINEA AUTOMOTOR460</v>
      </c>
      <c r="B664" s="31" t="s">
        <v>15</v>
      </c>
      <c r="C664" s="31">
        <v>460</v>
      </c>
      <c r="D664" s="31" t="s">
        <v>3580</v>
      </c>
      <c r="E664" s="32">
        <f>+VLOOKUP(Table_2[[#This Row],[ID]],LISTAS[],3,0)</f>
        <v>7907.56</v>
      </c>
      <c r="F664" s="31" t="s">
        <v>7704</v>
      </c>
      <c r="G664" s="20"/>
      <c r="H664" s="20"/>
    </row>
    <row r="665" spans="1:8" ht="15.75" customHeight="1">
      <c r="A665" s="31" t="str">
        <f>+Table_2[[#This Row],[Producto]]&amp;Table_2[[#This Row],[Numero]]</f>
        <v>RESORTES LINEA AUTOMOTOR461</v>
      </c>
      <c r="B665" s="31" t="s">
        <v>15</v>
      </c>
      <c r="C665" s="31">
        <v>461</v>
      </c>
      <c r="D665" s="31" t="s">
        <v>3581</v>
      </c>
      <c r="E665" s="32">
        <f>+VLOOKUP(Table_2[[#This Row],[ID]],LISTAS[],3,0)</f>
        <v>7228</v>
      </c>
      <c r="F665" s="31" t="s">
        <v>7705</v>
      </c>
      <c r="G665" s="20"/>
      <c r="H665" s="20"/>
    </row>
    <row r="666" spans="1:8" ht="15.75" customHeight="1">
      <c r="A666" s="31" t="str">
        <f>+Table_2[[#This Row],[Producto]]&amp;Table_2[[#This Row],[Numero]]</f>
        <v>RESORTES LINEA AUTOMOTOR462</v>
      </c>
      <c r="B666" s="31" t="s">
        <v>15</v>
      </c>
      <c r="C666" s="31">
        <v>462</v>
      </c>
      <c r="D666" s="31" t="s">
        <v>3582</v>
      </c>
      <c r="E666" s="32">
        <f>+VLOOKUP(Table_2[[#This Row],[ID]],LISTAS[],3,0)</f>
        <v>4386.22</v>
      </c>
      <c r="F666" s="31" t="s">
        <v>7706</v>
      </c>
      <c r="G666" s="20"/>
      <c r="H666" s="20"/>
    </row>
    <row r="667" spans="1:8" ht="15.75" customHeight="1">
      <c r="A667" s="31" t="str">
        <f>+Table_2[[#This Row],[Producto]]&amp;Table_2[[#This Row],[Numero]]</f>
        <v>RESORTES LINEA AUTOMOTOR463</v>
      </c>
      <c r="B667" s="31" t="s">
        <v>15</v>
      </c>
      <c r="C667" s="31">
        <v>463</v>
      </c>
      <c r="D667" s="31" t="s">
        <v>3583</v>
      </c>
      <c r="E667" s="32">
        <f>+VLOOKUP(Table_2[[#This Row],[ID]],LISTAS[],3,0)</f>
        <v>1729.78</v>
      </c>
      <c r="F667" s="31" t="s">
        <v>7707</v>
      </c>
      <c r="G667" s="20"/>
      <c r="H667" s="20"/>
    </row>
    <row r="668" spans="1:8" ht="15.75" customHeight="1">
      <c r="A668" s="31" t="str">
        <f>+Table_2[[#This Row],[Producto]]&amp;Table_2[[#This Row],[Numero]]</f>
        <v>RESORTES LINEA AUTOMOTOR464</v>
      </c>
      <c r="B668" s="31" t="s">
        <v>15</v>
      </c>
      <c r="C668" s="31">
        <v>464</v>
      </c>
      <c r="D668" s="31" t="s">
        <v>3584</v>
      </c>
      <c r="E668" s="32">
        <f>+VLOOKUP(Table_2[[#This Row],[ID]],LISTAS[],3,0)</f>
        <v>1729.78</v>
      </c>
      <c r="F668" s="31" t="s">
        <v>7708</v>
      </c>
      <c r="G668" s="20"/>
      <c r="H668" s="20"/>
    </row>
    <row r="669" spans="1:8" ht="15.75" customHeight="1">
      <c r="A669" s="31" t="str">
        <f>+Table_2[[#This Row],[Producto]]&amp;Table_2[[#This Row],[Numero]]</f>
        <v>RESORTES LINEA AUTOMOTOR465</v>
      </c>
      <c r="B669" s="31" t="s">
        <v>15</v>
      </c>
      <c r="C669" s="31">
        <v>465</v>
      </c>
      <c r="D669" s="31" t="s">
        <v>3585</v>
      </c>
      <c r="E669" s="32">
        <f>+VLOOKUP(Table_2[[#This Row],[ID]],LISTAS[],3,0)</f>
        <v>4139.1099999999997</v>
      </c>
      <c r="F669" s="31" t="s">
        <v>7709</v>
      </c>
      <c r="G669" s="20"/>
      <c r="H669" s="20"/>
    </row>
    <row r="670" spans="1:8" ht="15.75" customHeight="1">
      <c r="A670" s="31" t="str">
        <f>+Table_2[[#This Row],[Producto]]&amp;Table_2[[#This Row],[Numero]]</f>
        <v>RESORTES LINEA AUTOMOTOR466</v>
      </c>
      <c r="B670" s="31" t="s">
        <v>15</v>
      </c>
      <c r="C670" s="31">
        <v>466</v>
      </c>
      <c r="D670" s="31" t="s">
        <v>3586</v>
      </c>
      <c r="E670" s="32">
        <f>+VLOOKUP(Table_2[[#This Row],[ID]],LISTAS[],3,0)</f>
        <v>4386.22</v>
      </c>
      <c r="F670" s="31" t="s">
        <v>7710</v>
      </c>
      <c r="G670" s="20"/>
      <c r="H670" s="20"/>
    </row>
    <row r="671" spans="1:8" ht="15.75" customHeight="1">
      <c r="A671" s="31" t="str">
        <f>+Table_2[[#This Row],[Producto]]&amp;Table_2[[#This Row],[Numero]]</f>
        <v>RESORTES LINEA AUTOMOTOR467</v>
      </c>
      <c r="B671" s="31" t="s">
        <v>15</v>
      </c>
      <c r="C671" s="31">
        <v>467</v>
      </c>
      <c r="D671" s="31" t="s">
        <v>3587</v>
      </c>
      <c r="E671" s="32">
        <f>+VLOOKUP(Table_2[[#This Row],[ID]],LISTAS[],3,0)</f>
        <v>3212.44</v>
      </c>
      <c r="F671" s="31" t="s">
        <v>7711</v>
      </c>
      <c r="G671" s="20"/>
      <c r="H671" s="20"/>
    </row>
    <row r="672" spans="1:8" ht="15.75" customHeight="1">
      <c r="A672" s="31" t="str">
        <f>+Table_2[[#This Row],[Producto]]&amp;Table_2[[#This Row],[Numero]]</f>
        <v>RESORTES LINEA AUTOMOTOR470</v>
      </c>
      <c r="B672" s="31" t="s">
        <v>15</v>
      </c>
      <c r="C672" s="31">
        <v>470</v>
      </c>
      <c r="D672" s="31" t="s">
        <v>3588</v>
      </c>
      <c r="E672" s="32">
        <f>+VLOOKUP(Table_2[[#This Row],[ID]],LISTAS[],3,0)</f>
        <v>5436.44</v>
      </c>
      <c r="F672" s="31" t="s">
        <v>7712</v>
      </c>
      <c r="G672" s="20"/>
      <c r="H672" s="20"/>
    </row>
    <row r="673" spans="1:8" ht="15.75" customHeight="1">
      <c r="A673" s="31" t="str">
        <f>+Table_2[[#This Row],[Producto]]&amp;Table_2[[#This Row],[Numero]]</f>
        <v>RESORTES LINEA AUTOMOTOR473</v>
      </c>
      <c r="B673" s="31" t="s">
        <v>15</v>
      </c>
      <c r="C673" s="31">
        <v>473</v>
      </c>
      <c r="D673" s="31" t="s">
        <v>3589</v>
      </c>
      <c r="E673" s="32">
        <f>+VLOOKUP(Table_2[[#This Row],[ID]],LISTAS[],3,0)</f>
        <v>2471.11</v>
      </c>
      <c r="F673" s="31" t="s">
        <v>7713</v>
      </c>
      <c r="G673" s="20"/>
      <c r="H673" s="20"/>
    </row>
    <row r="674" spans="1:8" ht="15.75" customHeight="1">
      <c r="A674" s="31" t="str">
        <f>+Table_2[[#This Row],[Producto]]&amp;Table_2[[#This Row],[Numero]]</f>
        <v>RESORTES LINEA AUTOMOTOR478</v>
      </c>
      <c r="B674" s="31" t="s">
        <v>15</v>
      </c>
      <c r="C674" s="31">
        <v>478</v>
      </c>
      <c r="D674" s="31" t="s">
        <v>3590</v>
      </c>
      <c r="E674" s="32">
        <f>+VLOOKUP(Table_2[[#This Row],[ID]],LISTAS[],3,0)</f>
        <v>7413.33</v>
      </c>
      <c r="F674" s="31" t="s">
        <v>7714</v>
      </c>
      <c r="G674" s="20"/>
      <c r="H674" s="20"/>
    </row>
    <row r="675" spans="1:8" ht="15.75" customHeight="1">
      <c r="A675" s="31" t="str">
        <f>+Table_2[[#This Row],[Producto]]&amp;Table_2[[#This Row],[Numero]]</f>
        <v>RESORTES LINEA AUTOMOTOR479</v>
      </c>
      <c r="B675" s="31" t="s">
        <v>15</v>
      </c>
      <c r="C675" s="31">
        <v>479</v>
      </c>
      <c r="D675" s="31" t="s">
        <v>3591</v>
      </c>
      <c r="E675" s="32">
        <f>+VLOOKUP(Table_2[[#This Row],[ID]],LISTAS[],3,0)</f>
        <v>3830.22</v>
      </c>
      <c r="F675" s="31" t="s">
        <v>7715</v>
      </c>
      <c r="G675" s="20"/>
      <c r="H675" s="20"/>
    </row>
    <row r="676" spans="1:8" ht="15.75" customHeight="1">
      <c r="A676" s="31" t="str">
        <f>+Table_2[[#This Row],[Producto]]&amp;Table_2[[#This Row],[Numero]]</f>
        <v>RESORTES LINEA AUTOMOTOR480</v>
      </c>
      <c r="B676" s="31" t="s">
        <v>15</v>
      </c>
      <c r="C676" s="31">
        <v>480</v>
      </c>
      <c r="D676" s="31" t="s">
        <v>3592</v>
      </c>
      <c r="E676" s="32">
        <f>+VLOOKUP(Table_2[[#This Row],[ID]],LISTAS[],3,0)</f>
        <v>4077.33</v>
      </c>
      <c r="F676" s="31" t="s">
        <v>7716</v>
      </c>
      <c r="G676" s="20"/>
      <c r="H676" s="20"/>
    </row>
    <row r="677" spans="1:8" ht="15.75" customHeight="1">
      <c r="A677" s="31" t="str">
        <f>+Table_2[[#This Row],[Producto]]&amp;Table_2[[#This Row],[Numero]]</f>
        <v>RESORTES LINEA AUTOMOTOR481</v>
      </c>
      <c r="B677" s="31" t="s">
        <v>15</v>
      </c>
      <c r="C677" s="31">
        <v>481</v>
      </c>
      <c r="D677" s="31" t="s">
        <v>3572</v>
      </c>
      <c r="E677" s="32">
        <f>+VLOOKUP(Table_2[[#This Row],[ID]],LISTAS[],3,0)</f>
        <v>0</v>
      </c>
      <c r="F677" s="31" t="s">
        <v>7717</v>
      </c>
      <c r="G677" s="20"/>
      <c r="H677" s="20"/>
    </row>
    <row r="678" spans="1:8" ht="15.75" customHeight="1">
      <c r="A678" s="31" t="str">
        <f>+Table_2[[#This Row],[Producto]]&amp;Table_2[[#This Row],[Numero]]</f>
        <v>RESORTES LINEA AUTOMOTOR482</v>
      </c>
      <c r="B678" s="31" t="s">
        <v>15</v>
      </c>
      <c r="C678" s="31">
        <v>482</v>
      </c>
      <c r="D678" s="31" t="s">
        <v>3593</v>
      </c>
      <c r="E678" s="32">
        <f>+VLOOKUP(Table_2[[#This Row],[ID]],LISTAS[],3,0)</f>
        <v>9328.44</v>
      </c>
      <c r="F678" s="31" t="s">
        <v>7718</v>
      </c>
      <c r="G678" s="20"/>
      <c r="H678" s="20"/>
    </row>
    <row r="679" spans="1:8" ht="15.75" customHeight="1">
      <c r="A679" s="31" t="str">
        <f>+Table_2[[#This Row],[Producto]]&amp;Table_2[[#This Row],[Numero]]</f>
        <v>RESORTES LINEA AUTOMOTOR484</v>
      </c>
      <c r="B679" s="31" t="s">
        <v>15</v>
      </c>
      <c r="C679" s="31">
        <v>484</v>
      </c>
      <c r="D679" s="31" t="s">
        <v>3594</v>
      </c>
      <c r="E679" s="32">
        <f>+VLOOKUP(Table_2[[#This Row],[ID]],LISTAS[],3,0)</f>
        <v>2409.33</v>
      </c>
      <c r="F679" s="31" t="s">
        <v>7719</v>
      </c>
      <c r="G679" s="20"/>
      <c r="H679" s="20"/>
    </row>
    <row r="680" spans="1:8" ht="15.75" customHeight="1">
      <c r="A680" s="31" t="str">
        <f>+Table_2[[#This Row],[Producto]]&amp;Table_2[[#This Row],[Numero]]</f>
        <v>RESORTES LINEA AUTOMOTOR485</v>
      </c>
      <c r="B680" s="31" t="s">
        <v>15</v>
      </c>
      <c r="C680" s="31">
        <v>485</v>
      </c>
      <c r="D680" s="31" t="s">
        <v>3595</v>
      </c>
      <c r="E680" s="32">
        <f>+VLOOKUP(Table_2[[#This Row],[ID]],LISTAS[],3,0)</f>
        <v>2409.33</v>
      </c>
      <c r="F680" s="31" t="s">
        <v>7720</v>
      </c>
      <c r="G680" s="20"/>
      <c r="H680" s="20"/>
    </row>
    <row r="681" spans="1:8" ht="15.75" customHeight="1">
      <c r="A681" s="31" t="str">
        <f>+Table_2[[#This Row],[Producto]]&amp;Table_2[[#This Row],[Numero]]</f>
        <v>RESORTES LINEA AUTOMOTOR487</v>
      </c>
      <c r="B681" s="31" t="s">
        <v>15</v>
      </c>
      <c r="C681" s="31">
        <v>487</v>
      </c>
      <c r="D681" s="31" t="s">
        <v>3596</v>
      </c>
      <c r="E681" s="32">
        <f>+VLOOKUP(Table_2[[#This Row],[ID]],LISTAS[],3,0)</f>
        <v>4818.67</v>
      </c>
      <c r="F681" s="31" t="s">
        <v>7721</v>
      </c>
      <c r="G681" s="20"/>
      <c r="H681" s="20"/>
    </row>
    <row r="682" spans="1:8" ht="15.75" customHeight="1">
      <c r="A682" s="31" t="str">
        <f>+Table_2[[#This Row],[Producto]]&amp;Table_2[[#This Row],[Numero]]</f>
        <v>RESORTES LINEA AUTOMOTOR488</v>
      </c>
      <c r="B682" s="31" t="s">
        <v>15</v>
      </c>
      <c r="C682" s="31">
        <v>488</v>
      </c>
      <c r="D682" s="31" t="s">
        <v>3597</v>
      </c>
      <c r="E682" s="32">
        <f>+VLOOKUP(Table_2[[#This Row],[ID]],LISTAS[],3,0)</f>
        <v>4324.4399999999996</v>
      </c>
      <c r="F682" s="31" t="s">
        <v>7722</v>
      </c>
      <c r="G682" s="20"/>
      <c r="H682" s="20"/>
    </row>
    <row r="683" spans="1:8" ht="15.75" customHeight="1">
      <c r="A683" s="31" t="str">
        <f>+Table_2[[#This Row],[Producto]]&amp;Table_2[[#This Row],[Numero]]</f>
        <v>RESORTES LINEA AUTOMOTOR491</v>
      </c>
      <c r="B683" s="31" t="s">
        <v>15</v>
      </c>
      <c r="C683" s="31">
        <v>491</v>
      </c>
      <c r="D683" s="31" t="s">
        <v>3598</v>
      </c>
      <c r="E683" s="32">
        <f>+VLOOKUP(Table_2[[#This Row],[ID]],LISTAS[],3,0)</f>
        <v>7784</v>
      </c>
      <c r="F683" s="31" t="s">
        <v>7723</v>
      </c>
      <c r="G683" s="20"/>
      <c r="H683" s="20"/>
    </row>
    <row r="684" spans="1:8" ht="15.75" customHeight="1">
      <c r="A684" s="31" t="str">
        <f>+Table_2[[#This Row],[Producto]]&amp;Table_2[[#This Row],[Numero]]</f>
        <v>RESORTES LINEA AUTOMOTOR504</v>
      </c>
      <c r="B684" s="31" t="s">
        <v>15</v>
      </c>
      <c r="C684" s="31">
        <v>504</v>
      </c>
      <c r="D684" s="31" t="s">
        <v>3599</v>
      </c>
      <c r="E684" s="32">
        <f>+VLOOKUP(Table_2[[#This Row],[ID]],LISTAS[],3,0)</f>
        <v>1915.11</v>
      </c>
      <c r="F684" s="31" t="s">
        <v>7724</v>
      </c>
      <c r="G684" s="20"/>
      <c r="H684" s="20"/>
    </row>
    <row r="685" spans="1:8" ht="15.75" customHeight="1">
      <c r="A685" s="31" t="str">
        <f>+Table_2[[#This Row],[Producto]]&amp;Table_2[[#This Row],[Numero]]</f>
        <v>RESORTES LINEA AUTOMOTOR505</v>
      </c>
      <c r="B685" s="31" t="s">
        <v>15</v>
      </c>
      <c r="C685" s="31">
        <v>505</v>
      </c>
      <c r="D685" s="31" t="s">
        <v>3600</v>
      </c>
      <c r="E685" s="32">
        <f>+VLOOKUP(Table_2[[#This Row],[ID]],LISTAS[],3,0)</f>
        <v>2532.89</v>
      </c>
      <c r="F685" s="31" t="s">
        <v>7725</v>
      </c>
      <c r="G685" s="20"/>
      <c r="H685" s="20"/>
    </row>
    <row r="686" spans="1:8" ht="15.75" customHeight="1">
      <c r="A686" s="31" t="str">
        <f>+Table_2[[#This Row],[Producto]]&amp;Table_2[[#This Row],[Numero]]</f>
        <v>RESORTES LINEA AUTOMOTOR506</v>
      </c>
      <c r="B686" s="31" t="s">
        <v>15</v>
      </c>
      <c r="C686" s="31">
        <v>506</v>
      </c>
      <c r="D686" s="31" t="s">
        <v>3601</v>
      </c>
      <c r="E686" s="32">
        <f>+VLOOKUP(Table_2[[#This Row],[ID]],LISTAS[],3,0)</f>
        <v>2532.89</v>
      </c>
      <c r="F686" s="31" t="s">
        <v>7726</v>
      </c>
      <c r="G686" s="20"/>
      <c r="H686" s="20"/>
    </row>
    <row r="687" spans="1:8" ht="15.75" customHeight="1">
      <c r="A687" s="31" t="str">
        <f>+Table_2[[#This Row],[Producto]]&amp;Table_2[[#This Row],[Numero]]</f>
        <v>RESORTES LINEA AUTOMOTOR507</v>
      </c>
      <c r="B687" s="31" t="s">
        <v>15</v>
      </c>
      <c r="C687" s="31">
        <v>507</v>
      </c>
      <c r="D687" s="31" t="s">
        <v>3602</v>
      </c>
      <c r="E687" s="32">
        <f>+VLOOKUP(Table_2[[#This Row],[ID]],LISTAS[],3,0)</f>
        <v>1482.67</v>
      </c>
      <c r="F687" s="31" t="s">
        <v>7727</v>
      </c>
      <c r="G687" s="20"/>
      <c r="H687" s="20"/>
    </row>
    <row r="688" spans="1:8" ht="15.75" customHeight="1">
      <c r="A688" s="31" t="str">
        <f>+Table_2[[#This Row],[Producto]]&amp;Table_2[[#This Row],[Numero]]</f>
        <v>RESORTES LINEA AUTOMOTOR508</v>
      </c>
      <c r="B688" s="31" t="s">
        <v>15</v>
      </c>
      <c r="C688" s="31">
        <v>508</v>
      </c>
      <c r="D688" s="31" t="s">
        <v>3603</v>
      </c>
      <c r="E688" s="32">
        <f>+VLOOKUP(Table_2[[#This Row],[ID]],LISTAS[],3,0)</f>
        <v>2224</v>
      </c>
      <c r="F688" s="31" t="s">
        <v>7728</v>
      </c>
      <c r="G688" s="20"/>
      <c r="H688" s="20"/>
    </row>
    <row r="689" spans="1:8" ht="15.75" customHeight="1">
      <c r="A689" s="31" t="str">
        <f>+Table_2[[#This Row],[Producto]]&amp;Table_2[[#This Row],[Numero]]</f>
        <v>RESORTES LINEA AUTOMOTOR511</v>
      </c>
      <c r="B689" s="31" t="s">
        <v>15</v>
      </c>
      <c r="C689" s="31">
        <v>511</v>
      </c>
      <c r="D689" s="31" t="s">
        <v>3604</v>
      </c>
      <c r="E689" s="32">
        <f>+VLOOKUP(Table_2[[#This Row],[ID]],LISTAS[],3,0)</f>
        <v>2532.89</v>
      </c>
      <c r="F689" s="31" t="s">
        <v>7729</v>
      </c>
      <c r="G689" s="20"/>
      <c r="H689" s="20"/>
    </row>
    <row r="690" spans="1:8" ht="15.75" customHeight="1">
      <c r="A690" s="31" t="str">
        <f>+Table_2[[#This Row],[Producto]]&amp;Table_2[[#This Row],[Numero]]</f>
        <v>RESORTES LINEA AUTOMOTOR512</v>
      </c>
      <c r="B690" s="31" t="s">
        <v>15</v>
      </c>
      <c r="C690" s="31">
        <v>512</v>
      </c>
      <c r="D690" s="31" t="s">
        <v>3605</v>
      </c>
      <c r="E690" s="32">
        <f>+VLOOKUP(Table_2[[#This Row],[ID]],LISTAS[],3,0)</f>
        <v>2532.89</v>
      </c>
      <c r="F690" s="31" t="s">
        <v>7730</v>
      </c>
      <c r="G690" s="20"/>
      <c r="H690" s="20"/>
    </row>
    <row r="691" spans="1:8" ht="15.75" customHeight="1">
      <c r="A691" s="31" t="str">
        <f>+Table_2[[#This Row],[Producto]]&amp;Table_2[[#This Row],[Numero]]</f>
        <v>RESORTES LINEA AUTOMOTOR513</v>
      </c>
      <c r="B691" s="31" t="s">
        <v>15</v>
      </c>
      <c r="C691" s="31">
        <v>513</v>
      </c>
      <c r="D691" s="31" t="s">
        <v>3606</v>
      </c>
      <c r="E691" s="32">
        <f>+VLOOKUP(Table_2[[#This Row],[ID]],LISTAS[],3,0)</f>
        <v>2038.67</v>
      </c>
      <c r="F691" s="31" t="s">
        <v>7731</v>
      </c>
      <c r="G691" s="20"/>
      <c r="H691" s="20"/>
    </row>
    <row r="692" spans="1:8" ht="15.75" customHeight="1">
      <c r="A692" s="31" t="str">
        <f>+Table_2[[#This Row],[Producto]]&amp;Table_2[[#This Row],[Numero]]</f>
        <v>RESORTES LINEA AUTOMOTOR524</v>
      </c>
      <c r="B692" s="31" t="s">
        <v>15</v>
      </c>
      <c r="C692" s="31">
        <v>524</v>
      </c>
      <c r="D692" s="31" t="s">
        <v>3607</v>
      </c>
      <c r="E692" s="32">
        <f>+VLOOKUP(Table_2[[#This Row],[ID]],LISTAS[],3,0)</f>
        <v>1606.22</v>
      </c>
      <c r="F692" s="31" t="s">
        <v>7732</v>
      </c>
      <c r="G692" s="20"/>
      <c r="H692" s="20"/>
    </row>
    <row r="693" spans="1:8" ht="15.75" customHeight="1">
      <c r="A693" s="31" t="str">
        <f>+Table_2[[#This Row],[Producto]]&amp;Table_2[[#This Row],[Numero]]</f>
        <v>RESORTES LINEA AUTOMOTOR526</v>
      </c>
      <c r="B693" s="31" t="s">
        <v>15</v>
      </c>
      <c r="C693" s="31">
        <v>526</v>
      </c>
      <c r="D693" s="31" t="s">
        <v>3608</v>
      </c>
      <c r="E693" s="32">
        <f>+VLOOKUP(Table_2[[#This Row],[ID]],LISTAS[],3,0)</f>
        <v>1915.11</v>
      </c>
      <c r="F693" s="31" t="s">
        <v>7733</v>
      </c>
      <c r="G693" s="20"/>
      <c r="H693" s="20"/>
    </row>
    <row r="694" spans="1:8" ht="15.75" customHeight="1">
      <c r="A694" s="31" t="str">
        <f>+Table_2[[#This Row],[Producto]]&amp;Table_2[[#This Row],[Numero]]</f>
        <v>RESORTES LINEA AUTOMOTOR545</v>
      </c>
      <c r="B694" s="31" t="s">
        <v>15</v>
      </c>
      <c r="C694" s="31">
        <v>545</v>
      </c>
      <c r="D694" s="31" t="s">
        <v>3609</v>
      </c>
      <c r="E694" s="32">
        <f>+VLOOKUP(Table_2[[#This Row],[ID]],LISTAS[],3,0)</f>
        <v>5436.44</v>
      </c>
      <c r="F694" s="31" t="s">
        <v>7734</v>
      </c>
      <c r="G694" s="20"/>
      <c r="H694" s="20"/>
    </row>
    <row r="695" spans="1:8" ht="15.75" customHeight="1">
      <c r="A695" s="31" t="str">
        <f>+Table_2[[#This Row],[Producto]]&amp;Table_2[[#This Row],[Numero]]</f>
        <v>RESORTES LINEA AUTOMOTOR547</v>
      </c>
      <c r="B695" s="31" t="s">
        <v>15</v>
      </c>
      <c r="C695" s="31">
        <v>547</v>
      </c>
      <c r="D695" s="31" t="s">
        <v>3610</v>
      </c>
      <c r="E695" s="32">
        <f>+VLOOKUP(Table_2[[#This Row],[ID]],LISTAS[],3,0)</f>
        <v>6672</v>
      </c>
      <c r="F695" s="31" t="s">
        <v>7735</v>
      </c>
      <c r="G695" s="20"/>
      <c r="H695" s="20"/>
    </row>
    <row r="696" spans="1:8" ht="15.75" customHeight="1">
      <c r="A696" s="31" t="str">
        <f>+Table_2[[#This Row],[Producto]]&amp;Table_2[[#This Row],[Numero]]</f>
        <v>RESORTES LINEA AUTOMOTOR548</v>
      </c>
      <c r="B696" s="31" t="s">
        <v>15</v>
      </c>
      <c r="C696" s="31">
        <v>548</v>
      </c>
      <c r="D696" s="31" t="s">
        <v>3611</v>
      </c>
      <c r="E696" s="32">
        <f>+VLOOKUP(Table_2[[#This Row],[ID]],LISTAS[],3,0)</f>
        <v>6116</v>
      </c>
      <c r="F696" s="31" t="s">
        <v>7736</v>
      </c>
      <c r="G696" s="20"/>
      <c r="H696" s="20"/>
    </row>
    <row r="697" spans="1:8" ht="15.75" customHeight="1">
      <c r="A697" s="31" t="str">
        <f>+Table_2[[#This Row],[Producto]]&amp;Table_2[[#This Row],[Numero]]</f>
        <v>RESORTES LINEA AUTOMOTOR550</v>
      </c>
      <c r="B697" s="31" t="s">
        <v>15</v>
      </c>
      <c r="C697" s="31">
        <v>550</v>
      </c>
      <c r="D697" s="31" t="s">
        <v>3612</v>
      </c>
      <c r="E697" s="32">
        <f>+VLOOKUP(Table_2[[#This Row],[ID]],LISTAS[],3,0)</f>
        <v>2718.22</v>
      </c>
      <c r="F697" s="31" t="s">
        <v>7737</v>
      </c>
      <c r="G697" s="20"/>
      <c r="H697" s="20"/>
    </row>
    <row r="698" spans="1:8" ht="15.75" customHeight="1">
      <c r="A698" s="31" t="str">
        <f>+Table_2[[#This Row],[Producto]]&amp;Table_2[[#This Row],[Numero]]</f>
        <v>RESORTES LINEA AUTOMOTOR555</v>
      </c>
      <c r="B698" s="31" t="s">
        <v>15</v>
      </c>
      <c r="C698" s="31">
        <v>555</v>
      </c>
      <c r="D698" s="31" t="s">
        <v>3613</v>
      </c>
      <c r="E698" s="32">
        <f>+VLOOKUP(Table_2[[#This Row],[ID]],LISTAS[],3,0)</f>
        <v>6301.33</v>
      </c>
      <c r="F698" s="31" t="s">
        <v>7738</v>
      </c>
      <c r="G698" s="20"/>
      <c r="H698" s="20"/>
    </row>
    <row r="699" spans="1:8" ht="15.75" customHeight="1">
      <c r="A699" s="31" t="str">
        <f>+Table_2[[#This Row],[Producto]]&amp;Table_2[[#This Row],[Numero]]</f>
        <v>RESORTES LINEA AUTOMOTOR575</v>
      </c>
      <c r="B699" s="31" t="s">
        <v>15</v>
      </c>
      <c r="C699" s="31">
        <v>575</v>
      </c>
      <c r="D699" s="31" t="s">
        <v>3614</v>
      </c>
      <c r="E699" s="32">
        <f>+VLOOKUP(Table_2[[#This Row],[ID]],LISTAS[],3,0)</f>
        <v>4942.22</v>
      </c>
      <c r="F699" s="31" t="s">
        <v>7739</v>
      </c>
      <c r="G699" s="20"/>
      <c r="H699" s="20"/>
    </row>
    <row r="700" spans="1:8" ht="15.75" customHeight="1">
      <c r="A700" s="31" t="str">
        <f>+Table_2[[#This Row],[Producto]]&amp;Table_2[[#This Row],[Numero]]</f>
        <v>RESORTES LINEA AUTOMOTOR576</v>
      </c>
      <c r="B700" s="31" t="s">
        <v>15</v>
      </c>
      <c r="C700" s="31">
        <v>576</v>
      </c>
      <c r="D700" s="31" t="s">
        <v>3615</v>
      </c>
      <c r="E700" s="32">
        <f>+VLOOKUP(Table_2[[#This Row],[ID]],LISTAS[],3,0)</f>
        <v>3150.67</v>
      </c>
      <c r="F700" s="31" t="s">
        <v>7740</v>
      </c>
      <c r="G700" s="20"/>
      <c r="H700" s="20"/>
    </row>
    <row r="701" spans="1:8" ht="15.75" customHeight="1">
      <c r="A701" s="31" t="str">
        <f>+Table_2[[#This Row],[Producto]]&amp;Table_2[[#This Row],[Numero]]</f>
        <v>RESORTES LINEA AUTOMOTOR583</v>
      </c>
      <c r="B701" s="31" t="s">
        <v>15</v>
      </c>
      <c r="C701" s="31">
        <v>583</v>
      </c>
      <c r="D701" s="31" t="s">
        <v>3614</v>
      </c>
      <c r="E701" s="32">
        <f>+VLOOKUP(Table_2[[#This Row],[ID]],LISTAS[],3,0)</f>
        <v>2347.56</v>
      </c>
      <c r="F701" s="31" t="s">
        <v>7741</v>
      </c>
      <c r="G701" s="20"/>
      <c r="H701" s="20"/>
    </row>
    <row r="702" spans="1:8" ht="15.75" customHeight="1">
      <c r="A702" s="31" t="str">
        <f>+Table_2[[#This Row],[Producto]]&amp;Table_2[[#This Row],[Numero]]</f>
        <v>RESORTES LINEA AUTOMOTOR584</v>
      </c>
      <c r="B702" s="31" t="s">
        <v>15</v>
      </c>
      <c r="C702" s="31">
        <v>584</v>
      </c>
      <c r="D702" s="31" t="s">
        <v>3616</v>
      </c>
      <c r="E702" s="32">
        <f>+VLOOKUP(Table_2[[#This Row],[ID]],LISTAS[],3,0)</f>
        <v>3459.56</v>
      </c>
      <c r="F702" s="31" t="s">
        <v>7742</v>
      </c>
      <c r="G702" s="20"/>
      <c r="H702" s="20"/>
    </row>
    <row r="703" spans="1:8" ht="15.75" customHeight="1">
      <c r="A703" s="31" t="str">
        <f>+Table_2[[#This Row],[Producto]]&amp;Table_2[[#This Row],[Numero]]</f>
        <v>RESORTES LINEA AUTOMOTOR585</v>
      </c>
      <c r="B703" s="31" t="s">
        <v>15</v>
      </c>
      <c r="C703" s="31">
        <v>585</v>
      </c>
      <c r="D703" s="31" t="s">
        <v>3617</v>
      </c>
      <c r="E703" s="32">
        <f>+VLOOKUP(Table_2[[#This Row],[ID]],LISTAS[],3,0)</f>
        <v>1729.78</v>
      </c>
      <c r="F703" s="31" t="s">
        <v>7743</v>
      </c>
      <c r="G703" s="20"/>
      <c r="H703" s="20"/>
    </row>
    <row r="704" spans="1:8" ht="15.75" customHeight="1">
      <c r="A704" s="31" t="str">
        <f>+Table_2[[#This Row],[Producto]]&amp;Table_2[[#This Row],[Numero]]</f>
        <v>RESORTES LINEA AUTOMOTOR589</v>
      </c>
      <c r="B704" s="31" t="s">
        <v>15</v>
      </c>
      <c r="C704" s="31">
        <v>589</v>
      </c>
      <c r="D704" s="31" t="s">
        <v>3618</v>
      </c>
      <c r="E704" s="32">
        <f>+VLOOKUP(Table_2[[#This Row],[ID]],LISTAS[],3,0)</f>
        <v>2224</v>
      </c>
      <c r="F704" s="31" t="s">
        <v>7744</v>
      </c>
      <c r="G704" s="20"/>
      <c r="H704" s="20"/>
    </row>
    <row r="705" spans="1:8" ht="15.75" customHeight="1">
      <c r="A705" s="31" t="str">
        <f>+Table_2[[#This Row],[Producto]]&amp;Table_2[[#This Row],[Numero]]</f>
        <v>RESORTES LINEA AUTOMOTOR590</v>
      </c>
      <c r="B705" s="31" t="s">
        <v>15</v>
      </c>
      <c r="C705" s="31">
        <v>590</v>
      </c>
      <c r="D705" s="31" t="s">
        <v>3619</v>
      </c>
      <c r="E705" s="32">
        <f>+VLOOKUP(Table_2[[#This Row],[ID]],LISTAS[],3,0)</f>
        <v>3459.56</v>
      </c>
      <c r="F705" s="31" t="s">
        <v>7745</v>
      </c>
      <c r="G705" s="20"/>
      <c r="H705" s="20"/>
    </row>
    <row r="706" spans="1:8" ht="15.75" customHeight="1">
      <c r="A706" s="31" t="str">
        <f>+Table_2[[#This Row],[Producto]]&amp;Table_2[[#This Row],[Numero]]</f>
        <v>RESORTES LINEA AUTOMOTOR594</v>
      </c>
      <c r="B706" s="31" t="s">
        <v>15</v>
      </c>
      <c r="C706" s="31">
        <v>594</v>
      </c>
      <c r="D706" s="31" t="s">
        <v>3620</v>
      </c>
      <c r="E706" s="32">
        <f>+VLOOKUP(Table_2[[#This Row],[ID]],LISTAS[],3,0)</f>
        <v>1544.44</v>
      </c>
      <c r="F706" s="31" t="s">
        <v>7746</v>
      </c>
      <c r="G706" s="20"/>
      <c r="H706" s="20"/>
    </row>
    <row r="707" spans="1:8" ht="15.75" customHeight="1">
      <c r="A707" s="31" t="str">
        <f>+Table_2[[#This Row],[Producto]]&amp;Table_2[[#This Row],[Numero]]</f>
        <v>RESORTES LINEA AUTOMOTOR595</v>
      </c>
      <c r="B707" s="31" t="s">
        <v>15</v>
      </c>
      <c r="C707" s="31">
        <v>595</v>
      </c>
      <c r="D707" s="31" t="s">
        <v>3621</v>
      </c>
      <c r="E707" s="32">
        <f>+VLOOKUP(Table_2[[#This Row],[ID]],LISTAS[],3,0)</f>
        <v>1297.33</v>
      </c>
      <c r="F707" s="31" t="s">
        <v>7747</v>
      </c>
      <c r="G707" s="20"/>
      <c r="H707" s="20"/>
    </row>
    <row r="708" spans="1:8" ht="15.75" customHeight="1">
      <c r="A708" s="31" t="str">
        <f>+Table_2[[#This Row],[Producto]]&amp;Table_2[[#This Row],[Numero]]</f>
        <v>RESORTES LINEA AUTOMOTOR598</v>
      </c>
      <c r="B708" s="31" t="s">
        <v>15</v>
      </c>
      <c r="C708" s="31">
        <v>598</v>
      </c>
      <c r="D708" s="31" t="s">
        <v>3622</v>
      </c>
      <c r="E708" s="32">
        <f>+VLOOKUP(Table_2[[#This Row],[ID]],LISTAS[],3,0)</f>
        <v>3953.78</v>
      </c>
      <c r="F708" s="31" t="s">
        <v>7748</v>
      </c>
      <c r="G708" s="20"/>
      <c r="H708" s="20"/>
    </row>
    <row r="709" spans="1:8" ht="15.75" customHeight="1">
      <c r="A709" s="31" t="str">
        <f>+Table_2[[#This Row],[Producto]]&amp;Table_2[[#This Row],[Numero]]</f>
        <v>RESORTES LINEA AUTOMOTOR599</v>
      </c>
      <c r="B709" s="31" t="s">
        <v>15</v>
      </c>
      <c r="C709" s="31">
        <v>599</v>
      </c>
      <c r="D709" s="31" t="s">
        <v>3623</v>
      </c>
      <c r="E709" s="32">
        <f>+VLOOKUP(Table_2[[#This Row],[ID]],LISTAS[],3,0)</f>
        <v>1976.89</v>
      </c>
      <c r="F709" s="31" t="s">
        <v>7749</v>
      </c>
      <c r="G709" s="20"/>
      <c r="H709" s="20"/>
    </row>
    <row r="710" spans="1:8" ht="15.75" customHeight="1">
      <c r="A710" s="31" t="str">
        <f>+Table_2[[#This Row],[Producto]]&amp;Table_2[[#This Row],[Numero]]</f>
        <v>RESORTES LINEA AUTOMOTOR600</v>
      </c>
      <c r="B710" s="31" t="s">
        <v>15</v>
      </c>
      <c r="C710" s="31">
        <v>600</v>
      </c>
      <c r="D710" s="31" t="s">
        <v>3624</v>
      </c>
      <c r="E710" s="32">
        <f>+VLOOKUP(Table_2[[#This Row],[ID]],LISTAS[],3,0)</f>
        <v>1482.67</v>
      </c>
      <c r="F710" s="31" t="s">
        <v>7750</v>
      </c>
      <c r="G710" s="20"/>
      <c r="H710" s="20"/>
    </row>
    <row r="711" spans="1:8" ht="15.75" customHeight="1">
      <c r="A711" s="31" t="str">
        <f>+Table_2[[#This Row],[Producto]]&amp;Table_2[[#This Row],[Numero]]</f>
        <v>RESORTES LINEA AUTOMOTOR601</v>
      </c>
      <c r="B711" s="31" t="s">
        <v>15</v>
      </c>
      <c r="C711" s="31">
        <v>601</v>
      </c>
      <c r="D711" s="31" t="s">
        <v>3625</v>
      </c>
      <c r="E711" s="32">
        <f>+VLOOKUP(Table_2[[#This Row],[ID]],LISTAS[],3,0)</f>
        <v>1482.67</v>
      </c>
      <c r="F711" s="31" t="s">
        <v>7751</v>
      </c>
      <c r="G711" s="20"/>
      <c r="H711" s="20"/>
    </row>
    <row r="712" spans="1:8" ht="15.75" customHeight="1">
      <c r="A712" s="31" t="str">
        <f>+Table_2[[#This Row],[Producto]]&amp;Table_2[[#This Row],[Numero]]</f>
        <v>RESORTES LINEA AUTOMOTOR606</v>
      </c>
      <c r="B712" s="31" t="s">
        <v>15</v>
      </c>
      <c r="C712" s="31">
        <v>606</v>
      </c>
      <c r="D712" s="31" t="s">
        <v>3626</v>
      </c>
      <c r="E712" s="32">
        <f>+VLOOKUP(Table_2[[#This Row],[ID]],LISTAS[],3,0)</f>
        <v>2409.33</v>
      </c>
      <c r="F712" s="31" t="s">
        <v>7752</v>
      </c>
      <c r="G712" s="20"/>
      <c r="H712" s="20"/>
    </row>
    <row r="713" spans="1:8" ht="15.75" customHeight="1">
      <c r="A713" s="31" t="str">
        <f>+Table_2[[#This Row],[Producto]]&amp;Table_2[[#This Row],[Numero]]</f>
        <v>RESORTES LINEA AUTOMOTOR607</v>
      </c>
      <c r="B713" s="31" t="s">
        <v>15</v>
      </c>
      <c r="C713" s="31">
        <v>607</v>
      </c>
      <c r="D713" s="31" t="s">
        <v>3627</v>
      </c>
      <c r="E713" s="32">
        <f>+VLOOKUP(Table_2[[#This Row],[ID]],LISTAS[],3,0)</f>
        <v>1606.22</v>
      </c>
      <c r="F713" s="31" t="s">
        <v>7753</v>
      </c>
      <c r="G713" s="20"/>
      <c r="H713" s="20"/>
    </row>
    <row r="714" spans="1:8" ht="15.75" customHeight="1">
      <c r="A714" s="31" t="str">
        <f>+Table_2[[#This Row],[Producto]]&amp;Table_2[[#This Row],[Numero]]</f>
        <v>RESORTES LINEA AUTOMOTOR608</v>
      </c>
      <c r="B714" s="31" t="s">
        <v>15</v>
      </c>
      <c r="C714" s="31">
        <v>608</v>
      </c>
      <c r="D714" s="31" t="s">
        <v>3628</v>
      </c>
      <c r="E714" s="32">
        <f>+VLOOKUP(Table_2[[#This Row],[ID]],LISTAS[],3,0)</f>
        <v>2224</v>
      </c>
      <c r="F714" s="31" t="s">
        <v>7754</v>
      </c>
      <c r="G714" s="20"/>
      <c r="H714" s="20"/>
    </row>
    <row r="715" spans="1:8" ht="15.75" customHeight="1">
      <c r="A715" s="31" t="str">
        <f>+Table_2[[#This Row],[Producto]]&amp;Table_2[[#This Row],[Numero]]</f>
        <v>RESORTES LINEA AUTOMOTOR609</v>
      </c>
      <c r="B715" s="31" t="s">
        <v>15</v>
      </c>
      <c r="C715" s="31">
        <v>609</v>
      </c>
      <c r="D715" s="31" t="s">
        <v>3629</v>
      </c>
      <c r="E715" s="32">
        <f>+VLOOKUP(Table_2[[#This Row],[ID]],LISTAS[],3,0)</f>
        <v>4880.4399999999996</v>
      </c>
      <c r="F715" s="31" t="s">
        <v>7755</v>
      </c>
      <c r="G715" s="20"/>
      <c r="H715" s="20"/>
    </row>
    <row r="716" spans="1:8" ht="15.75" customHeight="1">
      <c r="A716" s="31" t="str">
        <f>+Table_2[[#This Row],[Producto]]&amp;Table_2[[#This Row],[Numero]]</f>
        <v>RESORTES LINEA AUTOMOTOR612</v>
      </c>
      <c r="B716" s="31" t="s">
        <v>15</v>
      </c>
      <c r="C716" s="31">
        <v>612</v>
      </c>
      <c r="D716" s="31" t="s">
        <v>3630</v>
      </c>
      <c r="E716" s="32">
        <f>+VLOOKUP(Table_2[[#This Row],[ID]],LISTAS[],3,0)</f>
        <v>1544.44</v>
      </c>
      <c r="F716" s="31" t="s">
        <v>7756</v>
      </c>
      <c r="G716" s="20"/>
      <c r="H716" s="20"/>
    </row>
    <row r="717" spans="1:8" ht="15.75" customHeight="1">
      <c r="A717" s="31" t="str">
        <f>+Table_2[[#This Row],[Producto]]&amp;Table_2[[#This Row],[Numero]]</f>
        <v>RESORTES LINEA AUTOMOTOR613</v>
      </c>
      <c r="B717" s="31" t="s">
        <v>15</v>
      </c>
      <c r="C717" s="31">
        <v>613</v>
      </c>
      <c r="D717" s="31" t="s">
        <v>3631</v>
      </c>
      <c r="E717" s="32">
        <f>+VLOOKUP(Table_2[[#This Row],[ID]],LISTAS[],3,0)</f>
        <v>1544.44</v>
      </c>
      <c r="F717" s="31" t="s">
        <v>7757</v>
      </c>
      <c r="G717" s="20"/>
      <c r="H717" s="20"/>
    </row>
    <row r="718" spans="1:8" ht="15.75" customHeight="1">
      <c r="A718" s="31" t="str">
        <f>+Table_2[[#This Row],[Producto]]&amp;Table_2[[#This Row],[Numero]]</f>
        <v>RESORTES LINEA AUTOMOTOR615</v>
      </c>
      <c r="B718" s="31" t="s">
        <v>15</v>
      </c>
      <c r="C718" s="31">
        <v>615</v>
      </c>
      <c r="D718" s="31" t="s">
        <v>3632</v>
      </c>
      <c r="E718" s="32">
        <f>+VLOOKUP(Table_2[[#This Row],[ID]],LISTAS[],3,0)</f>
        <v>3150.67</v>
      </c>
      <c r="F718" s="31" t="s">
        <v>7758</v>
      </c>
      <c r="G718" s="20"/>
      <c r="H718" s="20"/>
    </row>
    <row r="719" spans="1:8" ht="15.75" customHeight="1">
      <c r="A719" s="31" t="str">
        <f>+Table_2[[#This Row],[Producto]]&amp;Table_2[[#This Row],[Numero]]</f>
        <v>RESORTES LINEA AUTOMOTOR631</v>
      </c>
      <c r="B719" s="31" t="s">
        <v>15</v>
      </c>
      <c r="C719" s="31">
        <v>631</v>
      </c>
      <c r="D719" s="31" t="s">
        <v>3633</v>
      </c>
      <c r="E719" s="32">
        <f>+VLOOKUP(Table_2[[#This Row],[ID]],LISTAS[],3,0)</f>
        <v>2038.67</v>
      </c>
      <c r="F719" s="31" t="s">
        <v>7759</v>
      </c>
      <c r="G719" s="20"/>
      <c r="H719" s="20"/>
    </row>
    <row r="720" spans="1:8" ht="15.75" customHeight="1">
      <c r="A720" s="31" t="str">
        <f>+Table_2[[#This Row],[Producto]]&amp;Table_2[[#This Row],[Numero]]</f>
        <v>RESORTES LINEA AUTOMOTOR632</v>
      </c>
      <c r="B720" s="31" t="s">
        <v>15</v>
      </c>
      <c r="C720" s="31">
        <v>632</v>
      </c>
      <c r="D720" s="31" t="s">
        <v>3634</v>
      </c>
      <c r="E720" s="32">
        <f>+VLOOKUP(Table_2[[#This Row],[ID]],LISTAS[],3,0)</f>
        <v>2038.67</v>
      </c>
      <c r="F720" s="31" t="s">
        <v>7760</v>
      </c>
      <c r="G720" s="20"/>
      <c r="H720" s="20"/>
    </row>
    <row r="721" spans="1:8" ht="15.75" customHeight="1">
      <c r="A721" s="31" t="str">
        <f>+Table_2[[#This Row],[Producto]]&amp;Table_2[[#This Row],[Numero]]</f>
        <v>RESORTES LINEA AUTOMOTOR633</v>
      </c>
      <c r="B721" s="31" t="s">
        <v>15</v>
      </c>
      <c r="C721" s="31">
        <v>633</v>
      </c>
      <c r="D721" s="31" t="s">
        <v>3635</v>
      </c>
      <c r="E721" s="32">
        <f>+VLOOKUP(Table_2[[#This Row],[ID]],LISTAS[],3,0)</f>
        <v>9266.67</v>
      </c>
      <c r="F721" s="31" t="s">
        <v>7761</v>
      </c>
      <c r="G721" s="20"/>
      <c r="H721" s="20"/>
    </row>
    <row r="722" spans="1:8" ht="15.75" customHeight="1">
      <c r="A722" s="31" t="str">
        <f>+Table_2[[#This Row],[Producto]]&amp;Table_2[[#This Row],[Numero]]</f>
        <v>RESORTES LINEA AUTOMOTOR658</v>
      </c>
      <c r="B722" s="31" t="s">
        <v>15</v>
      </c>
      <c r="C722" s="31">
        <v>658</v>
      </c>
      <c r="D722" s="31" t="s">
        <v>3636</v>
      </c>
      <c r="E722" s="32">
        <f>+VLOOKUP(Table_2[[#This Row],[ID]],LISTAS[],3,0)</f>
        <v>2780</v>
      </c>
      <c r="F722" s="31" t="s">
        <v>7762</v>
      </c>
      <c r="G722" s="20"/>
      <c r="H722" s="20"/>
    </row>
    <row r="723" spans="1:8" ht="15.75" customHeight="1">
      <c r="A723" s="31" t="str">
        <f>+Table_2[[#This Row],[Producto]]&amp;Table_2[[#This Row],[Numero]]</f>
        <v>RESORTES LINEA AUTOMOTOR659</v>
      </c>
      <c r="B723" s="31" t="s">
        <v>15</v>
      </c>
      <c r="C723" s="31">
        <v>659</v>
      </c>
      <c r="D723" s="31" t="s">
        <v>3637</v>
      </c>
      <c r="E723" s="32">
        <f>+VLOOKUP(Table_2[[#This Row],[ID]],LISTAS[],3,0)</f>
        <v>2903.56</v>
      </c>
      <c r="F723" s="31" t="s">
        <v>7763</v>
      </c>
      <c r="G723" s="20"/>
      <c r="H723" s="20"/>
    </row>
    <row r="724" spans="1:8" ht="15.75" customHeight="1">
      <c r="A724" s="31" t="str">
        <f>+Table_2[[#This Row],[Producto]]&amp;Table_2[[#This Row],[Numero]]</f>
        <v>RESORTES LINEA AUTOMOTOR660</v>
      </c>
      <c r="B724" s="31" t="s">
        <v>15</v>
      </c>
      <c r="C724" s="31">
        <v>660</v>
      </c>
      <c r="D724" s="31" t="s">
        <v>3638</v>
      </c>
      <c r="E724" s="32">
        <f>+VLOOKUP(Table_2[[#This Row],[ID]],LISTAS[],3,0)</f>
        <v>2409.33</v>
      </c>
      <c r="F724" s="31" t="s">
        <v>7764</v>
      </c>
      <c r="G724" s="20"/>
      <c r="H724" s="20"/>
    </row>
    <row r="725" spans="1:8" ht="15.75" customHeight="1">
      <c r="A725" s="31" t="str">
        <f>+Table_2[[#This Row],[Producto]]&amp;Table_2[[#This Row],[Numero]]</f>
        <v>RESORTES LINEA AUTOMOTOR664</v>
      </c>
      <c r="B725" s="31" t="s">
        <v>15</v>
      </c>
      <c r="C725" s="31">
        <v>664</v>
      </c>
      <c r="D725" s="31" t="s">
        <v>3639</v>
      </c>
      <c r="E725" s="32">
        <f>+VLOOKUP(Table_2[[#This Row],[ID]],LISTAS[],3,0)</f>
        <v>4633.33</v>
      </c>
      <c r="F725" s="31" t="s">
        <v>7765</v>
      </c>
      <c r="G725" s="20"/>
      <c r="H725" s="20"/>
    </row>
    <row r="726" spans="1:8" ht="15.75" customHeight="1">
      <c r="A726" s="31" t="str">
        <f>+Table_2[[#This Row],[Producto]]&amp;Table_2[[#This Row],[Numero]]</f>
        <v>RESORTES LINEA AUTOMOTOR665</v>
      </c>
      <c r="B726" s="31" t="s">
        <v>15</v>
      </c>
      <c r="C726" s="31">
        <v>665</v>
      </c>
      <c r="D726" s="31" t="s">
        <v>3640</v>
      </c>
      <c r="E726" s="32">
        <f>+VLOOKUP(Table_2[[#This Row],[ID]],LISTAS[],3,0)</f>
        <v>3150.67</v>
      </c>
      <c r="F726" s="31" t="s">
        <v>7766</v>
      </c>
      <c r="G726" s="20"/>
      <c r="H726" s="20"/>
    </row>
    <row r="727" spans="1:8" ht="15.75" customHeight="1">
      <c r="A727" s="31" t="str">
        <f>+Table_2[[#This Row],[Producto]]&amp;Table_2[[#This Row],[Numero]]</f>
        <v>RESORTES LINEA AUTOMOTOR666</v>
      </c>
      <c r="B727" s="31" t="s">
        <v>15</v>
      </c>
      <c r="C727" s="31">
        <v>666</v>
      </c>
      <c r="D727" s="31" t="s">
        <v>3641</v>
      </c>
      <c r="E727" s="32">
        <f>+VLOOKUP(Table_2[[#This Row],[ID]],LISTAS[],3,0)</f>
        <v>4015.56</v>
      </c>
      <c r="F727" s="31" t="s">
        <v>7767</v>
      </c>
      <c r="G727" s="20"/>
      <c r="H727" s="20"/>
    </row>
    <row r="728" spans="1:8" ht="15.75" customHeight="1">
      <c r="A728" s="31" t="str">
        <f>+Table_2[[#This Row],[Producto]]&amp;Table_2[[#This Row],[Numero]]</f>
        <v>RESORTES LINEA AUTOMOTOR668</v>
      </c>
      <c r="B728" s="31" t="s">
        <v>15</v>
      </c>
      <c r="C728" s="31">
        <v>668</v>
      </c>
      <c r="D728" s="31" t="s">
        <v>3642</v>
      </c>
      <c r="E728" s="32">
        <f>+VLOOKUP(Table_2[[#This Row],[ID]],LISTAS[],3,0)</f>
        <v>1544.44</v>
      </c>
      <c r="F728" s="31" t="s">
        <v>7768</v>
      </c>
      <c r="G728" s="20"/>
      <c r="H728" s="20"/>
    </row>
    <row r="729" spans="1:8" ht="15.75" customHeight="1">
      <c r="A729" s="31" t="str">
        <f>+Table_2[[#This Row],[Producto]]&amp;Table_2[[#This Row],[Numero]]</f>
        <v>RESORTES LINEA AUTOMOTOR685</v>
      </c>
      <c r="B729" s="31" t="s">
        <v>15</v>
      </c>
      <c r="C729" s="31">
        <v>685</v>
      </c>
      <c r="D729" s="31" t="s">
        <v>3643</v>
      </c>
      <c r="E729" s="32">
        <f>+VLOOKUP(Table_2[[#This Row],[ID]],LISTAS[],3,0)</f>
        <v>1420.89</v>
      </c>
      <c r="F729" s="31" t="s">
        <v>7769</v>
      </c>
      <c r="G729" s="20"/>
      <c r="H729" s="20"/>
    </row>
    <row r="730" spans="1:8" ht="15.75" customHeight="1">
      <c r="A730" s="31" t="str">
        <f>+Table_2[[#This Row],[Producto]]&amp;Table_2[[#This Row],[Numero]]</f>
        <v>RESORTES LINEA AUTOMOTOR686</v>
      </c>
      <c r="B730" s="31" t="s">
        <v>15</v>
      </c>
      <c r="C730" s="31">
        <v>686</v>
      </c>
      <c r="D730" s="31" t="s">
        <v>3644</v>
      </c>
      <c r="E730" s="32">
        <f>+VLOOKUP(Table_2[[#This Row],[ID]],LISTAS[],3,0)</f>
        <v>5868.89</v>
      </c>
      <c r="F730" s="31" t="s">
        <v>7770</v>
      </c>
      <c r="G730" s="20"/>
      <c r="H730" s="20"/>
    </row>
    <row r="731" spans="1:8" ht="15.75" customHeight="1">
      <c r="A731" s="31" t="str">
        <f>+Table_2[[#This Row],[Producto]]&amp;Table_2[[#This Row],[Numero]]</f>
        <v>RESORTES LINEA AUTOMOTOR687</v>
      </c>
      <c r="B731" s="31" t="s">
        <v>15</v>
      </c>
      <c r="C731" s="31">
        <v>687</v>
      </c>
      <c r="D731" s="31" t="s">
        <v>3645</v>
      </c>
      <c r="E731" s="32">
        <f>+VLOOKUP(Table_2[[#This Row],[ID]],LISTAS[],3,0)</f>
        <v>5127.5600000000004</v>
      </c>
      <c r="F731" s="31" t="s">
        <v>7771</v>
      </c>
      <c r="G731" s="20"/>
      <c r="H731" s="20"/>
    </row>
    <row r="732" spans="1:8" ht="15.75" customHeight="1">
      <c r="A732" s="31" t="str">
        <f>+Table_2[[#This Row],[Producto]]&amp;Table_2[[#This Row],[Numero]]</f>
        <v>RESORTES LINEA AUTOMOTOR690</v>
      </c>
      <c r="B732" s="31" t="s">
        <v>15</v>
      </c>
      <c r="C732" s="31">
        <v>690</v>
      </c>
      <c r="D732" s="31" t="s">
        <v>3646</v>
      </c>
      <c r="E732" s="32">
        <f>+VLOOKUP(Table_2[[#This Row],[ID]],LISTAS[],3,0)</f>
        <v>0</v>
      </c>
      <c r="F732" s="31" t="s">
        <v>7772</v>
      </c>
      <c r="G732" s="20"/>
      <c r="H732" s="20"/>
    </row>
    <row r="733" spans="1:8" ht="15.75" customHeight="1">
      <c r="A733" s="31" t="str">
        <f>+Table_2[[#This Row],[Producto]]&amp;Table_2[[#This Row],[Numero]]</f>
        <v>RESORTES LINEA AUTOMOTOR698</v>
      </c>
      <c r="B733" s="31" t="s">
        <v>15</v>
      </c>
      <c r="C733" s="31">
        <v>698</v>
      </c>
      <c r="D733" s="31" t="s">
        <v>3647</v>
      </c>
      <c r="E733" s="32">
        <f>+VLOOKUP(Table_2[[#This Row],[ID]],LISTAS[],3,0)</f>
        <v>7660.44</v>
      </c>
      <c r="F733" s="31" t="s">
        <v>7773</v>
      </c>
      <c r="G733" s="20"/>
      <c r="H733" s="20"/>
    </row>
    <row r="734" spans="1:8" ht="15.75" customHeight="1">
      <c r="A734" s="31" t="str">
        <f>+Table_2[[#This Row],[Producto]]&amp;Table_2[[#This Row],[Numero]]</f>
        <v>RESORTES LINEA AUTOMOTOR700</v>
      </c>
      <c r="B734" s="31" t="s">
        <v>15</v>
      </c>
      <c r="C734" s="31">
        <v>700</v>
      </c>
      <c r="D734" s="31" t="s">
        <v>3648</v>
      </c>
      <c r="E734" s="32">
        <f>+VLOOKUP(Table_2[[#This Row],[ID]],LISTAS[],3,0)</f>
        <v>5127.5600000000004</v>
      </c>
      <c r="F734" s="31" t="s">
        <v>7774</v>
      </c>
      <c r="G734" s="20"/>
      <c r="H734" s="20"/>
    </row>
    <row r="735" spans="1:8" ht="15.75" customHeight="1">
      <c r="A735" s="31" t="str">
        <f>+Table_2[[#This Row],[Producto]]&amp;Table_2[[#This Row],[Numero]]</f>
        <v>RESORTES LINEA AUTOMOTOR702</v>
      </c>
      <c r="B735" s="31" t="s">
        <v>15</v>
      </c>
      <c r="C735" s="31">
        <v>702</v>
      </c>
      <c r="D735" s="31" t="s">
        <v>3649</v>
      </c>
      <c r="E735" s="32">
        <f>+VLOOKUP(Table_2[[#This Row],[ID]],LISTAS[],3,0)</f>
        <v>2718.22</v>
      </c>
      <c r="F735" s="31" t="s">
        <v>7775</v>
      </c>
      <c r="G735" s="20"/>
      <c r="H735" s="20"/>
    </row>
    <row r="736" spans="1:8" ht="15.75" customHeight="1">
      <c r="A736" s="31" t="str">
        <f>+Table_2[[#This Row],[Producto]]&amp;Table_2[[#This Row],[Numero]]</f>
        <v>RESORTES LINEA AUTOMOTOR706</v>
      </c>
      <c r="B736" s="31" t="s">
        <v>15</v>
      </c>
      <c r="C736" s="31">
        <v>706</v>
      </c>
      <c r="D736" s="31" t="s">
        <v>3650</v>
      </c>
      <c r="E736" s="32">
        <f>+VLOOKUP(Table_2[[#This Row],[ID]],LISTAS[],3,0)</f>
        <v>1729.78</v>
      </c>
      <c r="F736" s="31" t="s">
        <v>7776</v>
      </c>
      <c r="G736" s="20"/>
      <c r="H736" s="20"/>
    </row>
    <row r="737" spans="1:8" ht="15.75" customHeight="1">
      <c r="A737" s="31" t="str">
        <f>+Table_2[[#This Row],[Producto]]&amp;Table_2[[#This Row],[Numero]]</f>
        <v>RESORTES LINEA AUTOMOTOR707</v>
      </c>
      <c r="B737" s="31" t="s">
        <v>15</v>
      </c>
      <c r="C737" s="31">
        <v>707</v>
      </c>
      <c r="D737" s="31" t="s">
        <v>3651</v>
      </c>
      <c r="E737" s="32">
        <f>+VLOOKUP(Table_2[[#This Row],[ID]],LISTAS[],3,0)</f>
        <v>1729.78</v>
      </c>
      <c r="F737" s="31" t="s">
        <v>7777</v>
      </c>
      <c r="G737" s="20"/>
      <c r="H737" s="20"/>
    </row>
    <row r="738" spans="1:8" ht="15.75" customHeight="1">
      <c r="A738" s="31" t="str">
        <f>+Table_2[[#This Row],[Producto]]&amp;Table_2[[#This Row],[Numero]]</f>
        <v>RESORTES LINEA AUTOMOTOR708</v>
      </c>
      <c r="B738" s="31" t="s">
        <v>15</v>
      </c>
      <c r="C738" s="31">
        <v>708</v>
      </c>
      <c r="D738" s="31" t="s">
        <v>3652</v>
      </c>
      <c r="E738" s="32">
        <f>+VLOOKUP(Table_2[[#This Row],[ID]],LISTAS[],3,0)</f>
        <v>3274.22</v>
      </c>
      <c r="F738" s="31" t="s">
        <v>7778</v>
      </c>
      <c r="G738" s="20"/>
      <c r="H738" s="20"/>
    </row>
    <row r="739" spans="1:8" ht="15.75" customHeight="1">
      <c r="A739" s="31" t="str">
        <f>+Table_2[[#This Row],[Producto]]&amp;Table_2[[#This Row],[Numero]]</f>
        <v>RESORTES LINEA AUTOMOTOR709</v>
      </c>
      <c r="B739" s="31" t="s">
        <v>15</v>
      </c>
      <c r="C739" s="31">
        <v>709</v>
      </c>
      <c r="D739" s="31" t="s">
        <v>3653</v>
      </c>
      <c r="E739" s="32">
        <f>+VLOOKUP(Table_2[[#This Row],[ID]],LISTAS[],3,0)</f>
        <v>1729.78</v>
      </c>
      <c r="F739" s="31" t="s">
        <v>7779</v>
      </c>
      <c r="G739" s="20"/>
      <c r="H739" s="20"/>
    </row>
    <row r="740" spans="1:8" ht="15.75" customHeight="1">
      <c r="A740" s="31" t="str">
        <f>+Table_2[[#This Row],[Producto]]&amp;Table_2[[#This Row],[Numero]]</f>
        <v>RESORTES LINEA AUTOMOTOR710</v>
      </c>
      <c r="B740" s="31" t="s">
        <v>15</v>
      </c>
      <c r="C740" s="31">
        <v>710</v>
      </c>
      <c r="D740" s="31" t="s">
        <v>3654</v>
      </c>
      <c r="E740" s="32">
        <f>+VLOOKUP(Table_2[[#This Row],[ID]],LISTAS[],3,0)</f>
        <v>2224</v>
      </c>
      <c r="F740" s="31" t="s">
        <v>7780</v>
      </c>
      <c r="G740" s="20"/>
      <c r="H740" s="20"/>
    </row>
    <row r="741" spans="1:8" ht="15.75" customHeight="1">
      <c r="A741" s="31" t="str">
        <f>+Table_2[[#This Row],[Producto]]&amp;Table_2[[#This Row],[Numero]]</f>
        <v>RESORTES LINEA AUTOMOTOR793</v>
      </c>
      <c r="B741" s="31" t="s">
        <v>15</v>
      </c>
      <c r="C741" s="31">
        <v>793</v>
      </c>
      <c r="D741" s="31" t="s">
        <v>3655</v>
      </c>
      <c r="E741" s="32">
        <f>+VLOOKUP(Table_2[[#This Row],[ID]],LISTAS[],3,0)</f>
        <v>3639.52</v>
      </c>
      <c r="F741" s="31" t="s">
        <v>7781</v>
      </c>
      <c r="G741" s="20"/>
      <c r="H741" s="20"/>
    </row>
    <row r="742" spans="1:8" ht="15.75" customHeight="1">
      <c r="A742" s="31" t="str">
        <f>+Table_2[[#This Row],[Producto]]&amp;Table_2[[#This Row],[Numero]]</f>
        <v>RESORTES LINEA AUTOMOTOR794</v>
      </c>
      <c r="B742" s="31" t="s">
        <v>15</v>
      </c>
      <c r="C742" s="31">
        <v>794</v>
      </c>
      <c r="D742" s="31" t="s">
        <v>3656</v>
      </c>
      <c r="E742" s="32">
        <f>+VLOOKUP(Table_2[[#This Row],[ID]],LISTAS[],3,0)</f>
        <v>4991.24</v>
      </c>
      <c r="F742" s="31" t="s">
        <v>7782</v>
      </c>
      <c r="G742" s="20"/>
      <c r="H742" s="20"/>
    </row>
    <row r="743" spans="1:8" ht="15.75" customHeight="1">
      <c r="A743" s="31" t="str">
        <f>+Table_2[[#This Row],[Producto]]&amp;Table_2[[#This Row],[Numero]]</f>
        <v>RESORTES LINEA AUTOMOTOR795</v>
      </c>
      <c r="B743" s="31" t="s">
        <v>15</v>
      </c>
      <c r="C743" s="31">
        <v>795</v>
      </c>
      <c r="D743" s="31" t="s">
        <v>3657</v>
      </c>
      <c r="E743" s="32">
        <f>+VLOOKUP(Table_2[[#This Row],[ID]],LISTAS[],3,0)</f>
        <v>4759.3999999999996</v>
      </c>
      <c r="F743" s="31" t="s">
        <v>7783</v>
      </c>
      <c r="G743" s="20"/>
      <c r="H743" s="20"/>
    </row>
    <row r="744" spans="1:8" ht="15.75" customHeight="1">
      <c r="A744" s="31" t="str">
        <f>+Table_2[[#This Row],[Producto]]&amp;Table_2[[#This Row],[Numero]]</f>
        <v>RESORTES LINEA AUTOMOTOR796</v>
      </c>
      <c r="B744" s="31" t="s">
        <v>15</v>
      </c>
      <c r="C744" s="31">
        <v>796</v>
      </c>
      <c r="D744" s="31" t="s">
        <v>3658</v>
      </c>
      <c r="E744" s="32">
        <f>+VLOOKUP(Table_2[[#This Row],[ID]],LISTAS[],3,0)</f>
        <v>2239.7600000000002</v>
      </c>
      <c r="F744" s="31" t="s">
        <v>7784</v>
      </c>
      <c r="G744" s="20"/>
      <c r="H744" s="20"/>
    </row>
    <row r="745" spans="1:8" ht="15.75" customHeight="1">
      <c r="A745" s="31" t="str">
        <f>+Table_2[[#This Row],[Producto]]&amp;Table_2[[#This Row],[Numero]]</f>
        <v>RESORTES LINEA AUTOMOTOR797</v>
      </c>
      <c r="B745" s="31" t="s">
        <v>15</v>
      </c>
      <c r="C745" s="31">
        <v>797</v>
      </c>
      <c r="D745" s="31" t="s">
        <v>3659</v>
      </c>
      <c r="E745" s="32">
        <f>+VLOOKUP(Table_2[[#This Row],[ID]],LISTAS[],3,0)</f>
        <v>2239.7600000000002</v>
      </c>
      <c r="F745" s="31" t="s">
        <v>7785</v>
      </c>
      <c r="G745" s="20"/>
      <c r="H745" s="20"/>
    </row>
    <row r="746" spans="1:8" ht="15.75" customHeight="1">
      <c r="A746" s="31" t="str">
        <f>+Table_2[[#This Row],[Producto]]&amp;Table_2[[#This Row],[Numero]]</f>
        <v>RESORTES LINEA HORNO200</v>
      </c>
      <c r="B746" s="31" t="s">
        <v>18</v>
      </c>
      <c r="C746" s="31">
        <v>200</v>
      </c>
      <c r="D746" s="31" t="s">
        <v>3660</v>
      </c>
      <c r="E746" s="32">
        <f>+VLOOKUP(Table_2[[#This Row],[ID]],LISTAS[],3,0)</f>
        <v>4011.48</v>
      </c>
      <c r="F746" s="31" t="s">
        <v>7786</v>
      </c>
      <c r="G746" s="20"/>
      <c r="H746" s="20"/>
    </row>
    <row r="747" spans="1:8" ht="15.75" customHeight="1">
      <c r="A747" s="31" t="str">
        <f>+Table_2[[#This Row],[Producto]]&amp;Table_2[[#This Row],[Numero]]</f>
        <v>RESORTES LINEA HORNO203</v>
      </c>
      <c r="B747" s="31" t="s">
        <v>18</v>
      </c>
      <c r="C747" s="31">
        <v>203</v>
      </c>
      <c r="D747" s="31" t="s">
        <v>3661</v>
      </c>
      <c r="E747" s="32">
        <f>+VLOOKUP(Table_2[[#This Row],[ID]],LISTAS[],3,0)</f>
        <v>4244.3999999999996</v>
      </c>
      <c r="F747" s="31" t="s">
        <v>7787</v>
      </c>
      <c r="G747" s="20"/>
      <c r="H747" s="20"/>
    </row>
    <row r="748" spans="1:8" ht="15.75" customHeight="1">
      <c r="A748" s="31" t="str">
        <f>+Table_2[[#This Row],[Producto]]&amp;Table_2[[#This Row],[Numero]]</f>
        <v>RESORTES LINEA HORNO205</v>
      </c>
      <c r="B748" s="31" t="s">
        <v>18</v>
      </c>
      <c r="C748" s="31">
        <v>205</v>
      </c>
      <c r="D748" s="31" t="s">
        <v>3662</v>
      </c>
      <c r="E748" s="32">
        <f>+VLOOKUP(Table_2[[#This Row],[ID]],LISTAS[],3,0)</f>
        <v>4011.48</v>
      </c>
      <c r="F748" s="31" t="s">
        <v>7788</v>
      </c>
      <c r="G748" s="20"/>
      <c r="H748" s="20"/>
    </row>
    <row r="749" spans="1:8" ht="15.75" customHeight="1">
      <c r="A749" s="31" t="str">
        <f>+Table_2[[#This Row],[Producto]]&amp;Table_2[[#This Row],[Numero]]</f>
        <v>RESORTES LINEA HORNO208</v>
      </c>
      <c r="B749" s="31" t="s">
        <v>18</v>
      </c>
      <c r="C749" s="31">
        <v>208</v>
      </c>
      <c r="D749" s="31" t="s">
        <v>3663</v>
      </c>
      <c r="E749" s="32">
        <f>+VLOOKUP(Table_2[[#This Row],[ID]],LISTAS[],3,0)</f>
        <v>4244.3999999999996</v>
      </c>
      <c r="F749" s="31" t="s">
        <v>7789</v>
      </c>
      <c r="G749" s="20"/>
      <c r="H749" s="20"/>
    </row>
    <row r="750" spans="1:8" ht="15.75" customHeight="1">
      <c r="A750" s="31" t="str">
        <f>+Table_2[[#This Row],[Producto]]&amp;Table_2[[#This Row],[Numero]]</f>
        <v>RESORTES LINEA HORNO210</v>
      </c>
      <c r="B750" s="31" t="s">
        <v>18</v>
      </c>
      <c r="C750" s="31">
        <v>210</v>
      </c>
      <c r="D750" s="31" t="s">
        <v>3664</v>
      </c>
      <c r="E750" s="32">
        <f>+VLOOKUP(Table_2[[#This Row],[ID]],LISTAS[],3,0)</f>
        <v>4083.56</v>
      </c>
      <c r="F750" s="31" t="s">
        <v>7790</v>
      </c>
      <c r="G750" s="20"/>
      <c r="H750" s="20"/>
    </row>
    <row r="751" spans="1:8" ht="15.75" customHeight="1">
      <c r="A751" s="31" t="str">
        <f>+Table_2[[#This Row],[Producto]]&amp;Table_2[[#This Row],[Numero]]</f>
        <v>RESORTES LINEA HORNO211</v>
      </c>
      <c r="B751" s="31" t="s">
        <v>18</v>
      </c>
      <c r="C751" s="31">
        <v>211</v>
      </c>
      <c r="D751" s="31" t="s">
        <v>3665</v>
      </c>
      <c r="E751" s="32">
        <f>+VLOOKUP(Table_2[[#This Row],[ID]],LISTAS[],3,0)</f>
        <v>4011.48</v>
      </c>
      <c r="F751" s="31" t="s">
        <v>7791</v>
      </c>
      <c r="G751" s="20"/>
      <c r="H751" s="20"/>
    </row>
    <row r="752" spans="1:8" ht="15.75" customHeight="1">
      <c r="A752" s="31" t="str">
        <f>+Table_2[[#This Row],[Producto]]&amp;Table_2[[#This Row],[Numero]]</f>
        <v>RESORTES LINEA HORNO214</v>
      </c>
      <c r="B752" s="31" t="s">
        <v>18</v>
      </c>
      <c r="C752" s="31">
        <v>214</v>
      </c>
      <c r="D752" s="31" t="s">
        <v>3666</v>
      </c>
      <c r="E752" s="32">
        <f>+VLOOKUP(Table_2[[#This Row],[ID]],LISTAS[],3,0)</f>
        <v>5372.04</v>
      </c>
      <c r="F752" s="31" t="s">
        <v>7792</v>
      </c>
      <c r="G752" s="20"/>
      <c r="H752" s="20"/>
    </row>
    <row r="753" spans="1:8" ht="15.75" customHeight="1">
      <c r="A753" s="31" t="str">
        <f>+Table_2[[#This Row],[Producto]]&amp;Table_2[[#This Row],[Numero]]</f>
        <v>RESORTES LINEA HORNO216</v>
      </c>
      <c r="B753" s="31" t="s">
        <v>18</v>
      </c>
      <c r="C753" s="31">
        <v>216</v>
      </c>
      <c r="D753" s="31" t="s">
        <v>3667</v>
      </c>
      <c r="E753" s="32">
        <f>+VLOOKUP(Table_2[[#This Row],[ID]],LISTAS[],3,0)</f>
        <v>5013.3999999999996</v>
      </c>
      <c r="F753" s="31" t="s">
        <v>7793</v>
      </c>
      <c r="G753" s="20"/>
      <c r="H753" s="20"/>
    </row>
    <row r="754" spans="1:8" ht="15.75" customHeight="1">
      <c r="A754" s="31" t="str">
        <f>+Table_2[[#This Row],[Producto]]&amp;Table_2[[#This Row],[Numero]]</f>
        <v>RESORTES LINEA HORNO219</v>
      </c>
      <c r="B754" s="31" t="s">
        <v>18</v>
      </c>
      <c r="C754" s="31">
        <v>219</v>
      </c>
      <c r="D754" s="31" t="s">
        <v>3668</v>
      </c>
      <c r="E754" s="32">
        <f>+VLOOKUP(Table_2[[#This Row],[ID]],LISTAS[],3,0)</f>
        <v>4244.3999999999996</v>
      </c>
      <c r="F754" s="31" t="s">
        <v>7794</v>
      </c>
      <c r="G754" s="20"/>
      <c r="H754" s="20"/>
    </row>
    <row r="755" spans="1:8" ht="15.75" customHeight="1">
      <c r="A755" s="31" t="str">
        <f>+Table_2[[#This Row],[Producto]]&amp;Table_2[[#This Row],[Numero]]</f>
        <v>RESORTES LINEA HORNO220</v>
      </c>
      <c r="B755" s="31" t="s">
        <v>18</v>
      </c>
      <c r="C755" s="31">
        <v>220</v>
      </c>
      <c r="D755" s="31" t="s">
        <v>3669</v>
      </c>
      <c r="E755" s="32">
        <f>+VLOOKUP(Table_2[[#This Row],[ID]],LISTAS[],3,0)</f>
        <v>5379.44</v>
      </c>
      <c r="F755" s="31" t="s">
        <v>7795</v>
      </c>
      <c r="G755" s="20"/>
      <c r="H755" s="20"/>
    </row>
    <row r="756" spans="1:8" ht="15.75" customHeight="1">
      <c r="A756" s="31" t="str">
        <f>+Table_2[[#This Row],[Producto]]&amp;Table_2[[#This Row],[Numero]]</f>
        <v>RESORTES LINEA HORNO221</v>
      </c>
      <c r="B756" s="31" t="s">
        <v>18</v>
      </c>
      <c r="C756" s="31">
        <v>221</v>
      </c>
      <c r="D756" s="31" t="s">
        <v>3670</v>
      </c>
      <c r="E756" s="32">
        <f>+VLOOKUP(Table_2[[#This Row],[ID]],LISTAS[],3,0)</f>
        <v>2902.32</v>
      </c>
      <c r="F756" s="31" t="s">
        <v>7796</v>
      </c>
      <c r="G756" s="20"/>
      <c r="H756" s="20"/>
    </row>
    <row r="757" spans="1:8" ht="15.75" customHeight="1">
      <c r="A757" s="31" t="str">
        <f>+Table_2[[#This Row],[Producto]]&amp;Table_2[[#This Row],[Numero]]</f>
        <v>RESORTES LINEA HORNO223</v>
      </c>
      <c r="B757" s="31" t="s">
        <v>18</v>
      </c>
      <c r="C757" s="31">
        <v>223</v>
      </c>
      <c r="D757" s="31" t="s">
        <v>3671</v>
      </c>
      <c r="E757" s="32">
        <f>+VLOOKUP(Table_2[[#This Row],[ID]],LISTAS[],3,0)</f>
        <v>5379.44</v>
      </c>
      <c r="F757" s="31" t="s">
        <v>7797</v>
      </c>
      <c r="G757" s="20"/>
      <c r="H757" s="20"/>
    </row>
    <row r="758" spans="1:8" ht="15.75" customHeight="1">
      <c r="A758" s="31" t="str">
        <f>+Table_2[[#This Row],[Producto]]&amp;Table_2[[#This Row],[Numero]]</f>
        <v>RESORTES LINEA HORNO224</v>
      </c>
      <c r="B758" s="31" t="s">
        <v>18</v>
      </c>
      <c r="C758" s="31">
        <v>224</v>
      </c>
      <c r="D758" s="31" t="s">
        <v>3672</v>
      </c>
      <c r="E758" s="32">
        <f>+VLOOKUP(Table_2[[#This Row],[ID]],LISTAS[],3,0)</f>
        <v>4643.68</v>
      </c>
      <c r="F758" s="31" t="s">
        <v>7798</v>
      </c>
      <c r="G758" s="20"/>
      <c r="H758" s="20"/>
    </row>
    <row r="759" spans="1:8" ht="15.75" customHeight="1">
      <c r="A759" s="31" t="str">
        <f>+Table_2[[#This Row],[Producto]]&amp;Table_2[[#This Row],[Numero]]</f>
        <v>RESORTES LINEA HORNO232</v>
      </c>
      <c r="B759" s="31" t="s">
        <v>18</v>
      </c>
      <c r="C759" s="31">
        <v>232</v>
      </c>
      <c r="D759" s="31" t="s">
        <v>3673</v>
      </c>
      <c r="E759" s="32">
        <f>+VLOOKUP(Table_2[[#This Row],[ID]],LISTAS[],3,0)</f>
        <v>2894.92</v>
      </c>
      <c r="F759" s="31" t="s">
        <v>7799</v>
      </c>
      <c r="G759" s="20"/>
      <c r="H759" s="20"/>
    </row>
    <row r="760" spans="1:8" ht="15.75" customHeight="1">
      <c r="A760" s="31" t="str">
        <f>+Table_2[[#This Row],[Producto]]&amp;Table_2[[#This Row],[Numero]]</f>
        <v>RESORTES LINEA HORNO233</v>
      </c>
      <c r="B760" s="31" t="s">
        <v>18</v>
      </c>
      <c r="C760" s="31">
        <v>233</v>
      </c>
      <c r="D760" s="31" t="s">
        <v>3674</v>
      </c>
      <c r="E760" s="32">
        <f>+VLOOKUP(Table_2[[#This Row],[ID]],LISTAS[],3,0)</f>
        <v>4244.3999999999996</v>
      </c>
      <c r="F760" s="31" t="s">
        <v>7800</v>
      </c>
      <c r="G760" s="20"/>
      <c r="H760" s="20"/>
    </row>
    <row r="761" spans="1:8" ht="15.75" customHeight="1">
      <c r="A761" s="31" t="str">
        <f>+Table_2[[#This Row],[Producto]]&amp;Table_2[[#This Row],[Numero]]</f>
        <v>RESORTES LINEA HORNO234</v>
      </c>
      <c r="B761" s="31" t="s">
        <v>18</v>
      </c>
      <c r="C761" s="31">
        <v>234</v>
      </c>
      <c r="D761" s="31" t="s">
        <v>3675</v>
      </c>
      <c r="E761" s="32">
        <f>+VLOOKUP(Table_2[[#This Row],[ID]],LISTAS[],3,0)</f>
        <v>4244.3999999999996</v>
      </c>
      <c r="F761" s="31" t="s">
        <v>7801</v>
      </c>
      <c r="G761" s="20"/>
      <c r="H761" s="20"/>
    </row>
    <row r="762" spans="1:8" ht="15.75" customHeight="1">
      <c r="A762" s="31" t="str">
        <f>+Table_2[[#This Row],[Producto]]&amp;Table_2[[#This Row],[Numero]]</f>
        <v>RESORTES LINEA HORNO235</v>
      </c>
      <c r="B762" s="31" t="s">
        <v>18</v>
      </c>
      <c r="C762" s="31">
        <v>235</v>
      </c>
      <c r="D762" s="31" t="s">
        <v>3676</v>
      </c>
      <c r="E762" s="32">
        <f>+VLOOKUP(Table_2[[#This Row],[ID]],LISTAS[],3,0)</f>
        <v>3153.72</v>
      </c>
      <c r="F762" s="31" t="s">
        <v>7802</v>
      </c>
      <c r="G762" s="20"/>
      <c r="H762" s="20"/>
    </row>
    <row r="763" spans="1:8" ht="15.75" customHeight="1">
      <c r="A763" s="31" t="str">
        <f>+Table_2[[#This Row],[Producto]]&amp;Table_2[[#This Row],[Numero]]</f>
        <v>RESORTES LINEA HORNO236</v>
      </c>
      <c r="B763" s="31" t="s">
        <v>18</v>
      </c>
      <c r="C763" s="31">
        <v>236</v>
      </c>
      <c r="D763" s="31" t="s">
        <v>3677</v>
      </c>
      <c r="E763" s="32">
        <f>+VLOOKUP(Table_2[[#This Row],[ID]],LISTAS[],3,0)</f>
        <v>5372.04</v>
      </c>
      <c r="F763" s="31" t="s">
        <v>7803</v>
      </c>
      <c r="G763" s="20"/>
      <c r="H763" s="20"/>
    </row>
    <row r="764" spans="1:8" ht="15.75" customHeight="1">
      <c r="A764" s="31" t="str">
        <f>+Table_2[[#This Row],[Producto]]&amp;Table_2[[#This Row],[Numero]]</f>
        <v>RESORTES LINEA HORNO238</v>
      </c>
      <c r="B764" s="31" t="s">
        <v>18</v>
      </c>
      <c r="C764" s="31">
        <v>238</v>
      </c>
      <c r="D764" s="31" t="s">
        <v>3678</v>
      </c>
      <c r="E764" s="32">
        <f>+VLOOKUP(Table_2[[#This Row],[ID]],LISTAS[],3,0)</f>
        <v>4244.3999999999996</v>
      </c>
      <c r="F764" s="31" t="s">
        <v>7804</v>
      </c>
      <c r="G764" s="20"/>
      <c r="H764" s="20"/>
    </row>
    <row r="765" spans="1:8" ht="15.75" customHeight="1">
      <c r="A765" s="31" t="str">
        <f>+Table_2[[#This Row],[Producto]]&amp;Table_2[[#This Row],[Numero]]</f>
        <v>RESORTES LINEA HORNO239</v>
      </c>
      <c r="B765" s="31" t="s">
        <v>18</v>
      </c>
      <c r="C765" s="31">
        <v>239</v>
      </c>
      <c r="D765" s="31" t="s">
        <v>3679</v>
      </c>
      <c r="E765" s="32">
        <f>+VLOOKUP(Table_2[[#This Row],[ID]],LISTAS[],3,0)</f>
        <v>5383.12</v>
      </c>
      <c r="F765" s="31" t="s">
        <v>7805</v>
      </c>
      <c r="G765" s="20"/>
      <c r="H765" s="20"/>
    </row>
    <row r="766" spans="1:8" ht="15.75" customHeight="1">
      <c r="A766" s="31" t="str">
        <f>+Table_2[[#This Row],[Producto]]&amp;Table_2[[#This Row],[Numero]]</f>
        <v>RESORTES LINEA HORNO240</v>
      </c>
      <c r="B766" s="31" t="s">
        <v>18</v>
      </c>
      <c r="C766" s="31">
        <v>240</v>
      </c>
      <c r="D766" s="31" t="s">
        <v>3680</v>
      </c>
      <c r="E766" s="32">
        <f>+VLOOKUP(Table_2[[#This Row],[ID]],LISTAS[],3,0)</f>
        <v>5383.12</v>
      </c>
      <c r="F766" s="31" t="s">
        <v>7806</v>
      </c>
      <c r="G766" s="20"/>
      <c r="H766" s="20"/>
    </row>
    <row r="767" spans="1:8" ht="15.75" customHeight="1">
      <c r="A767" s="31" t="str">
        <f>+Table_2[[#This Row],[Producto]]&amp;Table_2[[#This Row],[Numero]]</f>
        <v>RESORTES LINEA HORNO242</v>
      </c>
      <c r="B767" s="31" t="s">
        <v>18</v>
      </c>
      <c r="C767" s="31">
        <v>242</v>
      </c>
      <c r="D767" s="31" t="s">
        <v>3681</v>
      </c>
      <c r="E767" s="32">
        <f>+VLOOKUP(Table_2[[#This Row],[ID]],LISTAS[],3,0)</f>
        <v>1035.2</v>
      </c>
      <c r="F767" s="31" t="s">
        <v>7807</v>
      </c>
      <c r="G767" s="20"/>
      <c r="H767" s="20"/>
    </row>
    <row r="768" spans="1:8" ht="15.75" customHeight="1">
      <c r="A768" s="31" t="str">
        <f>+Table_2[[#This Row],[Producto]]&amp;Table_2[[#This Row],[Numero]]</f>
        <v>RESORTES LINEA HORNO243</v>
      </c>
      <c r="B768" s="31" t="s">
        <v>18</v>
      </c>
      <c r="C768" s="31">
        <v>243</v>
      </c>
      <c r="D768" s="31" t="s">
        <v>3681</v>
      </c>
      <c r="E768" s="32">
        <f>+VLOOKUP(Table_2[[#This Row],[ID]],LISTAS[],3,0)</f>
        <v>1294.04</v>
      </c>
      <c r="F768" s="31" t="s">
        <v>7808</v>
      </c>
      <c r="G768" s="20"/>
      <c r="H768" s="20"/>
    </row>
    <row r="769" spans="1:8" ht="15.75" customHeight="1">
      <c r="A769" s="31" t="str">
        <f>+Table_2[[#This Row],[Producto]]&amp;Table_2[[#This Row],[Numero]]</f>
        <v>RESORTES LINEA HORNO245</v>
      </c>
      <c r="B769" s="31" t="s">
        <v>18</v>
      </c>
      <c r="C769" s="31">
        <v>245</v>
      </c>
      <c r="D769" s="31" t="s">
        <v>3682</v>
      </c>
      <c r="E769" s="32">
        <f>+VLOOKUP(Table_2[[#This Row],[ID]],LISTAS[],3,0)</f>
        <v>4455.12</v>
      </c>
      <c r="F769" s="31" t="s">
        <v>7809</v>
      </c>
      <c r="G769" s="20"/>
      <c r="H769" s="20"/>
    </row>
    <row r="770" spans="1:8" ht="15.75" customHeight="1">
      <c r="A770" s="31" t="str">
        <f>+Table_2[[#This Row],[Producto]]&amp;Table_2[[#This Row],[Numero]]</f>
        <v>RESORTES LINEA HORNO246</v>
      </c>
      <c r="B770" s="31" t="s">
        <v>18</v>
      </c>
      <c r="C770" s="31">
        <v>246</v>
      </c>
      <c r="D770" s="31" t="s">
        <v>3683</v>
      </c>
      <c r="E770" s="32">
        <f>+VLOOKUP(Table_2[[#This Row],[ID]],LISTAS[],3,0)</f>
        <v>4455.12</v>
      </c>
      <c r="F770" s="31" t="s">
        <v>7810</v>
      </c>
      <c r="G770" s="20"/>
      <c r="H770" s="20"/>
    </row>
    <row r="771" spans="1:8" ht="15.75" customHeight="1">
      <c r="A771" s="31" t="str">
        <f>+Table_2[[#This Row],[Producto]]&amp;Table_2[[#This Row],[Numero]]</f>
        <v>RESORTES LINEA HORNO247</v>
      </c>
      <c r="B771" s="31" t="s">
        <v>18</v>
      </c>
      <c r="C771" s="31">
        <v>247</v>
      </c>
      <c r="D771" s="31" t="s">
        <v>3684</v>
      </c>
      <c r="E771" s="32">
        <f>+VLOOKUP(Table_2[[#This Row],[ID]],LISTAS[],3,0)</f>
        <v>4455.12</v>
      </c>
      <c r="F771" s="31" t="s">
        <v>7811</v>
      </c>
      <c r="G771" s="20"/>
      <c r="H771" s="20"/>
    </row>
    <row r="772" spans="1:8" ht="15.75" customHeight="1">
      <c r="A772" s="31" t="str">
        <f>+Table_2[[#This Row],[Producto]]&amp;Table_2[[#This Row],[Numero]]</f>
        <v>RESORTES LINEA HORNO248</v>
      </c>
      <c r="B772" s="31" t="s">
        <v>18</v>
      </c>
      <c r="C772" s="31">
        <v>248</v>
      </c>
      <c r="D772" s="31" t="s">
        <v>3685</v>
      </c>
      <c r="E772" s="32">
        <f>+VLOOKUP(Table_2[[#This Row],[ID]],LISTAS[],3,0)</f>
        <v>12943.88</v>
      </c>
      <c r="F772" s="31" t="s">
        <v>7812</v>
      </c>
      <c r="G772" s="20"/>
      <c r="H772" s="20"/>
    </row>
    <row r="773" spans="1:8" ht="15.75" customHeight="1">
      <c r="A773" s="31" t="str">
        <f>+Table_2[[#This Row],[Producto]]&amp;Table_2[[#This Row],[Numero]]</f>
        <v>RESORTES LINEA BULONERA800</v>
      </c>
      <c r="B773" s="31" t="s">
        <v>20</v>
      </c>
      <c r="C773" s="31">
        <v>800</v>
      </c>
      <c r="D773" s="31" t="s">
        <v>3686</v>
      </c>
      <c r="E773" s="32">
        <f>+VLOOKUP(Table_2[[#This Row],[ID]],LISTAS[],3,0)</f>
        <v>3321.33</v>
      </c>
      <c r="F773" s="31" t="s">
        <v>7813</v>
      </c>
      <c r="G773" s="20"/>
      <c r="H773" s="20"/>
    </row>
    <row r="774" spans="1:8" ht="15.75" customHeight="1">
      <c r="A774" s="31" t="str">
        <f>+Table_2[[#This Row],[Producto]]&amp;Table_2[[#This Row],[Numero]]</f>
        <v>RESORTES LINEA BULONERA801</v>
      </c>
      <c r="B774" s="31" t="s">
        <v>20</v>
      </c>
      <c r="C774" s="31">
        <v>801</v>
      </c>
      <c r="D774" s="31" t="s">
        <v>3687</v>
      </c>
      <c r="E774" s="32">
        <f>+VLOOKUP(Table_2[[#This Row],[ID]],LISTAS[],3,0)</f>
        <v>3321.33</v>
      </c>
      <c r="F774" s="31" t="s">
        <v>7814</v>
      </c>
      <c r="G774" s="20"/>
      <c r="H774" s="20"/>
    </row>
    <row r="775" spans="1:8" ht="15.75" customHeight="1">
      <c r="A775" s="31" t="str">
        <f>+Table_2[[#This Row],[Producto]]&amp;Table_2[[#This Row],[Numero]]</f>
        <v>RESORTES LINEA BULONERA803</v>
      </c>
      <c r="B775" s="31" t="s">
        <v>20</v>
      </c>
      <c r="C775" s="31">
        <v>803</v>
      </c>
      <c r="D775" s="31" t="s">
        <v>3688</v>
      </c>
      <c r="E775" s="32">
        <f>+VLOOKUP(Table_2[[#This Row],[ID]],LISTAS[],3,0)</f>
        <v>3321.33</v>
      </c>
      <c r="F775" s="31" t="s">
        <v>7815</v>
      </c>
      <c r="G775" s="20"/>
      <c r="H775" s="20"/>
    </row>
    <row r="776" spans="1:8" ht="15.75" customHeight="1">
      <c r="A776" s="31" t="str">
        <f>+Table_2[[#This Row],[Producto]]&amp;Table_2[[#This Row],[Numero]]</f>
        <v>RESORTES LINEA BULONERA805</v>
      </c>
      <c r="B776" s="31" t="s">
        <v>20</v>
      </c>
      <c r="C776" s="31">
        <v>805</v>
      </c>
      <c r="D776" s="31" t="s">
        <v>3689</v>
      </c>
      <c r="E776" s="32">
        <f>+VLOOKUP(Table_2[[#This Row],[ID]],LISTAS[],3,0)</f>
        <v>3265.92</v>
      </c>
      <c r="F776" s="31" t="s">
        <v>7816</v>
      </c>
      <c r="G776" s="20"/>
      <c r="H776" s="20"/>
    </row>
    <row r="777" spans="1:8" ht="15.75" customHeight="1">
      <c r="A777" s="31" t="str">
        <f>+Table_2[[#This Row],[Producto]]&amp;Table_2[[#This Row],[Numero]]</f>
        <v>RESORTES LINEA BULONERA807</v>
      </c>
      <c r="B777" s="31" t="s">
        <v>20</v>
      </c>
      <c r="C777" s="31">
        <v>807</v>
      </c>
      <c r="D777" s="31" t="s">
        <v>3690</v>
      </c>
      <c r="E777" s="32">
        <f>+VLOOKUP(Table_2[[#This Row],[ID]],LISTAS[],3,0)</f>
        <v>3732.48</v>
      </c>
      <c r="F777" s="31" t="s">
        <v>7817</v>
      </c>
      <c r="G777" s="20"/>
      <c r="H777" s="20"/>
    </row>
    <row r="778" spans="1:8" ht="15.75" customHeight="1">
      <c r="A778" s="31" t="str">
        <f>+Table_2[[#This Row],[Producto]]&amp;Table_2[[#This Row],[Numero]]</f>
        <v>RESORTES LINEA BULONERA808</v>
      </c>
      <c r="B778" s="31" t="s">
        <v>20</v>
      </c>
      <c r="C778" s="31">
        <v>808</v>
      </c>
      <c r="D778" s="31" t="s">
        <v>3691</v>
      </c>
      <c r="E778" s="32">
        <f>+VLOOKUP(Table_2[[#This Row],[ID]],LISTAS[],3,0)</f>
        <v>4888</v>
      </c>
      <c r="F778" s="31" t="s">
        <v>7818</v>
      </c>
      <c r="G778" s="20"/>
      <c r="H778" s="20"/>
    </row>
    <row r="779" spans="1:8" ht="15.75" customHeight="1">
      <c r="A779" s="31" t="str">
        <f>+Table_2[[#This Row],[Producto]]&amp;Table_2[[#This Row],[Numero]]</f>
        <v>RESORTES LINEA BULONERA809</v>
      </c>
      <c r="B779" s="31" t="s">
        <v>20</v>
      </c>
      <c r="C779" s="31">
        <v>809</v>
      </c>
      <c r="D779" s="31" t="s">
        <v>3692</v>
      </c>
      <c r="E779" s="32">
        <f>+VLOOKUP(Table_2[[#This Row],[ID]],LISTAS[],3,0)</f>
        <v>5054.3999999999996</v>
      </c>
      <c r="F779" s="31" t="s">
        <v>7819</v>
      </c>
      <c r="G779" s="20"/>
      <c r="H779" s="20"/>
    </row>
    <row r="780" spans="1:8" ht="15.75" customHeight="1">
      <c r="A780" s="31" t="str">
        <f>+Table_2[[#This Row],[Producto]]&amp;Table_2[[#This Row],[Numero]]</f>
        <v>RESORTES LINEA BULONERA810</v>
      </c>
      <c r="B780" s="31" t="s">
        <v>20</v>
      </c>
      <c r="C780" s="31">
        <v>810</v>
      </c>
      <c r="D780" s="31" t="s">
        <v>3693</v>
      </c>
      <c r="E780" s="32">
        <f>+VLOOKUP(Table_2[[#This Row],[ID]],LISTAS[],3,0)</f>
        <v>5054.3999999999996</v>
      </c>
      <c r="F780" s="31" t="s">
        <v>7820</v>
      </c>
      <c r="G780" s="20"/>
      <c r="H780" s="20"/>
    </row>
    <row r="781" spans="1:8" ht="15.75" customHeight="1">
      <c r="A781" s="31" t="str">
        <f>+Table_2[[#This Row],[Producto]]&amp;Table_2[[#This Row],[Numero]]</f>
        <v>RESORTES LINEA BULONERA812</v>
      </c>
      <c r="B781" s="31" t="s">
        <v>20</v>
      </c>
      <c r="C781" s="31">
        <v>812</v>
      </c>
      <c r="D781" s="31" t="s">
        <v>3694</v>
      </c>
      <c r="E781" s="32">
        <f>+VLOOKUP(Table_2[[#This Row],[ID]],LISTAS[],3,0)</f>
        <v>6220.8</v>
      </c>
      <c r="F781" s="31" t="s">
        <v>7821</v>
      </c>
      <c r="G781" s="20"/>
      <c r="H781" s="20"/>
    </row>
    <row r="782" spans="1:8" ht="15.75" customHeight="1">
      <c r="A782" s="31" t="str">
        <f>+Table_2[[#This Row],[Producto]]&amp;Table_2[[#This Row],[Numero]]</f>
        <v>RESORTES LINEA BULONERA813</v>
      </c>
      <c r="B782" s="31" t="s">
        <v>20</v>
      </c>
      <c r="C782" s="31">
        <v>813</v>
      </c>
      <c r="D782" s="31" t="s">
        <v>3695</v>
      </c>
      <c r="E782" s="32">
        <f>+VLOOKUP(Table_2[[#This Row],[ID]],LISTAS[],3,0)</f>
        <v>5365.44</v>
      </c>
      <c r="F782" s="31" t="s">
        <v>7822</v>
      </c>
      <c r="G782" s="20"/>
      <c r="H782" s="20"/>
    </row>
    <row r="783" spans="1:8" ht="15.75" customHeight="1">
      <c r="A783" s="31" t="str">
        <f>+Table_2[[#This Row],[Producto]]&amp;Table_2[[#This Row],[Numero]]</f>
        <v>RESORTES LINEA BULONERA814</v>
      </c>
      <c r="B783" s="31" t="s">
        <v>20</v>
      </c>
      <c r="C783" s="31">
        <v>814</v>
      </c>
      <c r="D783" s="31" t="s">
        <v>3696</v>
      </c>
      <c r="E783" s="32">
        <f>+VLOOKUP(Table_2[[#This Row],[ID]],LISTAS[],3,0)</f>
        <v>5765.33</v>
      </c>
      <c r="F783" s="31" t="s">
        <v>7823</v>
      </c>
      <c r="G783" s="20"/>
      <c r="H783" s="20"/>
    </row>
    <row r="784" spans="1:8" ht="15.75" customHeight="1">
      <c r="A784" s="31" t="str">
        <f>+Table_2[[#This Row],[Producto]]&amp;Table_2[[#This Row],[Numero]]</f>
        <v>RESORTES LINEA BULONERA815</v>
      </c>
      <c r="B784" s="31" t="s">
        <v>20</v>
      </c>
      <c r="C784" s="31">
        <v>815</v>
      </c>
      <c r="D784" s="31" t="s">
        <v>3697</v>
      </c>
      <c r="E784" s="32">
        <f>+VLOOKUP(Table_2[[#This Row],[ID]],LISTAS[],3,0)</f>
        <v>5832</v>
      </c>
      <c r="F784" s="31" t="s">
        <v>7824</v>
      </c>
      <c r="G784" s="20"/>
      <c r="H784" s="20"/>
    </row>
    <row r="785" spans="1:8" ht="15.75" customHeight="1">
      <c r="A785" s="31" t="str">
        <f>+Table_2[[#This Row],[Producto]]&amp;Table_2[[#This Row],[Numero]]</f>
        <v>RESORTES LINEA BULONERA816</v>
      </c>
      <c r="B785" s="31" t="s">
        <v>20</v>
      </c>
      <c r="C785" s="31">
        <v>816</v>
      </c>
      <c r="D785" s="31" t="s">
        <v>3698</v>
      </c>
      <c r="E785" s="32">
        <f>+VLOOKUP(Table_2[[#This Row],[ID]],LISTAS[],3,0)</f>
        <v>7833.33</v>
      </c>
      <c r="F785" s="31" t="s">
        <v>7825</v>
      </c>
      <c r="G785" s="20"/>
      <c r="H785" s="20"/>
    </row>
    <row r="786" spans="1:8" ht="15.75" customHeight="1">
      <c r="A786" s="31" t="str">
        <f>+Table_2[[#This Row],[Producto]]&amp;Table_2[[#This Row],[Numero]]</f>
        <v>RESORTES LINEA BULONERA818</v>
      </c>
      <c r="B786" s="31" t="s">
        <v>20</v>
      </c>
      <c r="C786" s="31">
        <v>818</v>
      </c>
      <c r="D786" s="31" t="s">
        <v>3699</v>
      </c>
      <c r="E786" s="32">
        <f>+VLOOKUP(Table_2[[#This Row],[ID]],LISTAS[],3,0)</f>
        <v>8553.6</v>
      </c>
      <c r="F786" s="31" t="s">
        <v>7826</v>
      </c>
      <c r="G786" s="20"/>
      <c r="H786" s="20"/>
    </row>
    <row r="787" spans="1:8" ht="15.75" customHeight="1">
      <c r="A787" s="31" t="str">
        <f>+Table_2[[#This Row],[Producto]]&amp;Table_2[[#This Row],[Numero]]</f>
        <v>RESORTES LINEA BULONERA820</v>
      </c>
      <c r="B787" s="31" t="s">
        <v>20</v>
      </c>
      <c r="C787" s="31">
        <v>820</v>
      </c>
      <c r="D787" s="31" t="s">
        <v>3700</v>
      </c>
      <c r="E787" s="32">
        <f>+VLOOKUP(Table_2[[#This Row],[ID]],LISTAS[],3,0)</f>
        <v>7387.2</v>
      </c>
      <c r="F787" s="31" t="s">
        <v>7827</v>
      </c>
      <c r="G787" s="20"/>
      <c r="H787" s="20"/>
    </row>
    <row r="788" spans="1:8" ht="15.75" customHeight="1">
      <c r="A788" s="31" t="str">
        <f>+Table_2[[#This Row],[Producto]]&amp;Table_2[[#This Row],[Numero]]</f>
        <v>RESORTES LINEA BULONERA822</v>
      </c>
      <c r="B788" s="31" t="s">
        <v>20</v>
      </c>
      <c r="C788" s="31">
        <v>822</v>
      </c>
      <c r="D788" s="31" t="s">
        <v>3701</v>
      </c>
      <c r="E788" s="32">
        <f>+VLOOKUP(Table_2[[#This Row],[ID]],LISTAS[],3,0)</f>
        <v>7833.33</v>
      </c>
      <c r="F788" s="31" t="s">
        <v>7828</v>
      </c>
      <c r="G788" s="20"/>
      <c r="H788" s="20"/>
    </row>
    <row r="789" spans="1:8" ht="15.75" customHeight="1">
      <c r="A789" s="31" t="str">
        <f>+Table_2[[#This Row],[Producto]]&amp;Table_2[[#This Row],[Numero]]</f>
        <v>RESORTES LINEA BULONERA824</v>
      </c>
      <c r="B789" s="31" t="s">
        <v>20</v>
      </c>
      <c r="C789" s="31">
        <v>824</v>
      </c>
      <c r="D789" s="31" t="s">
        <v>3702</v>
      </c>
      <c r="E789" s="32">
        <f>+VLOOKUP(Table_2[[#This Row],[ID]],LISTAS[],3,0)</f>
        <v>8553.6</v>
      </c>
      <c r="F789" s="31" t="s">
        <v>7829</v>
      </c>
      <c r="G789" s="20"/>
      <c r="H789" s="20"/>
    </row>
    <row r="790" spans="1:8" ht="15.75" customHeight="1">
      <c r="A790" s="31" t="str">
        <f>+Table_2[[#This Row],[Producto]]&amp;Table_2[[#This Row],[Numero]]</f>
        <v>RESORTES LINEA BULONERA828</v>
      </c>
      <c r="B790" s="31" t="s">
        <v>20</v>
      </c>
      <c r="C790" s="31">
        <v>828</v>
      </c>
      <c r="D790" s="31" t="s">
        <v>3703</v>
      </c>
      <c r="E790" s="32">
        <f>+VLOOKUP(Table_2[[#This Row],[ID]],LISTAS[],3,0)</f>
        <v>12441.6</v>
      </c>
      <c r="F790" s="31" t="s">
        <v>7830</v>
      </c>
      <c r="G790" s="20"/>
      <c r="H790" s="20"/>
    </row>
    <row r="791" spans="1:8" ht="15.75" customHeight="1">
      <c r="A791" s="31" t="str">
        <f>+Table_2[[#This Row],[Producto]]&amp;Table_2[[#This Row],[Numero]]</f>
        <v>RESORTES LINEA BULONERA840</v>
      </c>
      <c r="B791" s="31" t="s">
        <v>20</v>
      </c>
      <c r="C791" s="31">
        <v>840</v>
      </c>
      <c r="D791" s="31" t="s">
        <v>3704</v>
      </c>
      <c r="E791" s="32">
        <f>+VLOOKUP(Table_2[[#This Row],[ID]],LISTAS[],3,0)</f>
        <v>2005.33</v>
      </c>
      <c r="F791" s="31" t="s">
        <v>7831</v>
      </c>
      <c r="G791" s="20"/>
      <c r="H791" s="20"/>
    </row>
    <row r="792" spans="1:8" ht="15.75" customHeight="1">
      <c r="A792" s="31" t="str">
        <f>+Table_2[[#This Row],[Producto]]&amp;Table_2[[#This Row],[Numero]]</f>
        <v>RESORTES LINEA BULONERA842</v>
      </c>
      <c r="B792" s="31" t="s">
        <v>20</v>
      </c>
      <c r="C792" s="31">
        <v>842</v>
      </c>
      <c r="D792" s="31" t="s">
        <v>3705</v>
      </c>
      <c r="E792" s="32">
        <f>+VLOOKUP(Table_2[[#This Row],[ID]],LISTAS[],3,0)</f>
        <v>2005.33</v>
      </c>
      <c r="F792" s="31" t="s">
        <v>7832</v>
      </c>
      <c r="G792" s="20"/>
      <c r="H792" s="20"/>
    </row>
    <row r="793" spans="1:8" ht="15.75" customHeight="1">
      <c r="A793" s="31" t="str">
        <f>+Table_2[[#This Row],[Producto]]&amp;Table_2[[#This Row],[Numero]]</f>
        <v>RESORTES LINEA BULONERA844</v>
      </c>
      <c r="B793" s="31" t="s">
        <v>20</v>
      </c>
      <c r="C793" s="31">
        <v>844</v>
      </c>
      <c r="D793" s="31" t="s">
        <v>3706</v>
      </c>
      <c r="E793" s="32">
        <f>+VLOOKUP(Table_2[[#This Row],[ID]],LISTAS[],3,0)</f>
        <v>2130.67</v>
      </c>
      <c r="F793" s="31" t="s">
        <v>7833</v>
      </c>
      <c r="G793" s="20"/>
      <c r="H793" s="20"/>
    </row>
    <row r="794" spans="1:8" ht="15.75" customHeight="1">
      <c r="A794" s="31" t="str">
        <f>+Table_2[[#This Row],[Producto]]&amp;Table_2[[#This Row],[Numero]]</f>
        <v>RESORTES LINEA BULONERA846</v>
      </c>
      <c r="B794" s="31" t="s">
        <v>20</v>
      </c>
      <c r="C794" s="31">
        <v>846</v>
      </c>
      <c r="D794" s="31" t="s">
        <v>3707</v>
      </c>
      <c r="E794" s="32">
        <f>+VLOOKUP(Table_2[[#This Row],[ID]],LISTAS[],3,0)</f>
        <v>2130.67</v>
      </c>
      <c r="F794" s="31" t="s">
        <v>7834</v>
      </c>
      <c r="G794" s="20"/>
      <c r="H794" s="20"/>
    </row>
    <row r="795" spans="1:8" ht="15.75" customHeight="1">
      <c r="A795" s="31" t="str">
        <f>+Table_2[[#This Row],[Producto]]&amp;Table_2[[#This Row],[Numero]]</f>
        <v>RESORTES LINEA BULONERA847</v>
      </c>
      <c r="B795" s="31" t="s">
        <v>20</v>
      </c>
      <c r="C795" s="31">
        <v>847</v>
      </c>
      <c r="D795" s="31" t="s">
        <v>3708</v>
      </c>
      <c r="E795" s="32">
        <f>+VLOOKUP(Table_2[[#This Row],[ID]],LISTAS[],3,0)</f>
        <v>2488.3200000000002</v>
      </c>
      <c r="F795" s="31" t="s">
        <v>7835</v>
      </c>
      <c r="G795" s="20"/>
      <c r="H795" s="20"/>
    </row>
    <row r="796" spans="1:8" ht="15.75" customHeight="1">
      <c r="A796" s="31" t="str">
        <f>+Table_2[[#This Row],[Producto]]&amp;Table_2[[#This Row],[Numero]]</f>
        <v>RESORTES LINEA BULONERA848</v>
      </c>
      <c r="B796" s="31" t="s">
        <v>20</v>
      </c>
      <c r="C796" s="31">
        <v>848</v>
      </c>
      <c r="D796" s="31" t="s">
        <v>3709</v>
      </c>
      <c r="E796" s="32">
        <f>+VLOOKUP(Table_2[[#This Row],[ID]],LISTAS[],3,0)</f>
        <v>2488.3200000000002</v>
      </c>
      <c r="F796" s="31" t="s">
        <v>7836</v>
      </c>
      <c r="G796" s="20"/>
      <c r="H796" s="20"/>
    </row>
    <row r="797" spans="1:8" ht="15.75" customHeight="1">
      <c r="A797" s="31" t="str">
        <f>+Table_2[[#This Row],[Producto]]&amp;Table_2[[#This Row],[Numero]]</f>
        <v>RESORTES LINEA BULONERA850</v>
      </c>
      <c r="B797" s="31" t="s">
        <v>20</v>
      </c>
      <c r="C797" s="31">
        <v>850</v>
      </c>
      <c r="D797" s="31" t="s">
        <v>3710</v>
      </c>
      <c r="E797" s="32">
        <f>+VLOOKUP(Table_2[[#This Row],[ID]],LISTAS[],3,0)</f>
        <v>2488.3200000000002</v>
      </c>
      <c r="F797" s="31" t="s">
        <v>7837</v>
      </c>
      <c r="G797" s="20"/>
      <c r="H797" s="20"/>
    </row>
    <row r="798" spans="1:8" ht="15.75" customHeight="1">
      <c r="A798" s="31" t="str">
        <f>+Table_2[[#This Row],[Producto]]&amp;Table_2[[#This Row],[Numero]]</f>
        <v>RESORTES LINEA BULONERA852</v>
      </c>
      <c r="B798" s="31" t="s">
        <v>20</v>
      </c>
      <c r="C798" s="31">
        <v>852</v>
      </c>
      <c r="D798" s="31" t="s">
        <v>3711</v>
      </c>
      <c r="E798" s="32">
        <f>+VLOOKUP(Table_2[[#This Row],[ID]],LISTAS[],3,0)</f>
        <v>2488.3200000000002</v>
      </c>
      <c r="F798" s="31" t="s">
        <v>7838</v>
      </c>
      <c r="G798" s="20"/>
      <c r="H798" s="20"/>
    </row>
    <row r="799" spans="1:8" ht="15.75" customHeight="1">
      <c r="A799" s="31" t="str">
        <f>+Table_2[[#This Row],[Producto]]&amp;Table_2[[#This Row],[Numero]]</f>
        <v>RESORTES LINEA BULONERA854</v>
      </c>
      <c r="B799" s="31" t="s">
        <v>20</v>
      </c>
      <c r="C799" s="31">
        <v>854</v>
      </c>
      <c r="D799" s="31" t="s">
        <v>3712</v>
      </c>
      <c r="E799" s="32">
        <f>+VLOOKUP(Table_2[[#This Row],[ID]],LISTAS[],3,0)</f>
        <v>2877.12</v>
      </c>
      <c r="F799" s="31" t="s">
        <v>7839</v>
      </c>
      <c r="G799" s="20"/>
      <c r="H799" s="20"/>
    </row>
    <row r="800" spans="1:8" ht="15.75" customHeight="1">
      <c r="A800" s="31" t="str">
        <f>+Table_2[[#This Row],[Producto]]&amp;Table_2[[#This Row],[Numero]]</f>
        <v>RESORTES LINEA BULONERA856</v>
      </c>
      <c r="B800" s="31" t="s">
        <v>20</v>
      </c>
      <c r="C800" s="31">
        <v>856</v>
      </c>
      <c r="D800" s="31" t="s">
        <v>3713</v>
      </c>
      <c r="E800" s="32">
        <f>+VLOOKUP(Table_2[[#This Row],[ID]],LISTAS[],3,0)</f>
        <v>2877.12</v>
      </c>
      <c r="F800" s="31" t="s">
        <v>7840</v>
      </c>
      <c r="G800" s="20"/>
      <c r="H800" s="20"/>
    </row>
    <row r="801" spans="1:8" ht="15.75" customHeight="1">
      <c r="A801" s="31" t="str">
        <f>+Table_2[[#This Row],[Producto]]&amp;Table_2[[#This Row],[Numero]]</f>
        <v>RESORTES LINEA BULONERA858</v>
      </c>
      <c r="B801" s="31" t="s">
        <v>20</v>
      </c>
      <c r="C801" s="31">
        <v>858</v>
      </c>
      <c r="D801" s="31" t="s">
        <v>3714</v>
      </c>
      <c r="E801" s="32">
        <f>+VLOOKUP(Table_2[[#This Row],[ID]],LISTAS[],3,0)</f>
        <v>2877.12</v>
      </c>
      <c r="F801" s="31" t="s">
        <v>7841</v>
      </c>
      <c r="G801" s="20"/>
      <c r="H801" s="20"/>
    </row>
    <row r="802" spans="1:8" ht="15.75" customHeight="1">
      <c r="A802" s="31" t="str">
        <f>+Table_2[[#This Row],[Producto]]&amp;Table_2[[#This Row],[Numero]]</f>
        <v>RESORTES LINEA BULONERA860</v>
      </c>
      <c r="B802" s="31" t="s">
        <v>20</v>
      </c>
      <c r="C802" s="31">
        <v>860</v>
      </c>
      <c r="D802" s="31" t="s">
        <v>3715</v>
      </c>
      <c r="E802" s="32">
        <f>+VLOOKUP(Table_2[[#This Row],[ID]],LISTAS[],3,0)</f>
        <v>2877.12</v>
      </c>
      <c r="F802" s="31" t="s">
        <v>7842</v>
      </c>
      <c r="G802" s="20"/>
      <c r="H802" s="20"/>
    </row>
    <row r="803" spans="1:8" ht="15.75" customHeight="1">
      <c r="A803" s="31" t="str">
        <f>+Table_2[[#This Row],[Producto]]&amp;Table_2[[#This Row],[Numero]]</f>
        <v>RESORTES LINEA BULONERA862</v>
      </c>
      <c r="B803" s="31" t="s">
        <v>20</v>
      </c>
      <c r="C803" s="31">
        <v>862</v>
      </c>
      <c r="D803" s="31" t="s">
        <v>3716</v>
      </c>
      <c r="E803" s="32">
        <f>+VLOOKUP(Table_2[[#This Row],[ID]],LISTAS[],3,0)</f>
        <v>3265.92</v>
      </c>
      <c r="F803" s="31" t="s">
        <v>7843</v>
      </c>
      <c r="G803" s="20"/>
      <c r="H803" s="20"/>
    </row>
    <row r="804" spans="1:8" ht="15.75" customHeight="1">
      <c r="A804" s="31" t="str">
        <f>+Table_2[[#This Row],[Producto]]&amp;Table_2[[#This Row],[Numero]]</f>
        <v>RESORTES LINEA BULONERA864</v>
      </c>
      <c r="B804" s="31" t="s">
        <v>20</v>
      </c>
      <c r="C804" s="31">
        <v>864</v>
      </c>
      <c r="D804" s="31" t="s">
        <v>3717</v>
      </c>
      <c r="E804" s="32">
        <f>+VLOOKUP(Table_2[[#This Row],[ID]],LISTAS[],3,0)</f>
        <v>3572</v>
      </c>
      <c r="F804" s="31" t="s">
        <v>7844</v>
      </c>
      <c r="G804" s="20"/>
      <c r="H804" s="20"/>
    </row>
    <row r="805" spans="1:8" ht="15.75" customHeight="1">
      <c r="A805" s="31" t="str">
        <f>+Table_2[[#This Row],[Producto]]&amp;Table_2[[#This Row],[Numero]]</f>
        <v>RESORTES LINEA BULONERA866</v>
      </c>
      <c r="B805" s="31" t="s">
        <v>20</v>
      </c>
      <c r="C805" s="31">
        <v>866</v>
      </c>
      <c r="D805" s="31" t="s">
        <v>3718</v>
      </c>
      <c r="E805" s="32">
        <f>+VLOOKUP(Table_2[[#This Row],[ID]],LISTAS[],3,0)</f>
        <v>3965.76</v>
      </c>
      <c r="F805" s="31" t="s">
        <v>7845</v>
      </c>
      <c r="G805" s="20"/>
      <c r="H805" s="20"/>
    </row>
    <row r="806" spans="1:8" ht="15.75" customHeight="1">
      <c r="A806" s="31" t="str">
        <f>+Table_2[[#This Row],[Producto]]&amp;Table_2[[#This Row],[Numero]]</f>
        <v>RESORTES LINEA BULONERA868</v>
      </c>
      <c r="B806" s="31" t="s">
        <v>20</v>
      </c>
      <c r="C806" s="31">
        <v>868</v>
      </c>
      <c r="D806" s="31" t="s">
        <v>3719</v>
      </c>
      <c r="E806" s="32">
        <f>+VLOOKUP(Table_2[[#This Row],[ID]],LISTAS[],3,0)</f>
        <v>3965.76</v>
      </c>
      <c r="F806" s="31" t="s">
        <v>7846</v>
      </c>
      <c r="G806" s="20"/>
      <c r="H806" s="20"/>
    </row>
    <row r="807" spans="1:8" ht="15.75" customHeight="1">
      <c r="A807" s="31" t="str">
        <f>+Table_2[[#This Row],[Producto]]&amp;Table_2[[#This Row],[Numero]]</f>
        <v>RESORTES LINEA BULONERA870</v>
      </c>
      <c r="B807" s="31" t="s">
        <v>20</v>
      </c>
      <c r="C807" s="31">
        <v>870</v>
      </c>
      <c r="D807" s="31" t="s">
        <v>3720</v>
      </c>
      <c r="E807" s="32">
        <f>+VLOOKUP(Table_2[[#This Row],[ID]],LISTAS[],3,0)</f>
        <v>4510.08</v>
      </c>
      <c r="F807" s="31" t="s">
        <v>7847</v>
      </c>
      <c r="G807" s="20"/>
      <c r="H807" s="20"/>
    </row>
    <row r="808" spans="1:8" ht="15.75" customHeight="1">
      <c r="A808" s="31" t="str">
        <f>+Table_2[[#This Row],[Producto]]&amp;Table_2[[#This Row],[Numero]]</f>
        <v>RESORTES LINEA BULONERA872</v>
      </c>
      <c r="B808" s="31" t="s">
        <v>20</v>
      </c>
      <c r="C808" s="31">
        <v>872</v>
      </c>
      <c r="D808" s="31" t="s">
        <v>3721</v>
      </c>
      <c r="E808" s="32">
        <f>+VLOOKUP(Table_2[[#This Row],[ID]],LISTAS[],3,0)</f>
        <v>4888</v>
      </c>
      <c r="F808" s="31" t="s">
        <v>7848</v>
      </c>
      <c r="G808" s="20"/>
      <c r="H808" s="20"/>
    </row>
    <row r="809" spans="1:8" ht="15.75" customHeight="1">
      <c r="A809" s="31" t="str">
        <f>+Table_2[[#This Row],[Producto]]&amp;Table_2[[#This Row],[Numero]]</f>
        <v>SEEGER DIN 4714</v>
      </c>
      <c r="B809" s="31" t="s">
        <v>27</v>
      </c>
      <c r="C809" s="31">
        <v>4</v>
      </c>
      <c r="D809" s="31" t="s">
        <v>3722</v>
      </c>
      <c r="E809" s="32">
        <f>+VLOOKUP(Table_2[[#This Row],[ID]],LISTAS[],3,0)</f>
        <v>88.72</v>
      </c>
      <c r="F809" s="31" t="s">
        <v>7849</v>
      </c>
      <c r="G809" s="20"/>
      <c r="H809" s="20"/>
    </row>
    <row r="810" spans="1:8" ht="15.75" customHeight="1">
      <c r="A810" s="31" t="str">
        <f>+Table_2[[#This Row],[Producto]]&amp;Table_2[[#This Row],[Numero]]</f>
        <v>SEEGER DIN 4715</v>
      </c>
      <c r="B810" s="31" t="s">
        <v>27</v>
      </c>
      <c r="C810" s="31">
        <v>5</v>
      </c>
      <c r="D810" s="31" t="s">
        <v>3723</v>
      </c>
      <c r="E810" s="32">
        <f>+VLOOKUP(Table_2[[#This Row],[ID]],LISTAS[],3,0)</f>
        <v>88.72</v>
      </c>
      <c r="F810" s="31" t="s">
        <v>7850</v>
      </c>
      <c r="G810" s="20"/>
      <c r="H810" s="20"/>
    </row>
    <row r="811" spans="1:8" ht="15.75" customHeight="1">
      <c r="A811" s="31" t="str">
        <f>+Table_2[[#This Row],[Producto]]&amp;Table_2[[#This Row],[Numero]]</f>
        <v>SEEGER DIN 4716</v>
      </c>
      <c r="B811" s="31" t="s">
        <v>27</v>
      </c>
      <c r="C811" s="31">
        <v>6</v>
      </c>
      <c r="D811" s="31" t="s">
        <v>3724</v>
      </c>
      <c r="E811" s="32">
        <f>+VLOOKUP(Table_2[[#This Row],[ID]],LISTAS[],3,0)</f>
        <v>117.56</v>
      </c>
      <c r="F811" s="31" t="s">
        <v>7851</v>
      </c>
      <c r="G811" s="20"/>
      <c r="H811" s="20"/>
    </row>
    <row r="812" spans="1:8" ht="15.75" customHeight="1">
      <c r="A812" s="31" t="str">
        <f>+Table_2[[#This Row],[Producto]]&amp;Table_2[[#This Row],[Numero]]</f>
        <v>SEEGER DIN 4717</v>
      </c>
      <c r="B812" s="31" t="s">
        <v>27</v>
      </c>
      <c r="C812" s="31">
        <v>7</v>
      </c>
      <c r="D812" s="31" t="s">
        <v>3725</v>
      </c>
      <c r="E812" s="32">
        <f>+VLOOKUP(Table_2[[#This Row],[ID]],LISTAS[],3,0)</f>
        <v>147.88</v>
      </c>
      <c r="F812" s="31" t="s">
        <v>7852</v>
      </c>
      <c r="G812" s="20"/>
      <c r="H812" s="20"/>
    </row>
    <row r="813" spans="1:8" ht="15.75" customHeight="1">
      <c r="A813" s="31" t="str">
        <f>+Table_2[[#This Row],[Producto]]&amp;Table_2[[#This Row],[Numero]]</f>
        <v>SEEGER DIN 4718</v>
      </c>
      <c r="B813" s="31" t="s">
        <v>27</v>
      </c>
      <c r="C813" s="31">
        <v>8</v>
      </c>
      <c r="D813" s="31" t="s">
        <v>3726</v>
      </c>
      <c r="E813" s="32">
        <f>+VLOOKUP(Table_2[[#This Row],[ID]],LISTAS[],3,0)</f>
        <v>167.48</v>
      </c>
      <c r="F813" s="31" t="s">
        <v>7853</v>
      </c>
      <c r="G813" s="20"/>
      <c r="H813" s="20"/>
    </row>
    <row r="814" spans="1:8" ht="15.75" customHeight="1">
      <c r="A814" s="31" t="str">
        <f>+Table_2[[#This Row],[Producto]]&amp;Table_2[[#This Row],[Numero]]</f>
        <v>SEEGER DIN 4719</v>
      </c>
      <c r="B814" s="31" t="s">
        <v>27</v>
      </c>
      <c r="C814" s="31">
        <v>9</v>
      </c>
      <c r="D814" s="31" t="s">
        <v>3727</v>
      </c>
      <c r="E814" s="32">
        <f>+VLOOKUP(Table_2[[#This Row],[ID]],LISTAS[],3,0)</f>
        <v>178.56</v>
      </c>
      <c r="F814" s="31" t="s">
        <v>7854</v>
      </c>
      <c r="G814" s="20"/>
      <c r="H814" s="20"/>
    </row>
    <row r="815" spans="1:8" ht="15.75" customHeight="1">
      <c r="A815" s="31" t="str">
        <f>+Table_2[[#This Row],[Producto]]&amp;Table_2[[#This Row],[Numero]]</f>
        <v>SEEGER DIN 47110</v>
      </c>
      <c r="B815" s="31" t="s">
        <v>27</v>
      </c>
      <c r="C815" s="31">
        <v>10</v>
      </c>
      <c r="D815" s="31" t="s">
        <v>3728</v>
      </c>
      <c r="E815" s="32">
        <f>+VLOOKUP(Table_2[[#This Row],[ID]],LISTAS[],3,0)</f>
        <v>201.12</v>
      </c>
      <c r="F815" s="31" t="s">
        <v>7855</v>
      </c>
      <c r="G815" s="20"/>
      <c r="H815" s="20"/>
    </row>
    <row r="816" spans="1:8" ht="15.75" customHeight="1">
      <c r="A816" s="31" t="str">
        <f>+Table_2[[#This Row],[Producto]]&amp;Table_2[[#This Row],[Numero]]</f>
        <v>SEEGER DIN 47111</v>
      </c>
      <c r="B816" s="31" t="s">
        <v>27</v>
      </c>
      <c r="C816" s="31">
        <v>11</v>
      </c>
      <c r="D816" s="31" t="s">
        <v>3729</v>
      </c>
      <c r="E816" s="32">
        <f>+VLOOKUP(Table_2[[#This Row],[ID]],LISTAS[],3,0)</f>
        <v>205.92</v>
      </c>
      <c r="F816" s="31" t="s">
        <v>7856</v>
      </c>
      <c r="G816" s="20"/>
      <c r="H816" s="20"/>
    </row>
    <row r="817" spans="1:8" ht="15.75" customHeight="1">
      <c r="A817" s="31" t="str">
        <f>+Table_2[[#This Row],[Producto]]&amp;Table_2[[#This Row],[Numero]]</f>
        <v>SEEGER DIN 47112</v>
      </c>
      <c r="B817" s="31" t="s">
        <v>27</v>
      </c>
      <c r="C817" s="31">
        <v>12</v>
      </c>
      <c r="D817" s="31" t="s">
        <v>3730</v>
      </c>
      <c r="E817" s="32">
        <f>+VLOOKUP(Table_2[[#This Row],[ID]],LISTAS[],3,0)</f>
        <v>212.6</v>
      </c>
      <c r="F817" s="31" t="s">
        <v>7857</v>
      </c>
      <c r="G817" s="20"/>
      <c r="H817" s="20"/>
    </row>
    <row r="818" spans="1:8" ht="15.75" customHeight="1">
      <c r="A818" s="31" t="str">
        <f>+Table_2[[#This Row],[Producto]]&amp;Table_2[[#This Row],[Numero]]</f>
        <v>SEEGER DIN 47113</v>
      </c>
      <c r="B818" s="31" t="s">
        <v>27</v>
      </c>
      <c r="C818" s="31">
        <v>13</v>
      </c>
      <c r="D818" s="31" t="s">
        <v>3731</v>
      </c>
      <c r="E818" s="32">
        <f>+VLOOKUP(Table_2[[#This Row],[ID]],LISTAS[],3,0)</f>
        <v>268.04000000000002</v>
      </c>
      <c r="F818" s="31" t="s">
        <v>7858</v>
      </c>
      <c r="G818" s="20"/>
      <c r="H818" s="20"/>
    </row>
    <row r="819" spans="1:8" ht="15.75" customHeight="1">
      <c r="A819" s="31" t="str">
        <f>+Table_2[[#This Row],[Producto]]&amp;Table_2[[#This Row],[Numero]]</f>
        <v>SEEGER DIN 47114</v>
      </c>
      <c r="B819" s="31" t="s">
        <v>27</v>
      </c>
      <c r="C819" s="31">
        <v>14</v>
      </c>
      <c r="D819" s="31" t="s">
        <v>3732</v>
      </c>
      <c r="E819" s="32">
        <f>+VLOOKUP(Table_2[[#This Row],[ID]],LISTAS[],3,0)</f>
        <v>268.04000000000002</v>
      </c>
      <c r="F819" s="31" t="s">
        <v>7859</v>
      </c>
      <c r="G819" s="20"/>
      <c r="H819" s="20"/>
    </row>
    <row r="820" spans="1:8" ht="15.75" customHeight="1">
      <c r="A820" s="31" t="str">
        <f>+Table_2[[#This Row],[Producto]]&amp;Table_2[[#This Row],[Numero]]</f>
        <v>SEEGER DIN 47115</v>
      </c>
      <c r="B820" s="31" t="s">
        <v>27</v>
      </c>
      <c r="C820" s="31">
        <v>15</v>
      </c>
      <c r="D820" s="31" t="s">
        <v>3733</v>
      </c>
      <c r="E820" s="32">
        <f>+VLOOKUP(Table_2[[#This Row],[ID]],LISTAS[],3,0)</f>
        <v>284.68</v>
      </c>
      <c r="F820" s="31" t="s">
        <v>7860</v>
      </c>
      <c r="G820" s="20"/>
      <c r="H820" s="20"/>
    </row>
    <row r="821" spans="1:8" ht="15.75" customHeight="1">
      <c r="A821" s="31" t="str">
        <f>+Table_2[[#This Row],[Producto]]&amp;Table_2[[#This Row],[Numero]]</f>
        <v>SEEGER DIN 47116</v>
      </c>
      <c r="B821" s="31" t="s">
        <v>27</v>
      </c>
      <c r="C821" s="31">
        <v>16</v>
      </c>
      <c r="D821" s="31" t="s">
        <v>3734</v>
      </c>
      <c r="E821" s="32">
        <f>+VLOOKUP(Table_2[[#This Row],[ID]],LISTAS[],3,0)</f>
        <v>293.2</v>
      </c>
      <c r="F821" s="31" t="s">
        <v>7861</v>
      </c>
      <c r="G821" s="20"/>
      <c r="H821" s="20"/>
    </row>
    <row r="822" spans="1:8" ht="15.75" customHeight="1">
      <c r="A822" s="31" t="str">
        <f>+Table_2[[#This Row],[Producto]]&amp;Table_2[[#This Row],[Numero]]</f>
        <v>SEEGER DIN 47117</v>
      </c>
      <c r="B822" s="31" t="s">
        <v>27</v>
      </c>
      <c r="C822" s="31">
        <v>17</v>
      </c>
      <c r="D822" s="31" t="s">
        <v>3735</v>
      </c>
      <c r="E822" s="32">
        <f>+VLOOKUP(Table_2[[#This Row],[ID]],LISTAS[],3,0)</f>
        <v>435.32</v>
      </c>
      <c r="F822" s="31" t="s">
        <v>7862</v>
      </c>
      <c r="G822" s="20"/>
      <c r="H822" s="20"/>
    </row>
    <row r="823" spans="1:8" ht="15.75" customHeight="1">
      <c r="A823" s="31" t="str">
        <f>+Table_2[[#This Row],[Producto]]&amp;Table_2[[#This Row],[Numero]]</f>
        <v>SEEGER DIN 47118</v>
      </c>
      <c r="B823" s="31" t="s">
        <v>27</v>
      </c>
      <c r="C823" s="31">
        <v>18</v>
      </c>
      <c r="D823" s="31" t="s">
        <v>3736</v>
      </c>
      <c r="E823" s="32">
        <f>+VLOOKUP(Table_2[[#This Row],[ID]],LISTAS[],3,0)</f>
        <v>474</v>
      </c>
      <c r="F823" s="31" t="s">
        <v>7863</v>
      </c>
      <c r="G823" s="20"/>
      <c r="H823" s="20"/>
    </row>
    <row r="824" spans="1:8" ht="15.75" customHeight="1">
      <c r="A824" s="31" t="str">
        <f>+Table_2[[#This Row],[Producto]]&amp;Table_2[[#This Row],[Numero]]</f>
        <v>SEEGER DIN 47119</v>
      </c>
      <c r="B824" s="31" t="s">
        <v>27</v>
      </c>
      <c r="C824" s="31">
        <v>19</v>
      </c>
      <c r="D824" s="31" t="s">
        <v>3737</v>
      </c>
      <c r="E824" s="32">
        <f>+VLOOKUP(Table_2[[#This Row],[ID]],LISTAS[],3,0)</f>
        <v>601.61</v>
      </c>
      <c r="F824" s="31" t="s">
        <v>7864</v>
      </c>
      <c r="G824" s="20"/>
      <c r="H824" s="20"/>
    </row>
    <row r="825" spans="1:8" ht="15.75" customHeight="1">
      <c r="A825" s="31" t="str">
        <f>+Table_2[[#This Row],[Producto]]&amp;Table_2[[#This Row],[Numero]]</f>
        <v>SEEGER DIN 47120</v>
      </c>
      <c r="B825" s="31" t="s">
        <v>27</v>
      </c>
      <c r="C825" s="31">
        <v>20</v>
      </c>
      <c r="D825" s="31" t="s">
        <v>3738</v>
      </c>
      <c r="E825" s="32">
        <f>+VLOOKUP(Table_2[[#This Row],[ID]],LISTAS[],3,0)</f>
        <v>552.72</v>
      </c>
      <c r="F825" s="31" t="s">
        <v>7865</v>
      </c>
      <c r="G825" s="20"/>
      <c r="H825" s="20"/>
    </row>
    <row r="826" spans="1:8" ht="15.75" customHeight="1">
      <c r="A826" s="31" t="str">
        <f>+Table_2[[#This Row],[Producto]]&amp;Table_2[[#This Row],[Numero]]</f>
        <v>SEEGER DIN 47121</v>
      </c>
      <c r="B826" s="31" t="s">
        <v>27</v>
      </c>
      <c r="C826" s="31">
        <v>21</v>
      </c>
      <c r="D826" s="31" t="s">
        <v>3739</v>
      </c>
      <c r="E826" s="32">
        <f>+VLOOKUP(Table_2[[#This Row],[ID]],LISTAS[],3,0)</f>
        <v>641.48</v>
      </c>
      <c r="F826" s="31" t="s">
        <v>7866</v>
      </c>
      <c r="G826" s="20"/>
      <c r="H826" s="20"/>
    </row>
    <row r="827" spans="1:8" ht="15.75" customHeight="1">
      <c r="A827" s="31" t="str">
        <f>+Table_2[[#This Row],[Producto]]&amp;Table_2[[#This Row],[Numero]]</f>
        <v>SEEGER DIN 47122</v>
      </c>
      <c r="B827" s="31" t="s">
        <v>27</v>
      </c>
      <c r="C827" s="31">
        <v>22</v>
      </c>
      <c r="D827" s="31" t="s">
        <v>3740</v>
      </c>
      <c r="E827" s="32">
        <f>+VLOOKUP(Table_2[[#This Row],[ID]],LISTAS[],3,0)</f>
        <v>661.44</v>
      </c>
      <c r="F827" s="31" t="s">
        <v>7867</v>
      </c>
      <c r="G827" s="20"/>
      <c r="H827" s="20"/>
    </row>
    <row r="828" spans="1:8" ht="15.75" customHeight="1">
      <c r="A828" s="31" t="str">
        <f>+Table_2[[#This Row],[Producto]]&amp;Table_2[[#This Row],[Numero]]</f>
        <v>SEEGER DIN 47123</v>
      </c>
      <c r="B828" s="31" t="s">
        <v>27</v>
      </c>
      <c r="C828" s="31">
        <v>23</v>
      </c>
      <c r="D828" s="31" t="s">
        <v>3741</v>
      </c>
      <c r="E828" s="32">
        <f>+VLOOKUP(Table_2[[#This Row],[ID]],LISTAS[],3,0)</f>
        <v>661.44</v>
      </c>
      <c r="F828" s="31" t="s">
        <v>7868</v>
      </c>
      <c r="G828" s="20"/>
      <c r="H828" s="20"/>
    </row>
    <row r="829" spans="1:8" ht="15.75" customHeight="1">
      <c r="A829" s="31" t="str">
        <f>+Table_2[[#This Row],[Producto]]&amp;Table_2[[#This Row],[Numero]]</f>
        <v>SEEGER DIN 47124</v>
      </c>
      <c r="B829" s="31" t="s">
        <v>27</v>
      </c>
      <c r="C829" s="31">
        <v>24</v>
      </c>
      <c r="D829" s="31" t="s">
        <v>3742</v>
      </c>
      <c r="E829" s="32">
        <f>+VLOOKUP(Table_2[[#This Row],[ID]],LISTAS[],3,0)</f>
        <v>766.46</v>
      </c>
      <c r="F829" s="31" t="s">
        <v>7869</v>
      </c>
      <c r="G829" s="20"/>
      <c r="H829" s="20"/>
    </row>
    <row r="830" spans="1:8" ht="15.75" customHeight="1">
      <c r="A830" s="31" t="str">
        <f>+Table_2[[#This Row],[Producto]]&amp;Table_2[[#This Row],[Numero]]</f>
        <v>SEEGER DIN 47125</v>
      </c>
      <c r="B830" s="31" t="s">
        <v>27</v>
      </c>
      <c r="C830" s="31">
        <v>25</v>
      </c>
      <c r="D830" s="31" t="s">
        <v>3743</v>
      </c>
      <c r="E830" s="32">
        <f>+VLOOKUP(Table_2[[#This Row],[ID]],LISTAS[],3,0)</f>
        <v>688.8</v>
      </c>
      <c r="F830" s="31" t="s">
        <v>7870</v>
      </c>
      <c r="G830" s="20"/>
      <c r="H830" s="20"/>
    </row>
    <row r="831" spans="1:8" ht="15.75" customHeight="1">
      <c r="A831" s="31" t="str">
        <f>+Table_2[[#This Row],[Producto]]&amp;Table_2[[#This Row],[Numero]]</f>
        <v>SEEGER DIN 47126</v>
      </c>
      <c r="B831" s="31" t="s">
        <v>27</v>
      </c>
      <c r="C831" s="31">
        <v>26</v>
      </c>
      <c r="D831" s="31" t="s">
        <v>3744</v>
      </c>
      <c r="E831" s="32">
        <f>+VLOOKUP(Table_2[[#This Row],[ID]],LISTAS[],3,0)</f>
        <v>751.64</v>
      </c>
      <c r="F831" s="31" t="s">
        <v>7871</v>
      </c>
      <c r="G831" s="20"/>
      <c r="H831" s="20"/>
    </row>
    <row r="832" spans="1:8" ht="15.75" customHeight="1">
      <c r="A832" s="31" t="str">
        <f>+Table_2[[#This Row],[Producto]]&amp;Table_2[[#This Row],[Numero]]</f>
        <v>SEEGER DIN 47127</v>
      </c>
      <c r="B832" s="31" t="s">
        <v>27</v>
      </c>
      <c r="C832" s="31">
        <v>27</v>
      </c>
      <c r="D832" s="31" t="s">
        <v>3745</v>
      </c>
      <c r="E832" s="32">
        <f>+VLOOKUP(Table_2[[#This Row],[ID]],LISTAS[],3,0)</f>
        <v>751.64</v>
      </c>
      <c r="F832" s="31" t="s">
        <v>7872</v>
      </c>
      <c r="G832" s="20"/>
      <c r="H832" s="20"/>
    </row>
    <row r="833" spans="1:8" ht="15.75" customHeight="1">
      <c r="A833" s="31" t="str">
        <f>+Table_2[[#This Row],[Producto]]&amp;Table_2[[#This Row],[Numero]]</f>
        <v>SEEGER DIN 47128</v>
      </c>
      <c r="B833" s="31" t="s">
        <v>27</v>
      </c>
      <c r="C833" s="31">
        <v>28</v>
      </c>
      <c r="D833" s="31" t="s">
        <v>3746</v>
      </c>
      <c r="E833" s="32">
        <f>+VLOOKUP(Table_2[[#This Row],[ID]],LISTAS[],3,0)</f>
        <v>856.28</v>
      </c>
      <c r="F833" s="31" t="s">
        <v>7873</v>
      </c>
      <c r="G833" s="20"/>
      <c r="H833" s="20"/>
    </row>
    <row r="834" spans="1:8" ht="15.75" customHeight="1">
      <c r="A834" s="31" t="str">
        <f>+Table_2[[#This Row],[Producto]]&amp;Table_2[[#This Row],[Numero]]</f>
        <v>SEEGER DIN 47129</v>
      </c>
      <c r="B834" s="31" t="s">
        <v>27</v>
      </c>
      <c r="C834" s="31">
        <v>29</v>
      </c>
      <c r="D834" s="31" t="s">
        <v>3747</v>
      </c>
      <c r="E834" s="32">
        <f>+VLOOKUP(Table_2[[#This Row],[ID]],LISTAS[],3,0)</f>
        <v>906.92</v>
      </c>
      <c r="F834" s="31" t="s">
        <v>7874</v>
      </c>
      <c r="G834" s="20"/>
      <c r="H834" s="20"/>
    </row>
    <row r="835" spans="1:8" ht="15.75" customHeight="1">
      <c r="A835" s="31" t="str">
        <f>+Table_2[[#This Row],[Producto]]&amp;Table_2[[#This Row],[Numero]]</f>
        <v>SEEGER DIN 47130</v>
      </c>
      <c r="B835" s="31" t="s">
        <v>27</v>
      </c>
      <c r="C835" s="31">
        <v>30</v>
      </c>
      <c r="D835" s="31" t="s">
        <v>3748</v>
      </c>
      <c r="E835" s="32">
        <f>+VLOOKUP(Table_2[[#This Row],[ID]],LISTAS[],3,0)</f>
        <v>1323.36</v>
      </c>
      <c r="F835" s="31" t="s">
        <v>7875</v>
      </c>
      <c r="G835" s="20"/>
      <c r="H835" s="20"/>
    </row>
    <row r="836" spans="1:8" ht="15.75" customHeight="1">
      <c r="A836" s="31" t="str">
        <f>+Table_2[[#This Row],[Producto]]&amp;Table_2[[#This Row],[Numero]]</f>
        <v>SEEGER DIN 47131</v>
      </c>
      <c r="B836" s="31" t="s">
        <v>27</v>
      </c>
      <c r="C836" s="31">
        <v>31</v>
      </c>
      <c r="D836" s="31" t="s">
        <v>3749</v>
      </c>
      <c r="E836" s="32">
        <f>+VLOOKUP(Table_2[[#This Row],[ID]],LISTAS[],3,0)</f>
        <v>1232.6400000000001</v>
      </c>
      <c r="F836" s="31" t="s">
        <v>7876</v>
      </c>
      <c r="G836" s="20"/>
      <c r="H836" s="20"/>
    </row>
    <row r="837" spans="1:8" ht="15.75" customHeight="1">
      <c r="A837" s="31" t="str">
        <f>+Table_2[[#This Row],[Producto]]&amp;Table_2[[#This Row],[Numero]]</f>
        <v>SEEGER DIN 47132</v>
      </c>
      <c r="B837" s="31" t="s">
        <v>27</v>
      </c>
      <c r="C837" s="31">
        <v>32</v>
      </c>
      <c r="D837" s="31" t="s">
        <v>3750</v>
      </c>
      <c r="E837" s="32">
        <f>+VLOOKUP(Table_2[[#This Row],[ID]],LISTAS[],3,0)</f>
        <v>1392.88</v>
      </c>
      <c r="F837" s="31" t="s">
        <v>7877</v>
      </c>
      <c r="G837" s="20"/>
      <c r="H837" s="20"/>
    </row>
    <row r="838" spans="1:8" ht="15.75" customHeight="1">
      <c r="A838" s="31" t="str">
        <f>+Table_2[[#This Row],[Producto]]&amp;Table_2[[#This Row],[Numero]]</f>
        <v>SEEGER DIN 47133</v>
      </c>
      <c r="B838" s="31" t="s">
        <v>27</v>
      </c>
      <c r="C838" s="31">
        <v>33</v>
      </c>
      <c r="D838" s="31" t="s">
        <v>3751</v>
      </c>
      <c r="E838" s="32">
        <f>+VLOOKUP(Table_2[[#This Row],[ID]],LISTAS[],3,0)</f>
        <v>1312.88</v>
      </c>
      <c r="F838" s="31" t="s">
        <v>7878</v>
      </c>
      <c r="G838" s="20"/>
      <c r="H838" s="20"/>
    </row>
    <row r="839" spans="1:8" ht="15.75" customHeight="1">
      <c r="A839" s="31" t="str">
        <f>+Table_2[[#This Row],[Producto]]&amp;Table_2[[#This Row],[Numero]]</f>
        <v>SEEGER DIN 47134</v>
      </c>
      <c r="B839" s="31" t="s">
        <v>27</v>
      </c>
      <c r="C839" s="31">
        <v>34</v>
      </c>
      <c r="D839" s="31" t="s">
        <v>3752</v>
      </c>
      <c r="E839" s="32">
        <f>+VLOOKUP(Table_2[[#This Row],[ID]],LISTAS[],3,0)</f>
        <v>1312.88</v>
      </c>
      <c r="F839" s="31" t="s">
        <v>7879</v>
      </c>
      <c r="G839" s="20"/>
      <c r="H839" s="20"/>
    </row>
    <row r="840" spans="1:8" ht="15.75" customHeight="1">
      <c r="A840" s="31" t="str">
        <f>+Table_2[[#This Row],[Producto]]&amp;Table_2[[#This Row],[Numero]]</f>
        <v>SEEGER DIN 47135</v>
      </c>
      <c r="B840" s="31" t="s">
        <v>27</v>
      </c>
      <c r="C840" s="31">
        <v>35</v>
      </c>
      <c r="D840" s="31" t="s">
        <v>3753</v>
      </c>
      <c r="E840" s="32">
        <f>+VLOOKUP(Table_2[[#This Row],[ID]],LISTAS[],3,0)</f>
        <v>1974</v>
      </c>
      <c r="F840" s="31" t="s">
        <v>7880</v>
      </c>
      <c r="G840" s="20"/>
      <c r="H840" s="20"/>
    </row>
    <row r="841" spans="1:8" ht="15.75" customHeight="1">
      <c r="A841" s="31" t="str">
        <f>+Table_2[[#This Row],[Producto]]&amp;Table_2[[#This Row],[Numero]]</f>
        <v>SEEGER DIN 47136</v>
      </c>
      <c r="B841" s="31" t="s">
        <v>27</v>
      </c>
      <c r="C841" s="31">
        <v>36</v>
      </c>
      <c r="D841" s="31" t="s">
        <v>3754</v>
      </c>
      <c r="E841" s="32">
        <f>+VLOOKUP(Table_2[[#This Row],[ID]],LISTAS[],3,0)</f>
        <v>1583.52</v>
      </c>
      <c r="F841" s="31" t="s">
        <v>7881</v>
      </c>
      <c r="G841" s="20"/>
      <c r="H841" s="20"/>
    </row>
    <row r="842" spans="1:8" ht="15.75" customHeight="1">
      <c r="A842" s="31" t="str">
        <f>+Table_2[[#This Row],[Producto]]&amp;Table_2[[#This Row],[Numero]]</f>
        <v>SEEGER DIN 47137</v>
      </c>
      <c r="B842" s="31" t="s">
        <v>27</v>
      </c>
      <c r="C842" s="31">
        <v>37</v>
      </c>
      <c r="D842" s="31" t="s">
        <v>3755</v>
      </c>
      <c r="E842" s="32">
        <f>+VLOOKUP(Table_2[[#This Row],[ID]],LISTAS[],3,0)</f>
        <v>1583.88</v>
      </c>
      <c r="F842" s="31" t="s">
        <v>7882</v>
      </c>
      <c r="G842" s="20"/>
      <c r="H842" s="20"/>
    </row>
    <row r="843" spans="1:8" ht="15.75" customHeight="1">
      <c r="A843" s="31" t="str">
        <f>+Table_2[[#This Row],[Producto]]&amp;Table_2[[#This Row],[Numero]]</f>
        <v>SEEGER DIN 47138</v>
      </c>
      <c r="B843" s="31" t="s">
        <v>27</v>
      </c>
      <c r="C843" s="31">
        <v>38</v>
      </c>
      <c r="D843" s="31" t="s">
        <v>3756</v>
      </c>
      <c r="E843" s="32">
        <f>+VLOOKUP(Table_2[[#This Row],[ID]],LISTAS[],3,0)</f>
        <v>2068</v>
      </c>
      <c r="F843" s="31" t="s">
        <v>7883</v>
      </c>
      <c r="G843" s="20"/>
      <c r="H843" s="20"/>
    </row>
    <row r="844" spans="1:8" ht="15.75" customHeight="1">
      <c r="A844" s="31" t="str">
        <f>+Table_2[[#This Row],[Producto]]&amp;Table_2[[#This Row],[Numero]]</f>
        <v>SEEGER DIN 47139</v>
      </c>
      <c r="B844" s="31" t="s">
        <v>27</v>
      </c>
      <c r="C844" s="31">
        <v>39</v>
      </c>
      <c r="D844" s="31" t="s">
        <v>3757</v>
      </c>
      <c r="E844" s="32">
        <f>+VLOOKUP(Table_2[[#This Row],[ID]],LISTAS[],3,0)</f>
        <v>1699.27</v>
      </c>
      <c r="F844" s="31" t="s">
        <v>7884</v>
      </c>
      <c r="G844" s="20"/>
      <c r="H844" s="20"/>
    </row>
    <row r="845" spans="1:8" ht="15.75" customHeight="1">
      <c r="A845" s="31" t="str">
        <f>+Table_2[[#This Row],[Producto]]&amp;Table_2[[#This Row],[Numero]]</f>
        <v>SEEGER DIN 47140</v>
      </c>
      <c r="B845" s="31" t="s">
        <v>27</v>
      </c>
      <c r="C845" s="31">
        <v>40</v>
      </c>
      <c r="D845" s="31" t="s">
        <v>3758</v>
      </c>
      <c r="E845" s="32">
        <f>+VLOOKUP(Table_2[[#This Row],[ID]],LISTAS[],3,0)</f>
        <v>1791.64</v>
      </c>
      <c r="F845" s="31" t="s">
        <v>7885</v>
      </c>
      <c r="G845" s="20"/>
      <c r="H845" s="20"/>
    </row>
    <row r="846" spans="1:8" ht="15.75" customHeight="1">
      <c r="A846" s="31" t="str">
        <f>+Table_2[[#This Row],[Producto]]&amp;Table_2[[#This Row],[Numero]]</f>
        <v>SEEGER DIN 47141</v>
      </c>
      <c r="B846" s="31" t="s">
        <v>27</v>
      </c>
      <c r="C846" s="31">
        <v>41</v>
      </c>
      <c r="D846" s="31" t="s">
        <v>3759</v>
      </c>
      <c r="E846" s="32">
        <f>+VLOOKUP(Table_2[[#This Row],[ID]],LISTAS[],3,0)</f>
        <v>1791.64</v>
      </c>
      <c r="F846" s="31" t="s">
        <v>7886</v>
      </c>
      <c r="G846" s="20"/>
      <c r="H846" s="20"/>
    </row>
    <row r="847" spans="1:8" ht="15.75" customHeight="1">
      <c r="A847" s="31" t="str">
        <f>+Table_2[[#This Row],[Producto]]&amp;Table_2[[#This Row],[Numero]]</f>
        <v>SEEGER DIN 47142</v>
      </c>
      <c r="B847" s="31" t="s">
        <v>27</v>
      </c>
      <c r="C847" s="31">
        <v>42</v>
      </c>
      <c r="D847" s="31" t="s">
        <v>3760</v>
      </c>
      <c r="E847" s="32">
        <f>+VLOOKUP(Table_2[[#This Row],[ID]],LISTAS[],3,0)</f>
        <v>1964.44</v>
      </c>
      <c r="F847" s="31" t="s">
        <v>7887</v>
      </c>
      <c r="G847" s="20"/>
      <c r="H847" s="20"/>
    </row>
    <row r="848" spans="1:8" ht="15.75" customHeight="1">
      <c r="A848" s="31" t="str">
        <f>+Table_2[[#This Row],[Producto]]&amp;Table_2[[#This Row],[Numero]]</f>
        <v>SEEGER DIN 47144</v>
      </c>
      <c r="B848" s="31" t="s">
        <v>27</v>
      </c>
      <c r="C848" s="31">
        <v>44</v>
      </c>
      <c r="D848" s="31" t="s">
        <v>3761</v>
      </c>
      <c r="E848" s="32">
        <f>+VLOOKUP(Table_2[[#This Row],[ID]],LISTAS[],3,0)</f>
        <v>1964.44</v>
      </c>
      <c r="F848" s="31" t="s">
        <v>7888</v>
      </c>
      <c r="G848" s="20"/>
      <c r="H848" s="20"/>
    </row>
    <row r="849" spans="1:8" ht="15.75" customHeight="1">
      <c r="A849" s="31" t="str">
        <f>+Table_2[[#This Row],[Producto]]&amp;Table_2[[#This Row],[Numero]]</f>
        <v>SEEGER DIN 47145</v>
      </c>
      <c r="B849" s="31" t="s">
        <v>27</v>
      </c>
      <c r="C849" s="31">
        <v>45</v>
      </c>
      <c r="D849" s="31" t="s">
        <v>3762</v>
      </c>
      <c r="E849" s="32">
        <f>+VLOOKUP(Table_2[[#This Row],[ID]],LISTAS[],3,0)</f>
        <v>2626.82</v>
      </c>
      <c r="F849" s="31" t="s">
        <v>7889</v>
      </c>
      <c r="G849" s="20"/>
      <c r="H849" s="20"/>
    </row>
    <row r="850" spans="1:8" ht="15.75" customHeight="1">
      <c r="A850" s="31" t="str">
        <f>+Table_2[[#This Row],[Producto]]&amp;Table_2[[#This Row],[Numero]]</f>
        <v>SEEGER DIN 47146</v>
      </c>
      <c r="B850" s="31" t="s">
        <v>27</v>
      </c>
      <c r="C850" s="31">
        <v>46</v>
      </c>
      <c r="D850" s="31" t="s">
        <v>3763</v>
      </c>
      <c r="E850" s="32">
        <f>+VLOOKUP(Table_2[[#This Row],[ID]],LISTAS[],3,0)</f>
        <v>2143.02</v>
      </c>
      <c r="F850" s="31" t="s">
        <v>7890</v>
      </c>
      <c r="G850" s="20"/>
      <c r="H850" s="20"/>
    </row>
    <row r="851" spans="1:8" ht="15.75" customHeight="1">
      <c r="A851" s="31" t="str">
        <f>+Table_2[[#This Row],[Producto]]&amp;Table_2[[#This Row],[Numero]]</f>
        <v>SEEGER DIN 47147</v>
      </c>
      <c r="B851" s="31" t="s">
        <v>27</v>
      </c>
      <c r="C851" s="31">
        <v>47</v>
      </c>
      <c r="D851" s="31" t="s">
        <v>3764</v>
      </c>
      <c r="E851" s="32">
        <f>+VLOOKUP(Table_2[[#This Row],[ID]],LISTAS[],3,0)</f>
        <v>2143.02</v>
      </c>
      <c r="F851" s="31" t="s">
        <v>7891</v>
      </c>
      <c r="G851" s="20"/>
      <c r="H851" s="20"/>
    </row>
    <row r="852" spans="1:8" ht="15.75" customHeight="1">
      <c r="A852" s="31" t="str">
        <f>+Table_2[[#This Row],[Producto]]&amp;Table_2[[#This Row],[Numero]]</f>
        <v>SEEGER DIN 47148</v>
      </c>
      <c r="B852" s="31" t="s">
        <v>27</v>
      </c>
      <c r="C852" s="31">
        <v>48</v>
      </c>
      <c r="D852" s="31" t="s">
        <v>3765</v>
      </c>
      <c r="E852" s="32">
        <f>+VLOOKUP(Table_2[[#This Row],[ID]],LISTAS[],3,0)</f>
        <v>2532.3000000000002</v>
      </c>
      <c r="F852" s="31" t="s">
        <v>7892</v>
      </c>
      <c r="G852" s="20"/>
      <c r="H852" s="20"/>
    </row>
    <row r="853" spans="1:8" ht="15.75" customHeight="1">
      <c r="A853" s="31" t="str">
        <f>+Table_2[[#This Row],[Producto]]&amp;Table_2[[#This Row],[Numero]]</f>
        <v>SEEGER DIN 47150</v>
      </c>
      <c r="B853" s="31" t="s">
        <v>27</v>
      </c>
      <c r="C853" s="31">
        <v>50</v>
      </c>
      <c r="D853" s="31" t="s">
        <v>3766</v>
      </c>
      <c r="E853" s="32">
        <f>+VLOOKUP(Table_2[[#This Row],[ID]],LISTAS[],3,0)</f>
        <v>2656.54</v>
      </c>
      <c r="F853" s="31" t="s">
        <v>7893</v>
      </c>
      <c r="G853" s="20"/>
      <c r="H853" s="20"/>
    </row>
    <row r="854" spans="1:8" ht="15.75" customHeight="1">
      <c r="A854" s="31" t="str">
        <f>+Table_2[[#This Row],[Producto]]&amp;Table_2[[#This Row],[Numero]]</f>
        <v>SEEGER DIN 47152</v>
      </c>
      <c r="B854" s="31" t="s">
        <v>27</v>
      </c>
      <c r="C854" s="31">
        <v>52</v>
      </c>
      <c r="D854" s="31" t="s">
        <v>3767</v>
      </c>
      <c r="E854" s="32">
        <f>+VLOOKUP(Table_2[[#This Row],[ID]],LISTAS[],3,0)</f>
        <v>2665.25</v>
      </c>
      <c r="F854" s="31" t="s">
        <v>7894</v>
      </c>
      <c r="G854" s="20"/>
      <c r="H854" s="20"/>
    </row>
    <row r="855" spans="1:8" ht="15.75" customHeight="1">
      <c r="A855" s="31" t="str">
        <f>+Table_2[[#This Row],[Producto]]&amp;Table_2[[#This Row],[Numero]]</f>
        <v>SEEGER DIN 47154</v>
      </c>
      <c r="B855" s="31" t="s">
        <v>27</v>
      </c>
      <c r="C855" s="31">
        <v>54</v>
      </c>
      <c r="D855" s="31" t="s">
        <v>3768</v>
      </c>
      <c r="E855" s="32">
        <f>+VLOOKUP(Table_2[[#This Row],[ID]],LISTAS[],3,0)</f>
        <v>2665.25</v>
      </c>
      <c r="F855" s="31" t="s">
        <v>7895</v>
      </c>
      <c r="G855" s="20"/>
      <c r="H855" s="20"/>
    </row>
    <row r="856" spans="1:8" ht="15.75" customHeight="1">
      <c r="A856" s="31" t="str">
        <f>+Table_2[[#This Row],[Producto]]&amp;Table_2[[#This Row],[Numero]]</f>
        <v>SEEGER DIN 47155</v>
      </c>
      <c r="B856" s="31" t="s">
        <v>27</v>
      </c>
      <c r="C856" s="31">
        <v>55</v>
      </c>
      <c r="D856" s="31" t="s">
        <v>3769</v>
      </c>
      <c r="E856" s="32">
        <f>+VLOOKUP(Table_2[[#This Row],[ID]],LISTAS[],3,0)</f>
        <v>2849.25</v>
      </c>
      <c r="F856" s="31" t="s">
        <v>7896</v>
      </c>
      <c r="G856" s="20"/>
      <c r="H856" s="20"/>
    </row>
    <row r="857" spans="1:8" ht="15.75" customHeight="1">
      <c r="A857" s="31" t="str">
        <f>+Table_2[[#This Row],[Producto]]&amp;Table_2[[#This Row],[Numero]]</f>
        <v>SEEGER DIN 47156</v>
      </c>
      <c r="B857" s="31" t="s">
        <v>27</v>
      </c>
      <c r="C857" s="31">
        <v>56</v>
      </c>
      <c r="D857" s="31" t="s">
        <v>3770</v>
      </c>
      <c r="E857" s="32">
        <f>+VLOOKUP(Table_2[[#This Row],[ID]],LISTAS[],3,0)</f>
        <v>2858.99</v>
      </c>
      <c r="F857" s="31" t="s">
        <v>7897</v>
      </c>
      <c r="G857" s="20"/>
      <c r="H857" s="20"/>
    </row>
    <row r="858" spans="1:8" ht="15.75" customHeight="1">
      <c r="A858" s="31" t="str">
        <f>+Table_2[[#This Row],[Producto]]&amp;Table_2[[#This Row],[Numero]]</f>
        <v>SEEGER DIN 47157</v>
      </c>
      <c r="B858" s="31" t="s">
        <v>27</v>
      </c>
      <c r="C858" s="31">
        <v>57</v>
      </c>
      <c r="D858" s="31" t="s">
        <v>3771</v>
      </c>
      <c r="E858" s="32">
        <f>+VLOOKUP(Table_2[[#This Row],[ID]],LISTAS[],3,0)</f>
        <v>3041.36</v>
      </c>
      <c r="F858" s="31" t="s">
        <v>7898</v>
      </c>
      <c r="G858" s="20"/>
      <c r="H858" s="20"/>
    </row>
    <row r="859" spans="1:8" ht="15.75" customHeight="1">
      <c r="A859" s="31" t="str">
        <f>+Table_2[[#This Row],[Producto]]&amp;Table_2[[#This Row],[Numero]]</f>
        <v>SEEGER DIN 47158</v>
      </c>
      <c r="B859" s="31" t="s">
        <v>27</v>
      </c>
      <c r="C859" s="31">
        <v>58</v>
      </c>
      <c r="D859" s="31" t="s">
        <v>3772</v>
      </c>
      <c r="E859" s="32">
        <f>+VLOOKUP(Table_2[[#This Row],[ID]],LISTAS[],3,0)</f>
        <v>3541.4</v>
      </c>
      <c r="F859" s="31" t="s">
        <v>7899</v>
      </c>
      <c r="G859" s="20"/>
      <c r="H859" s="20"/>
    </row>
    <row r="860" spans="1:8" ht="15.75" customHeight="1">
      <c r="A860" s="31" t="str">
        <f>+Table_2[[#This Row],[Producto]]&amp;Table_2[[#This Row],[Numero]]</f>
        <v>SEEGER DIN 47160</v>
      </c>
      <c r="B860" s="31" t="s">
        <v>27</v>
      </c>
      <c r="C860" s="31">
        <v>60</v>
      </c>
      <c r="D860" s="31" t="s">
        <v>3773</v>
      </c>
      <c r="E860" s="32">
        <f>+VLOOKUP(Table_2[[#This Row],[ID]],LISTAS[],3,0)</f>
        <v>3344.69</v>
      </c>
      <c r="F860" s="31" t="s">
        <v>7900</v>
      </c>
      <c r="G860" s="20"/>
      <c r="H860" s="20"/>
    </row>
    <row r="861" spans="1:8" ht="15.75" customHeight="1">
      <c r="A861" s="31" t="str">
        <f>+Table_2[[#This Row],[Producto]]&amp;Table_2[[#This Row],[Numero]]</f>
        <v>SEEGER DIN 47162</v>
      </c>
      <c r="B861" s="31" t="s">
        <v>27</v>
      </c>
      <c r="C861" s="31">
        <v>62</v>
      </c>
      <c r="D861" s="31" t="s">
        <v>3774</v>
      </c>
      <c r="E861" s="32">
        <f>+VLOOKUP(Table_2[[#This Row],[ID]],LISTAS[],3,0)</f>
        <v>3384.01</v>
      </c>
      <c r="F861" s="31" t="s">
        <v>7901</v>
      </c>
      <c r="G861" s="20"/>
      <c r="H861" s="20"/>
    </row>
    <row r="862" spans="1:8" ht="15.75" customHeight="1">
      <c r="A862" s="31" t="str">
        <f>+Table_2[[#This Row],[Producto]]&amp;Table_2[[#This Row],[Numero]]</f>
        <v>SEEGER DIN 47163</v>
      </c>
      <c r="B862" s="31" t="s">
        <v>27</v>
      </c>
      <c r="C862" s="31">
        <v>63</v>
      </c>
      <c r="D862" s="31" t="s">
        <v>3775</v>
      </c>
      <c r="E862" s="32">
        <f>+VLOOKUP(Table_2[[#This Row],[ID]],LISTAS[],3,0)</f>
        <v>3384.01</v>
      </c>
      <c r="F862" s="31" t="s">
        <v>7902</v>
      </c>
      <c r="G862" s="20"/>
      <c r="H862" s="20"/>
    </row>
    <row r="863" spans="1:8" ht="15.75" customHeight="1">
      <c r="A863" s="31" t="str">
        <f>+Table_2[[#This Row],[Producto]]&amp;Table_2[[#This Row],[Numero]]</f>
        <v>SEEGER DIN 47165</v>
      </c>
      <c r="B863" s="31" t="s">
        <v>27</v>
      </c>
      <c r="C863" s="31">
        <v>65</v>
      </c>
      <c r="D863" s="31" t="s">
        <v>3776</v>
      </c>
      <c r="E863" s="32">
        <f>+VLOOKUP(Table_2[[#This Row],[ID]],LISTAS[],3,0)</f>
        <v>3534.08</v>
      </c>
      <c r="F863" s="31" t="s">
        <v>7903</v>
      </c>
      <c r="G863" s="20"/>
      <c r="H863" s="20"/>
    </row>
    <row r="864" spans="1:8" ht="15.75" customHeight="1">
      <c r="A864" s="31" t="str">
        <f>+Table_2[[#This Row],[Producto]]&amp;Table_2[[#This Row],[Numero]]</f>
        <v>SEEGER DIN 47167</v>
      </c>
      <c r="B864" s="31" t="s">
        <v>27</v>
      </c>
      <c r="C864" s="31">
        <v>67</v>
      </c>
      <c r="D864" s="31" t="s">
        <v>3777</v>
      </c>
      <c r="E864" s="32">
        <f>+VLOOKUP(Table_2[[#This Row],[ID]],LISTAS[],3,0)</f>
        <v>4198.05</v>
      </c>
      <c r="F864" s="31" t="s">
        <v>7904</v>
      </c>
      <c r="G864" s="20"/>
      <c r="H864" s="20"/>
    </row>
    <row r="865" spans="1:8" ht="15.75" customHeight="1">
      <c r="A865" s="31" t="str">
        <f>+Table_2[[#This Row],[Producto]]&amp;Table_2[[#This Row],[Numero]]</f>
        <v>SEEGER DIN 47168</v>
      </c>
      <c r="B865" s="31" t="s">
        <v>27</v>
      </c>
      <c r="C865" s="31">
        <v>68</v>
      </c>
      <c r="D865" s="31" t="s">
        <v>3778</v>
      </c>
      <c r="E865" s="32">
        <f>+VLOOKUP(Table_2[[#This Row],[ID]],LISTAS[],3,0)</f>
        <v>4198.05</v>
      </c>
      <c r="F865" s="31" t="s">
        <v>7905</v>
      </c>
      <c r="G865" s="20"/>
      <c r="H865" s="20"/>
    </row>
    <row r="866" spans="1:8" ht="15.75" customHeight="1">
      <c r="A866" s="31" t="str">
        <f>+Table_2[[#This Row],[Producto]]&amp;Table_2[[#This Row],[Numero]]</f>
        <v>SEEGER DIN 47170</v>
      </c>
      <c r="B866" s="31" t="s">
        <v>27</v>
      </c>
      <c r="C866" s="31">
        <v>70</v>
      </c>
      <c r="D866" s="31" t="s">
        <v>3779</v>
      </c>
      <c r="E866" s="32">
        <f>+VLOOKUP(Table_2[[#This Row],[ID]],LISTAS[],3,0)</f>
        <v>4735.88</v>
      </c>
      <c r="F866" s="31" t="s">
        <v>7906</v>
      </c>
      <c r="G866" s="20"/>
      <c r="H866" s="20"/>
    </row>
    <row r="867" spans="1:8" ht="15.75" customHeight="1">
      <c r="A867" s="31" t="str">
        <f>+Table_2[[#This Row],[Producto]]&amp;Table_2[[#This Row],[Numero]]</f>
        <v>SEEGER DIN 47175</v>
      </c>
      <c r="B867" s="31" t="s">
        <v>27</v>
      </c>
      <c r="C867" s="31">
        <v>75</v>
      </c>
      <c r="D867" s="31" t="s">
        <v>3780</v>
      </c>
      <c r="E867" s="32">
        <f>+VLOOKUP(Table_2[[#This Row],[ID]],LISTAS[],3,0)</f>
        <v>4791.59</v>
      </c>
      <c r="F867" s="31" t="s">
        <v>7907</v>
      </c>
      <c r="G867" s="20"/>
      <c r="H867" s="20"/>
    </row>
    <row r="868" spans="1:8" ht="15.75" customHeight="1">
      <c r="A868" s="31" t="str">
        <f>+Table_2[[#This Row],[Producto]]&amp;Table_2[[#This Row],[Numero]]</f>
        <v>SEEGER DIN 47188</v>
      </c>
      <c r="B868" s="31" t="s">
        <v>27</v>
      </c>
      <c r="C868" s="31">
        <v>88</v>
      </c>
      <c r="D868" s="31" t="s">
        <v>3781</v>
      </c>
      <c r="E868" s="32">
        <f>+VLOOKUP(Table_2[[#This Row],[ID]],LISTAS[],3,0)</f>
        <v>6726.91</v>
      </c>
      <c r="F868" s="31" t="s">
        <v>7908</v>
      </c>
      <c r="G868" s="20"/>
      <c r="H868" s="20"/>
    </row>
    <row r="869" spans="1:8" ht="15.75" customHeight="1">
      <c r="A869" s="31" t="str">
        <f>+Table_2[[#This Row],[Producto]]&amp;Table_2[[#This Row],[Numero]]</f>
        <v>SEEGER DIN 471105</v>
      </c>
      <c r="B869" s="31" t="s">
        <v>27</v>
      </c>
      <c r="C869" s="31">
        <v>105</v>
      </c>
      <c r="D869" s="31" t="s">
        <v>3782</v>
      </c>
      <c r="E869" s="32">
        <f>+VLOOKUP(Table_2[[#This Row],[ID]],LISTAS[],3,0)</f>
        <v>19038.97</v>
      </c>
      <c r="F869" s="31" t="s">
        <v>7909</v>
      </c>
      <c r="G869" s="20"/>
      <c r="H869" s="20"/>
    </row>
    <row r="870" spans="1:8" ht="15.75" customHeight="1">
      <c r="A870" s="31" t="str">
        <f>+Table_2[[#This Row],[Producto]]&amp;Table_2[[#This Row],[Numero]]</f>
        <v>SEEGER DIN 4728</v>
      </c>
      <c r="B870" s="31" t="s">
        <v>29</v>
      </c>
      <c r="C870" s="31">
        <v>8</v>
      </c>
      <c r="D870" s="31" t="s">
        <v>3783</v>
      </c>
      <c r="E870" s="32">
        <f>+VLOOKUP(Table_2[[#This Row],[ID]],LISTAS[],3,0)</f>
        <v>160.38</v>
      </c>
      <c r="F870" s="31" t="s">
        <v>7910</v>
      </c>
      <c r="G870" s="20"/>
      <c r="H870" s="20"/>
    </row>
    <row r="871" spans="1:8" ht="15.75" customHeight="1">
      <c r="A871" s="31" t="str">
        <f>+Table_2[[#This Row],[Producto]]&amp;Table_2[[#This Row],[Numero]]</f>
        <v>SEEGER DIN 4729</v>
      </c>
      <c r="B871" s="31" t="s">
        <v>29</v>
      </c>
      <c r="C871" s="31">
        <v>9</v>
      </c>
      <c r="D871" s="31" t="s">
        <v>3784</v>
      </c>
      <c r="E871" s="32">
        <f>+VLOOKUP(Table_2[[#This Row],[ID]],LISTAS[],3,0)</f>
        <v>160.38</v>
      </c>
      <c r="F871" s="31" t="s">
        <v>7911</v>
      </c>
      <c r="G871" s="20"/>
      <c r="H871" s="20"/>
    </row>
    <row r="872" spans="1:8" ht="15.75" customHeight="1">
      <c r="A872" s="31" t="str">
        <f>+Table_2[[#This Row],[Producto]]&amp;Table_2[[#This Row],[Numero]]</f>
        <v>SEEGER DIN 47210</v>
      </c>
      <c r="B872" s="31" t="s">
        <v>29</v>
      </c>
      <c r="C872" s="31">
        <v>10</v>
      </c>
      <c r="D872" s="31" t="s">
        <v>3785</v>
      </c>
      <c r="E872" s="32">
        <f>+VLOOKUP(Table_2[[#This Row],[ID]],LISTAS[],3,0)</f>
        <v>192.93</v>
      </c>
      <c r="F872" s="31" t="s">
        <v>7912</v>
      </c>
      <c r="G872" s="20"/>
      <c r="H872" s="20"/>
    </row>
    <row r="873" spans="1:8" ht="15.75" customHeight="1">
      <c r="A873" s="31" t="str">
        <f>+Table_2[[#This Row],[Producto]]&amp;Table_2[[#This Row],[Numero]]</f>
        <v>SEEGER DIN 47211</v>
      </c>
      <c r="B873" s="31" t="s">
        <v>29</v>
      </c>
      <c r="C873" s="31">
        <v>11</v>
      </c>
      <c r="D873" s="31" t="s">
        <v>3786</v>
      </c>
      <c r="E873" s="32">
        <f>+VLOOKUP(Table_2[[#This Row],[ID]],LISTAS[],3,0)</f>
        <v>201.29</v>
      </c>
      <c r="F873" s="31" t="s">
        <v>7913</v>
      </c>
      <c r="G873" s="20"/>
      <c r="H873" s="20"/>
    </row>
    <row r="874" spans="1:8" ht="15.75" customHeight="1">
      <c r="A874" s="31" t="str">
        <f>+Table_2[[#This Row],[Producto]]&amp;Table_2[[#This Row],[Numero]]</f>
        <v>SEEGER DIN 47212</v>
      </c>
      <c r="B874" s="31" t="s">
        <v>29</v>
      </c>
      <c r="C874" s="31">
        <v>12</v>
      </c>
      <c r="D874" s="31" t="s">
        <v>3787</v>
      </c>
      <c r="E874" s="32">
        <f>+VLOOKUP(Table_2[[#This Row],[ID]],LISTAS[],3,0)</f>
        <v>201.29</v>
      </c>
      <c r="F874" s="31" t="s">
        <v>7914</v>
      </c>
      <c r="G874" s="20"/>
      <c r="H874" s="20"/>
    </row>
    <row r="875" spans="1:8" ht="15.75" customHeight="1">
      <c r="A875" s="31" t="str">
        <f>+Table_2[[#This Row],[Producto]]&amp;Table_2[[#This Row],[Numero]]</f>
        <v>SEEGER DIN 47213</v>
      </c>
      <c r="B875" s="31" t="s">
        <v>29</v>
      </c>
      <c r="C875" s="31">
        <v>13</v>
      </c>
      <c r="D875" s="31" t="s">
        <v>3788</v>
      </c>
      <c r="E875" s="32">
        <f>+VLOOKUP(Table_2[[#This Row],[ID]],LISTAS[],3,0)</f>
        <v>251.84</v>
      </c>
      <c r="F875" s="31" t="s">
        <v>7915</v>
      </c>
      <c r="G875" s="20"/>
      <c r="H875" s="20"/>
    </row>
    <row r="876" spans="1:8" ht="15.75" customHeight="1">
      <c r="A876" s="31" t="str">
        <f>+Table_2[[#This Row],[Producto]]&amp;Table_2[[#This Row],[Numero]]</f>
        <v>SEEGER DIN 47214</v>
      </c>
      <c r="B876" s="31" t="s">
        <v>29</v>
      </c>
      <c r="C876" s="31">
        <v>14</v>
      </c>
      <c r="D876" s="31" t="s">
        <v>3789</v>
      </c>
      <c r="E876" s="32">
        <f>+VLOOKUP(Table_2[[#This Row],[ID]],LISTAS[],3,0)</f>
        <v>225</v>
      </c>
      <c r="F876" s="31" t="s">
        <v>7916</v>
      </c>
      <c r="G876" s="20"/>
      <c r="H876" s="20"/>
    </row>
    <row r="877" spans="1:8" ht="15.75" customHeight="1">
      <c r="A877" s="31" t="str">
        <f>+Table_2[[#This Row],[Producto]]&amp;Table_2[[#This Row],[Numero]]</f>
        <v>SEEGER DIN 47215</v>
      </c>
      <c r="B877" s="31" t="s">
        <v>29</v>
      </c>
      <c r="C877" s="31">
        <v>15</v>
      </c>
      <c r="D877" s="31" t="s">
        <v>3790</v>
      </c>
      <c r="E877" s="32">
        <f>+VLOOKUP(Table_2[[#This Row],[ID]],LISTAS[],3,0)</f>
        <v>269.63</v>
      </c>
      <c r="F877" s="31" t="s">
        <v>7917</v>
      </c>
      <c r="G877" s="20"/>
      <c r="H877" s="20"/>
    </row>
    <row r="878" spans="1:8" ht="15.75" customHeight="1">
      <c r="A878" s="31" t="str">
        <f>+Table_2[[#This Row],[Producto]]&amp;Table_2[[#This Row],[Numero]]</f>
        <v>SEEGER DIN 47216</v>
      </c>
      <c r="B878" s="31" t="s">
        <v>29</v>
      </c>
      <c r="C878" s="31">
        <v>16</v>
      </c>
      <c r="D878" s="31" t="s">
        <v>3791</v>
      </c>
      <c r="E878" s="32">
        <f>+VLOOKUP(Table_2[[#This Row],[ID]],LISTAS[],3,0)</f>
        <v>308.22000000000003</v>
      </c>
      <c r="F878" s="31" t="s">
        <v>7918</v>
      </c>
      <c r="G878" s="20"/>
      <c r="H878" s="20"/>
    </row>
    <row r="879" spans="1:8" ht="15.75" customHeight="1">
      <c r="A879" s="31" t="str">
        <f>+Table_2[[#This Row],[Producto]]&amp;Table_2[[#This Row],[Numero]]</f>
        <v>SEEGER DIN 47217</v>
      </c>
      <c r="B879" s="31" t="s">
        <v>29</v>
      </c>
      <c r="C879" s="31">
        <v>17</v>
      </c>
      <c r="D879" s="31" t="s">
        <v>3792</v>
      </c>
      <c r="E879" s="32">
        <f>+VLOOKUP(Table_2[[#This Row],[ID]],LISTAS[],3,0)</f>
        <v>348.66</v>
      </c>
      <c r="F879" s="31" t="s">
        <v>7919</v>
      </c>
      <c r="G879" s="20"/>
      <c r="H879" s="20"/>
    </row>
    <row r="880" spans="1:8" ht="15.75" customHeight="1">
      <c r="A880" s="31" t="str">
        <f>+Table_2[[#This Row],[Producto]]&amp;Table_2[[#This Row],[Numero]]</f>
        <v>SEEGER DIN 47218</v>
      </c>
      <c r="B880" s="31" t="s">
        <v>29</v>
      </c>
      <c r="C880" s="31">
        <v>18</v>
      </c>
      <c r="D880" s="31" t="s">
        <v>3793</v>
      </c>
      <c r="E880" s="32">
        <f>+VLOOKUP(Table_2[[#This Row],[ID]],LISTAS[],3,0)</f>
        <v>329.03</v>
      </c>
      <c r="F880" s="31" t="s">
        <v>7920</v>
      </c>
      <c r="G880" s="20"/>
      <c r="H880" s="20"/>
    </row>
    <row r="881" spans="1:8" ht="15.75" customHeight="1">
      <c r="A881" s="31" t="str">
        <f>+Table_2[[#This Row],[Producto]]&amp;Table_2[[#This Row],[Numero]]</f>
        <v>SEEGER DIN 47219</v>
      </c>
      <c r="B881" s="31" t="s">
        <v>29</v>
      </c>
      <c r="C881" s="31">
        <v>19</v>
      </c>
      <c r="D881" s="31" t="s">
        <v>3794</v>
      </c>
      <c r="E881" s="32">
        <f>+VLOOKUP(Table_2[[#This Row],[ID]],LISTAS[],3,0)</f>
        <v>442.62</v>
      </c>
      <c r="F881" s="31" t="s">
        <v>7921</v>
      </c>
      <c r="G881" s="20"/>
      <c r="H881" s="20"/>
    </row>
    <row r="882" spans="1:8" ht="15.75" customHeight="1">
      <c r="A882" s="31" t="str">
        <f>+Table_2[[#This Row],[Producto]]&amp;Table_2[[#This Row],[Numero]]</f>
        <v>SEEGER DIN 47220</v>
      </c>
      <c r="B882" s="31" t="s">
        <v>29</v>
      </c>
      <c r="C882" s="31">
        <v>20</v>
      </c>
      <c r="D882" s="31" t="s">
        <v>3795</v>
      </c>
      <c r="E882" s="32">
        <f>+VLOOKUP(Table_2[[#This Row],[ID]],LISTAS[],3,0)</f>
        <v>438.95</v>
      </c>
      <c r="F882" s="31" t="s">
        <v>7922</v>
      </c>
      <c r="G882" s="20"/>
      <c r="H882" s="20"/>
    </row>
    <row r="883" spans="1:8" ht="15.75" customHeight="1">
      <c r="A883" s="31" t="str">
        <f>+Table_2[[#This Row],[Producto]]&amp;Table_2[[#This Row],[Numero]]</f>
        <v>SEEGER DIN 47221</v>
      </c>
      <c r="B883" s="31" t="s">
        <v>29</v>
      </c>
      <c r="C883" s="31">
        <v>21</v>
      </c>
      <c r="D883" s="31" t="s">
        <v>3796</v>
      </c>
      <c r="E883" s="32">
        <f>+VLOOKUP(Table_2[[#This Row],[ID]],LISTAS[],3,0)</f>
        <v>427.16</v>
      </c>
      <c r="F883" s="31" t="s">
        <v>7923</v>
      </c>
      <c r="G883" s="20"/>
      <c r="H883" s="20"/>
    </row>
    <row r="884" spans="1:8" ht="15.75" customHeight="1">
      <c r="A884" s="31" t="str">
        <f>+Table_2[[#This Row],[Producto]]&amp;Table_2[[#This Row],[Numero]]</f>
        <v>SEEGER DIN 47222</v>
      </c>
      <c r="B884" s="31" t="s">
        <v>29</v>
      </c>
      <c r="C884" s="31">
        <v>22</v>
      </c>
      <c r="D884" s="31" t="s">
        <v>3797</v>
      </c>
      <c r="E884" s="32">
        <f>+VLOOKUP(Table_2[[#This Row],[ID]],LISTAS[],3,0)</f>
        <v>502.63</v>
      </c>
      <c r="F884" s="31" t="s">
        <v>7924</v>
      </c>
      <c r="G884" s="20"/>
      <c r="H884" s="20"/>
    </row>
    <row r="885" spans="1:8" ht="15.75" customHeight="1">
      <c r="A885" s="31" t="str">
        <f>+Table_2[[#This Row],[Producto]]&amp;Table_2[[#This Row],[Numero]]</f>
        <v>SEEGER DIN 47223</v>
      </c>
      <c r="B885" s="31" t="s">
        <v>29</v>
      </c>
      <c r="C885" s="31">
        <v>23</v>
      </c>
      <c r="D885" s="31" t="s">
        <v>3798</v>
      </c>
      <c r="E885" s="32">
        <f>+VLOOKUP(Table_2[[#This Row],[ID]],LISTAS[],3,0)</f>
        <v>602.91</v>
      </c>
      <c r="F885" s="31" t="s">
        <v>7925</v>
      </c>
      <c r="G885" s="20"/>
      <c r="H885" s="20"/>
    </row>
    <row r="886" spans="1:8" ht="15.75" customHeight="1">
      <c r="A886" s="31" t="str">
        <f>+Table_2[[#This Row],[Producto]]&amp;Table_2[[#This Row],[Numero]]</f>
        <v>SEEGER DIN 47224</v>
      </c>
      <c r="B886" s="31" t="s">
        <v>29</v>
      </c>
      <c r="C886" s="31">
        <v>24</v>
      </c>
      <c r="D886" s="31" t="s">
        <v>3799</v>
      </c>
      <c r="E886" s="32">
        <f>+VLOOKUP(Table_2[[#This Row],[ID]],LISTAS[],3,0)</f>
        <v>601.29999999999995</v>
      </c>
      <c r="F886" s="31" t="s">
        <v>7926</v>
      </c>
      <c r="G886" s="20"/>
      <c r="H886" s="20"/>
    </row>
    <row r="887" spans="1:8" ht="15.75" customHeight="1">
      <c r="A887" s="31" t="str">
        <f>+Table_2[[#This Row],[Producto]]&amp;Table_2[[#This Row],[Numero]]</f>
        <v>SEEGER DIN 47225</v>
      </c>
      <c r="B887" s="31" t="s">
        <v>29</v>
      </c>
      <c r="C887" s="31">
        <v>25</v>
      </c>
      <c r="D887" s="31" t="s">
        <v>3800</v>
      </c>
      <c r="E887" s="32">
        <f>+VLOOKUP(Table_2[[#This Row],[ID]],LISTAS[],3,0)</f>
        <v>661.43</v>
      </c>
      <c r="F887" s="31" t="s">
        <v>7927</v>
      </c>
      <c r="G887" s="20"/>
      <c r="H887" s="20"/>
    </row>
    <row r="888" spans="1:8" ht="15.75" customHeight="1">
      <c r="A888" s="31" t="str">
        <f>+Table_2[[#This Row],[Producto]]&amp;Table_2[[#This Row],[Numero]]</f>
        <v>SEEGER DIN 47226</v>
      </c>
      <c r="B888" s="31" t="s">
        <v>29</v>
      </c>
      <c r="C888" s="31">
        <v>26</v>
      </c>
      <c r="D888" s="31" t="s">
        <v>3801</v>
      </c>
      <c r="E888" s="32">
        <f>+VLOOKUP(Table_2[[#This Row],[ID]],LISTAS[],3,0)</f>
        <v>749.64</v>
      </c>
      <c r="F888" s="31" t="s">
        <v>7928</v>
      </c>
      <c r="G888" s="20"/>
      <c r="H888" s="20"/>
    </row>
    <row r="889" spans="1:8" ht="15.75" customHeight="1">
      <c r="A889" s="31" t="str">
        <f>+Table_2[[#This Row],[Producto]]&amp;Table_2[[#This Row],[Numero]]</f>
        <v>SEEGER DIN 47227</v>
      </c>
      <c r="B889" s="31" t="s">
        <v>29</v>
      </c>
      <c r="C889" s="31">
        <v>27</v>
      </c>
      <c r="D889" s="31" t="s">
        <v>3802</v>
      </c>
      <c r="E889" s="32">
        <f>+VLOOKUP(Table_2[[#This Row],[ID]],LISTAS[],3,0)</f>
        <v>634.37</v>
      </c>
      <c r="F889" s="31" t="s">
        <v>7929</v>
      </c>
      <c r="G889" s="20"/>
      <c r="H889" s="20"/>
    </row>
    <row r="890" spans="1:8" ht="15.75" customHeight="1">
      <c r="A890" s="31" t="str">
        <f>+Table_2[[#This Row],[Producto]]&amp;Table_2[[#This Row],[Numero]]</f>
        <v>SEEGER DIN 47228</v>
      </c>
      <c r="B890" s="31" t="s">
        <v>29</v>
      </c>
      <c r="C890" s="31">
        <v>28</v>
      </c>
      <c r="D890" s="31" t="s">
        <v>3803</v>
      </c>
      <c r="E890" s="32">
        <f>+VLOOKUP(Table_2[[#This Row],[ID]],LISTAS[],3,0)</f>
        <v>726.85</v>
      </c>
      <c r="F890" s="31" t="s">
        <v>7930</v>
      </c>
      <c r="G890" s="20"/>
      <c r="H890" s="20"/>
    </row>
    <row r="891" spans="1:8" ht="15.75" customHeight="1">
      <c r="A891" s="31" t="str">
        <f>+Table_2[[#This Row],[Producto]]&amp;Table_2[[#This Row],[Numero]]</f>
        <v>SEEGER DIN 47229</v>
      </c>
      <c r="B891" s="31" t="s">
        <v>29</v>
      </c>
      <c r="C891" s="31">
        <v>29</v>
      </c>
      <c r="D891" s="31" t="s">
        <v>3804</v>
      </c>
      <c r="E891" s="32">
        <f>+VLOOKUP(Table_2[[#This Row],[ID]],LISTAS[],3,0)</f>
        <v>660.71</v>
      </c>
      <c r="F891" s="31" t="s">
        <v>7931</v>
      </c>
      <c r="G891" s="20"/>
      <c r="H891" s="20"/>
    </row>
    <row r="892" spans="1:8" ht="15.75" customHeight="1">
      <c r="A892" s="31" t="str">
        <f>+Table_2[[#This Row],[Producto]]&amp;Table_2[[#This Row],[Numero]]</f>
        <v>SEEGER DIN 47230</v>
      </c>
      <c r="B892" s="31" t="s">
        <v>29</v>
      </c>
      <c r="C892" s="31">
        <v>30</v>
      </c>
      <c r="D892" s="31" t="s">
        <v>3805</v>
      </c>
      <c r="E892" s="32">
        <f>+VLOOKUP(Table_2[[#This Row],[ID]],LISTAS[],3,0)</f>
        <v>685.56</v>
      </c>
      <c r="F892" s="31" t="s">
        <v>7932</v>
      </c>
      <c r="G892" s="20"/>
      <c r="H892" s="20"/>
    </row>
    <row r="893" spans="1:8" ht="15.75" customHeight="1">
      <c r="A893" s="31" t="str">
        <f>+Table_2[[#This Row],[Producto]]&amp;Table_2[[#This Row],[Numero]]</f>
        <v>SEEGER DIN 47231</v>
      </c>
      <c r="B893" s="31" t="s">
        <v>29</v>
      </c>
      <c r="C893" s="31">
        <v>31</v>
      </c>
      <c r="D893" s="31" t="s">
        <v>3806</v>
      </c>
      <c r="E893" s="32">
        <f>+VLOOKUP(Table_2[[#This Row],[ID]],LISTAS[],3,0)</f>
        <v>747.62</v>
      </c>
      <c r="F893" s="31" t="s">
        <v>7933</v>
      </c>
      <c r="G893" s="20"/>
      <c r="H893" s="20"/>
    </row>
    <row r="894" spans="1:8" ht="15.75" customHeight="1">
      <c r="A894" s="31" t="str">
        <f>+Table_2[[#This Row],[Producto]]&amp;Table_2[[#This Row],[Numero]]</f>
        <v>SEEGER DIN 47232</v>
      </c>
      <c r="B894" s="31" t="s">
        <v>29</v>
      </c>
      <c r="C894" s="31">
        <v>32</v>
      </c>
      <c r="D894" s="31" t="s">
        <v>3807</v>
      </c>
      <c r="E894" s="32">
        <f>+VLOOKUP(Table_2[[#This Row],[ID]],LISTAS[],3,0)</f>
        <v>902.07</v>
      </c>
      <c r="F894" s="31" t="s">
        <v>7934</v>
      </c>
      <c r="G894" s="20"/>
      <c r="H894" s="20"/>
    </row>
    <row r="895" spans="1:8" ht="15.75" customHeight="1">
      <c r="A895" s="31" t="str">
        <f>+Table_2[[#This Row],[Producto]]&amp;Table_2[[#This Row],[Numero]]</f>
        <v>SEEGER DIN 47233</v>
      </c>
      <c r="B895" s="31" t="s">
        <v>29</v>
      </c>
      <c r="C895" s="31">
        <v>33</v>
      </c>
      <c r="D895" s="31" t="s">
        <v>3808</v>
      </c>
      <c r="E895" s="32">
        <f>+VLOOKUP(Table_2[[#This Row],[ID]],LISTAS[],3,0)</f>
        <v>866.84</v>
      </c>
      <c r="F895" s="31" t="s">
        <v>7935</v>
      </c>
      <c r="G895" s="20"/>
      <c r="H895" s="20"/>
    </row>
    <row r="896" spans="1:8" ht="15.75" customHeight="1">
      <c r="A896" s="31" t="str">
        <f>+Table_2[[#This Row],[Producto]]&amp;Table_2[[#This Row],[Numero]]</f>
        <v>SEEGER DIN 47234</v>
      </c>
      <c r="B896" s="31" t="s">
        <v>29</v>
      </c>
      <c r="C896" s="31">
        <v>34</v>
      </c>
      <c r="D896" s="31" t="s">
        <v>3809</v>
      </c>
      <c r="E896" s="32">
        <f>+VLOOKUP(Table_2[[#This Row],[ID]],LISTAS[],3,0)</f>
        <v>828.85</v>
      </c>
      <c r="F896" s="31" t="s">
        <v>7936</v>
      </c>
      <c r="G896" s="20"/>
      <c r="H896" s="20"/>
    </row>
    <row r="897" spans="1:8" ht="15.75" customHeight="1">
      <c r="A897" s="31" t="str">
        <f>+Table_2[[#This Row],[Producto]]&amp;Table_2[[#This Row],[Numero]]</f>
        <v>SEEGER DIN 47235</v>
      </c>
      <c r="B897" s="31" t="s">
        <v>29</v>
      </c>
      <c r="C897" s="31">
        <v>35</v>
      </c>
      <c r="D897" s="31" t="s">
        <v>3810</v>
      </c>
      <c r="E897" s="32">
        <f>+VLOOKUP(Table_2[[#This Row],[ID]],LISTAS[],3,0)</f>
        <v>1122.48</v>
      </c>
      <c r="F897" s="31" t="s">
        <v>7937</v>
      </c>
      <c r="G897" s="20"/>
      <c r="H897" s="20"/>
    </row>
    <row r="898" spans="1:8" ht="15.75" customHeight="1">
      <c r="A898" s="31" t="str">
        <f>+Table_2[[#This Row],[Producto]]&amp;Table_2[[#This Row],[Numero]]</f>
        <v>SEEGER DIN 47236</v>
      </c>
      <c r="B898" s="31" t="s">
        <v>29</v>
      </c>
      <c r="C898" s="31">
        <v>36</v>
      </c>
      <c r="D898" s="31" t="s">
        <v>3811</v>
      </c>
      <c r="E898" s="32">
        <f>+VLOOKUP(Table_2[[#This Row],[ID]],LISTAS[],3,0)</f>
        <v>1067.27</v>
      </c>
      <c r="F898" s="31" t="s">
        <v>7938</v>
      </c>
      <c r="G898" s="20"/>
      <c r="H898" s="20"/>
    </row>
    <row r="899" spans="1:8" ht="15.75" customHeight="1">
      <c r="A899" s="31" t="str">
        <f>+Table_2[[#This Row],[Producto]]&amp;Table_2[[#This Row],[Numero]]</f>
        <v>SEEGER DIN 47237</v>
      </c>
      <c r="B899" s="31" t="s">
        <v>29</v>
      </c>
      <c r="C899" s="31">
        <v>37</v>
      </c>
      <c r="D899" s="31" t="s">
        <v>3812</v>
      </c>
      <c r="E899" s="32">
        <f>+VLOOKUP(Table_2[[#This Row],[ID]],LISTAS[],3,0)</f>
        <v>991.69</v>
      </c>
      <c r="F899" s="31" t="s">
        <v>7939</v>
      </c>
      <c r="G899" s="20"/>
      <c r="H899" s="20"/>
    </row>
    <row r="900" spans="1:8" ht="15.75" customHeight="1">
      <c r="A900" s="31" t="str">
        <f>+Table_2[[#This Row],[Producto]]&amp;Table_2[[#This Row],[Numero]]</f>
        <v>SEEGER DIN 47238</v>
      </c>
      <c r="B900" s="31" t="s">
        <v>29</v>
      </c>
      <c r="C900" s="31">
        <v>38</v>
      </c>
      <c r="D900" s="31" t="s">
        <v>3813</v>
      </c>
      <c r="E900" s="32">
        <f>+VLOOKUP(Table_2[[#This Row],[ID]],LISTAS[],3,0)</f>
        <v>1429.2</v>
      </c>
      <c r="F900" s="31" t="s">
        <v>7940</v>
      </c>
      <c r="G900" s="20"/>
      <c r="H900" s="20"/>
    </row>
    <row r="901" spans="1:8" ht="15.75" customHeight="1">
      <c r="A901" s="31" t="str">
        <f>+Table_2[[#This Row],[Producto]]&amp;Table_2[[#This Row],[Numero]]</f>
        <v>SEEGER DIN 47239</v>
      </c>
      <c r="B901" s="31" t="s">
        <v>29</v>
      </c>
      <c r="C901" s="31">
        <v>39</v>
      </c>
      <c r="D901" s="31" t="s">
        <v>3814</v>
      </c>
      <c r="E901" s="32">
        <f>+VLOOKUP(Table_2[[#This Row],[ID]],LISTAS[],3,0)</f>
        <v>1087.75</v>
      </c>
      <c r="F901" s="31" t="s">
        <v>7941</v>
      </c>
      <c r="G901" s="20"/>
      <c r="H901" s="20"/>
    </row>
    <row r="902" spans="1:8" ht="15.75" customHeight="1">
      <c r="A902" s="31" t="str">
        <f>+Table_2[[#This Row],[Producto]]&amp;Table_2[[#This Row],[Numero]]</f>
        <v>SEEGER DIN 47240</v>
      </c>
      <c r="B902" s="31" t="s">
        <v>29</v>
      </c>
      <c r="C902" s="31">
        <v>40</v>
      </c>
      <c r="D902" s="31" t="s">
        <v>3815</v>
      </c>
      <c r="E902" s="32">
        <f>+VLOOKUP(Table_2[[#This Row],[ID]],LISTAS[],3,0)</f>
        <v>1561.27</v>
      </c>
      <c r="F902" s="31" t="s">
        <v>7942</v>
      </c>
      <c r="G902" s="20"/>
      <c r="H902" s="20"/>
    </row>
    <row r="903" spans="1:8" ht="15.75" customHeight="1">
      <c r="A903" s="31" t="str">
        <f>+Table_2[[#This Row],[Producto]]&amp;Table_2[[#This Row],[Numero]]</f>
        <v>SEEGER DIN 47241</v>
      </c>
      <c r="B903" s="31" t="s">
        <v>29</v>
      </c>
      <c r="C903" s="31">
        <v>41</v>
      </c>
      <c r="D903" s="31" t="s">
        <v>3816</v>
      </c>
      <c r="E903" s="32">
        <f>+VLOOKUP(Table_2[[#This Row],[ID]],LISTAS[],3,0)</f>
        <v>1344.8</v>
      </c>
      <c r="F903" s="31" t="s">
        <v>7943</v>
      </c>
      <c r="G903" s="20"/>
      <c r="H903" s="20"/>
    </row>
    <row r="904" spans="1:8" ht="15.75" customHeight="1">
      <c r="A904" s="31" t="str">
        <f>+Table_2[[#This Row],[Producto]]&amp;Table_2[[#This Row],[Numero]]</f>
        <v>SEEGER DIN 47242</v>
      </c>
      <c r="B904" s="31" t="s">
        <v>29</v>
      </c>
      <c r="C904" s="31">
        <v>42</v>
      </c>
      <c r="D904" s="31" t="s">
        <v>3817</v>
      </c>
      <c r="E904" s="32">
        <f>+VLOOKUP(Table_2[[#This Row],[ID]],LISTAS[],3,0)</f>
        <v>1955.71</v>
      </c>
      <c r="F904" s="31" t="s">
        <v>7944</v>
      </c>
      <c r="G904" s="20"/>
      <c r="H904" s="20"/>
    </row>
    <row r="905" spans="1:8" ht="15.75" customHeight="1">
      <c r="A905" s="31" t="str">
        <f>+Table_2[[#This Row],[Producto]]&amp;Table_2[[#This Row],[Numero]]</f>
        <v>SEEGER DIN 47243</v>
      </c>
      <c r="B905" s="31" t="s">
        <v>29</v>
      </c>
      <c r="C905" s="31">
        <v>43</v>
      </c>
      <c r="D905" s="31" t="s">
        <v>3818</v>
      </c>
      <c r="E905" s="32">
        <f>+VLOOKUP(Table_2[[#This Row],[ID]],LISTAS[],3,0)</f>
        <v>1434.09</v>
      </c>
      <c r="F905" s="31" t="s">
        <v>7945</v>
      </c>
      <c r="G905" s="20"/>
      <c r="H905" s="20"/>
    </row>
    <row r="906" spans="1:8" ht="15.75" customHeight="1">
      <c r="A906" s="31" t="str">
        <f>+Table_2[[#This Row],[Producto]]&amp;Table_2[[#This Row],[Numero]]</f>
        <v>SEEGER DIN 47244</v>
      </c>
      <c r="B906" s="31" t="s">
        <v>29</v>
      </c>
      <c r="C906" s="31">
        <v>44</v>
      </c>
      <c r="D906" s="31" t="s">
        <v>3819</v>
      </c>
      <c r="E906" s="32">
        <f>+VLOOKUP(Table_2[[#This Row],[ID]],LISTAS[],3,0)</f>
        <v>2365.0100000000002</v>
      </c>
      <c r="F906" s="31" t="s">
        <v>7946</v>
      </c>
      <c r="G906" s="20"/>
      <c r="H906" s="20"/>
    </row>
    <row r="907" spans="1:8" ht="15.75" customHeight="1">
      <c r="A907" s="31" t="str">
        <f>+Table_2[[#This Row],[Producto]]&amp;Table_2[[#This Row],[Numero]]</f>
        <v>SEEGER DIN 47245</v>
      </c>
      <c r="B907" s="31" t="s">
        <v>29</v>
      </c>
      <c r="C907" s="31">
        <v>45</v>
      </c>
      <c r="D907" s="31" t="s">
        <v>3820</v>
      </c>
      <c r="E907" s="32">
        <f>+VLOOKUP(Table_2[[#This Row],[ID]],LISTAS[],3,0)</f>
        <v>1985.13</v>
      </c>
      <c r="F907" s="31" t="s">
        <v>7947</v>
      </c>
      <c r="G907" s="20"/>
      <c r="H907" s="20"/>
    </row>
    <row r="908" spans="1:8" ht="15.75" customHeight="1">
      <c r="A908" s="31" t="str">
        <f>+Table_2[[#This Row],[Producto]]&amp;Table_2[[#This Row],[Numero]]</f>
        <v>SEEGER DIN 47246</v>
      </c>
      <c r="B908" s="31" t="s">
        <v>29</v>
      </c>
      <c r="C908" s="31">
        <v>46</v>
      </c>
      <c r="D908" s="31" t="s">
        <v>3821</v>
      </c>
      <c r="E908" s="32">
        <f>+VLOOKUP(Table_2[[#This Row],[ID]],LISTAS[],3,0)</f>
        <v>1574.8</v>
      </c>
      <c r="F908" s="31" t="s">
        <v>7948</v>
      </c>
      <c r="G908" s="20"/>
      <c r="H908" s="20"/>
    </row>
    <row r="909" spans="1:8" ht="15.75" customHeight="1">
      <c r="A909" s="31" t="str">
        <f>+Table_2[[#This Row],[Producto]]&amp;Table_2[[#This Row],[Numero]]</f>
        <v>SEEGER DIN 47247</v>
      </c>
      <c r="B909" s="31" t="s">
        <v>29</v>
      </c>
      <c r="C909" s="31">
        <v>47</v>
      </c>
      <c r="D909" s="31" t="s">
        <v>3822</v>
      </c>
      <c r="E909" s="32">
        <f>+VLOOKUP(Table_2[[#This Row],[ID]],LISTAS[],3,0)</f>
        <v>2092.92</v>
      </c>
      <c r="F909" s="31" t="s">
        <v>7949</v>
      </c>
      <c r="G909" s="20"/>
      <c r="H909" s="20"/>
    </row>
    <row r="910" spans="1:8" ht="15.75" customHeight="1">
      <c r="A910" s="31" t="str">
        <f>+Table_2[[#This Row],[Producto]]&amp;Table_2[[#This Row],[Numero]]</f>
        <v>SEEGER DIN 47248</v>
      </c>
      <c r="B910" s="31" t="s">
        <v>29</v>
      </c>
      <c r="C910" s="31">
        <v>48</v>
      </c>
      <c r="D910" s="31" t="s">
        <v>3823</v>
      </c>
      <c r="E910" s="32">
        <f>+VLOOKUP(Table_2[[#This Row],[ID]],LISTAS[],3,0)</f>
        <v>1696.56</v>
      </c>
      <c r="F910" s="31" t="s">
        <v>7950</v>
      </c>
      <c r="G910" s="20"/>
      <c r="H910" s="20"/>
    </row>
    <row r="911" spans="1:8" ht="15.75" customHeight="1">
      <c r="A911" s="31" t="str">
        <f>+Table_2[[#This Row],[Producto]]&amp;Table_2[[#This Row],[Numero]]</f>
        <v>SEEGER DIN 47250</v>
      </c>
      <c r="B911" s="31" t="s">
        <v>29</v>
      </c>
      <c r="C911" s="31">
        <v>50</v>
      </c>
      <c r="D911" s="31" t="s">
        <v>3824</v>
      </c>
      <c r="E911" s="32">
        <f>+VLOOKUP(Table_2[[#This Row],[ID]],LISTAS[],3,0)</f>
        <v>1861.62</v>
      </c>
      <c r="F911" s="31" t="s">
        <v>7951</v>
      </c>
      <c r="G911" s="20"/>
      <c r="H911" s="20"/>
    </row>
    <row r="912" spans="1:8" ht="15.75" customHeight="1">
      <c r="A912" s="31" t="str">
        <f>+Table_2[[#This Row],[Producto]]&amp;Table_2[[#This Row],[Numero]]</f>
        <v>SEEGER DIN 47251</v>
      </c>
      <c r="B912" s="31" t="s">
        <v>29</v>
      </c>
      <c r="C912" s="31">
        <v>51</v>
      </c>
      <c r="D912" s="31" t="s">
        <v>3825</v>
      </c>
      <c r="E912" s="32">
        <f>+VLOOKUP(Table_2[[#This Row],[ID]],LISTAS[],3,0)</f>
        <v>1868.11</v>
      </c>
      <c r="F912" s="31" t="s">
        <v>7952</v>
      </c>
      <c r="G912" s="20"/>
      <c r="H912" s="20"/>
    </row>
    <row r="913" spans="1:8" ht="15.75" customHeight="1">
      <c r="A913" s="31" t="str">
        <f>+Table_2[[#This Row],[Producto]]&amp;Table_2[[#This Row],[Numero]]</f>
        <v>SEEGER DIN 47252</v>
      </c>
      <c r="B913" s="31" t="s">
        <v>29</v>
      </c>
      <c r="C913" s="31">
        <v>52</v>
      </c>
      <c r="D913" s="31" t="s">
        <v>3826</v>
      </c>
      <c r="E913" s="32">
        <f>+VLOOKUP(Table_2[[#This Row],[ID]],LISTAS[],3,0)</f>
        <v>2029.38</v>
      </c>
      <c r="F913" s="31" t="s">
        <v>7953</v>
      </c>
      <c r="G913" s="20"/>
      <c r="H913" s="20"/>
    </row>
    <row r="914" spans="1:8" ht="15.75" customHeight="1">
      <c r="A914" s="31" t="str">
        <f>+Table_2[[#This Row],[Producto]]&amp;Table_2[[#This Row],[Numero]]</f>
        <v>SEEGER DIN 47253</v>
      </c>
      <c r="B914" s="31" t="s">
        <v>29</v>
      </c>
      <c r="C914" s="31">
        <v>53</v>
      </c>
      <c r="D914" s="31" t="s">
        <v>3827</v>
      </c>
      <c r="E914" s="32">
        <f>+VLOOKUP(Table_2[[#This Row],[ID]],LISTAS[],3,0)</f>
        <v>2048.3200000000002</v>
      </c>
      <c r="F914" s="31" t="s">
        <v>7954</v>
      </c>
      <c r="G914" s="20"/>
      <c r="H914" s="20"/>
    </row>
    <row r="915" spans="1:8" ht="15.75" customHeight="1">
      <c r="A915" s="31" t="str">
        <f>+Table_2[[#This Row],[Producto]]&amp;Table_2[[#This Row],[Numero]]</f>
        <v>SEEGER DIN 47254</v>
      </c>
      <c r="B915" s="31" t="s">
        <v>29</v>
      </c>
      <c r="C915" s="31">
        <v>54</v>
      </c>
      <c r="D915" s="31" t="s">
        <v>3828</v>
      </c>
      <c r="E915" s="32">
        <f>+VLOOKUP(Table_2[[#This Row],[ID]],LISTAS[],3,0)</f>
        <v>2048.3200000000002</v>
      </c>
      <c r="F915" s="31" t="s">
        <v>7955</v>
      </c>
      <c r="G915" s="20"/>
      <c r="H915" s="20"/>
    </row>
    <row r="916" spans="1:8" ht="15.75" customHeight="1">
      <c r="A916" s="31" t="str">
        <f>+Table_2[[#This Row],[Producto]]&amp;Table_2[[#This Row],[Numero]]</f>
        <v>SEEGER DIN 47255</v>
      </c>
      <c r="B916" s="31" t="s">
        <v>29</v>
      </c>
      <c r="C916" s="31">
        <v>55</v>
      </c>
      <c r="D916" s="31" t="s">
        <v>3829</v>
      </c>
      <c r="E916" s="32">
        <f>+VLOOKUP(Table_2[[#This Row],[ID]],LISTAS[],3,0)</f>
        <v>1961.73</v>
      </c>
      <c r="F916" s="31" t="s">
        <v>7956</v>
      </c>
      <c r="G916" s="20"/>
      <c r="H916" s="20"/>
    </row>
    <row r="917" spans="1:8" ht="15.75" customHeight="1">
      <c r="A917" s="31" t="str">
        <f>+Table_2[[#This Row],[Producto]]&amp;Table_2[[#This Row],[Numero]]</f>
        <v>SEEGER DIN 47256</v>
      </c>
      <c r="B917" s="31" t="s">
        <v>29</v>
      </c>
      <c r="C917" s="31">
        <v>56</v>
      </c>
      <c r="D917" s="31" t="s">
        <v>3830</v>
      </c>
      <c r="E917" s="32">
        <f>+VLOOKUP(Table_2[[#This Row],[ID]],LISTAS[],3,0)</f>
        <v>2229.61</v>
      </c>
      <c r="F917" s="31" t="s">
        <v>7957</v>
      </c>
      <c r="G917" s="20"/>
      <c r="H917" s="20"/>
    </row>
    <row r="918" spans="1:8" ht="15.75" customHeight="1">
      <c r="A918" s="31" t="str">
        <f>+Table_2[[#This Row],[Producto]]&amp;Table_2[[#This Row],[Numero]]</f>
        <v>SEEGER DIN 47257</v>
      </c>
      <c r="B918" s="31" t="s">
        <v>29</v>
      </c>
      <c r="C918" s="31">
        <v>57</v>
      </c>
      <c r="D918" s="31" t="s">
        <v>3831</v>
      </c>
      <c r="E918" s="32">
        <f>+VLOOKUP(Table_2[[#This Row],[ID]],LISTAS[],3,0)</f>
        <v>2105.7399999999998</v>
      </c>
      <c r="F918" s="31" t="s">
        <v>7958</v>
      </c>
      <c r="G918" s="20"/>
      <c r="H918" s="20"/>
    </row>
    <row r="919" spans="1:8" ht="15.75" customHeight="1">
      <c r="A919" s="31" t="str">
        <f>+Table_2[[#This Row],[Producto]]&amp;Table_2[[#This Row],[Numero]]</f>
        <v>SEEGER DIN 47258</v>
      </c>
      <c r="B919" s="31" t="s">
        <v>29</v>
      </c>
      <c r="C919" s="31">
        <v>58</v>
      </c>
      <c r="D919" s="31" t="s">
        <v>3832</v>
      </c>
      <c r="E919" s="32">
        <f>+VLOOKUP(Table_2[[#This Row],[ID]],LISTAS[],3,0)</f>
        <v>2800.6</v>
      </c>
      <c r="F919" s="31" t="s">
        <v>7959</v>
      </c>
      <c r="G919" s="20"/>
      <c r="H919" s="20"/>
    </row>
    <row r="920" spans="1:8" ht="15.75" customHeight="1">
      <c r="A920" s="31" t="str">
        <f>+Table_2[[#This Row],[Producto]]&amp;Table_2[[#This Row],[Numero]]</f>
        <v>SEEGER DIN 47260</v>
      </c>
      <c r="B920" s="31" t="s">
        <v>29</v>
      </c>
      <c r="C920" s="31">
        <v>60</v>
      </c>
      <c r="D920" s="31" t="s">
        <v>3833</v>
      </c>
      <c r="E920" s="32">
        <f>+VLOOKUP(Table_2[[#This Row],[ID]],LISTAS[],3,0)</f>
        <v>2869.94</v>
      </c>
      <c r="F920" s="31" t="s">
        <v>7960</v>
      </c>
      <c r="G920" s="20"/>
      <c r="H920" s="20"/>
    </row>
    <row r="921" spans="1:8" ht="15.75" customHeight="1">
      <c r="A921" s="31" t="str">
        <f>+Table_2[[#This Row],[Producto]]&amp;Table_2[[#This Row],[Numero]]</f>
        <v>SEEGER DIN 47262</v>
      </c>
      <c r="B921" s="31" t="s">
        <v>29</v>
      </c>
      <c r="C921" s="31">
        <v>62</v>
      </c>
      <c r="D921" s="31" t="s">
        <v>3834</v>
      </c>
      <c r="E921" s="32">
        <f>+VLOOKUP(Table_2[[#This Row],[ID]],LISTAS[],3,0)</f>
        <v>3061.35</v>
      </c>
      <c r="F921" s="31" t="s">
        <v>7961</v>
      </c>
      <c r="G921" s="20"/>
      <c r="H921" s="20"/>
    </row>
    <row r="922" spans="1:8" ht="15.75" customHeight="1">
      <c r="A922" s="31" t="str">
        <f>+Table_2[[#This Row],[Producto]]&amp;Table_2[[#This Row],[Numero]]</f>
        <v>SEEGER DIN 47263</v>
      </c>
      <c r="B922" s="31" t="s">
        <v>29</v>
      </c>
      <c r="C922" s="31">
        <v>63</v>
      </c>
      <c r="D922" s="31" t="s">
        <v>3835</v>
      </c>
      <c r="E922" s="32">
        <f>+VLOOKUP(Table_2[[#This Row],[ID]],LISTAS[],3,0)</f>
        <v>2825.48</v>
      </c>
      <c r="F922" s="31" t="s">
        <v>7962</v>
      </c>
      <c r="G922" s="20"/>
      <c r="H922" s="20"/>
    </row>
    <row r="923" spans="1:8" ht="15.75" customHeight="1">
      <c r="A923" s="31" t="str">
        <f>+Table_2[[#This Row],[Producto]]&amp;Table_2[[#This Row],[Numero]]</f>
        <v>SEEGER DIN 47265</v>
      </c>
      <c r="B923" s="31" t="s">
        <v>29</v>
      </c>
      <c r="C923" s="31">
        <v>65</v>
      </c>
      <c r="D923" s="31" t="s">
        <v>3836</v>
      </c>
      <c r="E923" s="32">
        <f>+VLOOKUP(Table_2[[#This Row],[ID]],LISTAS[],3,0)</f>
        <v>2825.48</v>
      </c>
      <c r="F923" s="31" t="s">
        <v>7963</v>
      </c>
      <c r="G923" s="20"/>
      <c r="H923" s="20"/>
    </row>
    <row r="924" spans="1:8" ht="15.75" customHeight="1">
      <c r="A924" s="31" t="str">
        <f>+Table_2[[#This Row],[Producto]]&amp;Table_2[[#This Row],[Numero]]</f>
        <v>SEEGER DIN 47267</v>
      </c>
      <c r="B924" s="31" t="s">
        <v>29</v>
      </c>
      <c r="C924" s="31">
        <v>67</v>
      </c>
      <c r="D924" s="31" t="s">
        <v>3837</v>
      </c>
      <c r="E924" s="32">
        <f>+VLOOKUP(Table_2[[#This Row],[ID]],LISTAS[],3,0)</f>
        <v>3175.66</v>
      </c>
      <c r="F924" s="31" t="s">
        <v>7964</v>
      </c>
      <c r="G924" s="20"/>
      <c r="H924" s="20"/>
    </row>
    <row r="925" spans="1:8" ht="15.75" customHeight="1">
      <c r="A925" s="31" t="str">
        <f>+Table_2[[#This Row],[Producto]]&amp;Table_2[[#This Row],[Numero]]</f>
        <v>SEEGER DIN 47268</v>
      </c>
      <c r="B925" s="31" t="s">
        <v>29</v>
      </c>
      <c r="C925" s="31">
        <v>68</v>
      </c>
      <c r="D925" s="31" t="s">
        <v>3838</v>
      </c>
      <c r="E925" s="32">
        <f>+VLOOKUP(Table_2[[#This Row],[ID]],LISTAS[],3,0)</f>
        <v>3368.17</v>
      </c>
      <c r="F925" s="31" t="s">
        <v>7965</v>
      </c>
      <c r="G925" s="20"/>
      <c r="H925" s="20"/>
    </row>
    <row r="926" spans="1:8" ht="15.75" customHeight="1">
      <c r="A926" s="31" t="str">
        <f>+Table_2[[#This Row],[Producto]]&amp;Table_2[[#This Row],[Numero]]</f>
        <v>SEEGER DIN 47270</v>
      </c>
      <c r="B926" s="31" t="s">
        <v>29</v>
      </c>
      <c r="C926" s="31">
        <v>70</v>
      </c>
      <c r="D926" s="31" t="s">
        <v>3839</v>
      </c>
      <c r="E926" s="32">
        <f>+VLOOKUP(Table_2[[#This Row],[ID]],LISTAS[],3,0)</f>
        <v>3368.17</v>
      </c>
      <c r="F926" s="31" t="s">
        <v>7966</v>
      </c>
      <c r="G926" s="20"/>
      <c r="H926" s="20"/>
    </row>
    <row r="927" spans="1:8" ht="15.75" customHeight="1">
      <c r="A927" s="31" t="str">
        <f>+Table_2[[#This Row],[Producto]]&amp;Table_2[[#This Row],[Numero]]</f>
        <v>SEEGER DIN 47272</v>
      </c>
      <c r="B927" s="31" t="s">
        <v>29</v>
      </c>
      <c r="C927" s="31">
        <v>72</v>
      </c>
      <c r="D927" s="31" t="s">
        <v>3840</v>
      </c>
      <c r="E927" s="32">
        <f>+VLOOKUP(Table_2[[#This Row],[ID]],LISTAS[],3,0)</f>
        <v>5246.3</v>
      </c>
      <c r="F927" s="31" t="s">
        <v>7967</v>
      </c>
      <c r="G927" s="20"/>
      <c r="H927" s="20"/>
    </row>
    <row r="928" spans="1:8" ht="15.75" customHeight="1">
      <c r="A928" s="31" t="str">
        <f>+Table_2[[#This Row],[Producto]]&amp;Table_2[[#This Row],[Numero]]</f>
        <v>SEEGER DIN 47275</v>
      </c>
      <c r="B928" s="31" t="s">
        <v>29</v>
      </c>
      <c r="C928" s="31">
        <v>75</v>
      </c>
      <c r="D928" s="31" t="s">
        <v>3841</v>
      </c>
      <c r="E928" s="32">
        <f>+VLOOKUP(Table_2[[#This Row],[ID]],LISTAS[],3,0)</f>
        <v>3354.87</v>
      </c>
      <c r="F928" s="31" t="s">
        <v>7968</v>
      </c>
      <c r="G928" s="20"/>
      <c r="H928" s="20"/>
    </row>
    <row r="929" spans="1:8" ht="15.75" customHeight="1">
      <c r="A929" s="31" t="str">
        <f>+Table_2[[#This Row],[Producto]]&amp;Table_2[[#This Row],[Numero]]</f>
        <v>SEEGER DIN 47280</v>
      </c>
      <c r="B929" s="31" t="s">
        <v>29</v>
      </c>
      <c r="C929" s="31">
        <v>80</v>
      </c>
      <c r="D929" s="31" t="s">
        <v>3842</v>
      </c>
      <c r="E929" s="32">
        <f>+VLOOKUP(Table_2[[#This Row],[ID]],LISTAS[],3,0)</f>
        <v>7870.65</v>
      </c>
      <c r="F929" s="31" t="s">
        <v>7969</v>
      </c>
      <c r="G929" s="20"/>
      <c r="H929" s="20"/>
    </row>
    <row r="930" spans="1:8" ht="15.75" customHeight="1">
      <c r="A930" s="31" t="str">
        <f>+Table_2[[#This Row],[Producto]]&amp;Table_2[[#This Row],[Numero]]</f>
        <v>SEEGER DIN 47282</v>
      </c>
      <c r="B930" s="31" t="s">
        <v>29</v>
      </c>
      <c r="C930" s="31">
        <v>82</v>
      </c>
      <c r="D930" s="31" t="s">
        <v>3843</v>
      </c>
      <c r="E930" s="32">
        <f>+VLOOKUP(Table_2[[#This Row],[ID]],LISTAS[],3,0)</f>
        <v>3909.94</v>
      </c>
      <c r="F930" s="31" t="s">
        <v>7970</v>
      </c>
      <c r="G930" s="20"/>
      <c r="H930" s="20"/>
    </row>
    <row r="931" spans="1:8" ht="15.75" customHeight="1">
      <c r="A931" s="31" t="str">
        <f>+Table_2[[#This Row],[Producto]]&amp;Table_2[[#This Row],[Numero]]</f>
        <v>SEEGER DIN 47285</v>
      </c>
      <c r="B931" s="31" t="s">
        <v>29</v>
      </c>
      <c r="C931" s="31">
        <v>85</v>
      </c>
      <c r="D931" s="31" t="s">
        <v>3844</v>
      </c>
      <c r="E931" s="32">
        <f>+VLOOKUP(Table_2[[#This Row],[ID]],LISTAS[],3,0)</f>
        <v>4583.25</v>
      </c>
      <c r="F931" s="31" t="s">
        <v>7971</v>
      </c>
      <c r="G931" s="20"/>
      <c r="H931" s="20"/>
    </row>
    <row r="932" spans="1:8" ht="15.75" customHeight="1">
      <c r="A932" s="31" t="str">
        <f>+Table_2[[#This Row],[Producto]]&amp;Table_2[[#This Row],[Numero]]</f>
        <v>SEEGER DIN 47289</v>
      </c>
      <c r="B932" s="31" t="s">
        <v>29</v>
      </c>
      <c r="C932" s="31">
        <v>89</v>
      </c>
      <c r="D932" s="31" t="s">
        <v>3845</v>
      </c>
      <c r="E932" s="32">
        <f>+VLOOKUP(Table_2[[#This Row],[ID]],LISTAS[],3,0)</f>
        <v>5300.78</v>
      </c>
      <c r="F932" s="31" t="s">
        <v>7972</v>
      </c>
      <c r="G932" s="20"/>
      <c r="H932" s="20"/>
    </row>
    <row r="933" spans="1:8" ht="15.75" customHeight="1">
      <c r="A933" s="31" t="str">
        <f>+Table_2[[#This Row],[Producto]]&amp;Table_2[[#This Row],[Numero]]</f>
        <v>SEEGER DIN 47295</v>
      </c>
      <c r="B933" s="31" t="s">
        <v>29</v>
      </c>
      <c r="C933" s="31">
        <v>95</v>
      </c>
      <c r="D933" s="31" t="s">
        <v>3846</v>
      </c>
      <c r="E933" s="32">
        <f>+VLOOKUP(Table_2[[#This Row],[ID]],LISTAS[],3,0)</f>
        <v>5300.78</v>
      </c>
      <c r="F933" s="31" t="s">
        <v>7973</v>
      </c>
      <c r="G933" s="20"/>
      <c r="H933" s="20"/>
    </row>
    <row r="934" spans="1:8" ht="15.75" customHeight="1">
      <c r="A934" s="31" t="str">
        <f>+Table_2[[#This Row],[Producto]]&amp;Table_2[[#This Row],[Numero]]</f>
        <v>SEEGER DIN 472100</v>
      </c>
      <c r="B934" s="31" t="s">
        <v>29</v>
      </c>
      <c r="C934" s="31">
        <v>100</v>
      </c>
      <c r="D934" s="31" t="s">
        <v>3847</v>
      </c>
      <c r="E934" s="32">
        <f>+VLOOKUP(Table_2[[#This Row],[ID]],LISTAS[],3,0)</f>
        <v>6091.04</v>
      </c>
      <c r="F934" s="31" t="s">
        <v>7974</v>
      </c>
      <c r="G934" s="20"/>
      <c r="H934" s="20"/>
    </row>
    <row r="935" spans="1:8" ht="15.75" customHeight="1">
      <c r="A935" s="31" t="str">
        <f>+Table_2[[#This Row],[Producto]]&amp;Table_2[[#This Row],[Numero]]</f>
        <v>SEEGER DIN 472105</v>
      </c>
      <c r="B935" s="31" t="s">
        <v>29</v>
      </c>
      <c r="C935" s="31">
        <v>105</v>
      </c>
      <c r="D935" s="31" t="s">
        <v>3848</v>
      </c>
      <c r="E935" s="32">
        <f>+VLOOKUP(Table_2[[#This Row],[ID]],LISTAS[],3,0)</f>
        <v>10815.75</v>
      </c>
      <c r="F935" s="31" t="s">
        <v>7975</v>
      </c>
      <c r="G935" s="20"/>
      <c r="H935" s="20"/>
    </row>
    <row r="936" spans="1:8" ht="15.75" customHeight="1">
      <c r="A936" s="31" t="str">
        <f>+Table_2[[#This Row],[Producto]]&amp;Table_2[[#This Row],[Numero]]</f>
        <v>ORING5</v>
      </c>
      <c r="B936" s="31" t="s">
        <v>31</v>
      </c>
      <c r="C936" s="31">
        <v>5</v>
      </c>
      <c r="D936" s="31" t="s">
        <v>3849</v>
      </c>
      <c r="E936" s="32">
        <f>+VLOOKUP(Table_2[[#This Row],[ID]],LISTAS[],3,0)</f>
        <v>120.67</v>
      </c>
      <c r="F936" s="31" t="s">
        <v>7976</v>
      </c>
      <c r="G936" s="20"/>
      <c r="H936" s="20"/>
    </row>
    <row r="937" spans="1:8" ht="15.75" customHeight="1">
      <c r="A937" s="31" t="str">
        <f>+Table_2[[#This Row],[Producto]]&amp;Table_2[[#This Row],[Numero]]</f>
        <v>ORING6</v>
      </c>
      <c r="B937" s="31" t="s">
        <v>31</v>
      </c>
      <c r="C937" s="31">
        <v>6</v>
      </c>
      <c r="D937" s="31" t="s">
        <v>3850</v>
      </c>
      <c r="E937" s="32">
        <f>+VLOOKUP(Table_2[[#This Row],[ID]],LISTAS[],3,0)</f>
        <v>97.43</v>
      </c>
      <c r="F937" s="31" t="s">
        <v>7977</v>
      </c>
      <c r="G937" s="20"/>
      <c r="H937" s="20"/>
    </row>
    <row r="938" spans="1:8" ht="15.75" customHeight="1">
      <c r="A938" s="31" t="str">
        <f>+Table_2[[#This Row],[Producto]]&amp;Table_2[[#This Row],[Numero]]</f>
        <v>ORING7</v>
      </c>
      <c r="B938" s="31" t="s">
        <v>31</v>
      </c>
      <c r="C938" s="31">
        <v>7</v>
      </c>
      <c r="D938" s="31" t="s">
        <v>3851</v>
      </c>
      <c r="E938" s="32">
        <f>+VLOOKUP(Table_2[[#This Row],[ID]],LISTAS[],3,0)</f>
        <v>91.94</v>
      </c>
      <c r="F938" s="31" t="s">
        <v>7978</v>
      </c>
      <c r="G938" s="20"/>
      <c r="H938" s="20"/>
    </row>
    <row r="939" spans="1:8" ht="15.75" customHeight="1">
      <c r="A939" s="31" t="str">
        <f>+Table_2[[#This Row],[Producto]]&amp;Table_2[[#This Row],[Numero]]</f>
        <v>ORING8</v>
      </c>
      <c r="B939" s="31" t="s">
        <v>31</v>
      </c>
      <c r="C939" s="31">
        <v>8</v>
      </c>
      <c r="D939" s="31" t="s">
        <v>3852</v>
      </c>
      <c r="E939" s="32">
        <f>+VLOOKUP(Table_2[[#This Row],[ID]],LISTAS[],3,0)</f>
        <v>86.93</v>
      </c>
      <c r="F939" s="31" t="s">
        <v>7979</v>
      </c>
      <c r="G939" s="20"/>
      <c r="H939" s="20"/>
    </row>
    <row r="940" spans="1:8" ht="15.75" customHeight="1">
      <c r="A940" s="31" t="str">
        <f>+Table_2[[#This Row],[Producto]]&amp;Table_2[[#This Row],[Numero]]</f>
        <v>ORING9</v>
      </c>
      <c r="B940" s="31" t="s">
        <v>31</v>
      </c>
      <c r="C940" s="31">
        <v>9</v>
      </c>
      <c r="D940" s="31" t="s">
        <v>3853</v>
      </c>
      <c r="E940" s="32">
        <f>+VLOOKUP(Table_2[[#This Row],[ID]],LISTAS[],3,0)</f>
        <v>86.93</v>
      </c>
      <c r="F940" s="31" t="s">
        <v>7980</v>
      </c>
      <c r="G940" s="20"/>
      <c r="H940" s="20"/>
    </row>
    <row r="941" spans="1:8" ht="15.75" customHeight="1">
      <c r="A941" s="31" t="str">
        <f>+Table_2[[#This Row],[Producto]]&amp;Table_2[[#This Row],[Numero]]</f>
        <v>ORING10</v>
      </c>
      <c r="B941" s="31" t="s">
        <v>31</v>
      </c>
      <c r="C941" s="31">
        <v>10</v>
      </c>
      <c r="D941" s="31" t="s">
        <v>3854</v>
      </c>
      <c r="E941" s="32">
        <f>+VLOOKUP(Table_2[[#This Row],[ID]],LISTAS[],3,0)</f>
        <v>86.93</v>
      </c>
      <c r="F941" s="31" t="s">
        <v>7981</v>
      </c>
      <c r="G941" s="20"/>
      <c r="H941" s="20"/>
    </row>
    <row r="942" spans="1:8" ht="15.75" customHeight="1">
      <c r="A942" s="31" t="str">
        <f>+Table_2[[#This Row],[Producto]]&amp;Table_2[[#This Row],[Numero]]</f>
        <v>ORING11</v>
      </c>
      <c r="B942" s="31" t="s">
        <v>31</v>
      </c>
      <c r="C942" s="31">
        <v>11</v>
      </c>
      <c r="D942" s="31" t="s">
        <v>3855</v>
      </c>
      <c r="E942" s="32">
        <f>+VLOOKUP(Table_2[[#This Row],[ID]],LISTAS[],3,0)</f>
        <v>89.62</v>
      </c>
      <c r="F942" s="31" t="s">
        <v>7982</v>
      </c>
      <c r="G942" s="20"/>
      <c r="H942" s="20"/>
    </row>
    <row r="943" spans="1:8" ht="15.75" customHeight="1">
      <c r="A943" s="31" t="str">
        <f>+Table_2[[#This Row],[Producto]]&amp;Table_2[[#This Row],[Numero]]</f>
        <v>ORING12</v>
      </c>
      <c r="B943" s="31" t="s">
        <v>31</v>
      </c>
      <c r="C943" s="31">
        <v>12</v>
      </c>
      <c r="D943" s="31" t="s">
        <v>3856</v>
      </c>
      <c r="E943" s="32">
        <f>+VLOOKUP(Table_2[[#This Row],[ID]],LISTAS[],3,0)</f>
        <v>97.43</v>
      </c>
      <c r="F943" s="31" t="s">
        <v>7983</v>
      </c>
      <c r="G943" s="20"/>
      <c r="H943" s="20"/>
    </row>
    <row r="944" spans="1:8" ht="15.75" customHeight="1">
      <c r="A944" s="31" t="str">
        <f>+Table_2[[#This Row],[Producto]]&amp;Table_2[[#This Row],[Numero]]</f>
        <v>ORING13</v>
      </c>
      <c r="B944" s="31" t="s">
        <v>31</v>
      </c>
      <c r="C944" s="31">
        <v>13</v>
      </c>
      <c r="D944" s="31" t="s">
        <v>3857</v>
      </c>
      <c r="E944" s="32">
        <f>+VLOOKUP(Table_2[[#This Row],[ID]],LISTAS[],3,0)</f>
        <v>106.54</v>
      </c>
      <c r="F944" s="31" t="s">
        <v>7984</v>
      </c>
      <c r="G944" s="20"/>
      <c r="H944" s="20"/>
    </row>
    <row r="945" spans="1:8" ht="15.75" customHeight="1">
      <c r="A945" s="31" t="str">
        <f>+Table_2[[#This Row],[Producto]]&amp;Table_2[[#This Row],[Numero]]</f>
        <v>ORING14</v>
      </c>
      <c r="B945" s="31" t="s">
        <v>31</v>
      </c>
      <c r="C945" s="31">
        <v>14</v>
      </c>
      <c r="D945" s="31" t="s">
        <v>3858</v>
      </c>
      <c r="E945" s="32">
        <f>+VLOOKUP(Table_2[[#This Row],[ID]],LISTAS[],3,0)</f>
        <v>111.02</v>
      </c>
      <c r="F945" s="31" t="s">
        <v>7985</v>
      </c>
      <c r="G945" s="20"/>
      <c r="H945" s="20"/>
    </row>
    <row r="946" spans="1:8" ht="15.75" customHeight="1">
      <c r="A946" s="31" t="str">
        <f>+Table_2[[#This Row],[Producto]]&amp;Table_2[[#This Row],[Numero]]</f>
        <v>ORING15</v>
      </c>
      <c r="B946" s="31" t="s">
        <v>31</v>
      </c>
      <c r="C946" s="31">
        <v>15</v>
      </c>
      <c r="D946" s="31" t="s">
        <v>3859</v>
      </c>
      <c r="E946" s="32">
        <f>+VLOOKUP(Table_2[[#This Row],[ID]],LISTAS[],3,0)</f>
        <v>124.88</v>
      </c>
      <c r="F946" s="31" t="s">
        <v>7986</v>
      </c>
      <c r="G946" s="20"/>
      <c r="H946" s="20"/>
    </row>
    <row r="947" spans="1:8" ht="15.75" customHeight="1">
      <c r="A947" s="31" t="str">
        <f>+Table_2[[#This Row],[Producto]]&amp;Table_2[[#This Row],[Numero]]</f>
        <v>ORING16</v>
      </c>
      <c r="B947" s="31" t="s">
        <v>31</v>
      </c>
      <c r="C947" s="31">
        <v>16</v>
      </c>
      <c r="D947" s="31" t="s">
        <v>3860</v>
      </c>
      <c r="E947" s="32">
        <f>+VLOOKUP(Table_2[[#This Row],[ID]],LISTAS[],3,0)</f>
        <v>134.12</v>
      </c>
      <c r="F947" s="31" t="s">
        <v>7987</v>
      </c>
      <c r="G947" s="20"/>
      <c r="H947" s="20"/>
    </row>
    <row r="948" spans="1:8" ht="15.75" customHeight="1">
      <c r="A948" s="31" t="str">
        <f>+Table_2[[#This Row],[Producto]]&amp;Table_2[[#This Row],[Numero]]</f>
        <v>ORING17</v>
      </c>
      <c r="B948" s="31" t="s">
        <v>31</v>
      </c>
      <c r="C948" s="31">
        <v>17</v>
      </c>
      <c r="D948" s="31" t="s">
        <v>3861</v>
      </c>
      <c r="E948" s="32">
        <f>+VLOOKUP(Table_2[[#This Row],[ID]],LISTAS[],3,0)</f>
        <v>143.08000000000001</v>
      </c>
      <c r="F948" s="31" t="s">
        <v>7988</v>
      </c>
      <c r="G948" s="20"/>
      <c r="H948" s="20"/>
    </row>
    <row r="949" spans="1:8" ht="15.75" customHeight="1">
      <c r="A949" s="31" t="str">
        <f>+Table_2[[#This Row],[Producto]]&amp;Table_2[[#This Row],[Numero]]</f>
        <v>ORING18</v>
      </c>
      <c r="B949" s="31" t="s">
        <v>31</v>
      </c>
      <c r="C949" s="31">
        <v>18</v>
      </c>
      <c r="D949" s="31" t="s">
        <v>3862</v>
      </c>
      <c r="E949" s="32">
        <f>+VLOOKUP(Table_2[[#This Row],[ID]],LISTAS[],3,0)</f>
        <v>161.69</v>
      </c>
      <c r="F949" s="31" t="s">
        <v>7989</v>
      </c>
      <c r="G949" s="20"/>
      <c r="H949" s="20"/>
    </row>
    <row r="950" spans="1:8" ht="15.75" customHeight="1">
      <c r="A950" s="31" t="str">
        <f>+Table_2[[#This Row],[Producto]]&amp;Table_2[[#This Row],[Numero]]</f>
        <v>ORING19</v>
      </c>
      <c r="B950" s="31" t="s">
        <v>31</v>
      </c>
      <c r="C950" s="31">
        <v>19</v>
      </c>
      <c r="D950" s="31" t="s">
        <v>3863</v>
      </c>
      <c r="E950" s="32">
        <f>+VLOOKUP(Table_2[[#This Row],[ID]],LISTAS[],3,0)</f>
        <v>173.71</v>
      </c>
      <c r="F950" s="31" t="s">
        <v>7990</v>
      </c>
      <c r="G950" s="20"/>
      <c r="H950" s="20"/>
    </row>
    <row r="951" spans="1:8" ht="15.75" customHeight="1">
      <c r="A951" s="31" t="str">
        <f>+Table_2[[#This Row],[Producto]]&amp;Table_2[[#This Row],[Numero]]</f>
        <v>ORING20</v>
      </c>
      <c r="B951" s="31" t="s">
        <v>31</v>
      </c>
      <c r="C951" s="31">
        <v>20</v>
      </c>
      <c r="D951" s="31" t="s">
        <v>3864</v>
      </c>
      <c r="E951" s="32">
        <f>+VLOOKUP(Table_2[[#This Row],[ID]],LISTAS[],3,0)</f>
        <v>194</v>
      </c>
      <c r="F951" s="31" t="s">
        <v>7991</v>
      </c>
      <c r="G951" s="20"/>
      <c r="H951" s="20"/>
    </row>
    <row r="952" spans="1:8" ht="15.75" customHeight="1">
      <c r="A952" s="31" t="str">
        <f>+Table_2[[#This Row],[Producto]]&amp;Table_2[[#This Row],[Numero]]</f>
        <v>ORING21</v>
      </c>
      <c r="B952" s="31" t="s">
        <v>31</v>
      </c>
      <c r="C952" s="31">
        <v>21</v>
      </c>
      <c r="D952" s="31" t="s">
        <v>3865</v>
      </c>
      <c r="E952" s="32">
        <f>+VLOOKUP(Table_2[[#This Row],[ID]],LISTAS[],3,0)</f>
        <v>196.54</v>
      </c>
      <c r="F952" s="31" t="s">
        <v>7992</v>
      </c>
      <c r="G952" s="20"/>
      <c r="H952" s="20"/>
    </row>
    <row r="953" spans="1:8" ht="15.75" customHeight="1">
      <c r="A953" s="31" t="str">
        <f>+Table_2[[#This Row],[Producto]]&amp;Table_2[[#This Row],[Numero]]</f>
        <v>ORING22</v>
      </c>
      <c r="B953" s="31" t="s">
        <v>31</v>
      </c>
      <c r="C953" s="31">
        <v>22</v>
      </c>
      <c r="D953" s="31" t="s">
        <v>3866</v>
      </c>
      <c r="E953" s="32">
        <f>+VLOOKUP(Table_2[[#This Row],[ID]],LISTAS[],3,0)</f>
        <v>213.99</v>
      </c>
      <c r="F953" s="31" t="s">
        <v>7993</v>
      </c>
      <c r="G953" s="20"/>
      <c r="H953" s="20"/>
    </row>
    <row r="954" spans="1:8" ht="15.75" customHeight="1">
      <c r="A954" s="31" t="str">
        <f>+Table_2[[#This Row],[Producto]]&amp;Table_2[[#This Row],[Numero]]</f>
        <v>ORING23</v>
      </c>
      <c r="B954" s="31" t="s">
        <v>31</v>
      </c>
      <c r="C954" s="31">
        <v>23</v>
      </c>
      <c r="D954" s="31" t="s">
        <v>3867</v>
      </c>
      <c r="E954" s="32">
        <f>+VLOOKUP(Table_2[[#This Row],[ID]],LISTAS[],3,0)</f>
        <v>232.33</v>
      </c>
      <c r="F954" s="31" t="s">
        <v>7994</v>
      </c>
      <c r="G954" s="20"/>
      <c r="H954" s="20"/>
    </row>
    <row r="955" spans="1:8" ht="15.75" customHeight="1">
      <c r="A955" s="31" t="str">
        <f>+Table_2[[#This Row],[Producto]]&amp;Table_2[[#This Row],[Numero]]</f>
        <v>ORING24</v>
      </c>
      <c r="B955" s="31" t="s">
        <v>31</v>
      </c>
      <c r="C955" s="31">
        <v>24</v>
      </c>
      <c r="D955" s="31" t="s">
        <v>3868</v>
      </c>
      <c r="E955" s="32">
        <f>+VLOOKUP(Table_2[[#This Row],[ID]],LISTAS[],3,0)</f>
        <v>237.82</v>
      </c>
      <c r="F955" s="31" t="s">
        <v>7995</v>
      </c>
      <c r="G955" s="20"/>
      <c r="H955" s="20"/>
    </row>
    <row r="956" spans="1:8" ht="15.75" customHeight="1">
      <c r="A956" s="31" t="str">
        <f>+Table_2[[#This Row],[Producto]]&amp;Table_2[[#This Row],[Numero]]</f>
        <v>ORING25</v>
      </c>
      <c r="B956" s="31" t="s">
        <v>31</v>
      </c>
      <c r="C956" s="31">
        <v>25</v>
      </c>
      <c r="D956" s="31" t="s">
        <v>3869</v>
      </c>
      <c r="E956" s="32">
        <f>+VLOOKUP(Table_2[[#This Row],[ID]],LISTAS[],3,0)</f>
        <v>248.47</v>
      </c>
      <c r="F956" s="31" t="s">
        <v>7996</v>
      </c>
      <c r="G956" s="20"/>
      <c r="H956" s="20"/>
    </row>
    <row r="957" spans="1:8" ht="15.75" customHeight="1">
      <c r="A957" s="31" t="str">
        <f>+Table_2[[#This Row],[Producto]]&amp;Table_2[[#This Row],[Numero]]</f>
        <v>ORING26</v>
      </c>
      <c r="B957" s="31" t="s">
        <v>31</v>
      </c>
      <c r="C957" s="31">
        <v>26</v>
      </c>
      <c r="D957" s="31" t="s">
        <v>3870</v>
      </c>
      <c r="E957" s="32">
        <f>+VLOOKUP(Table_2[[#This Row],[ID]],LISTAS[],3,0)</f>
        <v>315.14999999999998</v>
      </c>
      <c r="F957" s="31" t="s">
        <v>7997</v>
      </c>
      <c r="G957" s="20"/>
      <c r="H957" s="20"/>
    </row>
    <row r="958" spans="1:8" ht="15.75" customHeight="1">
      <c r="A958" s="31" t="str">
        <f>+Table_2[[#This Row],[Producto]]&amp;Table_2[[#This Row],[Numero]]</f>
        <v>ORING27</v>
      </c>
      <c r="B958" s="31" t="s">
        <v>31</v>
      </c>
      <c r="C958" s="31">
        <v>27</v>
      </c>
      <c r="D958" s="31" t="s">
        <v>3871</v>
      </c>
      <c r="E958" s="32">
        <f>+VLOOKUP(Table_2[[#This Row],[ID]],LISTAS[],3,0)</f>
        <v>334.65</v>
      </c>
      <c r="F958" s="31" t="s">
        <v>7998</v>
      </c>
      <c r="G958" s="20"/>
      <c r="H958" s="20"/>
    </row>
    <row r="959" spans="1:8" ht="15.75" customHeight="1">
      <c r="A959" s="31" t="str">
        <f>+Table_2[[#This Row],[Producto]]&amp;Table_2[[#This Row],[Numero]]</f>
        <v>ORING28</v>
      </c>
      <c r="B959" s="31" t="s">
        <v>31</v>
      </c>
      <c r="C959" s="31">
        <v>28</v>
      </c>
      <c r="D959" s="31" t="s">
        <v>3872</v>
      </c>
      <c r="E959" s="32">
        <f>+VLOOKUP(Table_2[[#This Row],[ID]],LISTAS[],3,0)</f>
        <v>340.29</v>
      </c>
      <c r="F959" s="31" t="s">
        <v>7999</v>
      </c>
      <c r="G959" s="20"/>
      <c r="H959" s="20"/>
    </row>
    <row r="960" spans="1:8" ht="15.75" customHeight="1">
      <c r="A960" s="31" t="str">
        <f>+Table_2[[#This Row],[Producto]]&amp;Table_2[[#This Row],[Numero]]</f>
        <v>ORING29</v>
      </c>
      <c r="B960" s="31" t="s">
        <v>31</v>
      </c>
      <c r="C960" s="31">
        <v>29</v>
      </c>
      <c r="D960" s="31" t="s">
        <v>3873</v>
      </c>
      <c r="E960" s="32">
        <f>+VLOOKUP(Table_2[[#This Row],[ID]],LISTAS[],3,0)</f>
        <v>436.45</v>
      </c>
      <c r="F960" s="31" t="s">
        <v>8000</v>
      </c>
      <c r="G960" s="20"/>
      <c r="H960" s="20"/>
    </row>
    <row r="961" spans="1:8" ht="15.75" customHeight="1">
      <c r="A961" s="31" t="str">
        <f>+Table_2[[#This Row],[Producto]]&amp;Table_2[[#This Row],[Numero]]</f>
        <v>ORING30</v>
      </c>
      <c r="B961" s="31" t="s">
        <v>31</v>
      </c>
      <c r="C961" s="31">
        <v>30</v>
      </c>
      <c r="D961" s="31" t="s">
        <v>3874</v>
      </c>
      <c r="E961" s="32">
        <f>+VLOOKUP(Table_2[[#This Row],[ID]],LISTAS[],3,0)</f>
        <v>484.91</v>
      </c>
      <c r="F961" s="31" t="s">
        <v>8001</v>
      </c>
      <c r="G961" s="20"/>
      <c r="H961" s="20"/>
    </row>
    <row r="962" spans="1:8" ht="15.75" customHeight="1">
      <c r="A962" s="31" t="str">
        <f>+Table_2[[#This Row],[Producto]]&amp;Table_2[[#This Row],[Numero]]</f>
        <v>ORING31</v>
      </c>
      <c r="B962" s="31" t="s">
        <v>31</v>
      </c>
      <c r="C962" s="31">
        <v>31</v>
      </c>
      <c r="D962" s="31" t="s">
        <v>3875</v>
      </c>
      <c r="E962" s="32">
        <f>+VLOOKUP(Table_2[[#This Row],[ID]],LISTAS[],3,0)</f>
        <v>496.19</v>
      </c>
      <c r="F962" s="31" t="s">
        <v>8002</v>
      </c>
      <c r="G962" s="20"/>
      <c r="H962" s="20"/>
    </row>
    <row r="963" spans="1:8" ht="15.75" customHeight="1">
      <c r="A963" s="31" t="str">
        <f>+Table_2[[#This Row],[Producto]]&amp;Table_2[[#This Row],[Numero]]</f>
        <v>ORING32</v>
      </c>
      <c r="B963" s="31" t="s">
        <v>31</v>
      </c>
      <c r="C963" s="31">
        <v>32</v>
      </c>
      <c r="D963" s="31" t="s">
        <v>3876</v>
      </c>
      <c r="E963" s="32">
        <f>+VLOOKUP(Table_2[[#This Row],[ID]],LISTAS[],3,0)</f>
        <v>555.66</v>
      </c>
      <c r="F963" s="31" t="s">
        <v>8003</v>
      </c>
      <c r="G963" s="20"/>
      <c r="H963" s="20"/>
    </row>
    <row r="964" spans="1:8" ht="15.75" customHeight="1">
      <c r="A964" s="31" t="str">
        <f>+Table_2[[#This Row],[Producto]]&amp;Table_2[[#This Row],[Numero]]</f>
        <v>ORING33</v>
      </c>
      <c r="B964" s="31" t="s">
        <v>31</v>
      </c>
      <c r="C964" s="31">
        <v>33</v>
      </c>
      <c r="D964" s="31" t="s">
        <v>3877</v>
      </c>
      <c r="E964" s="32">
        <f>+VLOOKUP(Table_2[[#This Row],[ID]],LISTAS[],3,0)</f>
        <v>713.65</v>
      </c>
      <c r="F964" s="31" t="s">
        <v>8004</v>
      </c>
      <c r="G964" s="20"/>
      <c r="H964" s="20"/>
    </row>
    <row r="965" spans="1:8" ht="15.75" customHeight="1">
      <c r="A965" s="31" t="str">
        <f>+Table_2[[#This Row],[Producto]]&amp;Table_2[[#This Row],[Numero]]</f>
        <v>ORING34</v>
      </c>
      <c r="B965" s="31" t="s">
        <v>31</v>
      </c>
      <c r="C965" s="31">
        <v>34</v>
      </c>
      <c r="D965" s="31" t="s">
        <v>3878</v>
      </c>
      <c r="E965" s="32">
        <f>+VLOOKUP(Table_2[[#This Row],[ID]],LISTAS[],3,0)</f>
        <v>722.09</v>
      </c>
      <c r="F965" s="31" t="s">
        <v>8005</v>
      </c>
      <c r="G965" s="20"/>
      <c r="H965" s="20"/>
    </row>
    <row r="966" spans="1:8" ht="15.75" customHeight="1">
      <c r="A966" s="31" t="str">
        <f>+Table_2[[#This Row],[Producto]]&amp;Table_2[[#This Row],[Numero]]</f>
        <v>ORING35</v>
      </c>
      <c r="B966" s="31" t="s">
        <v>31</v>
      </c>
      <c r="C966" s="31">
        <v>35</v>
      </c>
      <c r="D966" s="31" t="s">
        <v>3879</v>
      </c>
      <c r="E966" s="32">
        <f>+VLOOKUP(Table_2[[#This Row],[ID]],LISTAS[],3,0)</f>
        <v>752.88</v>
      </c>
      <c r="F966" s="31" t="s">
        <v>8006</v>
      </c>
      <c r="G966" s="20"/>
      <c r="H966" s="20"/>
    </row>
    <row r="967" spans="1:8" ht="15.75" customHeight="1">
      <c r="A967" s="31" t="str">
        <f>+Table_2[[#This Row],[Producto]]&amp;Table_2[[#This Row],[Numero]]</f>
        <v>ORING36</v>
      </c>
      <c r="B967" s="31" t="s">
        <v>31</v>
      </c>
      <c r="C967" s="31">
        <v>36</v>
      </c>
      <c r="D967" s="31" t="s">
        <v>3880</v>
      </c>
      <c r="E967" s="32">
        <f>+VLOOKUP(Table_2[[#This Row],[ID]],LISTAS[],3,0)</f>
        <v>759.26</v>
      </c>
      <c r="F967" s="31" t="s">
        <v>8007</v>
      </c>
      <c r="G967" s="20"/>
      <c r="H967" s="20"/>
    </row>
    <row r="968" spans="1:8" ht="15.75" customHeight="1">
      <c r="A968" s="31" t="str">
        <f>+Table_2[[#This Row],[Producto]]&amp;Table_2[[#This Row],[Numero]]</f>
        <v>ORING37</v>
      </c>
      <c r="B968" s="31" t="s">
        <v>31</v>
      </c>
      <c r="C968" s="31">
        <v>37</v>
      </c>
      <c r="D968" s="31" t="s">
        <v>3881</v>
      </c>
      <c r="E968" s="32">
        <f>+VLOOKUP(Table_2[[#This Row],[ID]],LISTAS[],3,0)</f>
        <v>819.66</v>
      </c>
      <c r="F968" s="31" t="s">
        <v>8008</v>
      </c>
      <c r="G968" s="20"/>
      <c r="H968" s="20"/>
    </row>
    <row r="969" spans="1:8" ht="15.75" customHeight="1">
      <c r="A969" s="31" t="str">
        <f>+Table_2[[#This Row],[Producto]]&amp;Table_2[[#This Row],[Numero]]</f>
        <v>ORING38</v>
      </c>
      <c r="B969" s="31" t="s">
        <v>31</v>
      </c>
      <c r="C969" s="31">
        <v>38</v>
      </c>
      <c r="D969" s="31" t="s">
        <v>3882</v>
      </c>
      <c r="E969" s="32">
        <f>+VLOOKUP(Table_2[[#This Row],[ID]],LISTAS[],3,0)</f>
        <v>896.07</v>
      </c>
      <c r="F969" s="31" t="s">
        <v>8009</v>
      </c>
      <c r="G969" s="20"/>
      <c r="H969" s="20"/>
    </row>
    <row r="970" spans="1:8" ht="15.75" customHeight="1">
      <c r="A970" s="31" t="str">
        <f>+Table_2[[#This Row],[Producto]]&amp;Table_2[[#This Row],[Numero]]</f>
        <v>ORING39</v>
      </c>
      <c r="B970" s="31" t="s">
        <v>31</v>
      </c>
      <c r="C970" s="31">
        <v>39</v>
      </c>
      <c r="D970" s="31" t="s">
        <v>3883</v>
      </c>
      <c r="E970" s="32">
        <f>+VLOOKUP(Table_2[[#This Row],[ID]],LISTAS[],3,0)</f>
        <v>907.23</v>
      </c>
      <c r="F970" s="31" t="s">
        <v>8010</v>
      </c>
      <c r="G970" s="20"/>
      <c r="H970" s="20"/>
    </row>
    <row r="971" spans="1:8" ht="15.75" customHeight="1">
      <c r="A971" s="31" t="str">
        <f>+Table_2[[#This Row],[Producto]]&amp;Table_2[[#This Row],[Numero]]</f>
        <v>ORING40</v>
      </c>
      <c r="B971" s="31" t="s">
        <v>31</v>
      </c>
      <c r="C971" s="31">
        <v>40</v>
      </c>
      <c r="D971" s="31" t="s">
        <v>3884</v>
      </c>
      <c r="E971" s="32">
        <f>+VLOOKUP(Table_2[[#This Row],[ID]],LISTAS[],3,0)</f>
        <v>983.78</v>
      </c>
      <c r="F971" s="31" t="s">
        <v>8011</v>
      </c>
      <c r="G971" s="20"/>
      <c r="H971" s="20"/>
    </row>
    <row r="972" spans="1:8" ht="15.75" customHeight="1">
      <c r="A972" s="31" t="str">
        <f>+Table_2[[#This Row],[Producto]]&amp;Table_2[[#This Row],[Numero]]</f>
        <v>ORING41</v>
      </c>
      <c r="B972" s="31" t="s">
        <v>31</v>
      </c>
      <c r="C972" s="31">
        <v>41</v>
      </c>
      <c r="D972" s="31" t="s">
        <v>3885</v>
      </c>
      <c r="E972" s="32">
        <f>+VLOOKUP(Table_2[[#This Row],[ID]],LISTAS[],3,0)</f>
        <v>1034.29</v>
      </c>
      <c r="F972" s="31" t="s">
        <v>8012</v>
      </c>
      <c r="G972" s="20"/>
      <c r="H972" s="20"/>
    </row>
    <row r="973" spans="1:8" ht="15.75" customHeight="1">
      <c r="A973" s="31" t="str">
        <f>+Table_2[[#This Row],[Producto]]&amp;Table_2[[#This Row],[Numero]]</f>
        <v>ORING42</v>
      </c>
      <c r="B973" s="31" t="s">
        <v>31</v>
      </c>
      <c r="C973" s="31">
        <v>42</v>
      </c>
      <c r="D973" s="31" t="s">
        <v>3886</v>
      </c>
      <c r="E973" s="32">
        <f>+VLOOKUP(Table_2[[#This Row],[ID]],LISTAS[],3,0)</f>
        <v>1415.98</v>
      </c>
      <c r="F973" s="31" t="s">
        <v>8013</v>
      </c>
      <c r="G973" s="20"/>
      <c r="H973" s="20"/>
    </row>
    <row r="974" spans="1:8" ht="15.75" customHeight="1">
      <c r="A974" s="31" t="str">
        <f>+Table_2[[#This Row],[Producto]]&amp;Table_2[[#This Row],[Numero]]</f>
        <v>ORING43</v>
      </c>
      <c r="B974" s="31" t="s">
        <v>31</v>
      </c>
      <c r="C974" s="31">
        <v>43</v>
      </c>
      <c r="D974" s="31" t="s">
        <v>3887</v>
      </c>
      <c r="E974" s="32">
        <f>+VLOOKUP(Table_2[[#This Row],[ID]],LISTAS[],3,0)</f>
        <v>1436.37</v>
      </c>
      <c r="F974" s="31" t="s">
        <v>8014</v>
      </c>
      <c r="G974" s="20"/>
      <c r="H974" s="20"/>
    </row>
    <row r="975" spans="1:8" ht="15.75" customHeight="1">
      <c r="A975" s="31" t="str">
        <f>+Table_2[[#This Row],[Producto]]&amp;Table_2[[#This Row],[Numero]]</f>
        <v>ORING44</v>
      </c>
      <c r="B975" s="31" t="s">
        <v>31</v>
      </c>
      <c r="C975" s="31">
        <v>44</v>
      </c>
      <c r="D975" s="31" t="s">
        <v>3888</v>
      </c>
      <c r="E975" s="32">
        <f>+VLOOKUP(Table_2[[#This Row],[ID]],LISTAS[],3,0)</f>
        <v>1485.46</v>
      </c>
      <c r="F975" s="31" t="s">
        <v>8015</v>
      </c>
      <c r="G975" s="20"/>
      <c r="H975" s="20"/>
    </row>
    <row r="976" spans="1:8" ht="15.75" customHeight="1">
      <c r="A976" s="31" t="str">
        <f>+Table_2[[#This Row],[Producto]]&amp;Table_2[[#This Row],[Numero]]</f>
        <v>ORING45</v>
      </c>
      <c r="B976" s="31" t="s">
        <v>31</v>
      </c>
      <c r="C976" s="31">
        <v>45</v>
      </c>
      <c r="D976" s="31" t="s">
        <v>3889</v>
      </c>
      <c r="E976" s="32">
        <f>+VLOOKUP(Table_2[[#This Row],[ID]],LISTAS[],3,0)</f>
        <v>1710.72</v>
      </c>
      <c r="F976" s="31" t="s">
        <v>8016</v>
      </c>
      <c r="G976" s="20"/>
      <c r="H976" s="20"/>
    </row>
    <row r="977" spans="1:8" ht="15.75" customHeight="1">
      <c r="A977" s="31" t="str">
        <f>+Table_2[[#This Row],[Producto]]&amp;Table_2[[#This Row],[Numero]]</f>
        <v>ORING106</v>
      </c>
      <c r="B977" s="31" t="s">
        <v>31</v>
      </c>
      <c r="C977" s="31">
        <v>106</v>
      </c>
      <c r="D977" s="31" t="s">
        <v>3890</v>
      </c>
      <c r="E977" s="32">
        <f>+VLOOKUP(Table_2[[#This Row],[ID]],LISTAS[],3,0)</f>
        <v>97.43</v>
      </c>
      <c r="F977" s="31" t="s">
        <v>8017</v>
      </c>
      <c r="G977" s="20"/>
      <c r="H977" s="20"/>
    </row>
    <row r="978" spans="1:8" ht="15.75" customHeight="1">
      <c r="A978" s="31" t="str">
        <f>+Table_2[[#This Row],[Producto]]&amp;Table_2[[#This Row],[Numero]]</f>
        <v>ORING107</v>
      </c>
      <c r="B978" s="31" t="s">
        <v>31</v>
      </c>
      <c r="C978" s="31">
        <v>107</v>
      </c>
      <c r="D978" s="31" t="s">
        <v>3891</v>
      </c>
      <c r="E978" s="32">
        <f>+VLOOKUP(Table_2[[#This Row],[ID]],LISTAS[],3,0)</f>
        <v>103.86</v>
      </c>
      <c r="F978" s="31" t="s">
        <v>8018</v>
      </c>
      <c r="G978" s="20"/>
      <c r="H978" s="20"/>
    </row>
    <row r="979" spans="1:8" ht="15.75" customHeight="1">
      <c r="A979" s="31" t="str">
        <f>+Table_2[[#This Row],[Producto]]&amp;Table_2[[#This Row],[Numero]]</f>
        <v>ORING108</v>
      </c>
      <c r="B979" s="31" t="s">
        <v>31</v>
      </c>
      <c r="C979" s="31">
        <v>108</v>
      </c>
      <c r="D979" s="31" t="s">
        <v>3892</v>
      </c>
      <c r="E979" s="32">
        <f>+VLOOKUP(Table_2[[#This Row],[ID]],LISTAS[],3,0)</f>
        <v>103.86</v>
      </c>
      <c r="F979" s="31" t="s">
        <v>8019</v>
      </c>
      <c r="G979" s="20"/>
      <c r="H979" s="20"/>
    </row>
    <row r="980" spans="1:8" ht="15.75" customHeight="1">
      <c r="A980" s="31" t="str">
        <f>+Table_2[[#This Row],[Producto]]&amp;Table_2[[#This Row],[Numero]]</f>
        <v>ORING109</v>
      </c>
      <c r="B980" s="31" t="s">
        <v>31</v>
      </c>
      <c r="C980" s="31">
        <v>109</v>
      </c>
      <c r="D980" s="31" t="s">
        <v>3893</v>
      </c>
      <c r="E980" s="32">
        <f>+VLOOKUP(Table_2[[#This Row],[ID]],LISTAS[],3,0)</f>
        <v>109.35</v>
      </c>
      <c r="F980" s="31" t="s">
        <v>8020</v>
      </c>
      <c r="G980" s="20"/>
      <c r="H980" s="20"/>
    </row>
    <row r="981" spans="1:8" ht="15.75" customHeight="1">
      <c r="A981" s="31" t="str">
        <f>+Table_2[[#This Row],[Producto]]&amp;Table_2[[#This Row],[Numero]]</f>
        <v>ORING110</v>
      </c>
      <c r="B981" s="31" t="s">
        <v>31</v>
      </c>
      <c r="C981" s="31">
        <v>110</v>
      </c>
      <c r="D981" s="31" t="s">
        <v>3894</v>
      </c>
      <c r="E981" s="32">
        <f>+VLOOKUP(Table_2[[#This Row],[ID]],LISTAS[],3,0)</f>
        <v>120.67</v>
      </c>
      <c r="F981" s="31" t="s">
        <v>8021</v>
      </c>
      <c r="G981" s="20"/>
      <c r="H981" s="20"/>
    </row>
    <row r="982" spans="1:8" ht="15.75" customHeight="1">
      <c r="A982" s="31" t="str">
        <f>+Table_2[[#This Row],[Producto]]&amp;Table_2[[#This Row],[Numero]]</f>
        <v>ORING111</v>
      </c>
      <c r="B982" s="31" t="s">
        <v>31</v>
      </c>
      <c r="C982" s="31">
        <v>111</v>
      </c>
      <c r="D982" s="31" t="s">
        <v>3895</v>
      </c>
      <c r="E982" s="32">
        <f>+VLOOKUP(Table_2[[#This Row],[ID]],LISTAS[],3,0)</f>
        <v>138.22</v>
      </c>
      <c r="F982" s="31" t="s">
        <v>8022</v>
      </c>
      <c r="G982" s="20"/>
      <c r="H982" s="20"/>
    </row>
    <row r="983" spans="1:8" ht="15.75" customHeight="1">
      <c r="A983" s="31" t="str">
        <f>+Table_2[[#This Row],[Producto]]&amp;Table_2[[#This Row],[Numero]]</f>
        <v>ORING112</v>
      </c>
      <c r="B983" s="31" t="s">
        <v>31</v>
      </c>
      <c r="C983" s="31">
        <v>112</v>
      </c>
      <c r="D983" s="31" t="s">
        <v>3896</v>
      </c>
      <c r="E983" s="32">
        <f>+VLOOKUP(Table_2[[#This Row],[ID]],LISTAS[],3,0)</f>
        <v>152.31</v>
      </c>
      <c r="F983" s="31" t="s">
        <v>8023</v>
      </c>
      <c r="G983" s="20"/>
      <c r="H983" s="20"/>
    </row>
    <row r="984" spans="1:8" ht="15.75" customHeight="1">
      <c r="A984" s="31" t="str">
        <f>+Table_2[[#This Row],[Producto]]&amp;Table_2[[#This Row],[Numero]]</f>
        <v>ORING113</v>
      </c>
      <c r="B984" s="31" t="s">
        <v>31</v>
      </c>
      <c r="C984" s="31">
        <v>113</v>
      </c>
      <c r="D984" s="31" t="s">
        <v>3897</v>
      </c>
      <c r="E984" s="32">
        <f>+VLOOKUP(Table_2[[#This Row],[ID]],LISTAS[],3,0)</f>
        <v>169.12</v>
      </c>
      <c r="F984" s="31" t="s">
        <v>8024</v>
      </c>
      <c r="G984" s="20"/>
      <c r="H984" s="20"/>
    </row>
    <row r="985" spans="1:8" ht="15.75" customHeight="1">
      <c r="A985" s="31" t="str">
        <f>+Table_2[[#This Row],[Producto]]&amp;Table_2[[#This Row],[Numero]]</f>
        <v>ORING114</v>
      </c>
      <c r="B985" s="31" t="s">
        <v>31</v>
      </c>
      <c r="C985" s="31">
        <v>114</v>
      </c>
      <c r="D985" s="31" t="s">
        <v>3898</v>
      </c>
      <c r="E985" s="32">
        <f>+VLOOKUP(Table_2[[#This Row],[ID]],LISTAS[],3,0)</f>
        <v>184.62</v>
      </c>
      <c r="F985" s="31" t="s">
        <v>8025</v>
      </c>
      <c r="G985" s="20"/>
      <c r="H985" s="20"/>
    </row>
    <row r="986" spans="1:8" ht="15.75" customHeight="1">
      <c r="A986" s="31" t="str">
        <f>+Table_2[[#This Row],[Producto]]&amp;Table_2[[#This Row],[Numero]]</f>
        <v>ORING115</v>
      </c>
      <c r="B986" s="31" t="s">
        <v>31</v>
      </c>
      <c r="C986" s="31">
        <v>115</v>
      </c>
      <c r="D986" s="31" t="s">
        <v>3899</v>
      </c>
      <c r="E986" s="32">
        <f>+VLOOKUP(Table_2[[#This Row],[ID]],LISTAS[],3,0)</f>
        <v>201.43</v>
      </c>
      <c r="F986" s="31" t="s">
        <v>8026</v>
      </c>
      <c r="G986" s="20"/>
      <c r="H986" s="20"/>
    </row>
    <row r="987" spans="1:8" ht="15.75" customHeight="1">
      <c r="A987" s="31" t="str">
        <f>+Table_2[[#This Row],[Producto]]&amp;Table_2[[#This Row],[Numero]]</f>
        <v>ORING116</v>
      </c>
      <c r="B987" s="31" t="s">
        <v>31</v>
      </c>
      <c r="C987" s="31">
        <v>116</v>
      </c>
      <c r="D987" s="31" t="s">
        <v>3900</v>
      </c>
      <c r="E987" s="32">
        <f>+VLOOKUP(Table_2[[#This Row],[ID]],LISTAS[],3,0)</f>
        <v>224.63</v>
      </c>
      <c r="F987" s="31" t="s">
        <v>8027</v>
      </c>
      <c r="G987" s="20"/>
      <c r="H987" s="20"/>
    </row>
    <row r="988" spans="1:8" ht="15.75" customHeight="1">
      <c r="A988" s="31" t="str">
        <f>+Table_2[[#This Row],[Producto]]&amp;Table_2[[#This Row],[Numero]]</f>
        <v>ORING117</v>
      </c>
      <c r="B988" s="31" t="s">
        <v>31</v>
      </c>
      <c r="C988" s="31">
        <v>117</v>
      </c>
      <c r="D988" s="31" t="s">
        <v>3901</v>
      </c>
      <c r="E988" s="32">
        <f>+VLOOKUP(Table_2[[#This Row],[ID]],LISTAS[],3,0)</f>
        <v>246.41</v>
      </c>
      <c r="F988" s="31" t="s">
        <v>8028</v>
      </c>
      <c r="G988" s="20"/>
      <c r="H988" s="20"/>
    </row>
    <row r="989" spans="1:8" ht="15.75" customHeight="1">
      <c r="A989" s="31" t="str">
        <f>+Table_2[[#This Row],[Producto]]&amp;Table_2[[#This Row],[Numero]]</f>
        <v>ORING118</v>
      </c>
      <c r="B989" s="31" t="s">
        <v>31</v>
      </c>
      <c r="C989" s="31">
        <v>118</v>
      </c>
      <c r="D989" s="31" t="s">
        <v>3902</v>
      </c>
      <c r="E989" s="32">
        <f>+VLOOKUP(Table_2[[#This Row],[ID]],LISTAS[],3,0)</f>
        <v>267.33</v>
      </c>
      <c r="F989" s="31" t="s">
        <v>8029</v>
      </c>
      <c r="G989" s="20"/>
      <c r="H989" s="20"/>
    </row>
    <row r="990" spans="1:8" ht="15.75" customHeight="1">
      <c r="A990" s="31" t="str">
        <f>+Table_2[[#This Row],[Producto]]&amp;Table_2[[#This Row],[Numero]]</f>
        <v>ORING119</v>
      </c>
      <c r="B990" s="31" t="s">
        <v>31</v>
      </c>
      <c r="C990" s="31">
        <v>119</v>
      </c>
      <c r="D990" s="31" t="s">
        <v>3903</v>
      </c>
      <c r="E990" s="32">
        <f>+VLOOKUP(Table_2[[#This Row],[ID]],LISTAS[],3,0)</f>
        <v>291.17</v>
      </c>
      <c r="F990" s="31" t="s">
        <v>8030</v>
      </c>
      <c r="G990" s="20"/>
      <c r="H990" s="20"/>
    </row>
    <row r="991" spans="1:8" ht="15.75" customHeight="1">
      <c r="A991" s="31" t="str">
        <f>+Table_2[[#This Row],[Producto]]&amp;Table_2[[#This Row],[Numero]]</f>
        <v>ORING120</v>
      </c>
      <c r="B991" s="31" t="s">
        <v>31</v>
      </c>
      <c r="C991" s="31">
        <v>120</v>
      </c>
      <c r="D991" s="31" t="s">
        <v>3904</v>
      </c>
      <c r="E991" s="32">
        <f>+VLOOKUP(Table_2[[#This Row],[ID]],LISTAS[],3,0)</f>
        <v>303.23</v>
      </c>
      <c r="F991" s="31" t="s">
        <v>8031</v>
      </c>
      <c r="G991" s="20"/>
      <c r="H991" s="20"/>
    </row>
    <row r="992" spans="1:8" ht="15.75" customHeight="1">
      <c r="A992" s="31" t="str">
        <f>+Table_2[[#This Row],[Producto]]&amp;Table_2[[#This Row],[Numero]]</f>
        <v>ORING121</v>
      </c>
      <c r="B992" s="31" t="s">
        <v>31</v>
      </c>
      <c r="C992" s="31">
        <v>121</v>
      </c>
      <c r="D992" s="31" t="s">
        <v>3905</v>
      </c>
      <c r="E992" s="32">
        <f>+VLOOKUP(Table_2[[#This Row],[ID]],LISTAS[],3,0)</f>
        <v>317.83999999999997</v>
      </c>
      <c r="F992" s="31" t="s">
        <v>8032</v>
      </c>
      <c r="G992" s="20"/>
      <c r="H992" s="20"/>
    </row>
    <row r="993" spans="1:8" ht="15.75" customHeight="1">
      <c r="A993" s="31" t="str">
        <f>+Table_2[[#This Row],[Producto]]&amp;Table_2[[#This Row],[Numero]]</f>
        <v>ORING122</v>
      </c>
      <c r="B993" s="31" t="s">
        <v>31</v>
      </c>
      <c r="C993" s="31">
        <v>122</v>
      </c>
      <c r="D993" s="31" t="s">
        <v>3906</v>
      </c>
      <c r="E993" s="32">
        <f>+VLOOKUP(Table_2[[#This Row],[ID]],LISTAS[],3,0)</f>
        <v>354.38</v>
      </c>
      <c r="F993" s="31" t="s">
        <v>8033</v>
      </c>
      <c r="G993" s="20"/>
      <c r="H993" s="20"/>
    </row>
    <row r="994" spans="1:8" ht="15.75" customHeight="1">
      <c r="A994" s="31" t="str">
        <f>+Table_2[[#This Row],[Producto]]&amp;Table_2[[#This Row],[Numero]]</f>
        <v>ORING123</v>
      </c>
      <c r="B994" s="31" t="s">
        <v>31</v>
      </c>
      <c r="C994" s="31">
        <v>123</v>
      </c>
      <c r="D994" s="31" t="s">
        <v>3907</v>
      </c>
      <c r="E994" s="32">
        <f>+VLOOKUP(Table_2[[#This Row],[ID]],LISTAS[],3,0)</f>
        <v>383.22</v>
      </c>
      <c r="F994" s="31" t="s">
        <v>8034</v>
      </c>
      <c r="G994" s="20"/>
      <c r="H994" s="20"/>
    </row>
    <row r="995" spans="1:8" ht="15.75" customHeight="1">
      <c r="A995" s="31" t="str">
        <f>+Table_2[[#This Row],[Producto]]&amp;Table_2[[#This Row],[Numero]]</f>
        <v>ORING124</v>
      </c>
      <c r="B995" s="31" t="s">
        <v>31</v>
      </c>
      <c r="C995" s="31">
        <v>124</v>
      </c>
      <c r="D995" s="31" t="s">
        <v>3908</v>
      </c>
      <c r="E995" s="32">
        <f>+VLOOKUP(Table_2[[#This Row],[ID]],LISTAS[],3,0)</f>
        <v>416.17</v>
      </c>
      <c r="F995" s="31" t="s">
        <v>8035</v>
      </c>
      <c r="G995" s="20"/>
      <c r="H995" s="20"/>
    </row>
    <row r="996" spans="1:8" ht="15.75" customHeight="1">
      <c r="A996" s="31" t="str">
        <f>+Table_2[[#This Row],[Producto]]&amp;Table_2[[#This Row],[Numero]]</f>
        <v>ORING125</v>
      </c>
      <c r="B996" s="31" t="s">
        <v>31</v>
      </c>
      <c r="C996" s="31">
        <v>125</v>
      </c>
      <c r="D996" s="31" t="s">
        <v>3909</v>
      </c>
      <c r="E996" s="32">
        <f>+VLOOKUP(Table_2[[#This Row],[ID]],LISTAS[],3,0)</f>
        <v>431.56</v>
      </c>
      <c r="F996" s="31" t="s">
        <v>8036</v>
      </c>
      <c r="G996" s="20"/>
      <c r="H996" s="20"/>
    </row>
    <row r="997" spans="1:8" ht="15.75" customHeight="1">
      <c r="A997" s="31" t="str">
        <f>+Table_2[[#This Row],[Producto]]&amp;Table_2[[#This Row],[Numero]]</f>
        <v>ORING126</v>
      </c>
      <c r="B997" s="31" t="s">
        <v>31</v>
      </c>
      <c r="C997" s="31">
        <v>126</v>
      </c>
      <c r="D997" s="31" t="s">
        <v>3910</v>
      </c>
      <c r="E997" s="32">
        <f>+VLOOKUP(Table_2[[#This Row],[ID]],LISTAS[],3,0)</f>
        <v>468.72</v>
      </c>
      <c r="F997" s="31" t="s">
        <v>8037</v>
      </c>
      <c r="G997" s="20"/>
      <c r="H997" s="20"/>
    </row>
    <row r="998" spans="1:8" ht="15.75" customHeight="1">
      <c r="A998" s="31" t="str">
        <f>+Table_2[[#This Row],[Producto]]&amp;Table_2[[#This Row],[Numero]]</f>
        <v>ORING127</v>
      </c>
      <c r="B998" s="31" t="s">
        <v>31</v>
      </c>
      <c r="C998" s="31">
        <v>127</v>
      </c>
      <c r="D998" s="31" t="s">
        <v>3911</v>
      </c>
      <c r="E998" s="32">
        <f>+VLOOKUP(Table_2[[#This Row],[ID]],LISTAS[],3,0)</f>
        <v>523.35</v>
      </c>
      <c r="F998" s="31" t="s">
        <v>8038</v>
      </c>
      <c r="G998" s="20"/>
      <c r="H998" s="20"/>
    </row>
    <row r="999" spans="1:8" ht="15.75" customHeight="1">
      <c r="A999" s="31" t="str">
        <f>+Table_2[[#This Row],[Producto]]&amp;Table_2[[#This Row],[Numero]]</f>
        <v>ORING128</v>
      </c>
      <c r="B999" s="31" t="s">
        <v>31</v>
      </c>
      <c r="C999" s="31">
        <v>128</v>
      </c>
      <c r="D999" s="31" t="s">
        <v>3912</v>
      </c>
      <c r="E999" s="32">
        <f>+VLOOKUP(Table_2[[#This Row],[ID]],LISTAS[],3,0)</f>
        <v>520.65</v>
      </c>
      <c r="F999" s="31" t="s">
        <v>8039</v>
      </c>
      <c r="G999" s="20"/>
      <c r="H999" s="20"/>
    </row>
    <row r="1000" spans="1:8" ht="15.75" customHeight="1">
      <c r="A1000" s="31" t="str">
        <f>+Table_2[[#This Row],[Producto]]&amp;Table_2[[#This Row],[Numero]]</f>
        <v>ORING129</v>
      </c>
      <c r="B1000" s="31" t="s">
        <v>31</v>
      </c>
      <c r="C1000" s="31">
        <v>129</v>
      </c>
      <c r="D1000" s="31" t="s">
        <v>3913</v>
      </c>
      <c r="E1000" s="32">
        <f>+VLOOKUP(Table_2[[#This Row],[ID]],LISTAS[],3,0)</f>
        <v>533.99</v>
      </c>
      <c r="F1000" s="31" t="s">
        <v>8040</v>
      </c>
      <c r="G1000" s="20"/>
      <c r="H1000" s="20"/>
    </row>
    <row r="1001" spans="1:8" ht="15.75" customHeight="1">
      <c r="A1001" s="31" t="str">
        <f>+Table_2[[#This Row],[Producto]]&amp;Table_2[[#This Row],[Numero]]</f>
        <v>ORING130</v>
      </c>
      <c r="B1001" s="31" t="s">
        <v>31</v>
      </c>
      <c r="C1001" s="31">
        <v>130</v>
      </c>
      <c r="D1001" s="31" t="s">
        <v>3914</v>
      </c>
      <c r="E1001" s="32">
        <f>+VLOOKUP(Table_2[[#This Row],[ID]],LISTAS[],3,0)</f>
        <v>559.24</v>
      </c>
      <c r="F1001" s="31" t="s">
        <v>8041</v>
      </c>
      <c r="G1001" s="20"/>
      <c r="H1001" s="20"/>
    </row>
    <row r="1002" spans="1:8" ht="15.75" customHeight="1">
      <c r="A1002" s="31" t="str">
        <f>+Table_2[[#This Row],[Producto]]&amp;Table_2[[#This Row],[Numero]]</f>
        <v>ORING131</v>
      </c>
      <c r="B1002" s="31" t="s">
        <v>31</v>
      </c>
      <c r="C1002" s="31">
        <v>131</v>
      </c>
      <c r="D1002" s="31" t="s">
        <v>3915</v>
      </c>
      <c r="E1002" s="32">
        <f>+VLOOKUP(Table_2[[#This Row],[ID]],LISTAS[],3,0)</f>
        <v>589.39</v>
      </c>
      <c r="F1002" s="31" t="s">
        <v>8042</v>
      </c>
      <c r="G1002" s="20"/>
      <c r="H1002" s="20"/>
    </row>
    <row r="1003" spans="1:8" ht="15.75" customHeight="1">
      <c r="A1003" s="31" t="str">
        <f>+Table_2[[#This Row],[Producto]]&amp;Table_2[[#This Row],[Numero]]</f>
        <v>ORING132</v>
      </c>
      <c r="B1003" s="31" t="s">
        <v>31</v>
      </c>
      <c r="C1003" s="31">
        <v>132</v>
      </c>
      <c r="D1003" s="31" t="s">
        <v>3916</v>
      </c>
      <c r="E1003" s="32">
        <f>+VLOOKUP(Table_2[[#This Row],[ID]],LISTAS[],3,0)</f>
        <v>612.59</v>
      </c>
      <c r="F1003" s="31" t="s">
        <v>8043</v>
      </c>
      <c r="G1003" s="20"/>
      <c r="H1003" s="20"/>
    </row>
    <row r="1004" spans="1:8" ht="15.75" customHeight="1">
      <c r="A1004" s="31" t="str">
        <f>+Table_2[[#This Row],[Producto]]&amp;Table_2[[#This Row],[Numero]]</f>
        <v>ORING133</v>
      </c>
      <c r="B1004" s="31" t="s">
        <v>31</v>
      </c>
      <c r="C1004" s="31">
        <v>133</v>
      </c>
      <c r="D1004" s="31" t="s">
        <v>3917</v>
      </c>
      <c r="E1004" s="32">
        <f>+VLOOKUP(Table_2[[#This Row],[ID]],LISTAS[],3,0)</f>
        <v>621.71</v>
      </c>
      <c r="F1004" s="31" t="s">
        <v>8044</v>
      </c>
      <c r="G1004" s="20"/>
      <c r="H1004" s="20"/>
    </row>
    <row r="1005" spans="1:8" ht="15.75" customHeight="1">
      <c r="A1005" s="31" t="str">
        <f>+Table_2[[#This Row],[Producto]]&amp;Table_2[[#This Row],[Numero]]</f>
        <v>ORING134</v>
      </c>
      <c r="B1005" s="31" t="s">
        <v>31</v>
      </c>
      <c r="C1005" s="31">
        <v>134</v>
      </c>
      <c r="D1005" s="31" t="s">
        <v>3918</v>
      </c>
      <c r="E1005" s="32">
        <f>+VLOOKUP(Table_2[[#This Row],[ID]],LISTAS[],3,0)</f>
        <v>643.49</v>
      </c>
      <c r="F1005" s="31" t="s">
        <v>8045</v>
      </c>
      <c r="G1005" s="20"/>
      <c r="H1005" s="20"/>
    </row>
    <row r="1006" spans="1:8" ht="15.75" customHeight="1">
      <c r="A1006" s="31" t="str">
        <f>+Table_2[[#This Row],[Producto]]&amp;Table_2[[#This Row],[Numero]]</f>
        <v>ORING135</v>
      </c>
      <c r="B1006" s="31" t="s">
        <v>31</v>
      </c>
      <c r="C1006" s="31">
        <v>135</v>
      </c>
      <c r="D1006" s="31" t="s">
        <v>3919</v>
      </c>
      <c r="E1006" s="32">
        <f>+VLOOKUP(Table_2[[#This Row],[ID]],LISTAS[],3,0)</f>
        <v>657.06</v>
      </c>
      <c r="F1006" s="31" t="s">
        <v>8046</v>
      </c>
      <c r="G1006" s="20"/>
      <c r="H1006" s="20"/>
    </row>
    <row r="1007" spans="1:8" ht="15.75" customHeight="1">
      <c r="A1007" s="31" t="str">
        <f>+Table_2[[#This Row],[Producto]]&amp;Table_2[[#This Row],[Numero]]</f>
        <v>ORING136</v>
      </c>
      <c r="B1007" s="31" t="s">
        <v>31</v>
      </c>
      <c r="C1007" s="31">
        <v>136</v>
      </c>
      <c r="D1007" s="31" t="s">
        <v>3920</v>
      </c>
      <c r="E1007" s="32">
        <f>+VLOOKUP(Table_2[[#This Row],[ID]],LISTAS[],3,0)</f>
        <v>769.18</v>
      </c>
      <c r="F1007" s="31" t="s">
        <v>8047</v>
      </c>
      <c r="G1007" s="20"/>
      <c r="H1007" s="20"/>
    </row>
    <row r="1008" spans="1:8" ht="15.75" customHeight="1">
      <c r="A1008" s="31" t="str">
        <f>+Table_2[[#This Row],[Producto]]&amp;Table_2[[#This Row],[Numero]]</f>
        <v>ORING137</v>
      </c>
      <c r="B1008" s="31" t="s">
        <v>31</v>
      </c>
      <c r="C1008" s="31">
        <v>137</v>
      </c>
      <c r="D1008" s="31" t="s">
        <v>3921</v>
      </c>
      <c r="E1008" s="32">
        <f>+VLOOKUP(Table_2[[#This Row],[ID]],LISTAS[],3,0)</f>
        <v>777.4</v>
      </c>
      <c r="F1008" s="31" t="s">
        <v>8048</v>
      </c>
      <c r="G1008" s="20"/>
      <c r="H1008" s="20"/>
    </row>
    <row r="1009" spans="1:8" ht="15.75" customHeight="1">
      <c r="A1009" s="31" t="str">
        <f>+Table_2[[#This Row],[Producto]]&amp;Table_2[[#This Row],[Numero]]</f>
        <v>ORING138</v>
      </c>
      <c r="B1009" s="31" t="s">
        <v>31</v>
      </c>
      <c r="C1009" s="31">
        <v>138</v>
      </c>
      <c r="D1009" s="31" t="s">
        <v>3922</v>
      </c>
      <c r="E1009" s="32">
        <f>+VLOOKUP(Table_2[[#This Row],[ID]],LISTAS[],3,0)</f>
        <v>805.32</v>
      </c>
      <c r="F1009" s="31" t="s">
        <v>8049</v>
      </c>
      <c r="G1009" s="20"/>
      <c r="H1009" s="20"/>
    </row>
    <row r="1010" spans="1:8" ht="15.75" customHeight="1">
      <c r="A1010" s="31" t="str">
        <f>+Table_2[[#This Row],[Producto]]&amp;Table_2[[#This Row],[Numero]]</f>
        <v>ORING139</v>
      </c>
      <c r="B1010" s="31" t="s">
        <v>31</v>
      </c>
      <c r="C1010" s="31">
        <v>139</v>
      </c>
      <c r="D1010" s="31" t="s">
        <v>3923</v>
      </c>
      <c r="E1010" s="32">
        <f>+VLOOKUP(Table_2[[#This Row],[ID]],LISTAS[],3,0)</f>
        <v>812.63</v>
      </c>
      <c r="F1010" s="31" t="s">
        <v>8050</v>
      </c>
      <c r="G1010" s="20"/>
      <c r="H1010" s="20"/>
    </row>
    <row r="1011" spans="1:8" ht="15.75" customHeight="1">
      <c r="A1011" s="31" t="str">
        <f>+Table_2[[#This Row],[Producto]]&amp;Table_2[[#This Row],[Numero]]</f>
        <v>ORING140</v>
      </c>
      <c r="B1011" s="31" t="s">
        <v>31</v>
      </c>
      <c r="C1011" s="31">
        <v>140</v>
      </c>
      <c r="D1011" s="31" t="s">
        <v>3924</v>
      </c>
      <c r="E1011" s="32">
        <f>+VLOOKUP(Table_2[[#This Row],[ID]],LISTAS[],3,0)</f>
        <v>822.22</v>
      </c>
      <c r="F1011" s="31" t="s">
        <v>8051</v>
      </c>
      <c r="G1011" s="20"/>
      <c r="H1011" s="20"/>
    </row>
    <row r="1012" spans="1:8" ht="15.75" customHeight="1">
      <c r="A1012" s="31" t="str">
        <f>+Table_2[[#This Row],[Producto]]&amp;Table_2[[#This Row],[Numero]]</f>
        <v>ORING141</v>
      </c>
      <c r="B1012" s="31" t="s">
        <v>31</v>
      </c>
      <c r="C1012" s="31">
        <v>141</v>
      </c>
      <c r="D1012" s="31" t="s">
        <v>3925</v>
      </c>
      <c r="E1012" s="32">
        <f>+VLOOKUP(Table_2[[#This Row],[ID]],LISTAS[],3,0)</f>
        <v>822.94</v>
      </c>
      <c r="F1012" s="31" t="s">
        <v>8052</v>
      </c>
      <c r="G1012" s="20"/>
      <c r="H1012" s="20"/>
    </row>
    <row r="1013" spans="1:8" ht="15.75" customHeight="1">
      <c r="A1013" s="31" t="str">
        <f>+Table_2[[#This Row],[Producto]]&amp;Table_2[[#This Row],[Numero]]</f>
        <v>ORING142</v>
      </c>
      <c r="B1013" s="31" t="s">
        <v>31</v>
      </c>
      <c r="C1013" s="31">
        <v>142</v>
      </c>
      <c r="D1013" s="31" t="s">
        <v>3926</v>
      </c>
      <c r="E1013" s="32">
        <f>+VLOOKUP(Table_2[[#This Row],[ID]],LISTAS[],3,0)</f>
        <v>900.29</v>
      </c>
      <c r="F1013" s="31" t="s">
        <v>8053</v>
      </c>
      <c r="G1013" s="20"/>
      <c r="H1013" s="20"/>
    </row>
    <row r="1014" spans="1:8" ht="15.75" customHeight="1">
      <c r="A1014" s="31" t="str">
        <f>+Table_2[[#This Row],[Producto]]&amp;Table_2[[#This Row],[Numero]]</f>
        <v>ORING143</v>
      </c>
      <c r="B1014" s="31" t="s">
        <v>31</v>
      </c>
      <c r="C1014" s="31">
        <v>143</v>
      </c>
      <c r="D1014" s="31" t="s">
        <v>3927</v>
      </c>
      <c r="E1014" s="32">
        <f>+VLOOKUP(Table_2[[#This Row],[ID]],LISTAS[],3,0)</f>
        <v>935.82</v>
      </c>
      <c r="F1014" s="31" t="s">
        <v>8054</v>
      </c>
      <c r="G1014" s="20"/>
      <c r="H1014" s="20"/>
    </row>
    <row r="1015" spans="1:8" ht="15.75" customHeight="1">
      <c r="A1015" s="31" t="str">
        <f>+Table_2[[#This Row],[Producto]]&amp;Table_2[[#This Row],[Numero]]</f>
        <v>ORING144</v>
      </c>
      <c r="B1015" s="31" t="s">
        <v>31</v>
      </c>
      <c r="C1015" s="31">
        <v>144</v>
      </c>
      <c r="D1015" s="31" t="s">
        <v>3928</v>
      </c>
      <c r="E1015" s="32">
        <f>+VLOOKUP(Table_2[[#This Row],[ID]],LISTAS[],3,0)</f>
        <v>935.06</v>
      </c>
      <c r="F1015" s="31" t="s">
        <v>8055</v>
      </c>
      <c r="G1015" s="20"/>
      <c r="H1015" s="20"/>
    </row>
    <row r="1016" spans="1:8" ht="15.75" customHeight="1">
      <c r="A1016" s="31" t="str">
        <f>+Table_2[[#This Row],[Producto]]&amp;Table_2[[#This Row],[Numero]]</f>
        <v>ORING145</v>
      </c>
      <c r="B1016" s="31" t="s">
        <v>31</v>
      </c>
      <c r="C1016" s="31">
        <v>145</v>
      </c>
      <c r="D1016" s="31" t="s">
        <v>3929</v>
      </c>
      <c r="E1016" s="32">
        <f>+VLOOKUP(Table_2[[#This Row],[ID]],LISTAS[],3,0)</f>
        <v>940.52</v>
      </c>
      <c r="F1016" s="31" t="s">
        <v>8056</v>
      </c>
      <c r="G1016" s="20"/>
      <c r="H1016" s="20"/>
    </row>
    <row r="1017" spans="1:8" ht="15.75" customHeight="1">
      <c r="A1017" s="31" t="str">
        <f>+Table_2[[#This Row],[Producto]]&amp;Table_2[[#This Row],[Numero]]</f>
        <v>ORING146</v>
      </c>
      <c r="B1017" s="31" t="s">
        <v>31</v>
      </c>
      <c r="C1017" s="31">
        <v>146</v>
      </c>
      <c r="D1017" s="31" t="s">
        <v>3930</v>
      </c>
      <c r="E1017" s="32">
        <f>+VLOOKUP(Table_2[[#This Row],[ID]],LISTAS[],3,0)</f>
        <v>964.87</v>
      </c>
      <c r="F1017" s="31" t="s">
        <v>8057</v>
      </c>
      <c r="G1017" s="20"/>
      <c r="H1017" s="20"/>
    </row>
    <row r="1018" spans="1:8" ht="15.75" customHeight="1">
      <c r="A1018" s="31" t="str">
        <f>+Table_2[[#This Row],[Producto]]&amp;Table_2[[#This Row],[Numero]]</f>
        <v>ORING147</v>
      </c>
      <c r="B1018" s="31" t="s">
        <v>31</v>
      </c>
      <c r="C1018" s="31">
        <v>147</v>
      </c>
      <c r="D1018" s="31" t="s">
        <v>3931</v>
      </c>
      <c r="E1018" s="32">
        <f>+VLOOKUP(Table_2[[#This Row],[ID]],LISTAS[],3,0)</f>
        <v>1077.1300000000001</v>
      </c>
      <c r="F1018" s="31" t="s">
        <v>8058</v>
      </c>
      <c r="G1018" s="20"/>
      <c r="H1018" s="20"/>
    </row>
    <row r="1019" spans="1:8" ht="15.75" customHeight="1">
      <c r="A1019" s="31" t="str">
        <f>+Table_2[[#This Row],[Producto]]&amp;Table_2[[#This Row],[Numero]]</f>
        <v>ORING201</v>
      </c>
      <c r="B1019" s="31" t="s">
        <v>31</v>
      </c>
      <c r="C1019" s="31">
        <v>201</v>
      </c>
      <c r="D1019" s="31" t="s">
        <v>3932</v>
      </c>
      <c r="E1019" s="32">
        <f>+VLOOKUP(Table_2[[#This Row],[ID]],LISTAS[],3,0)</f>
        <v>174.87</v>
      </c>
      <c r="F1019" s="31" t="s">
        <v>8059</v>
      </c>
      <c r="G1019" s="20"/>
      <c r="H1019" s="20"/>
    </row>
    <row r="1020" spans="1:8" ht="15.75" customHeight="1">
      <c r="A1020" s="31" t="str">
        <f>+Table_2[[#This Row],[Producto]]&amp;Table_2[[#This Row],[Numero]]</f>
        <v>ORING202</v>
      </c>
      <c r="B1020" s="31" t="s">
        <v>31</v>
      </c>
      <c r="C1020" s="31">
        <v>202</v>
      </c>
      <c r="D1020" s="31" t="s">
        <v>3933</v>
      </c>
      <c r="E1020" s="32">
        <f>+VLOOKUP(Table_2[[#This Row],[ID]],LISTAS[],3,0)</f>
        <v>194.11</v>
      </c>
      <c r="F1020" s="31" t="s">
        <v>8060</v>
      </c>
      <c r="G1020" s="20"/>
      <c r="H1020" s="20"/>
    </row>
    <row r="1021" spans="1:8" ht="15.75" customHeight="1">
      <c r="A1021" s="31" t="str">
        <f>+Table_2[[#This Row],[Producto]]&amp;Table_2[[#This Row],[Numero]]</f>
        <v>ORING203</v>
      </c>
      <c r="B1021" s="31" t="s">
        <v>31</v>
      </c>
      <c r="C1021" s="31">
        <v>203</v>
      </c>
      <c r="D1021" s="31" t="s">
        <v>3934</v>
      </c>
      <c r="E1021" s="32">
        <f>+VLOOKUP(Table_2[[#This Row],[ID]],LISTAS[],3,0)</f>
        <v>203.72</v>
      </c>
      <c r="F1021" s="31" t="s">
        <v>8061</v>
      </c>
      <c r="G1021" s="20"/>
      <c r="H1021" s="20"/>
    </row>
    <row r="1022" spans="1:8" ht="15.75" customHeight="1">
      <c r="A1022" s="31" t="str">
        <f>+Table_2[[#This Row],[Producto]]&amp;Table_2[[#This Row],[Numero]]</f>
        <v>ORING204</v>
      </c>
      <c r="B1022" s="31" t="s">
        <v>31</v>
      </c>
      <c r="C1022" s="31">
        <v>204</v>
      </c>
      <c r="D1022" s="31" t="s">
        <v>3935</v>
      </c>
      <c r="E1022" s="32">
        <f>+VLOOKUP(Table_2[[#This Row],[ID]],LISTAS[],3,0)</f>
        <v>204.87</v>
      </c>
      <c r="F1022" s="31" t="s">
        <v>8062</v>
      </c>
      <c r="G1022" s="20"/>
      <c r="H1022" s="20"/>
    </row>
    <row r="1023" spans="1:8" ht="15.75" customHeight="1">
      <c r="A1023" s="31" t="str">
        <f>+Table_2[[#This Row],[Producto]]&amp;Table_2[[#This Row],[Numero]]</f>
        <v>ORING205</v>
      </c>
      <c r="B1023" s="31" t="s">
        <v>31</v>
      </c>
      <c r="C1023" s="31">
        <v>205</v>
      </c>
      <c r="D1023" s="31" t="s">
        <v>3936</v>
      </c>
      <c r="E1023" s="32">
        <f>+VLOOKUP(Table_2[[#This Row],[ID]],LISTAS[],3,0)</f>
        <v>220.41</v>
      </c>
      <c r="F1023" s="31" t="s">
        <v>8063</v>
      </c>
      <c r="G1023" s="20"/>
      <c r="H1023" s="20"/>
    </row>
    <row r="1024" spans="1:8" ht="15.75" customHeight="1">
      <c r="A1024" s="31" t="str">
        <f>+Table_2[[#This Row],[Producto]]&amp;Table_2[[#This Row],[Numero]]</f>
        <v>ORING206</v>
      </c>
      <c r="B1024" s="31" t="s">
        <v>31</v>
      </c>
      <c r="C1024" s="31">
        <v>206</v>
      </c>
      <c r="D1024" s="31" t="s">
        <v>3937</v>
      </c>
      <c r="E1024" s="32">
        <f>+VLOOKUP(Table_2[[#This Row],[ID]],LISTAS[],3,0)</f>
        <v>240.77</v>
      </c>
      <c r="F1024" s="31" t="s">
        <v>8064</v>
      </c>
      <c r="G1024" s="20"/>
      <c r="H1024" s="20"/>
    </row>
    <row r="1025" spans="1:8" ht="15.75" customHeight="1">
      <c r="A1025" s="31" t="str">
        <f>+Table_2[[#This Row],[Producto]]&amp;Table_2[[#This Row],[Numero]]</f>
        <v>ORING207</v>
      </c>
      <c r="B1025" s="31" t="s">
        <v>31</v>
      </c>
      <c r="C1025" s="31">
        <v>207</v>
      </c>
      <c r="D1025" s="31" t="s">
        <v>3938</v>
      </c>
      <c r="E1025" s="32">
        <f>+VLOOKUP(Table_2[[#This Row],[ID]],LISTAS[],3,0)</f>
        <v>269.5</v>
      </c>
      <c r="F1025" s="31" t="s">
        <v>8065</v>
      </c>
      <c r="G1025" s="20"/>
      <c r="H1025" s="20"/>
    </row>
    <row r="1026" spans="1:8" ht="15.75" customHeight="1">
      <c r="A1026" s="31" t="str">
        <f>+Table_2[[#This Row],[Producto]]&amp;Table_2[[#This Row],[Numero]]</f>
        <v>ORING208</v>
      </c>
      <c r="B1026" s="31" t="s">
        <v>31</v>
      </c>
      <c r="C1026" s="31">
        <v>208</v>
      </c>
      <c r="D1026" s="31" t="s">
        <v>3939</v>
      </c>
      <c r="E1026" s="32">
        <f>+VLOOKUP(Table_2[[#This Row],[ID]],LISTAS[],3,0)</f>
        <v>291.95</v>
      </c>
      <c r="F1026" s="31" t="s">
        <v>8066</v>
      </c>
      <c r="G1026" s="20"/>
      <c r="H1026" s="20"/>
    </row>
    <row r="1027" spans="1:8" ht="15.75" customHeight="1">
      <c r="A1027" s="31" t="str">
        <f>+Table_2[[#This Row],[Producto]]&amp;Table_2[[#This Row],[Numero]]</f>
        <v>ORING209</v>
      </c>
      <c r="B1027" s="31" t="s">
        <v>31</v>
      </c>
      <c r="C1027" s="31">
        <v>209</v>
      </c>
      <c r="D1027" s="31" t="s">
        <v>3940</v>
      </c>
      <c r="E1027" s="32">
        <f>+VLOOKUP(Table_2[[#This Row],[ID]],LISTAS[],3,0)</f>
        <v>324.12</v>
      </c>
      <c r="F1027" s="31" t="s">
        <v>8067</v>
      </c>
      <c r="G1027" s="20"/>
      <c r="H1027" s="20"/>
    </row>
    <row r="1028" spans="1:8" ht="15.75" customHeight="1">
      <c r="A1028" s="31" t="str">
        <f>+Table_2[[#This Row],[Producto]]&amp;Table_2[[#This Row],[Numero]]</f>
        <v>ORING210</v>
      </c>
      <c r="B1028" s="31" t="s">
        <v>31</v>
      </c>
      <c r="C1028" s="31">
        <v>210</v>
      </c>
      <c r="D1028" s="31" t="s">
        <v>3941</v>
      </c>
      <c r="E1028" s="32">
        <f>+VLOOKUP(Table_2[[#This Row],[ID]],LISTAS[],3,0)</f>
        <v>333.98</v>
      </c>
      <c r="F1028" s="31" t="s">
        <v>8068</v>
      </c>
      <c r="G1028" s="20"/>
      <c r="H1028" s="20"/>
    </row>
    <row r="1029" spans="1:8" ht="15.75" customHeight="1">
      <c r="A1029" s="31" t="str">
        <f>+Table_2[[#This Row],[Producto]]&amp;Table_2[[#This Row],[Numero]]</f>
        <v>ORING211</v>
      </c>
      <c r="B1029" s="31" t="s">
        <v>31</v>
      </c>
      <c r="C1029" s="31">
        <v>211</v>
      </c>
      <c r="D1029" s="31" t="s">
        <v>3942</v>
      </c>
      <c r="E1029" s="32">
        <f>+VLOOKUP(Table_2[[#This Row],[ID]],LISTAS[],3,0)</f>
        <v>353.59</v>
      </c>
      <c r="F1029" s="31" t="s">
        <v>8069</v>
      </c>
      <c r="G1029" s="20"/>
      <c r="H1029" s="20"/>
    </row>
    <row r="1030" spans="1:8" ht="15.75" customHeight="1">
      <c r="A1030" s="31" t="str">
        <f>+Table_2[[#This Row],[Producto]]&amp;Table_2[[#This Row],[Numero]]</f>
        <v>ORING212</v>
      </c>
      <c r="B1030" s="31" t="s">
        <v>31</v>
      </c>
      <c r="C1030" s="31">
        <v>212</v>
      </c>
      <c r="D1030" s="31" t="s">
        <v>3943</v>
      </c>
      <c r="E1030" s="32">
        <f>+VLOOKUP(Table_2[[#This Row],[ID]],LISTAS[],3,0)</f>
        <v>376.04</v>
      </c>
      <c r="F1030" s="31" t="s">
        <v>8070</v>
      </c>
      <c r="G1030" s="20"/>
      <c r="H1030" s="20"/>
    </row>
    <row r="1031" spans="1:8" ht="15.75" customHeight="1">
      <c r="A1031" s="31" t="str">
        <f>+Table_2[[#This Row],[Producto]]&amp;Table_2[[#This Row],[Numero]]</f>
        <v>ORING213</v>
      </c>
      <c r="B1031" s="31" t="s">
        <v>31</v>
      </c>
      <c r="C1031" s="31">
        <v>213</v>
      </c>
      <c r="D1031" s="31" t="s">
        <v>3944</v>
      </c>
      <c r="E1031" s="32">
        <f>+VLOOKUP(Table_2[[#This Row],[ID]],LISTAS[],3,0)</f>
        <v>405.67</v>
      </c>
      <c r="F1031" s="31" t="s">
        <v>8071</v>
      </c>
      <c r="G1031" s="20"/>
      <c r="H1031" s="20"/>
    </row>
    <row r="1032" spans="1:8" ht="15.75" customHeight="1">
      <c r="A1032" s="31" t="str">
        <f>+Table_2[[#This Row],[Producto]]&amp;Table_2[[#This Row],[Numero]]</f>
        <v>ORING214</v>
      </c>
      <c r="B1032" s="31" t="s">
        <v>31</v>
      </c>
      <c r="C1032" s="31">
        <v>214</v>
      </c>
      <c r="D1032" s="31" t="s">
        <v>3945</v>
      </c>
      <c r="E1032" s="32">
        <f>+VLOOKUP(Table_2[[#This Row],[ID]],LISTAS[],3,0)</f>
        <v>422.44</v>
      </c>
      <c r="F1032" s="31" t="s">
        <v>8072</v>
      </c>
      <c r="G1032" s="20"/>
      <c r="H1032" s="20"/>
    </row>
    <row r="1033" spans="1:8" ht="15.75" customHeight="1">
      <c r="A1033" s="31" t="str">
        <f>+Table_2[[#This Row],[Producto]]&amp;Table_2[[#This Row],[Numero]]</f>
        <v>ORING215</v>
      </c>
      <c r="B1033" s="31" t="s">
        <v>31</v>
      </c>
      <c r="C1033" s="31">
        <v>215</v>
      </c>
      <c r="D1033" s="31" t="s">
        <v>3946</v>
      </c>
      <c r="E1033" s="32">
        <f>+VLOOKUP(Table_2[[#This Row],[ID]],LISTAS[],3,0)</f>
        <v>449.75</v>
      </c>
      <c r="F1033" s="31" t="s">
        <v>8073</v>
      </c>
      <c r="G1033" s="20"/>
      <c r="H1033" s="20"/>
    </row>
    <row r="1034" spans="1:8" ht="15.75" customHeight="1">
      <c r="A1034" s="31" t="str">
        <f>+Table_2[[#This Row],[Producto]]&amp;Table_2[[#This Row],[Numero]]</f>
        <v>ORING216</v>
      </c>
      <c r="B1034" s="31" t="s">
        <v>31</v>
      </c>
      <c r="C1034" s="31">
        <v>216</v>
      </c>
      <c r="D1034" s="31" t="s">
        <v>3947</v>
      </c>
      <c r="E1034" s="32">
        <f>+VLOOKUP(Table_2[[#This Row],[ID]],LISTAS[],3,0)</f>
        <v>477.84</v>
      </c>
      <c r="F1034" s="31" t="s">
        <v>8074</v>
      </c>
      <c r="G1034" s="20"/>
      <c r="H1034" s="20"/>
    </row>
    <row r="1035" spans="1:8" ht="15.75" customHeight="1">
      <c r="A1035" s="31" t="str">
        <f>+Table_2[[#This Row],[Producto]]&amp;Table_2[[#This Row],[Numero]]</f>
        <v>ORING217</v>
      </c>
      <c r="B1035" s="31" t="s">
        <v>31</v>
      </c>
      <c r="C1035" s="31">
        <v>217</v>
      </c>
      <c r="D1035" s="31" t="s">
        <v>3948</v>
      </c>
      <c r="E1035" s="32">
        <f>+VLOOKUP(Table_2[[#This Row],[ID]],LISTAS[],3,0)</f>
        <v>501.83</v>
      </c>
      <c r="F1035" s="31" t="s">
        <v>8075</v>
      </c>
      <c r="G1035" s="20"/>
      <c r="H1035" s="20"/>
    </row>
    <row r="1036" spans="1:8" ht="15.75" customHeight="1">
      <c r="A1036" s="31" t="str">
        <f>+Table_2[[#This Row],[Producto]]&amp;Table_2[[#This Row],[Numero]]</f>
        <v>ORING218</v>
      </c>
      <c r="B1036" s="31" t="s">
        <v>31</v>
      </c>
      <c r="C1036" s="31">
        <v>218</v>
      </c>
      <c r="D1036" s="31" t="s">
        <v>3949</v>
      </c>
      <c r="E1036" s="32">
        <f>+VLOOKUP(Table_2[[#This Row],[ID]],LISTAS[],3,0)</f>
        <v>529.77</v>
      </c>
      <c r="F1036" s="31" t="s">
        <v>8076</v>
      </c>
      <c r="G1036" s="20"/>
      <c r="H1036" s="20"/>
    </row>
    <row r="1037" spans="1:8" ht="15.75" customHeight="1">
      <c r="A1037" s="31" t="str">
        <f>+Table_2[[#This Row],[Producto]]&amp;Table_2[[#This Row],[Numero]]</f>
        <v>ORING219</v>
      </c>
      <c r="B1037" s="31" t="s">
        <v>31</v>
      </c>
      <c r="C1037" s="31">
        <v>219</v>
      </c>
      <c r="D1037" s="31" t="s">
        <v>3950</v>
      </c>
      <c r="E1037" s="32">
        <f>+VLOOKUP(Table_2[[#This Row],[ID]],LISTAS[],3,0)</f>
        <v>599.25</v>
      </c>
      <c r="F1037" s="31" t="s">
        <v>8077</v>
      </c>
      <c r="G1037" s="20"/>
      <c r="H1037" s="20"/>
    </row>
    <row r="1038" spans="1:8" ht="15.75" customHeight="1">
      <c r="A1038" s="31" t="str">
        <f>+Table_2[[#This Row],[Producto]]&amp;Table_2[[#This Row],[Numero]]</f>
        <v>ORING220</v>
      </c>
      <c r="B1038" s="31" t="s">
        <v>31</v>
      </c>
      <c r="C1038" s="31">
        <v>220</v>
      </c>
      <c r="D1038" s="31" t="s">
        <v>3951</v>
      </c>
      <c r="E1038" s="32">
        <f>+VLOOKUP(Table_2[[#This Row],[ID]],LISTAS[],3,0)</f>
        <v>624.51</v>
      </c>
      <c r="F1038" s="31" t="s">
        <v>8078</v>
      </c>
      <c r="G1038" s="20"/>
      <c r="H1038" s="20"/>
    </row>
    <row r="1039" spans="1:8" ht="15.75" customHeight="1">
      <c r="A1039" s="31" t="str">
        <f>+Table_2[[#This Row],[Producto]]&amp;Table_2[[#This Row],[Numero]]</f>
        <v>ORING221</v>
      </c>
      <c r="B1039" s="31" t="s">
        <v>31</v>
      </c>
      <c r="C1039" s="31">
        <v>221</v>
      </c>
      <c r="D1039" s="31" t="s">
        <v>3952</v>
      </c>
      <c r="E1039" s="32">
        <f>+VLOOKUP(Table_2[[#This Row],[ID]],LISTAS[],3,0)</f>
        <v>640.69000000000005</v>
      </c>
      <c r="F1039" s="31" t="s">
        <v>8079</v>
      </c>
      <c r="G1039" s="20"/>
      <c r="H1039" s="20"/>
    </row>
    <row r="1040" spans="1:8" ht="15.75" customHeight="1">
      <c r="A1040" s="31" t="str">
        <f>+Table_2[[#This Row],[Producto]]&amp;Table_2[[#This Row],[Numero]]</f>
        <v>ORING222</v>
      </c>
      <c r="B1040" s="31" t="s">
        <v>31</v>
      </c>
      <c r="C1040" s="31">
        <v>222</v>
      </c>
      <c r="D1040" s="31" t="s">
        <v>3953</v>
      </c>
      <c r="E1040" s="32">
        <f>+VLOOKUP(Table_2[[#This Row],[ID]],LISTAS[],3,0)</f>
        <v>665.31</v>
      </c>
      <c r="F1040" s="31" t="s">
        <v>8080</v>
      </c>
      <c r="G1040" s="20"/>
      <c r="H1040" s="20"/>
    </row>
    <row r="1041" spans="1:8" ht="15.75" customHeight="1">
      <c r="A1041" s="31" t="str">
        <f>+Table_2[[#This Row],[Producto]]&amp;Table_2[[#This Row],[Numero]]</f>
        <v>ORING223</v>
      </c>
      <c r="B1041" s="31" t="s">
        <v>31</v>
      </c>
      <c r="C1041" s="31">
        <v>223</v>
      </c>
      <c r="D1041" s="31" t="s">
        <v>3954</v>
      </c>
      <c r="E1041" s="32">
        <f>+VLOOKUP(Table_2[[#This Row],[ID]],LISTAS[],3,0)</f>
        <v>740.96</v>
      </c>
      <c r="F1041" s="31" t="s">
        <v>8081</v>
      </c>
      <c r="G1041" s="20"/>
      <c r="H1041" s="20"/>
    </row>
    <row r="1042" spans="1:8" ht="15.75" customHeight="1">
      <c r="A1042" s="31" t="str">
        <f>+Table_2[[#This Row],[Producto]]&amp;Table_2[[#This Row],[Numero]]</f>
        <v>ORING224</v>
      </c>
      <c r="B1042" s="31" t="s">
        <v>31</v>
      </c>
      <c r="C1042" s="31">
        <v>224</v>
      </c>
      <c r="D1042" s="31" t="s">
        <v>3955</v>
      </c>
      <c r="E1042" s="32">
        <f>+VLOOKUP(Table_2[[#This Row],[ID]],LISTAS[],3,0)</f>
        <v>784.51</v>
      </c>
      <c r="F1042" s="31" t="s">
        <v>8082</v>
      </c>
      <c r="G1042" s="20"/>
      <c r="H1042" s="20"/>
    </row>
    <row r="1043" spans="1:8" ht="15.75" customHeight="1">
      <c r="A1043" s="31" t="str">
        <f>+Table_2[[#This Row],[Producto]]&amp;Table_2[[#This Row],[Numero]]</f>
        <v>ORING225</v>
      </c>
      <c r="B1043" s="31" t="s">
        <v>31</v>
      </c>
      <c r="C1043" s="31">
        <v>225</v>
      </c>
      <c r="D1043" s="31" t="s">
        <v>3956</v>
      </c>
      <c r="E1043" s="32">
        <f>+VLOOKUP(Table_2[[#This Row],[ID]],LISTAS[],3,0)</f>
        <v>915.68</v>
      </c>
      <c r="F1043" s="31" t="s">
        <v>8083</v>
      </c>
      <c r="G1043" s="20"/>
      <c r="H1043" s="20"/>
    </row>
    <row r="1044" spans="1:8" ht="15.75" customHeight="1">
      <c r="A1044" s="31" t="str">
        <f>+Table_2[[#This Row],[Producto]]&amp;Table_2[[#This Row],[Numero]]</f>
        <v>ORING226</v>
      </c>
      <c r="B1044" s="31" t="s">
        <v>31</v>
      </c>
      <c r="C1044" s="31">
        <v>226</v>
      </c>
      <c r="D1044" s="31" t="s">
        <v>3957</v>
      </c>
      <c r="E1044" s="32">
        <f>+VLOOKUP(Table_2[[#This Row],[ID]],LISTAS[],3,0)</f>
        <v>940.93</v>
      </c>
      <c r="F1044" s="31" t="s">
        <v>8084</v>
      </c>
      <c r="G1044" s="20"/>
      <c r="H1044" s="20"/>
    </row>
    <row r="1045" spans="1:8" ht="15.75" customHeight="1">
      <c r="A1045" s="31" t="str">
        <f>+Table_2[[#This Row],[Producto]]&amp;Table_2[[#This Row],[Numero]]</f>
        <v>ORING227</v>
      </c>
      <c r="B1045" s="31" t="s">
        <v>31</v>
      </c>
      <c r="C1045" s="31">
        <v>227</v>
      </c>
      <c r="D1045" s="31" t="s">
        <v>3958</v>
      </c>
      <c r="E1045" s="32">
        <f>+VLOOKUP(Table_2[[#This Row],[ID]],LISTAS[],3,0)</f>
        <v>964.02</v>
      </c>
      <c r="F1045" s="31" t="s">
        <v>8085</v>
      </c>
      <c r="G1045" s="20"/>
      <c r="H1045" s="20"/>
    </row>
    <row r="1046" spans="1:8" ht="15.75" customHeight="1">
      <c r="A1046" s="31" t="str">
        <f>+Table_2[[#This Row],[Producto]]&amp;Table_2[[#This Row],[Numero]]</f>
        <v>ORING228</v>
      </c>
      <c r="B1046" s="31" t="s">
        <v>31</v>
      </c>
      <c r="C1046" s="31">
        <v>228</v>
      </c>
      <c r="D1046" s="31" t="s">
        <v>3959</v>
      </c>
      <c r="E1046" s="32">
        <f>+VLOOKUP(Table_2[[#This Row],[ID]],LISTAS[],3,0)</f>
        <v>1077.0999999999999</v>
      </c>
      <c r="F1046" s="31" t="s">
        <v>8086</v>
      </c>
      <c r="G1046" s="20"/>
      <c r="H1046" s="20"/>
    </row>
    <row r="1047" spans="1:8" ht="15.75" customHeight="1">
      <c r="A1047" s="31" t="str">
        <f>+Table_2[[#This Row],[Producto]]&amp;Table_2[[#This Row],[Numero]]</f>
        <v>ORING229</v>
      </c>
      <c r="B1047" s="31" t="s">
        <v>31</v>
      </c>
      <c r="C1047" s="31">
        <v>229</v>
      </c>
      <c r="D1047" s="31" t="s">
        <v>3960</v>
      </c>
      <c r="E1047" s="32">
        <f>+VLOOKUP(Table_2[[#This Row],[ID]],LISTAS[],3,0)</f>
        <v>1111.47</v>
      </c>
      <c r="F1047" s="31" t="s">
        <v>8087</v>
      </c>
      <c r="G1047" s="20"/>
      <c r="H1047" s="20"/>
    </row>
    <row r="1048" spans="1:8" ht="15.75" customHeight="1">
      <c r="A1048" s="31" t="str">
        <f>+Table_2[[#This Row],[Producto]]&amp;Table_2[[#This Row],[Numero]]</f>
        <v>ORING230</v>
      </c>
      <c r="B1048" s="31" t="s">
        <v>31</v>
      </c>
      <c r="C1048" s="31">
        <v>230</v>
      </c>
      <c r="D1048" s="31" t="s">
        <v>3961</v>
      </c>
      <c r="E1048" s="32">
        <f>+VLOOKUP(Table_2[[#This Row],[ID]],LISTAS[],3,0)</f>
        <v>1188.02</v>
      </c>
      <c r="F1048" s="31" t="s">
        <v>8088</v>
      </c>
      <c r="G1048" s="20"/>
      <c r="H1048" s="20"/>
    </row>
    <row r="1049" spans="1:8" ht="15.75" customHeight="1">
      <c r="A1049" s="31" t="str">
        <f>+Table_2[[#This Row],[Producto]]&amp;Table_2[[#This Row],[Numero]]</f>
        <v>ORING231</v>
      </c>
      <c r="B1049" s="31" t="s">
        <v>31</v>
      </c>
      <c r="C1049" s="31">
        <v>231</v>
      </c>
      <c r="D1049" s="31" t="s">
        <v>3962</v>
      </c>
      <c r="E1049" s="32">
        <f>+VLOOKUP(Table_2[[#This Row],[ID]],LISTAS[],3,0)</f>
        <v>1225.97</v>
      </c>
      <c r="F1049" s="31" t="s">
        <v>8089</v>
      </c>
      <c r="G1049" s="20"/>
      <c r="H1049" s="20"/>
    </row>
    <row r="1050" spans="1:8" ht="15.75" customHeight="1">
      <c r="A1050" s="31" t="str">
        <f>+Table_2[[#This Row],[Producto]]&amp;Table_2[[#This Row],[Numero]]</f>
        <v>ORING232</v>
      </c>
      <c r="B1050" s="31" t="s">
        <v>31</v>
      </c>
      <c r="C1050" s="31">
        <v>232</v>
      </c>
      <c r="D1050" s="31" t="s">
        <v>3963</v>
      </c>
      <c r="E1050" s="32">
        <f>+VLOOKUP(Table_2[[#This Row],[ID]],LISTAS[],3,0)</f>
        <v>1264.4100000000001</v>
      </c>
      <c r="F1050" s="31" t="s">
        <v>8090</v>
      </c>
      <c r="G1050" s="20"/>
      <c r="H1050" s="20"/>
    </row>
    <row r="1051" spans="1:8" ht="15.75" customHeight="1">
      <c r="A1051" s="31" t="str">
        <f>+Table_2[[#This Row],[Producto]]&amp;Table_2[[#This Row],[Numero]]</f>
        <v>ORING233</v>
      </c>
      <c r="B1051" s="31" t="s">
        <v>31</v>
      </c>
      <c r="C1051" s="31">
        <v>233</v>
      </c>
      <c r="D1051" s="31" t="s">
        <v>3964</v>
      </c>
      <c r="E1051" s="32">
        <f>+VLOOKUP(Table_2[[#This Row],[ID]],LISTAS[],3,0)</f>
        <v>1471.48</v>
      </c>
      <c r="F1051" s="31" t="s">
        <v>8091</v>
      </c>
      <c r="G1051" s="20"/>
      <c r="H1051" s="20"/>
    </row>
    <row r="1052" spans="1:8" ht="15.75" customHeight="1">
      <c r="A1052" s="31" t="str">
        <f>+Table_2[[#This Row],[Producto]]&amp;Table_2[[#This Row],[Numero]]</f>
        <v>ORING234</v>
      </c>
      <c r="B1052" s="31" t="s">
        <v>31</v>
      </c>
      <c r="C1052" s="31">
        <v>234</v>
      </c>
      <c r="D1052" s="31" t="s">
        <v>3965</v>
      </c>
      <c r="E1052" s="32">
        <f>+VLOOKUP(Table_2[[#This Row],[ID]],LISTAS[],3,0)</f>
        <v>1721.26</v>
      </c>
      <c r="F1052" s="31" t="s">
        <v>8092</v>
      </c>
      <c r="G1052" s="20"/>
      <c r="H1052" s="20"/>
    </row>
    <row r="1053" spans="1:8" ht="15.75" customHeight="1">
      <c r="A1053" s="31" t="str">
        <f>+Table_2[[#This Row],[Producto]]&amp;Table_2[[#This Row],[Numero]]</f>
        <v>ORING235</v>
      </c>
      <c r="B1053" s="31" t="s">
        <v>31</v>
      </c>
      <c r="C1053" s="31">
        <v>235</v>
      </c>
      <c r="D1053" s="31" t="s">
        <v>3966</v>
      </c>
      <c r="E1053" s="32">
        <f>+VLOOKUP(Table_2[[#This Row],[ID]],LISTAS[],3,0)</f>
        <v>1738.28</v>
      </c>
      <c r="F1053" s="31" t="s">
        <v>8093</v>
      </c>
      <c r="G1053" s="20"/>
      <c r="H1053" s="20"/>
    </row>
    <row r="1054" spans="1:8" ht="15.75" customHeight="1">
      <c r="A1054" s="31" t="str">
        <f>+Table_2[[#This Row],[Producto]]&amp;Table_2[[#This Row],[Numero]]</f>
        <v>ORING236</v>
      </c>
      <c r="B1054" s="31" t="s">
        <v>31</v>
      </c>
      <c r="C1054" s="31">
        <v>236</v>
      </c>
      <c r="D1054" s="31" t="s">
        <v>3967</v>
      </c>
      <c r="E1054" s="32">
        <f>+VLOOKUP(Table_2[[#This Row],[ID]],LISTAS[],3,0)</f>
        <v>1869.39</v>
      </c>
      <c r="F1054" s="31" t="s">
        <v>8094</v>
      </c>
      <c r="G1054" s="20"/>
      <c r="H1054" s="20"/>
    </row>
    <row r="1055" spans="1:8" ht="15.75" customHeight="1">
      <c r="A1055" s="31" t="str">
        <f>+Table_2[[#This Row],[Producto]]&amp;Table_2[[#This Row],[Numero]]</f>
        <v>ORING237</v>
      </c>
      <c r="B1055" s="31" t="s">
        <v>31</v>
      </c>
      <c r="C1055" s="31">
        <v>237</v>
      </c>
      <c r="D1055" s="31" t="s">
        <v>3968</v>
      </c>
      <c r="E1055" s="32">
        <f>+VLOOKUP(Table_2[[#This Row],[ID]],LISTAS[],3,0)</f>
        <v>1965.99</v>
      </c>
      <c r="F1055" s="31" t="s">
        <v>8095</v>
      </c>
      <c r="G1055" s="20"/>
      <c r="H1055" s="20"/>
    </row>
    <row r="1056" spans="1:8" ht="15.75" customHeight="1">
      <c r="A1056" s="31" t="str">
        <f>+Table_2[[#This Row],[Producto]]&amp;Table_2[[#This Row],[Numero]]</f>
        <v>ORING238</v>
      </c>
      <c r="B1056" s="31" t="s">
        <v>31</v>
      </c>
      <c r="C1056" s="31">
        <v>238</v>
      </c>
      <c r="D1056" s="31" t="s">
        <v>3969</v>
      </c>
      <c r="E1056" s="32">
        <f>+VLOOKUP(Table_2[[#This Row],[ID]],LISTAS[],3,0)</f>
        <v>2073.29</v>
      </c>
      <c r="F1056" s="31" t="s">
        <v>8096</v>
      </c>
      <c r="G1056" s="20"/>
      <c r="H1056" s="20"/>
    </row>
    <row r="1057" spans="1:8" ht="15.75" customHeight="1">
      <c r="A1057" s="31" t="str">
        <f>+Table_2[[#This Row],[Producto]]&amp;Table_2[[#This Row],[Numero]]</f>
        <v>ORING239</v>
      </c>
      <c r="B1057" s="31" t="s">
        <v>31</v>
      </c>
      <c r="C1057" s="31">
        <v>239</v>
      </c>
      <c r="D1057" s="31" t="s">
        <v>3970</v>
      </c>
      <c r="E1057" s="32">
        <f>+VLOOKUP(Table_2[[#This Row],[ID]],LISTAS[],3,0)</f>
        <v>2194.1999999999998</v>
      </c>
      <c r="F1057" s="31" t="s">
        <v>8097</v>
      </c>
      <c r="G1057" s="20"/>
      <c r="H1057" s="20"/>
    </row>
    <row r="1058" spans="1:8" ht="15.75" customHeight="1">
      <c r="A1058" s="31" t="str">
        <f>+Table_2[[#This Row],[Producto]]&amp;Table_2[[#This Row],[Numero]]</f>
        <v>ORING240</v>
      </c>
      <c r="B1058" s="31" t="s">
        <v>31</v>
      </c>
      <c r="C1058" s="31">
        <v>240</v>
      </c>
      <c r="D1058" s="31" t="s">
        <v>3971</v>
      </c>
      <c r="E1058" s="32">
        <f>+VLOOKUP(Table_2[[#This Row],[ID]],LISTAS[],3,0)</f>
        <v>2216.56</v>
      </c>
      <c r="F1058" s="31" t="s">
        <v>8098</v>
      </c>
      <c r="G1058" s="20"/>
      <c r="H1058" s="20"/>
    </row>
    <row r="1059" spans="1:8" ht="15.75" customHeight="1">
      <c r="A1059" s="31" t="str">
        <f>+Table_2[[#This Row],[Producto]]&amp;Table_2[[#This Row],[Numero]]</f>
        <v>ORING309</v>
      </c>
      <c r="B1059" s="31" t="s">
        <v>31</v>
      </c>
      <c r="C1059" s="31">
        <v>309</v>
      </c>
      <c r="D1059" s="31" t="s">
        <v>3972</v>
      </c>
      <c r="E1059" s="32">
        <f>+VLOOKUP(Table_2[[#This Row],[ID]],LISTAS[],3,0)</f>
        <v>437.83</v>
      </c>
      <c r="F1059" s="31" t="s">
        <v>8099</v>
      </c>
      <c r="G1059" s="20"/>
      <c r="H1059" s="20"/>
    </row>
    <row r="1060" spans="1:8" ht="15.75" customHeight="1">
      <c r="A1060" s="31" t="str">
        <f>+Table_2[[#This Row],[Producto]]&amp;Table_2[[#This Row],[Numero]]</f>
        <v>ORING310</v>
      </c>
      <c r="B1060" s="31" t="s">
        <v>31</v>
      </c>
      <c r="C1060" s="31">
        <v>310</v>
      </c>
      <c r="D1060" s="31" t="s">
        <v>3973</v>
      </c>
      <c r="E1060" s="32">
        <f>+VLOOKUP(Table_2[[#This Row],[ID]],LISTAS[],3,0)</f>
        <v>479.26</v>
      </c>
      <c r="F1060" s="31" t="s">
        <v>8100</v>
      </c>
      <c r="G1060" s="20"/>
      <c r="H1060" s="20"/>
    </row>
    <row r="1061" spans="1:8" ht="15.75" customHeight="1">
      <c r="A1061" s="31" t="str">
        <f>+Table_2[[#This Row],[Producto]]&amp;Table_2[[#This Row],[Numero]]</f>
        <v>ORING311</v>
      </c>
      <c r="B1061" s="31" t="s">
        <v>31</v>
      </c>
      <c r="C1061" s="31">
        <v>311</v>
      </c>
      <c r="D1061" s="31" t="s">
        <v>3974</v>
      </c>
      <c r="E1061" s="32">
        <f>+VLOOKUP(Table_2[[#This Row],[ID]],LISTAS[],3,0)</f>
        <v>524.91999999999996</v>
      </c>
      <c r="F1061" s="31" t="s">
        <v>8101</v>
      </c>
      <c r="G1061" s="20"/>
      <c r="H1061" s="20"/>
    </row>
    <row r="1062" spans="1:8" ht="15.75" customHeight="1">
      <c r="A1062" s="31" t="str">
        <f>+Table_2[[#This Row],[Producto]]&amp;Table_2[[#This Row],[Numero]]</f>
        <v>ORING312</v>
      </c>
      <c r="B1062" s="31" t="s">
        <v>31</v>
      </c>
      <c r="C1062" s="31">
        <v>312</v>
      </c>
      <c r="D1062" s="31" t="s">
        <v>3975</v>
      </c>
      <c r="E1062" s="32">
        <f>+VLOOKUP(Table_2[[#This Row],[ID]],LISTAS[],3,0)</f>
        <v>563.51</v>
      </c>
      <c r="F1062" s="31" t="s">
        <v>8102</v>
      </c>
      <c r="G1062" s="20"/>
      <c r="H1062" s="20"/>
    </row>
    <row r="1063" spans="1:8" ht="15.75" customHeight="1">
      <c r="A1063" s="31" t="str">
        <f>+Table_2[[#This Row],[Producto]]&amp;Table_2[[#This Row],[Numero]]</f>
        <v>ORING313</v>
      </c>
      <c r="B1063" s="31" t="s">
        <v>31</v>
      </c>
      <c r="C1063" s="31">
        <v>313</v>
      </c>
      <c r="D1063" s="31" t="s">
        <v>3976</v>
      </c>
      <c r="E1063" s="32">
        <f>+VLOOKUP(Table_2[[#This Row],[ID]],LISTAS[],3,0)</f>
        <v>613.23</v>
      </c>
      <c r="F1063" s="31" t="s">
        <v>8103</v>
      </c>
      <c r="G1063" s="20"/>
      <c r="H1063" s="20"/>
    </row>
    <row r="1064" spans="1:8" ht="15.75" customHeight="1">
      <c r="A1064" s="31" t="str">
        <f>+Table_2[[#This Row],[Producto]]&amp;Table_2[[#This Row],[Numero]]</f>
        <v>ORING314</v>
      </c>
      <c r="B1064" s="31" t="s">
        <v>31</v>
      </c>
      <c r="C1064" s="31">
        <v>314</v>
      </c>
      <c r="D1064" s="31" t="s">
        <v>3977</v>
      </c>
      <c r="E1064" s="32">
        <f>+VLOOKUP(Table_2[[#This Row],[ID]],LISTAS[],3,0)</f>
        <v>655.41</v>
      </c>
      <c r="F1064" s="31" t="s">
        <v>8104</v>
      </c>
      <c r="G1064" s="20"/>
      <c r="H1064" s="20"/>
    </row>
    <row r="1065" spans="1:8" ht="15.75" customHeight="1">
      <c r="A1065" s="31" t="str">
        <f>+Table_2[[#This Row],[Producto]]&amp;Table_2[[#This Row],[Numero]]</f>
        <v>ORING315</v>
      </c>
      <c r="B1065" s="31" t="s">
        <v>31</v>
      </c>
      <c r="C1065" s="31">
        <v>315</v>
      </c>
      <c r="D1065" s="31" t="s">
        <v>3978</v>
      </c>
      <c r="E1065" s="32">
        <f>+VLOOKUP(Table_2[[#This Row],[ID]],LISTAS[],3,0)</f>
        <v>684.14</v>
      </c>
      <c r="F1065" s="31" t="s">
        <v>8105</v>
      </c>
      <c r="G1065" s="20"/>
      <c r="H1065" s="20"/>
    </row>
    <row r="1066" spans="1:8" ht="15.75" customHeight="1">
      <c r="A1066" s="31" t="str">
        <f>+Table_2[[#This Row],[Producto]]&amp;Table_2[[#This Row],[Numero]]</f>
        <v>ORING316</v>
      </c>
      <c r="B1066" s="31" t="s">
        <v>31</v>
      </c>
      <c r="C1066" s="31">
        <v>316</v>
      </c>
      <c r="D1066" s="31" t="s">
        <v>3979</v>
      </c>
      <c r="E1066" s="32">
        <f>+VLOOKUP(Table_2[[#This Row],[ID]],LISTAS[],3,0)</f>
        <v>757.88</v>
      </c>
      <c r="F1066" s="31" t="s">
        <v>8106</v>
      </c>
      <c r="G1066" s="20"/>
      <c r="H1066" s="20"/>
    </row>
    <row r="1067" spans="1:8" ht="15.75" customHeight="1">
      <c r="A1067" s="31" t="str">
        <f>+Table_2[[#This Row],[Producto]]&amp;Table_2[[#This Row],[Numero]]</f>
        <v>ORING317</v>
      </c>
      <c r="B1067" s="31" t="s">
        <v>31</v>
      </c>
      <c r="C1067" s="31">
        <v>317</v>
      </c>
      <c r="D1067" s="31" t="s">
        <v>3980</v>
      </c>
      <c r="E1067" s="32">
        <f>+VLOOKUP(Table_2[[#This Row],[ID]],LISTAS[],3,0)</f>
        <v>812.61</v>
      </c>
      <c r="F1067" s="31" t="s">
        <v>8107</v>
      </c>
      <c r="G1067" s="20"/>
      <c r="H1067" s="20"/>
    </row>
    <row r="1068" spans="1:8" ht="15.75" customHeight="1">
      <c r="A1068" s="31" t="str">
        <f>+Table_2[[#This Row],[Producto]]&amp;Table_2[[#This Row],[Numero]]</f>
        <v>ORING318</v>
      </c>
      <c r="B1068" s="31" t="s">
        <v>31</v>
      </c>
      <c r="C1068" s="31">
        <v>318</v>
      </c>
      <c r="D1068" s="31" t="s">
        <v>3981</v>
      </c>
      <c r="E1068" s="32">
        <f>+VLOOKUP(Table_2[[#This Row],[ID]],LISTAS[],3,0)</f>
        <v>892.63</v>
      </c>
      <c r="F1068" s="31" t="s">
        <v>8108</v>
      </c>
      <c r="G1068" s="20"/>
      <c r="H1068" s="20"/>
    </row>
    <row r="1069" spans="1:8" ht="15.75" customHeight="1">
      <c r="A1069" s="31" t="str">
        <f>+Table_2[[#This Row],[Producto]]&amp;Table_2[[#This Row],[Numero]]</f>
        <v>ORING319</v>
      </c>
      <c r="B1069" s="31" t="s">
        <v>31</v>
      </c>
      <c r="C1069" s="31">
        <v>319</v>
      </c>
      <c r="D1069" s="31" t="s">
        <v>3982</v>
      </c>
      <c r="E1069" s="32">
        <f>+VLOOKUP(Table_2[[#This Row],[ID]],LISTAS[],3,0)</f>
        <v>931.85</v>
      </c>
      <c r="F1069" s="31" t="s">
        <v>8109</v>
      </c>
      <c r="G1069" s="20"/>
      <c r="H1069" s="20"/>
    </row>
    <row r="1070" spans="1:8" ht="15.75" customHeight="1">
      <c r="A1070" s="31" t="str">
        <f>+Table_2[[#This Row],[Producto]]&amp;Table_2[[#This Row],[Numero]]</f>
        <v>ORING320</v>
      </c>
      <c r="B1070" s="31" t="s">
        <v>31</v>
      </c>
      <c r="C1070" s="31">
        <v>320</v>
      </c>
      <c r="D1070" s="31" t="s">
        <v>3983</v>
      </c>
      <c r="E1070" s="32">
        <f>+VLOOKUP(Table_2[[#This Row],[ID]],LISTAS[],3,0)</f>
        <v>990.8</v>
      </c>
      <c r="F1070" s="31" t="s">
        <v>8110</v>
      </c>
      <c r="G1070" s="20"/>
      <c r="H1070" s="20"/>
    </row>
    <row r="1071" spans="1:8" ht="15.75" customHeight="1">
      <c r="A1071" s="31" t="str">
        <f>+Table_2[[#This Row],[Producto]]&amp;Table_2[[#This Row],[Numero]]</f>
        <v>ORING321</v>
      </c>
      <c r="B1071" s="31" t="s">
        <v>31</v>
      </c>
      <c r="C1071" s="31">
        <v>321</v>
      </c>
      <c r="D1071" s="31" t="s">
        <v>3984</v>
      </c>
      <c r="E1071" s="32">
        <f>+VLOOKUP(Table_2[[#This Row],[ID]],LISTAS[],3,0)</f>
        <v>1041.3499999999999</v>
      </c>
      <c r="F1071" s="31" t="s">
        <v>8111</v>
      </c>
      <c r="G1071" s="20"/>
      <c r="H1071" s="20"/>
    </row>
    <row r="1072" spans="1:8" ht="15.75" customHeight="1">
      <c r="A1072" s="31" t="str">
        <f>+Table_2[[#This Row],[Producto]]&amp;Table_2[[#This Row],[Numero]]</f>
        <v>ORING322</v>
      </c>
      <c r="B1072" s="31" t="s">
        <v>31</v>
      </c>
      <c r="C1072" s="31">
        <v>322</v>
      </c>
      <c r="D1072" s="31" t="s">
        <v>3985</v>
      </c>
      <c r="E1072" s="32">
        <f>+VLOOKUP(Table_2[[#This Row],[ID]],LISTAS[],3,0)</f>
        <v>1058.9000000000001</v>
      </c>
      <c r="F1072" s="31" t="s">
        <v>8112</v>
      </c>
      <c r="G1072" s="20"/>
      <c r="H1072" s="20"/>
    </row>
    <row r="1073" spans="1:8" ht="15.75" customHeight="1">
      <c r="A1073" s="31" t="str">
        <f>+Table_2[[#This Row],[Producto]]&amp;Table_2[[#This Row],[Numero]]</f>
        <v>ORING323</v>
      </c>
      <c r="B1073" s="31" t="s">
        <v>31</v>
      </c>
      <c r="C1073" s="31">
        <v>323</v>
      </c>
      <c r="D1073" s="31" t="s">
        <v>3986</v>
      </c>
      <c r="E1073" s="32">
        <f>+VLOOKUP(Table_2[[#This Row],[ID]],LISTAS[],3,0)</f>
        <v>1126.22</v>
      </c>
      <c r="F1073" s="31" t="s">
        <v>8113</v>
      </c>
      <c r="G1073" s="20"/>
      <c r="H1073" s="20"/>
    </row>
    <row r="1074" spans="1:8" ht="15.75" customHeight="1">
      <c r="A1074" s="31" t="str">
        <f>+Table_2[[#This Row],[Producto]]&amp;Table_2[[#This Row],[Numero]]</f>
        <v>ORING324</v>
      </c>
      <c r="B1074" s="31" t="s">
        <v>31</v>
      </c>
      <c r="C1074" s="31">
        <v>324</v>
      </c>
      <c r="D1074" s="31" t="s">
        <v>3987</v>
      </c>
      <c r="E1074" s="32">
        <f>+VLOOKUP(Table_2[[#This Row],[ID]],LISTAS[],3,0)</f>
        <v>1179.53</v>
      </c>
      <c r="F1074" s="31" t="s">
        <v>8114</v>
      </c>
      <c r="G1074" s="20"/>
      <c r="H1074" s="20"/>
    </row>
    <row r="1075" spans="1:8" ht="15.75" customHeight="1">
      <c r="A1075" s="31" t="str">
        <f>+Table_2[[#This Row],[Producto]]&amp;Table_2[[#This Row],[Numero]]</f>
        <v>ORING325</v>
      </c>
      <c r="B1075" s="31" t="s">
        <v>31</v>
      </c>
      <c r="C1075" s="31">
        <v>325</v>
      </c>
      <c r="D1075" s="31" t="s">
        <v>3988</v>
      </c>
      <c r="E1075" s="32">
        <f>+VLOOKUP(Table_2[[#This Row],[ID]],LISTAS[],3,0)</f>
        <v>1244.8</v>
      </c>
      <c r="F1075" s="31" t="s">
        <v>8115</v>
      </c>
      <c r="G1075" s="20"/>
      <c r="H1075" s="20"/>
    </row>
    <row r="1076" spans="1:8" ht="15.75" customHeight="1">
      <c r="A1076" s="31" t="str">
        <f>+Table_2[[#This Row],[Producto]]&amp;Table_2[[#This Row],[Numero]]</f>
        <v>ORING326</v>
      </c>
      <c r="B1076" s="31" t="s">
        <v>31</v>
      </c>
      <c r="C1076" s="31">
        <v>326</v>
      </c>
      <c r="D1076" s="31" t="s">
        <v>3989</v>
      </c>
      <c r="E1076" s="32">
        <f>+VLOOKUP(Table_2[[#This Row],[ID]],LISTAS[],3,0)</f>
        <v>1350.07</v>
      </c>
      <c r="F1076" s="31" t="s">
        <v>8116</v>
      </c>
      <c r="G1076" s="20"/>
      <c r="H1076" s="20"/>
    </row>
    <row r="1077" spans="1:8" ht="15.75" customHeight="1">
      <c r="A1077" s="31" t="str">
        <f>+Table_2[[#This Row],[Producto]]&amp;Table_2[[#This Row],[Numero]]</f>
        <v>ORING327</v>
      </c>
      <c r="B1077" s="31" t="s">
        <v>31</v>
      </c>
      <c r="C1077" s="31">
        <v>327</v>
      </c>
      <c r="D1077" s="31" t="s">
        <v>3990</v>
      </c>
      <c r="E1077" s="32">
        <f>+VLOOKUP(Table_2[[#This Row],[ID]],LISTAS[],3,0)</f>
        <v>1473.54</v>
      </c>
      <c r="F1077" s="31" t="s">
        <v>8117</v>
      </c>
      <c r="G1077" s="20"/>
      <c r="H1077" s="20"/>
    </row>
    <row r="1078" spans="1:8" ht="15.75" customHeight="1">
      <c r="A1078" s="31" t="str">
        <f>+Table_2[[#This Row],[Producto]]&amp;Table_2[[#This Row],[Numero]]</f>
        <v>ORING328</v>
      </c>
      <c r="B1078" s="31" t="s">
        <v>31</v>
      </c>
      <c r="C1078" s="31">
        <v>328</v>
      </c>
      <c r="D1078" s="31" t="s">
        <v>3991</v>
      </c>
      <c r="E1078" s="32">
        <f>+VLOOKUP(Table_2[[#This Row],[ID]],LISTAS[],3,0)</f>
        <v>1583.78</v>
      </c>
      <c r="F1078" s="31" t="s">
        <v>8118</v>
      </c>
      <c r="G1078" s="20"/>
      <c r="H1078" s="20"/>
    </row>
    <row r="1079" spans="1:8" ht="15.75" customHeight="1">
      <c r="A1079" s="31" t="str">
        <f>+Table_2[[#This Row],[Producto]]&amp;Table_2[[#This Row],[Numero]]</f>
        <v>ORING329</v>
      </c>
      <c r="B1079" s="31" t="s">
        <v>31</v>
      </c>
      <c r="C1079" s="31">
        <v>329</v>
      </c>
      <c r="D1079" s="31" t="s">
        <v>3992</v>
      </c>
      <c r="E1079" s="32">
        <f>+VLOOKUP(Table_2[[#This Row],[ID]],LISTAS[],3,0)</f>
        <v>1750.73</v>
      </c>
      <c r="F1079" s="31" t="s">
        <v>8119</v>
      </c>
      <c r="G1079" s="20"/>
      <c r="H1079" s="20"/>
    </row>
    <row r="1080" spans="1:8" ht="15.75" customHeight="1">
      <c r="A1080" s="31" t="str">
        <f>+Table_2[[#This Row],[Producto]]&amp;Table_2[[#This Row],[Numero]]</f>
        <v>ORING330</v>
      </c>
      <c r="B1080" s="31" t="s">
        <v>31</v>
      </c>
      <c r="C1080" s="31">
        <v>330</v>
      </c>
      <c r="D1080" s="31" t="s">
        <v>3993</v>
      </c>
      <c r="E1080" s="32">
        <f>+VLOOKUP(Table_2[[#This Row],[ID]],LISTAS[],3,0)</f>
        <v>1847.53</v>
      </c>
      <c r="F1080" s="31" t="s">
        <v>8120</v>
      </c>
      <c r="G1080" s="20"/>
      <c r="H1080" s="20"/>
    </row>
    <row r="1081" spans="1:8" ht="15.75" customHeight="1">
      <c r="A1081" s="31" t="str">
        <f>+Table_2[[#This Row],[Producto]]&amp;Table_2[[#This Row],[Numero]]</f>
        <v>ORING331</v>
      </c>
      <c r="B1081" s="31" t="s">
        <v>31</v>
      </c>
      <c r="C1081" s="31">
        <v>331</v>
      </c>
      <c r="D1081" s="31" t="s">
        <v>3994</v>
      </c>
      <c r="E1081" s="32">
        <f>+VLOOKUP(Table_2[[#This Row],[ID]],LISTAS[],3,0)</f>
        <v>2050.38</v>
      </c>
      <c r="F1081" s="31" t="s">
        <v>8121</v>
      </c>
      <c r="G1081" s="20"/>
      <c r="H1081" s="20"/>
    </row>
    <row r="1082" spans="1:8" ht="15.75" customHeight="1">
      <c r="A1082" s="31" t="str">
        <f>+Table_2[[#This Row],[Producto]]&amp;Table_2[[#This Row],[Numero]]</f>
        <v>ORING400</v>
      </c>
      <c r="B1082" s="31" t="s">
        <v>31</v>
      </c>
      <c r="C1082" s="31">
        <v>400</v>
      </c>
      <c r="D1082" s="31" t="s">
        <v>3995</v>
      </c>
      <c r="E1082" s="32">
        <f>+VLOOKUP(Table_2[[#This Row],[ID]],LISTAS[],3,0)</f>
        <v>2196.7199999999998</v>
      </c>
      <c r="F1082" s="31" t="s">
        <v>8122</v>
      </c>
      <c r="G1082" s="20"/>
      <c r="H1082" s="20"/>
    </row>
    <row r="1083" spans="1:8" ht="15.75" customHeight="1">
      <c r="A1083" s="31" t="str">
        <f>+Table_2[[#This Row],[Producto]]&amp;Table_2[[#This Row],[Numero]]</f>
        <v>ORING401</v>
      </c>
      <c r="B1083" s="31" t="s">
        <v>31</v>
      </c>
      <c r="C1083" s="31">
        <v>401</v>
      </c>
      <c r="D1083" s="31" t="s">
        <v>3996</v>
      </c>
      <c r="E1083" s="32">
        <f>+VLOOKUP(Table_2[[#This Row],[ID]],LISTAS[],3,0)</f>
        <v>2684.88</v>
      </c>
      <c r="F1083" s="31" t="s">
        <v>8123</v>
      </c>
      <c r="G1083" s="20"/>
      <c r="H1083" s="20"/>
    </row>
    <row r="1084" spans="1:8" ht="15.75" customHeight="1">
      <c r="A1084" s="31" t="str">
        <f>+Table_2[[#This Row],[Producto]]&amp;Table_2[[#This Row],[Numero]]</f>
        <v>ORING402</v>
      </c>
      <c r="B1084" s="31" t="s">
        <v>31</v>
      </c>
      <c r="C1084" s="31">
        <v>402</v>
      </c>
      <c r="D1084" s="31" t="s">
        <v>3997</v>
      </c>
      <c r="E1084" s="32">
        <f>+VLOOKUP(Table_2[[#This Row],[ID]],LISTAS[],3,0)</f>
        <v>4474.8</v>
      </c>
      <c r="F1084" s="31" t="s">
        <v>8124</v>
      </c>
      <c r="G1084" s="20"/>
      <c r="H1084" s="20"/>
    </row>
    <row r="1085" spans="1:8" ht="15.75" customHeight="1">
      <c r="A1085" s="31" t="str">
        <f>+Table_2[[#This Row],[Producto]]&amp;Table_2[[#This Row],[Numero]]</f>
        <v>INSERTOS4X6</v>
      </c>
      <c r="B1085" s="31" t="s">
        <v>33</v>
      </c>
      <c r="C1085" s="31" t="s">
        <v>3998</v>
      </c>
      <c r="D1085" s="31" t="s">
        <v>3998</v>
      </c>
      <c r="E1085" s="32">
        <f>+VLOOKUP(Table_2[[#This Row],[ID]],LISTAS[],3,0)</f>
        <v>1861.56</v>
      </c>
      <c r="F1085" s="31" t="s">
        <v>8125</v>
      </c>
      <c r="G1085" s="20"/>
      <c r="H1085" s="20"/>
    </row>
    <row r="1086" spans="1:8" ht="15.75" customHeight="1">
      <c r="A1086" s="31" t="str">
        <f>+Table_2[[#This Row],[Producto]]&amp;Table_2[[#This Row],[Numero]]</f>
        <v>INSERTOS5X7</v>
      </c>
      <c r="B1086" s="31" t="s">
        <v>33</v>
      </c>
      <c r="C1086" s="31" t="s">
        <v>3999</v>
      </c>
      <c r="D1086" s="31" t="s">
        <v>3999</v>
      </c>
      <c r="E1086" s="32">
        <f>+VLOOKUP(Table_2[[#This Row],[ID]],LISTAS[],3,0)</f>
        <v>1861.56</v>
      </c>
      <c r="F1086" s="31" t="s">
        <v>8126</v>
      </c>
      <c r="G1086" s="20"/>
      <c r="H1086" s="20"/>
    </row>
    <row r="1087" spans="1:8" ht="15.75" customHeight="1">
      <c r="A1087" s="31" t="str">
        <f>+Table_2[[#This Row],[Producto]]&amp;Table_2[[#This Row],[Numero]]</f>
        <v>INSERTOS6X8</v>
      </c>
      <c r="B1087" s="31" t="s">
        <v>33</v>
      </c>
      <c r="C1087" s="31" t="s">
        <v>4000</v>
      </c>
      <c r="D1087" s="31" t="s">
        <v>4000</v>
      </c>
      <c r="E1087" s="32">
        <f>+VLOOKUP(Table_2[[#This Row],[ID]],LISTAS[],3,0)</f>
        <v>1861.56</v>
      </c>
      <c r="F1087" s="31" t="s">
        <v>8127</v>
      </c>
      <c r="G1087" s="20"/>
      <c r="H1087" s="20"/>
    </row>
    <row r="1088" spans="1:8" ht="15.75" customHeight="1">
      <c r="A1088" s="31" t="str">
        <f>+Table_2[[#This Row],[Producto]]&amp;Table_2[[#This Row],[Numero]]</f>
        <v>INSERTOS7X10</v>
      </c>
      <c r="B1088" s="31" t="s">
        <v>33</v>
      </c>
      <c r="C1088" s="31" t="s">
        <v>4001</v>
      </c>
      <c r="D1088" s="31" t="s">
        <v>4001</v>
      </c>
      <c r="E1088" s="32">
        <f>+VLOOKUP(Table_2[[#This Row],[ID]],LISTAS[],3,0)</f>
        <v>1861.56</v>
      </c>
      <c r="F1088" s="31" t="s">
        <v>8128</v>
      </c>
      <c r="G1088" s="20"/>
      <c r="H1088" s="20"/>
    </row>
    <row r="1089" spans="1:8" ht="15.75" customHeight="1">
      <c r="A1089" s="31" t="str">
        <f>+Table_2[[#This Row],[Producto]]&amp;Table_2[[#This Row],[Numero]]</f>
        <v>INSERTOS8X1X11</v>
      </c>
      <c r="B1089" s="31" t="s">
        <v>33</v>
      </c>
      <c r="C1089" s="31" t="s">
        <v>4002</v>
      </c>
      <c r="D1089" s="31" t="s">
        <v>4002</v>
      </c>
      <c r="E1089" s="32">
        <f>+VLOOKUP(Table_2[[#This Row],[ID]],LISTAS[],3,0)</f>
        <v>1861.56</v>
      </c>
      <c r="F1089" s="31" t="s">
        <v>8129</v>
      </c>
      <c r="G1089" s="20"/>
      <c r="H1089" s="20"/>
    </row>
    <row r="1090" spans="1:8" ht="15.75" customHeight="1">
      <c r="A1090" s="31" t="str">
        <f>+Table_2[[#This Row],[Producto]]&amp;Table_2[[#This Row],[Numero]]</f>
        <v>INSERTOS8X11</v>
      </c>
      <c r="B1090" s="31" t="s">
        <v>33</v>
      </c>
      <c r="C1090" s="31" t="s">
        <v>4003</v>
      </c>
      <c r="D1090" s="31" t="s">
        <v>4003</v>
      </c>
      <c r="E1090" s="32">
        <f>+VLOOKUP(Table_2[[#This Row],[ID]],LISTAS[],3,0)</f>
        <v>1861.56</v>
      </c>
      <c r="F1090" s="31" t="s">
        <v>8130</v>
      </c>
      <c r="G1090" s="20"/>
      <c r="H1090" s="20"/>
    </row>
    <row r="1091" spans="1:8" ht="15.75" customHeight="1">
      <c r="A1091" s="31" t="str">
        <f>+Table_2[[#This Row],[Producto]]&amp;Table_2[[#This Row],[Numero]]</f>
        <v>INSERTOS9X12</v>
      </c>
      <c r="B1091" s="31" t="s">
        <v>33</v>
      </c>
      <c r="C1091" s="31" t="s">
        <v>4004</v>
      </c>
      <c r="D1091" s="31" t="s">
        <v>4004</v>
      </c>
      <c r="E1091" s="32">
        <f>+VLOOKUP(Table_2[[#This Row],[ID]],LISTAS[],3,0)</f>
        <v>1861.56</v>
      </c>
      <c r="F1091" s="31" t="s">
        <v>8131</v>
      </c>
      <c r="G1091" s="20"/>
      <c r="H1091" s="20"/>
    </row>
    <row r="1092" spans="1:8" ht="15.75" customHeight="1">
      <c r="A1092" s="31" t="str">
        <f>+Table_2[[#This Row],[Producto]]&amp;Table_2[[#This Row],[Numero]]</f>
        <v>INSERTOS10X1X1/2</v>
      </c>
      <c r="B1092" s="31" t="s">
        <v>33</v>
      </c>
      <c r="C1092" s="31" t="s">
        <v>4005</v>
      </c>
      <c r="D1092" s="31" t="s">
        <v>4005</v>
      </c>
      <c r="E1092" s="32">
        <f>+VLOOKUP(Table_2[[#This Row],[ID]],LISTAS[],3,0)</f>
        <v>1861.56</v>
      </c>
      <c r="F1092" s="31" t="s">
        <v>8132</v>
      </c>
      <c r="G1092" s="20"/>
      <c r="H1092" s="20"/>
    </row>
    <row r="1093" spans="1:8" ht="15.75" customHeight="1">
      <c r="A1093" s="31" t="str">
        <f>+Table_2[[#This Row],[Producto]]&amp;Table_2[[#This Row],[Numero]]</f>
        <v>INSERTOS10X1,25X1/2</v>
      </c>
      <c r="B1093" s="31" t="s">
        <v>33</v>
      </c>
      <c r="C1093" s="31" t="s">
        <v>4006</v>
      </c>
      <c r="D1093" s="31" t="s">
        <v>4006</v>
      </c>
      <c r="E1093" s="32">
        <f>+VLOOKUP(Table_2[[#This Row],[ID]],LISTAS[],3,0)</f>
        <v>1861.56</v>
      </c>
      <c r="F1093" s="31" t="s">
        <v>8133</v>
      </c>
      <c r="G1093" s="20"/>
      <c r="H1093" s="20"/>
    </row>
    <row r="1094" spans="1:8" ht="15.75" customHeight="1">
      <c r="A1094" s="31" t="str">
        <f>+Table_2[[#This Row],[Producto]]&amp;Table_2[[#This Row],[Numero]]</f>
        <v>INSERTOS10x1,5x1/2</v>
      </c>
      <c r="B1094" s="31" t="s">
        <v>33</v>
      </c>
      <c r="C1094" s="31" t="s">
        <v>4007</v>
      </c>
      <c r="D1094" s="31" t="s">
        <v>4007</v>
      </c>
      <c r="E1094" s="32">
        <f>+VLOOKUP(Table_2[[#This Row],[ID]],LISTAS[],3,0)</f>
        <v>1861.56</v>
      </c>
      <c r="F1094" s="31" t="s">
        <v>8134</v>
      </c>
      <c r="G1094" s="20"/>
      <c r="H1094" s="20"/>
    </row>
    <row r="1095" spans="1:8" ht="15.75" customHeight="1">
      <c r="A1095" s="31" t="str">
        <f>+Table_2[[#This Row],[Producto]]&amp;Table_2[[#This Row],[Numero]]</f>
        <v>INSERTOS11x14</v>
      </c>
      <c r="B1095" s="31" t="s">
        <v>33</v>
      </c>
      <c r="C1095" s="31" t="s">
        <v>4008</v>
      </c>
      <c r="D1095" s="31" t="s">
        <v>4008</v>
      </c>
      <c r="E1095" s="32">
        <f>+VLOOKUP(Table_2[[#This Row],[ID]],LISTAS[],3,0)</f>
        <v>2349.1999999999998</v>
      </c>
      <c r="F1095" s="31" t="s">
        <v>8135</v>
      </c>
      <c r="G1095" s="20"/>
      <c r="H1095" s="20"/>
    </row>
    <row r="1096" spans="1:8" ht="15.75" customHeight="1">
      <c r="A1096" s="31" t="str">
        <f>+Table_2[[#This Row],[Producto]]&amp;Table_2[[#This Row],[Numero]]</f>
        <v>INSERTOS12x1,25x16</v>
      </c>
      <c r="B1096" s="31" t="s">
        <v>33</v>
      </c>
      <c r="C1096" s="31" t="s">
        <v>4009</v>
      </c>
      <c r="D1096" s="31" t="s">
        <v>4009</v>
      </c>
      <c r="E1096" s="32">
        <f>+VLOOKUP(Table_2[[#This Row],[ID]],LISTAS[],3,0)</f>
        <v>2811.11</v>
      </c>
      <c r="F1096" s="31" t="s">
        <v>8136</v>
      </c>
      <c r="G1096" s="20"/>
      <c r="H1096" s="20"/>
    </row>
    <row r="1097" spans="1:8" ht="15.75" customHeight="1">
      <c r="A1097" s="31" t="str">
        <f>+Table_2[[#This Row],[Producto]]&amp;Table_2[[#This Row],[Numero]]</f>
        <v>INSERTOS12x1,5x16</v>
      </c>
      <c r="B1097" s="31" t="s">
        <v>33</v>
      </c>
      <c r="C1097" s="31" t="s">
        <v>4010</v>
      </c>
      <c r="D1097" s="31" t="s">
        <v>4010</v>
      </c>
      <c r="E1097" s="32">
        <f>+VLOOKUP(Table_2[[#This Row],[ID]],LISTAS[],3,0)</f>
        <v>2811.11</v>
      </c>
      <c r="F1097" s="31" t="s">
        <v>8137</v>
      </c>
      <c r="G1097" s="20"/>
      <c r="H1097" s="20"/>
    </row>
    <row r="1098" spans="1:8" ht="15.75" customHeight="1">
      <c r="A1098" s="31" t="str">
        <f>+Table_2[[#This Row],[Producto]]&amp;Table_2[[#This Row],[Numero]]</f>
        <v>INSERTOS12x1,75x16</v>
      </c>
      <c r="B1098" s="31" t="s">
        <v>33</v>
      </c>
      <c r="C1098" s="31" t="s">
        <v>4011</v>
      </c>
      <c r="D1098" s="31" t="s">
        <v>4011</v>
      </c>
      <c r="E1098" s="32">
        <f>+VLOOKUP(Table_2[[#This Row],[ID]],LISTAS[],3,0)</f>
        <v>3092.22</v>
      </c>
      <c r="F1098" s="31" t="s">
        <v>8138</v>
      </c>
      <c r="G1098" s="20"/>
      <c r="H1098" s="20"/>
    </row>
    <row r="1099" spans="1:8" ht="15.75" customHeight="1">
      <c r="A1099" s="31" t="str">
        <f>+Table_2[[#This Row],[Producto]]&amp;Table_2[[#This Row],[Numero]]</f>
        <v>INSERTOS1/4x3/8</v>
      </c>
      <c r="B1099" s="31" t="s">
        <v>33</v>
      </c>
      <c r="C1099" s="31" t="s">
        <v>4012</v>
      </c>
      <c r="D1099" s="31" t="s">
        <v>4012</v>
      </c>
      <c r="E1099" s="32">
        <f>+VLOOKUP(Table_2[[#This Row],[ID]],LISTAS[],3,0)</f>
        <v>1861.56</v>
      </c>
      <c r="F1099" s="31" t="s">
        <v>8139</v>
      </c>
      <c r="G1099" s="20"/>
      <c r="H1099" s="20"/>
    </row>
    <row r="1100" spans="1:8" ht="15.75" customHeight="1">
      <c r="A1100" s="31" t="str">
        <f>+Table_2[[#This Row],[Producto]]&amp;Table_2[[#This Row],[Numero]]</f>
        <v>INSERTOS5/16x7/16</v>
      </c>
      <c r="B1100" s="31" t="s">
        <v>33</v>
      </c>
      <c r="C1100" s="31" t="s">
        <v>4013</v>
      </c>
      <c r="D1100" s="31" t="s">
        <v>4013</v>
      </c>
      <c r="E1100" s="32">
        <f>+VLOOKUP(Table_2[[#This Row],[ID]],LISTAS[],3,0)</f>
        <v>1861.56</v>
      </c>
      <c r="F1100" s="31" t="s">
        <v>8140</v>
      </c>
      <c r="G1100" s="20"/>
      <c r="H1100" s="20"/>
    </row>
    <row r="1101" spans="1:8" ht="15.75" customHeight="1">
      <c r="A1101" s="31" t="str">
        <f>+Table_2[[#This Row],[Producto]]&amp;Table_2[[#This Row],[Numero]]</f>
        <v>INSERTOS5/16x11</v>
      </c>
      <c r="B1101" s="31" t="s">
        <v>33</v>
      </c>
      <c r="C1101" s="31" t="s">
        <v>4014</v>
      </c>
      <c r="D1101" s="31" t="s">
        <v>4014</v>
      </c>
      <c r="E1101" s="32">
        <f>+VLOOKUP(Table_2[[#This Row],[ID]],LISTAS[],3,0)</f>
        <v>1861.56</v>
      </c>
      <c r="F1101" s="31" t="s">
        <v>8141</v>
      </c>
      <c r="G1101" s="20"/>
      <c r="H1101" s="20"/>
    </row>
    <row r="1102" spans="1:8" ht="15.75" customHeight="1">
      <c r="A1102" s="31" t="str">
        <f>+Table_2[[#This Row],[Producto]]&amp;Table_2[[#This Row],[Numero]]</f>
        <v>INSERTOS7/16 × 14</v>
      </c>
      <c r="B1102" s="31" t="s">
        <v>33</v>
      </c>
      <c r="C1102" s="31" t="s">
        <v>4015</v>
      </c>
      <c r="D1102" s="31" t="s">
        <v>4015</v>
      </c>
      <c r="E1102" s="32">
        <f>+VLOOKUP(Table_2[[#This Row],[ID]],LISTAS[],3,0)</f>
        <v>1957.68</v>
      </c>
      <c r="F1102" s="31" t="s">
        <v>8142</v>
      </c>
      <c r="G1102" s="20"/>
      <c r="H1102" s="20"/>
    </row>
    <row r="1103" spans="1:8" ht="15.75" customHeight="1">
      <c r="A1103" s="31" t="str">
        <f>+Table_2[[#This Row],[Producto]]&amp;Table_2[[#This Row],[Numero]]</f>
        <v>INSERTOS3/8x1/2</v>
      </c>
      <c r="B1103" s="31" t="s">
        <v>33</v>
      </c>
      <c r="C1103" s="31" t="s">
        <v>4016</v>
      </c>
      <c r="D1103" s="31" t="s">
        <v>4016</v>
      </c>
      <c r="E1103" s="32">
        <f>+VLOOKUP(Table_2[[#This Row],[ID]],LISTAS[],3,0)</f>
        <v>1861.56</v>
      </c>
      <c r="F1103" s="31" t="s">
        <v>8143</v>
      </c>
      <c r="G1103" s="20"/>
      <c r="H1103" s="20"/>
    </row>
    <row r="1104" spans="1:8" ht="15.75" customHeight="1">
      <c r="A1104" s="31" t="str">
        <f>+Table_2[[#This Row],[Producto]]&amp;Table_2[[#This Row],[Numero]]</f>
        <v>INSERTOSBUJIA</v>
      </c>
      <c r="B1104" s="31" t="s">
        <v>33</v>
      </c>
      <c r="C1104" s="31" t="s">
        <v>4017</v>
      </c>
      <c r="D1104" s="31" t="s">
        <v>4017</v>
      </c>
      <c r="E1104" s="32">
        <f>+VLOOKUP(Table_2[[#This Row],[ID]],LISTAS[],3,0)</f>
        <v>4973.33</v>
      </c>
      <c r="F1104" s="31" t="s">
        <v>8144</v>
      </c>
      <c r="G1104" s="20"/>
      <c r="H1104" s="20"/>
    </row>
    <row r="1105" spans="1:8" ht="15.75" customHeight="1">
      <c r="A1105" s="31" t="str">
        <f>+Table_2[[#This Row],[Producto]]&amp;Table_2[[#This Row],[Numero]]</f>
        <v>INSERTOSArand. Tapa - 8x18</v>
      </c>
      <c r="B1105" s="31" t="s">
        <v>33</v>
      </c>
      <c r="C1105" s="31" t="s">
        <v>4018</v>
      </c>
      <c r="D1105" s="31" t="s">
        <v>4018</v>
      </c>
      <c r="E1105" s="32">
        <f>+VLOOKUP(Table_2[[#This Row],[ID]],LISTAS[],3,0)</f>
        <v>1333.33</v>
      </c>
      <c r="F1105" s="31" t="s">
        <v>8145</v>
      </c>
      <c r="G1105" s="20"/>
      <c r="H1105" s="20"/>
    </row>
    <row r="1106" spans="1:8" ht="15.75" customHeight="1">
      <c r="A1106" s="31" t="str">
        <f>+Table_2[[#This Row],[Producto]]&amp;Table_2[[#This Row],[Numero]]</f>
        <v>INSERTOSArand. Tapa - 10x20</v>
      </c>
      <c r="B1106" s="31" t="s">
        <v>33</v>
      </c>
      <c r="C1106" s="31" t="s">
        <v>4019</v>
      </c>
      <c r="D1106" s="31" t="s">
        <v>4019</v>
      </c>
      <c r="E1106" s="32">
        <f>+VLOOKUP(Table_2[[#This Row],[ID]],LISTAS[],3,0)</f>
        <v>1466.67</v>
      </c>
      <c r="F1106" s="31" t="s">
        <v>8146</v>
      </c>
      <c r="G1106" s="20"/>
      <c r="H1106" s="20"/>
    </row>
    <row r="1107" spans="1:8" ht="15.75" customHeight="1">
      <c r="A1107" s="31" t="str">
        <f>+Table_2[[#This Row],[Producto]]&amp;Table_2[[#This Row],[Numero]]</f>
        <v>INSERTOSArand. Tapa - 11x22</v>
      </c>
      <c r="B1107" s="31" t="s">
        <v>33</v>
      </c>
      <c r="C1107" s="31" t="s">
        <v>4020</v>
      </c>
      <c r="D1107" s="31" t="s">
        <v>4020</v>
      </c>
      <c r="E1107" s="32">
        <f>+VLOOKUP(Table_2[[#This Row],[ID]],LISTAS[],3,0)</f>
        <v>1458.92</v>
      </c>
      <c r="F1107" s="31" t="s">
        <v>8147</v>
      </c>
      <c r="G1107" s="20"/>
      <c r="H1107" s="20"/>
    </row>
    <row r="1108" spans="1:8" ht="15.75" customHeight="1">
      <c r="A1108" s="31" t="str">
        <f>+Table_2[[#This Row],[Producto]]&amp;Table_2[[#This Row],[Numero]]</f>
        <v>INSERTOSArand. Tapa - 12x24</v>
      </c>
      <c r="B1108" s="31" t="s">
        <v>33</v>
      </c>
      <c r="C1108" s="31" t="s">
        <v>4021</v>
      </c>
      <c r="D1108" s="31" t="s">
        <v>4021</v>
      </c>
      <c r="E1108" s="32">
        <f>+VLOOKUP(Table_2[[#This Row],[ID]],LISTAS[],3,0)</f>
        <v>1612.72</v>
      </c>
      <c r="F1108" s="31" t="s">
        <v>8148</v>
      </c>
      <c r="G1108" s="20"/>
      <c r="H1108" s="20"/>
    </row>
    <row r="1109" spans="1:8" ht="15.75" customHeight="1">
      <c r="A1109" s="31" t="str">
        <f>+Table_2[[#This Row],[Producto]]&amp;Table_2[[#This Row],[Numero]]</f>
        <v>INSERTOSArand. Tapa - 13x24</v>
      </c>
      <c r="B1109" s="31" t="s">
        <v>33</v>
      </c>
      <c r="C1109" s="31" t="s">
        <v>4022</v>
      </c>
      <c r="D1109" s="31" t="s">
        <v>4022</v>
      </c>
      <c r="E1109" s="32">
        <f>+VLOOKUP(Table_2[[#This Row],[ID]],LISTAS[],3,0)</f>
        <v>1777.78</v>
      </c>
      <c r="F1109" s="31" t="s">
        <v>8149</v>
      </c>
      <c r="G1109" s="20"/>
      <c r="H1109" s="20"/>
    </row>
    <row r="1110" spans="1:8" ht="15.75" customHeight="1">
      <c r="A1110" s="31" t="str">
        <f>+Table_2[[#This Row],[Producto]]&amp;Table_2[[#This Row],[Numero]]</f>
        <v>INSERTOSArand. Tapa - 14x26</v>
      </c>
      <c r="B1110" s="31" t="s">
        <v>33</v>
      </c>
      <c r="C1110" s="31" t="s">
        <v>4023</v>
      </c>
      <c r="D1110" s="31" t="s">
        <v>4023</v>
      </c>
      <c r="E1110" s="32">
        <f>+VLOOKUP(Table_2[[#This Row],[ID]],LISTAS[],3,0)</f>
        <v>1866.67</v>
      </c>
      <c r="F1110" s="31" t="s">
        <v>8150</v>
      </c>
      <c r="G1110" s="20"/>
      <c r="H1110" s="20"/>
    </row>
    <row r="1111" spans="1:8" ht="15.75" customHeight="1">
      <c r="A1111" s="31" t="str">
        <f>+Table_2[[#This Row],[Producto]]&amp;Table_2[[#This Row],[Numero]]</f>
        <v>CONEXIÓN DE CHAPA1</v>
      </c>
      <c r="B1111" s="31" t="s">
        <v>35</v>
      </c>
      <c r="C1111" s="31">
        <v>1</v>
      </c>
      <c r="D1111" s="31" t="s">
        <v>4024</v>
      </c>
      <c r="E1111" s="32">
        <f>+VLOOKUP(Table_2[[#This Row],[ID]],LISTAS[],3,0)</f>
        <v>0</v>
      </c>
      <c r="F1111" s="31" t="s">
        <v>8151</v>
      </c>
      <c r="G1111" s="20"/>
      <c r="H1111" s="20"/>
    </row>
    <row r="1112" spans="1:8" ht="15.75" customHeight="1">
      <c r="A1112" s="31" t="str">
        <f>+Table_2[[#This Row],[Producto]]&amp;Table_2[[#This Row],[Numero]]</f>
        <v>CONEXIÓN DE CHAPA2</v>
      </c>
      <c r="B1112" s="31" t="s">
        <v>35</v>
      </c>
      <c r="C1112" s="31">
        <v>2</v>
      </c>
      <c r="D1112" s="31" t="s">
        <v>4025</v>
      </c>
      <c r="E1112" s="32">
        <f>+VLOOKUP(Table_2[[#This Row],[ID]],LISTAS[],3,0)</f>
        <v>0</v>
      </c>
      <c r="F1112" s="31" t="s">
        <v>8152</v>
      </c>
      <c r="G1112" s="20"/>
      <c r="H1112" s="20"/>
    </row>
    <row r="1113" spans="1:8" ht="15.75" customHeight="1">
      <c r="A1113" s="31" t="str">
        <f>+Table_2[[#This Row],[Producto]]&amp;Table_2[[#This Row],[Numero]]</f>
        <v>CONEXIÓN DE CHAPA3</v>
      </c>
      <c r="B1113" s="31" t="s">
        <v>35</v>
      </c>
      <c r="C1113" s="31">
        <v>3</v>
      </c>
      <c r="D1113" s="31" t="s">
        <v>4026</v>
      </c>
      <c r="E1113" s="32">
        <f>+VLOOKUP(Table_2[[#This Row],[ID]],LISTAS[],3,0)</f>
        <v>0</v>
      </c>
      <c r="F1113" s="31" t="s">
        <v>8153</v>
      </c>
      <c r="G1113" s="20"/>
      <c r="H1113" s="20"/>
    </row>
    <row r="1114" spans="1:8" ht="15.75" customHeight="1">
      <c r="A1114" s="31" t="str">
        <f>+Table_2[[#This Row],[Producto]]&amp;Table_2[[#This Row],[Numero]]</f>
        <v>CONEXIÓN DE CHAPA4</v>
      </c>
      <c r="B1114" s="31" t="s">
        <v>35</v>
      </c>
      <c r="C1114" s="31">
        <v>4</v>
      </c>
      <c r="D1114" s="31" t="s">
        <v>4027</v>
      </c>
      <c r="E1114" s="32">
        <f>+VLOOKUP(Table_2[[#This Row],[ID]],LISTAS[],3,0)</f>
        <v>0</v>
      </c>
      <c r="F1114" s="31" t="s">
        <v>8154</v>
      </c>
      <c r="G1114" s="20"/>
      <c r="H1114" s="20"/>
    </row>
    <row r="1115" spans="1:8" ht="15.75" customHeight="1">
      <c r="A1115" s="31" t="str">
        <f>+Table_2[[#This Row],[Producto]]&amp;Table_2[[#This Row],[Numero]]</f>
        <v>CONEXIÓN DE CHAPA5</v>
      </c>
      <c r="B1115" s="31" t="s">
        <v>35</v>
      </c>
      <c r="C1115" s="31">
        <v>5</v>
      </c>
      <c r="D1115" s="31" t="s">
        <v>4028</v>
      </c>
      <c r="E1115" s="32">
        <f>+VLOOKUP(Table_2[[#This Row],[ID]],LISTAS[],3,0)</f>
        <v>0</v>
      </c>
      <c r="F1115" s="31" t="s">
        <v>8155</v>
      </c>
      <c r="G1115" s="20"/>
      <c r="H1115" s="20"/>
    </row>
    <row r="1116" spans="1:8" ht="15.75" customHeight="1">
      <c r="A1116" s="31" t="str">
        <f>+Table_2[[#This Row],[Producto]]&amp;Table_2[[#This Row],[Numero]]</f>
        <v>CONEXIÓN DE CHAPA7</v>
      </c>
      <c r="B1116" s="31" t="s">
        <v>35</v>
      </c>
      <c r="C1116" s="31">
        <v>7</v>
      </c>
      <c r="D1116" s="31" t="s">
        <v>4029</v>
      </c>
      <c r="E1116" s="32">
        <f>+VLOOKUP(Table_2[[#This Row],[ID]],LISTAS[],3,0)</f>
        <v>0</v>
      </c>
      <c r="F1116" s="31" t="s">
        <v>8156</v>
      </c>
      <c r="G1116" s="20"/>
      <c r="H1116" s="20"/>
    </row>
    <row r="1117" spans="1:8" ht="15.75" customHeight="1">
      <c r="A1117" s="31" t="str">
        <f>+Table_2[[#This Row],[Producto]]&amp;Table_2[[#This Row],[Numero]]</f>
        <v>CONEXIÓN DE CHAPA8</v>
      </c>
      <c r="B1117" s="31" t="s">
        <v>35</v>
      </c>
      <c r="C1117" s="31">
        <v>8</v>
      </c>
      <c r="D1117" s="31" t="s">
        <v>4030</v>
      </c>
      <c r="E1117" s="32">
        <f>+VLOOKUP(Table_2[[#This Row],[ID]],LISTAS[],3,0)</f>
        <v>0</v>
      </c>
      <c r="F1117" s="31" t="s">
        <v>8157</v>
      </c>
      <c r="G1117" s="20"/>
      <c r="H1117" s="20"/>
    </row>
    <row r="1118" spans="1:8" ht="15.75" customHeight="1">
      <c r="A1118" s="31" t="str">
        <f>+Table_2[[#This Row],[Producto]]&amp;Table_2[[#This Row],[Numero]]</f>
        <v>CONEXIÓN DE CHAPA9</v>
      </c>
      <c r="B1118" s="31" t="s">
        <v>35</v>
      </c>
      <c r="C1118" s="31">
        <v>9</v>
      </c>
      <c r="D1118" s="31" t="s">
        <v>4031</v>
      </c>
      <c r="E1118" s="32">
        <f>+VLOOKUP(Table_2[[#This Row],[ID]],LISTAS[],3,0)</f>
        <v>0</v>
      </c>
      <c r="F1118" s="31" t="s">
        <v>8158</v>
      </c>
      <c r="G1118" s="20"/>
      <c r="H1118" s="20"/>
    </row>
    <row r="1119" spans="1:8" ht="15.75" customHeight="1">
      <c r="A1119" s="31" t="str">
        <f>+Table_2[[#This Row],[Producto]]&amp;Table_2[[#This Row],[Numero]]</f>
        <v>CONEXIÓN DE CHAPA12</v>
      </c>
      <c r="B1119" s="31" t="s">
        <v>35</v>
      </c>
      <c r="C1119" s="31">
        <v>12</v>
      </c>
      <c r="D1119" s="31" t="s">
        <v>4032</v>
      </c>
      <c r="E1119" s="32">
        <f>+VLOOKUP(Table_2[[#This Row],[ID]],LISTAS[],3,0)</f>
        <v>0</v>
      </c>
      <c r="F1119" s="31" t="s">
        <v>8159</v>
      </c>
      <c r="G1119" s="20"/>
      <c r="H1119" s="20"/>
    </row>
    <row r="1120" spans="1:8" ht="15.75" customHeight="1">
      <c r="A1120" s="31" t="str">
        <f>+Table_2[[#This Row],[Producto]]&amp;Table_2[[#This Row],[Numero]]</f>
        <v>CONEXIÓN DE CHAPA13</v>
      </c>
      <c r="B1120" s="31" t="s">
        <v>35</v>
      </c>
      <c r="C1120" s="31">
        <v>13</v>
      </c>
      <c r="D1120" s="31" t="s">
        <v>4033</v>
      </c>
      <c r="E1120" s="32">
        <f>+VLOOKUP(Table_2[[#This Row],[ID]],LISTAS[],3,0)</f>
        <v>0</v>
      </c>
      <c r="F1120" s="31" t="s">
        <v>8160</v>
      </c>
      <c r="G1120" s="20"/>
      <c r="H1120" s="20"/>
    </row>
    <row r="1121" spans="1:8" ht="15.75" customHeight="1">
      <c r="A1121" s="31" t="str">
        <f>+Table_2[[#This Row],[Producto]]&amp;Table_2[[#This Row],[Numero]]</f>
        <v>CONEXIÓN DE CHAPA14</v>
      </c>
      <c r="B1121" s="31" t="s">
        <v>35</v>
      </c>
      <c r="C1121" s="31">
        <v>14</v>
      </c>
      <c r="D1121" s="31" t="s">
        <v>4034</v>
      </c>
      <c r="E1121" s="32">
        <f>+VLOOKUP(Table_2[[#This Row],[ID]],LISTAS[],3,0)</f>
        <v>0</v>
      </c>
      <c r="F1121" s="31" t="s">
        <v>8161</v>
      </c>
      <c r="G1121" s="20"/>
      <c r="H1121" s="20"/>
    </row>
    <row r="1122" spans="1:8" ht="15.75" customHeight="1">
      <c r="A1122" s="31" t="str">
        <f>+Table_2[[#This Row],[Producto]]&amp;Table_2[[#This Row],[Numero]]</f>
        <v>CONEXIÓN DE CHAPA15</v>
      </c>
      <c r="B1122" s="31" t="s">
        <v>35</v>
      </c>
      <c r="C1122" s="31">
        <v>15</v>
      </c>
      <c r="D1122" s="31" t="s">
        <v>4035</v>
      </c>
      <c r="E1122" s="32">
        <f>+VLOOKUP(Table_2[[#This Row],[ID]],LISTAS[],3,0)</f>
        <v>0</v>
      </c>
      <c r="F1122" s="31" t="s">
        <v>8162</v>
      </c>
      <c r="G1122" s="20"/>
      <c r="H1122" s="20"/>
    </row>
    <row r="1123" spans="1:8" ht="15.75" customHeight="1">
      <c r="A1123" s="31" t="str">
        <f>+Table_2[[#This Row],[Producto]]&amp;Table_2[[#This Row],[Numero]]</f>
        <v>CONEXIÓN DE CHAPA16</v>
      </c>
      <c r="B1123" s="31" t="s">
        <v>35</v>
      </c>
      <c r="C1123" s="31">
        <v>16</v>
      </c>
      <c r="D1123" s="31" t="s">
        <v>4036</v>
      </c>
      <c r="E1123" s="32">
        <f>+VLOOKUP(Table_2[[#This Row],[ID]],LISTAS[],3,0)</f>
        <v>0</v>
      </c>
      <c r="F1123" s="31" t="s">
        <v>8163</v>
      </c>
      <c r="G1123" s="20"/>
      <c r="H1123" s="20"/>
    </row>
    <row r="1124" spans="1:8" ht="15.75" customHeight="1">
      <c r="A1124" s="31" t="str">
        <f>+Table_2[[#This Row],[Producto]]&amp;Table_2[[#This Row],[Numero]]</f>
        <v>CONEXIÓN DE CHAPA17</v>
      </c>
      <c r="B1124" s="31" t="s">
        <v>35</v>
      </c>
      <c r="C1124" s="31">
        <v>17</v>
      </c>
      <c r="D1124" s="31" t="s">
        <v>4037</v>
      </c>
      <c r="E1124" s="32">
        <f>+VLOOKUP(Table_2[[#This Row],[ID]],LISTAS[],3,0)</f>
        <v>0</v>
      </c>
      <c r="F1124" s="31" t="s">
        <v>8164</v>
      </c>
      <c r="G1124" s="20"/>
      <c r="H1124" s="20"/>
    </row>
    <row r="1125" spans="1:8" ht="15.75" customHeight="1">
      <c r="A1125" s="31" t="str">
        <f>+Table_2[[#This Row],[Producto]]&amp;Table_2[[#This Row],[Numero]]</f>
        <v>CONEXIÓN DE CHAPA18</v>
      </c>
      <c r="B1125" s="31" t="s">
        <v>35</v>
      </c>
      <c r="C1125" s="31">
        <v>18</v>
      </c>
      <c r="D1125" s="31" t="s">
        <v>4038</v>
      </c>
      <c r="E1125" s="32">
        <f>+VLOOKUP(Table_2[[#This Row],[ID]],LISTAS[],3,0)</f>
        <v>0</v>
      </c>
      <c r="F1125" s="31" t="s">
        <v>8165</v>
      </c>
      <c r="G1125" s="20"/>
      <c r="H1125" s="20"/>
    </row>
    <row r="1126" spans="1:8" ht="15.75" customHeight="1">
      <c r="A1126" s="31" t="str">
        <f>+Table_2[[#This Row],[Producto]]&amp;Table_2[[#This Row],[Numero]]</f>
        <v>CONEXIÓN DE CHAPA19</v>
      </c>
      <c r="B1126" s="31" t="s">
        <v>35</v>
      </c>
      <c r="C1126" s="31">
        <v>19</v>
      </c>
      <c r="D1126" s="31" t="s">
        <v>4039</v>
      </c>
      <c r="E1126" s="32">
        <f>+VLOOKUP(Table_2[[#This Row],[ID]],LISTAS[],3,0)</f>
        <v>0</v>
      </c>
      <c r="F1126" s="31" t="s">
        <v>8166</v>
      </c>
      <c r="G1126" s="20"/>
      <c r="H1126" s="20"/>
    </row>
    <row r="1127" spans="1:8" ht="15.75" customHeight="1">
      <c r="A1127" s="31" t="str">
        <f>+Table_2[[#This Row],[Producto]]&amp;Table_2[[#This Row],[Numero]]</f>
        <v>CONEXIÓN DE CHAPA20</v>
      </c>
      <c r="B1127" s="31" t="s">
        <v>35</v>
      </c>
      <c r="C1127" s="31">
        <v>20</v>
      </c>
      <c r="D1127" s="31" t="s">
        <v>4040</v>
      </c>
      <c r="E1127" s="32">
        <f>+VLOOKUP(Table_2[[#This Row],[ID]],LISTAS[],3,0)</f>
        <v>0</v>
      </c>
      <c r="F1127" s="31" t="s">
        <v>8167</v>
      </c>
      <c r="G1127" s="20"/>
      <c r="H1127" s="20"/>
    </row>
    <row r="1128" spans="1:8" ht="15.75" customHeight="1">
      <c r="A1128" s="31" t="str">
        <f>+Table_2[[#This Row],[Producto]]&amp;Table_2[[#This Row],[Numero]]</f>
        <v>CONEXIÓN DE CHAPA21</v>
      </c>
      <c r="B1128" s="31" t="s">
        <v>35</v>
      </c>
      <c r="C1128" s="31">
        <v>21</v>
      </c>
      <c r="D1128" s="31" t="s">
        <v>4041</v>
      </c>
      <c r="E1128" s="32">
        <f>+VLOOKUP(Table_2[[#This Row],[ID]],LISTAS[],3,0)</f>
        <v>0</v>
      </c>
      <c r="F1128" s="31" t="s">
        <v>8168</v>
      </c>
      <c r="G1128" s="20"/>
      <c r="H1128" s="20"/>
    </row>
    <row r="1129" spans="1:8" ht="15.75" customHeight="1">
      <c r="A1129" s="31" t="str">
        <f>+Table_2[[#This Row],[Producto]]&amp;Table_2[[#This Row],[Numero]]</f>
        <v>CONEXIÓN DE CHAPA22</v>
      </c>
      <c r="B1129" s="31" t="s">
        <v>35</v>
      </c>
      <c r="C1129" s="31">
        <v>22</v>
      </c>
      <c r="D1129" s="31" t="s">
        <v>4042</v>
      </c>
      <c r="E1129" s="32">
        <f>+VLOOKUP(Table_2[[#This Row],[ID]],LISTAS[],3,0)</f>
        <v>0</v>
      </c>
      <c r="F1129" s="31" t="s">
        <v>8169</v>
      </c>
      <c r="G1129" s="20"/>
      <c r="H1129" s="20"/>
    </row>
    <row r="1130" spans="1:8" ht="15.75" customHeight="1">
      <c r="A1130" s="31" t="str">
        <f>+Table_2[[#This Row],[Producto]]&amp;Table_2[[#This Row],[Numero]]</f>
        <v>CONEXIÓN DE CHAPA23</v>
      </c>
      <c r="B1130" s="31" t="s">
        <v>35</v>
      </c>
      <c r="C1130" s="31">
        <v>23</v>
      </c>
      <c r="D1130" s="31" t="s">
        <v>4043</v>
      </c>
      <c r="E1130" s="32">
        <f>+VLOOKUP(Table_2[[#This Row],[ID]],LISTAS[],3,0)</f>
        <v>0</v>
      </c>
      <c r="F1130" s="31" t="s">
        <v>8170</v>
      </c>
      <c r="G1130" s="20"/>
      <c r="H1130" s="20"/>
    </row>
    <row r="1131" spans="1:8" ht="15.75" customHeight="1">
      <c r="A1131" s="31" t="str">
        <f>+Table_2[[#This Row],[Producto]]&amp;Table_2[[#This Row],[Numero]]</f>
        <v>CONEXIÓN DE CHAPA24</v>
      </c>
      <c r="B1131" s="31" t="s">
        <v>35</v>
      </c>
      <c r="C1131" s="31">
        <v>24</v>
      </c>
      <c r="D1131" s="31" t="s">
        <v>4044</v>
      </c>
      <c r="E1131" s="32">
        <f>+VLOOKUP(Table_2[[#This Row],[ID]],LISTAS[],3,0)</f>
        <v>0</v>
      </c>
      <c r="F1131" s="31" t="s">
        <v>8171</v>
      </c>
      <c r="G1131" s="20"/>
      <c r="H1131" s="20"/>
    </row>
    <row r="1132" spans="1:8" ht="15.75" customHeight="1">
      <c r="A1132" s="31" t="str">
        <f>+Table_2[[#This Row],[Producto]]&amp;Table_2[[#This Row],[Numero]]</f>
        <v>CONEXIÓN DE CHAPA25</v>
      </c>
      <c r="B1132" s="31" t="s">
        <v>35</v>
      </c>
      <c r="C1132" s="31">
        <v>25</v>
      </c>
      <c r="D1132" s="31" t="s">
        <v>4045</v>
      </c>
      <c r="E1132" s="32">
        <f>+VLOOKUP(Table_2[[#This Row],[ID]],LISTAS[],3,0)</f>
        <v>0</v>
      </c>
      <c r="F1132" s="31" t="s">
        <v>8172</v>
      </c>
      <c r="G1132" s="20"/>
      <c r="H1132" s="20"/>
    </row>
    <row r="1133" spans="1:8" ht="15.75" customHeight="1">
      <c r="A1133" s="31" t="str">
        <f>+Table_2[[#This Row],[Producto]]&amp;Table_2[[#This Row],[Numero]]</f>
        <v>CONEXIÓN DE CHAPA26</v>
      </c>
      <c r="B1133" s="31" t="s">
        <v>35</v>
      </c>
      <c r="C1133" s="31">
        <v>26</v>
      </c>
      <c r="D1133" s="31" t="s">
        <v>4046</v>
      </c>
      <c r="E1133" s="32">
        <f>+VLOOKUP(Table_2[[#This Row],[ID]],LISTAS[],3,0)</f>
        <v>0</v>
      </c>
      <c r="F1133" s="31" t="s">
        <v>8173</v>
      </c>
      <c r="G1133" s="20"/>
      <c r="H1133" s="20"/>
    </row>
    <row r="1134" spans="1:8" ht="15.75" customHeight="1">
      <c r="A1134" s="31" t="str">
        <f>+Table_2[[#This Row],[Producto]]&amp;Table_2[[#This Row],[Numero]]</f>
        <v>CONEXIÓN DE CHAPA27</v>
      </c>
      <c r="B1134" s="31" t="s">
        <v>35</v>
      </c>
      <c r="C1134" s="31">
        <v>27</v>
      </c>
      <c r="D1134" s="31" t="s">
        <v>4047</v>
      </c>
      <c r="E1134" s="32">
        <f>+VLOOKUP(Table_2[[#This Row],[ID]],LISTAS[],3,0)</f>
        <v>0</v>
      </c>
      <c r="F1134" s="31" t="s">
        <v>8174</v>
      </c>
      <c r="G1134" s="20"/>
      <c r="H1134" s="20"/>
    </row>
    <row r="1135" spans="1:8" ht="15.75" customHeight="1">
      <c r="A1135" s="31" t="str">
        <f>+Table_2[[#This Row],[Producto]]&amp;Table_2[[#This Row],[Numero]]</f>
        <v>CONEXIÓN DE CHAPA28</v>
      </c>
      <c r="B1135" s="31" t="s">
        <v>35</v>
      </c>
      <c r="C1135" s="31">
        <v>28</v>
      </c>
      <c r="D1135" s="31" t="s">
        <v>4048</v>
      </c>
      <c r="E1135" s="32">
        <f>+VLOOKUP(Table_2[[#This Row],[ID]],LISTAS[],3,0)</f>
        <v>0</v>
      </c>
      <c r="F1135" s="31" t="s">
        <v>8175</v>
      </c>
      <c r="G1135" s="20"/>
      <c r="H1135" s="20"/>
    </row>
    <row r="1136" spans="1:8" ht="15.75" customHeight="1">
      <c r="A1136" s="31" t="str">
        <f>+Table_2[[#This Row],[Producto]]&amp;Table_2[[#This Row],[Numero]]</f>
        <v>CONEXIÓN DE CHAPA29</v>
      </c>
      <c r="B1136" s="31" t="s">
        <v>35</v>
      </c>
      <c r="C1136" s="31">
        <v>29</v>
      </c>
      <c r="D1136" s="31" t="s">
        <v>4049</v>
      </c>
      <c r="E1136" s="32">
        <f>+VLOOKUP(Table_2[[#This Row],[ID]],LISTAS[],3,0)</f>
        <v>0</v>
      </c>
      <c r="F1136" s="31" t="s">
        <v>8176</v>
      </c>
      <c r="G1136" s="20"/>
      <c r="H1136" s="20"/>
    </row>
    <row r="1137" spans="1:8" ht="15.75" customHeight="1">
      <c r="A1137" s="31" t="str">
        <f>+Table_2[[#This Row],[Producto]]&amp;Table_2[[#This Row],[Numero]]</f>
        <v>CONEXIÓN DE CHAPA36</v>
      </c>
      <c r="B1137" s="31" t="s">
        <v>35</v>
      </c>
      <c r="C1137" s="31">
        <v>36</v>
      </c>
      <c r="D1137" s="31" t="s">
        <v>4050</v>
      </c>
      <c r="E1137" s="32">
        <f>+VLOOKUP(Table_2[[#This Row],[ID]],LISTAS[],3,0)</f>
        <v>0</v>
      </c>
      <c r="F1137" s="31" t="s">
        <v>8177</v>
      </c>
      <c r="G1137" s="20"/>
      <c r="H1137" s="20"/>
    </row>
    <row r="1138" spans="1:8" ht="15.75" customHeight="1">
      <c r="A1138" s="31" t="str">
        <f>+Table_2[[#This Row],[Producto]]&amp;Table_2[[#This Row],[Numero]]</f>
        <v>CONEXIÓN DE CHAPA37</v>
      </c>
      <c r="B1138" s="31" t="s">
        <v>35</v>
      </c>
      <c r="C1138" s="31">
        <v>37</v>
      </c>
      <c r="D1138" s="31" t="s">
        <v>4051</v>
      </c>
      <c r="E1138" s="32">
        <f>+VLOOKUP(Table_2[[#This Row],[ID]],LISTAS[],3,0)</f>
        <v>0</v>
      </c>
      <c r="F1138" s="31" t="s">
        <v>8178</v>
      </c>
      <c r="G1138" s="20"/>
      <c r="H1138" s="20"/>
    </row>
    <row r="1139" spans="1:8" ht="15.75" customHeight="1">
      <c r="A1139" s="31" t="str">
        <f>+Table_2[[#This Row],[Producto]]&amp;Table_2[[#This Row],[Numero]]</f>
        <v>CONEXIÓN DE CHAPA38</v>
      </c>
      <c r="B1139" s="31" t="s">
        <v>35</v>
      </c>
      <c r="C1139" s="31">
        <v>38</v>
      </c>
      <c r="D1139" s="31" t="s">
        <v>4052</v>
      </c>
      <c r="E1139" s="32">
        <f>+VLOOKUP(Table_2[[#This Row],[ID]],LISTAS[],3,0)</f>
        <v>0</v>
      </c>
      <c r="F1139" s="31" t="s">
        <v>8179</v>
      </c>
      <c r="G1139" s="20"/>
      <c r="H1139" s="20"/>
    </row>
    <row r="1140" spans="1:8" ht="15.75" customHeight="1">
      <c r="A1140" s="31" t="str">
        <f>+Table_2[[#This Row],[Producto]]&amp;Table_2[[#This Row],[Numero]]</f>
        <v>CONEXIÓN DE CHAPA39</v>
      </c>
      <c r="B1140" s="31" t="s">
        <v>35</v>
      </c>
      <c r="C1140" s="31">
        <v>39</v>
      </c>
      <c r="D1140" s="31" t="s">
        <v>4053</v>
      </c>
      <c r="E1140" s="32">
        <f>+VLOOKUP(Table_2[[#This Row],[ID]],LISTAS[],3,0)</f>
        <v>0</v>
      </c>
      <c r="F1140" s="31" t="s">
        <v>8180</v>
      </c>
      <c r="G1140" s="20"/>
      <c r="H1140" s="20"/>
    </row>
    <row r="1141" spans="1:8" ht="15.75" customHeight="1">
      <c r="A1141" s="31" t="str">
        <f>+Table_2[[#This Row],[Producto]]&amp;Table_2[[#This Row],[Numero]]</f>
        <v>CONEXIÓN DE CHAPA40</v>
      </c>
      <c r="B1141" s="31" t="s">
        <v>35</v>
      </c>
      <c r="C1141" s="31">
        <v>40</v>
      </c>
      <c r="D1141" s="31" t="s">
        <v>4054</v>
      </c>
      <c r="E1141" s="32">
        <f>+VLOOKUP(Table_2[[#This Row],[ID]],LISTAS[],3,0)</f>
        <v>0</v>
      </c>
      <c r="F1141" s="31" t="s">
        <v>8181</v>
      </c>
      <c r="G1141" s="20"/>
      <c r="H1141" s="20"/>
    </row>
    <row r="1142" spans="1:8" ht="15.75" customHeight="1">
      <c r="A1142" s="31" t="str">
        <f>+Table_2[[#This Row],[Producto]]&amp;Table_2[[#This Row],[Numero]]</f>
        <v>CONEXIÓN DE CHAPA41</v>
      </c>
      <c r="B1142" s="31" t="s">
        <v>35</v>
      </c>
      <c r="C1142" s="31">
        <v>41</v>
      </c>
      <c r="D1142" s="31" t="s">
        <v>4055</v>
      </c>
      <c r="E1142" s="32">
        <f>+VLOOKUP(Table_2[[#This Row],[ID]],LISTAS[],3,0)</f>
        <v>0</v>
      </c>
      <c r="F1142" s="31" t="s">
        <v>8182</v>
      </c>
      <c r="G1142" s="20"/>
      <c r="H1142" s="20"/>
    </row>
    <row r="1143" spans="1:8" ht="15.75" customHeight="1">
      <c r="A1143" s="31" t="str">
        <f>+Table_2[[#This Row],[Producto]]&amp;Table_2[[#This Row],[Numero]]</f>
        <v>CONEXIÓN DE CHAPA42</v>
      </c>
      <c r="B1143" s="31" t="s">
        <v>35</v>
      </c>
      <c r="C1143" s="31">
        <v>42</v>
      </c>
      <c r="D1143" s="31" t="s">
        <v>4056</v>
      </c>
      <c r="E1143" s="32">
        <f>+VLOOKUP(Table_2[[#This Row],[ID]],LISTAS[],3,0)</f>
        <v>0</v>
      </c>
      <c r="F1143" s="31" t="s">
        <v>8183</v>
      </c>
      <c r="G1143" s="20"/>
      <c r="H1143" s="20"/>
    </row>
    <row r="1144" spans="1:8" ht="15.75" customHeight="1">
      <c r="A1144" s="31" t="str">
        <f>+Table_2[[#This Row],[Producto]]&amp;Table_2[[#This Row],[Numero]]</f>
        <v>CONEXIÓN DE CHAPA43</v>
      </c>
      <c r="B1144" s="31" t="s">
        <v>35</v>
      </c>
      <c r="C1144" s="31">
        <v>43</v>
      </c>
      <c r="D1144" s="31" t="s">
        <v>4057</v>
      </c>
      <c r="E1144" s="32">
        <f>+VLOOKUP(Table_2[[#This Row],[ID]],LISTAS[],3,0)</f>
        <v>0</v>
      </c>
      <c r="F1144" s="31" t="s">
        <v>8184</v>
      </c>
      <c r="G1144" s="20"/>
      <c r="H1144" s="20"/>
    </row>
    <row r="1145" spans="1:8" ht="15.75" customHeight="1">
      <c r="A1145" s="31" t="str">
        <f>+Table_2[[#This Row],[Producto]]&amp;Table_2[[#This Row],[Numero]]</f>
        <v>CONEXIÓN DE CHAPA44</v>
      </c>
      <c r="B1145" s="31" t="s">
        <v>35</v>
      </c>
      <c r="C1145" s="31">
        <v>44</v>
      </c>
      <c r="D1145" s="31" t="s">
        <v>4058</v>
      </c>
      <c r="E1145" s="32">
        <f>+VLOOKUP(Table_2[[#This Row],[ID]],LISTAS[],3,0)</f>
        <v>0</v>
      </c>
      <c r="F1145" s="31" t="s">
        <v>8185</v>
      </c>
      <c r="G1145" s="20"/>
      <c r="H1145" s="20"/>
    </row>
    <row r="1146" spans="1:8" ht="15.75" customHeight="1">
      <c r="A1146" s="31" t="str">
        <f>+Table_2[[#This Row],[Producto]]&amp;Table_2[[#This Row],[Numero]]</f>
        <v>CONEXIÓN DE CHAPA45</v>
      </c>
      <c r="B1146" s="31" t="s">
        <v>35</v>
      </c>
      <c r="C1146" s="31">
        <v>45</v>
      </c>
      <c r="D1146" s="31" t="s">
        <v>4059</v>
      </c>
      <c r="E1146" s="32">
        <f>+VLOOKUP(Table_2[[#This Row],[ID]],LISTAS[],3,0)</f>
        <v>0</v>
      </c>
      <c r="F1146" s="31" t="s">
        <v>8186</v>
      </c>
      <c r="G1146" s="20"/>
      <c r="H1146" s="20"/>
    </row>
    <row r="1147" spans="1:8" ht="15.75" customHeight="1">
      <c r="A1147" s="31" t="str">
        <f>+Table_2[[#This Row],[Producto]]&amp;Table_2[[#This Row],[Numero]]</f>
        <v>CONEXIÓN DE CHAPA46</v>
      </c>
      <c r="B1147" s="31" t="s">
        <v>35</v>
      </c>
      <c r="C1147" s="31">
        <v>46</v>
      </c>
      <c r="D1147" s="31" t="s">
        <v>4060</v>
      </c>
      <c r="E1147" s="32">
        <f>+VLOOKUP(Table_2[[#This Row],[ID]],LISTAS[],3,0)</f>
        <v>0</v>
      </c>
      <c r="F1147" s="31" t="s">
        <v>8187</v>
      </c>
      <c r="G1147" s="20"/>
      <c r="H1147" s="20"/>
    </row>
    <row r="1148" spans="1:8" ht="15.75" customHeight="1">
      <c r="A1148" s="31" t="str">
        <f>+Table_2[[#This Row],[Producto]]&amp;Table_2[[#This Row],[Numero]]</f>
        <v>CONEXIÓN DE CHAPA47</v>
      </c>
      <c r="B1148" s="31" t="s">
        <v>35</v>
      </c>
      <c r="C1148" s="31">
        <v>47</v>
      </c>
      <c r="D1148" s="31" t="s">
        <v>4061</v>
      </c>
      <c r="E1148" s="32">
        <f>+VLOOKUP(Table_2[[#This Row],[ID]],LISTAS[],3,0)</f>
        <v>0</v>
      </c>
      <c r="F1148" s="31" t="s">
        <v>8188</v>
      </c>
      <c r="G1148" s="20"/>
      <c r="H1148" s="20"/>
    </row>
    <row r="1149" spans="1:8" ht="15.75" customHeight="1">
      <c r="A1149" s="31" t="str">
        <f>+Table_2[[#This Row],[Producto]]&amp;Table_2[[#This Row],[Numero]]</f>
        <v>CONEXIÓN DE CHAPA48</v>
      </c>
      <c r="B1149" s="31" t="s">
        <v>35</v>
      </c>
      <c r="C1149" s="31">
        <v>48</v>
      </c>
      <c r="D1149" s="31" t="s">
        <v>4062</v>
      </c>
      <c r="E1149" s="32">
        <f>+VLOOKUP(Table_2[[#This Row],[ID]],LISTAS[],3,0)</f>
        <v>0</v>
      </c>
      <c r="F1149" s="31" t="s">
        <v>8189</v>
      </c>
      <c r="G1149" s="20"/>
      <c r="H1149" s="20"/>
    </row>
    <row r="1150" spans="1:8" ht="15.75" customHeight="1">
      <c r="A1150" s="31" t="str">
        <f>+Table_2[[#This Row],[Producto]]&amp;Table_2[[#This Row],[Numero]]</f>
        <v>CONEXIÓN DE CHAPA49</v>
      </c>
      <c r="B1150" s="31" t="s">
        <v>35</v>
      </c>
      <c r="C1150" s="31">
        <v>49</v>
      </c>
      <c r="D1150" s="31" t="s">
        <v>4063</v>
      </c>
      <c r="E1150" s="32">
        <f>+VLOOKUP(Table_2[[#This Row],[ID]],LISTAS[],3,0)</f>
        <v>0</v>
      </c>
      <c r="F1150" s="31" t="s">
        <v>8190</v>
      </c>
      <c r="G1150" s="20"/>
      <c r="H1150" s="20"/>
    </row>
    <row r="1151" spans="1:8" ht="15.75" customHeight="1">
      <c r="A1151" s="31" t="str">
        <f>+Table_2[[#This Row],[Producto]]&amp;Table_2[[#This Row],[Numero]]</f>
        <v>CONEXIÓN DE CHAPA50</v>
      </c>
      <c r="B1151" s="31" t="s">
        <v>35</v>
      </c>
      <c r="C1151" s="31">
        <v>50</v>
      </c>
      <c r="D1151" s="31" t="s">
        <v>4064</v>
      </c>
      <c r="E1151" s="32">
        <f>+VLOOKUP(Table_2[[#This Row],[ID]],LISTAS[],3,0)</f>
        <v>0</v>
      </c>
      <c r="F1151" s="31" t="s">
        <v>8191</v>
      </c>
      <c r="G1151" s="20"/>
      <c r="H1151" s="20"/>
    </row>
    <row r="1152" spans="1:8" ht="15.75" customHeight="1">
      <c r="A1152" s="31" t="str">
        <f>+Table_2[[#This Row],[Producto]]&amp;Table_2[[#This Row],[Numero]]</f>
        <v>CONEXIÓN DE CHAPA51</v>
      </c>
      <c r="B1152" s="31" t="s">
        <v>35</v>
      </c>
      <c r="C1152" s="31">
        <v>51</v>
      </c>
      <c r="D1152" s="31" t="s">
        <v>4065</v>
      </c>
      <c r="E1152" s="32">
        <f>+VLOOKUP(Table_2[[#This Row],[ID]],LISTAS[],3,0)</f>
        <v>0</v>
      </c>
      <c r="F1152" s="31" t="s">
        <v>8192</v>
      </c>
      <c r="G1152" s="20"/>
      <c r="H1152" s="20"/>
    </row>
    <row r="1153" spans="1:8" ht="15.75" customHeight="1">
      <c r="A1153" s="31" t="str">
        <f>+Table_2[[#This Row],[Producto]]&amp;Table_2[[#This Row],[Numero]]</f>
        <v>CONEXIÓN DE CHAPA52</v>
      </c>
      <c r="B1153" s="31" t="s">
        <v>35</v>
      </c>
      <c r="C1153" s="31">
        <v>52</v>
      </c>
      <c r="D1153" s="31" t="s">
        <v>4066</v>
      </c>
      <c r="E1153" s="32">
        <f>+VLOOKUP(Table_2[[#This Row],[ID]],LISTAS[],3,0)</f>
        <v>0</v>
      </c>
      <c r="F1153" s="31" t="s">
        <v>8193</v>
      </c>
      <c r="G1153" s="20"/>
      <c r="H1153" s="20"/>
    </row>
    <row r="1154" spans="1:8" ht="15.75" customHeight="1">
      <c r="A1154" s="31" t="str">
        <f>+Table_2[[#This Row],[Producto]]&amp;Table_2[[#This Row],[Numero]]</f>
        <v>CONEXIÓN DE CHAPA53</v>
      </c>
      <c r="B1154" s="31" t="s">
        <v>35</v>
      </c>
      <c r="C1154" s="31">
        <v>53</v>
      </c>
      <c r="D1154" s="31" t="s">
        <v>4067</v>
      </c>
      <c r="E1154" s="32">
        <f>+VLOOKUP(Table_2[[#This Row],[ID]],LISTAS[],3,0)</f>
        <v>0</v>
      </c>
      <c r="F1154" s="31" t="s">
        <v>8194</v>
      </c>
      <c r="G1154" s="20"/>
      <c r="H1154" s="20"/>
    </row>
    <row r="1155" spans="1:8" ht="15.75" customHeight="1">
      <c r="A1155" s="31" t="str">
        <f>+Table_2[[#This Row],[Producto]]&amp;Table_2[[#This Row],[Numero]]</f>
        <v>CONEXIÓN DE CHAPA54</v>
      </c>
      <c r="B1155" s="31" t="s">
        <v>35</v>
      </c>
      <c r="C1155" s="31">
        <v>54</v>
      </c>
      <c r="D1155" s="31" t="s">
        <v>4033</v>
      </c>
      <c r="E1155" s="32">
        <f>+VLOOKUP(Table_2[[#This Row],[ID]],LISTAS[],3,0)</f>
        <v>0</v>
      </c>
      <c r="F1155" s="31" t="s">
        <v>8195</v>
      </c>
      <c r="G1155" s="20"/>
      <c r="H1155" s="20"/>
    </row>
    <row r="1156" spans="1:8" ht="15.75" customHeight="1">
      <c r="A1156" s="31" t="str">
        <f>+Table_2[[#This Row],[Producto]]&amp;Table_2[[#This Row],[Numero]]</f>
        <v>CONEXIÓN DE CHAPA55</v>
      </c>
      <c r="B1156" s="31" t="s">
        <v>35</v>
      </c>
      <c r="C1156" s="31">
        <v>55</v>
      </c>
      <c r="D1156" s="31" t="s">
        <v>4034</v>
      </c>
      <c r="E1156" s="32">
        <f>+VLOOKUP(Table_2[[#This Row],[ID]],LISTAS[],3,0)</f>
        <v>0</v>
      </c>
      <c r="F1156" s="31" t="s">
        <v>8196</v>
      </c>
      <c r="G1156" s="20"/>
      <c r="H1156" s="20"/>
    </row>
    <row r="1157" spans="1:8" ht="15.75" customHeight="1">
      <c r="A1157" s="31" t="str">
        <f>+Table_2[[#This Row],[Producto]]&amp;Table_2[[#This Row],[Numero]]</f>
        <v>CONEXIÓN DE CHAPA56</v>
      </c>
      <c r="B1157" s="31" t="s">
        <v>35</v>
      </c>
      <c r="C1157" s="31">
        <v>56</v>
      </c>
      <c r="D1157" s="31" t="s">
        <v>4035</v>
      </c>
      <c r="E1157" s="32">
        <f>+VLOOKUP(Table_2[[#This Row],[ID]],LISTAS[],3,0)</f>
        <v>0</v>
      </c>
      <c r="F1157" s="31" t="s">
        <v>8197</v>
      </c>
      <c r="G1157" s="20"/>
      <c r="H1157" s="20"/>
    </row>
    <row r="1158" spans="1:8" ht="15.75" customHeight="1">
      <c r="A1158" s="31" t="str">
        <f>+Table_2[[#This Row],[Producto]]&amp;Table_2[[#This Row],[Numero]]</f>
        <v>CONEXIÓN DE CHAPA57</v>
      </c>
      <c r="B1158" s="31" t="s">
        <v>35</v>
      </c>
      <c r="C1158" s="31">
        <v>57</v>
      </c>
      <c r="D1158" s="31" t="s">
        <v>4036</v>
      </c>
      <c r="E1158" s="32">
        <f>+VLOOKUP(Table_2[[#This Row],[ID]],LISTAS[],3,0)</f>
        <v>0</v>
      </c>
      <c r="F1158" s="31" t="s">
        <v>8198</v>
      </c>
      <c r="G1158" s="20"/>
      <c r="H1158" s="20"/>
    </row>
    <row r="1159" spans="1:8" ht="15.75" customHeight="1">
      <c r="A1159" s="31" t="str">
        <f>+Table_2[[#This Row],[Producto]]&amp;Table_2[[#This Row],[Numero]]</f>
        <v>CONEXIÓN DE CHAPA58</v>
      </c>
      <c r="B1159" s="31" t="s">
        <v>35</v>
      </c>
      <c r="C1159" s="31">
        <v>58</v>
      </c>
      <c r="D1159" s="31" t="s">
        <v>4068</v>
      </c>
      <c r="E1159" s="32">
        <f>+VLOOKUP(Table_2[[#This Row],[ID]],LISTAS[],3,0)</f>
        <v>0</v>
      </c>
      <c r="F1159" s="31" t="s">
        <v>8199</v>
      </c>
      <c r="G1159" s="20"/>
      <c r="H1159" s="20"/>
    </row>
    <row r="1160" spans="1:8" ht="15.75" customHeight="1">
      <c r="A1160" s="31" t="str">
        <f>+Table_2[[#This Row],[Producto]]&amp;Table_2[[#This Row],[Numero]]</f>
        <v>CONEXIÓN DE CHAPA59</v>
      </c>
      <c r="B1160" s="31" t="s">
        <v>35</v>
      </c>
      <c r="C1160" s="31">
        <v>59</v>
      </c>
      <c r="D1160" s="31" t="s">
        <v>4069</v>
      </c>
      <c r="E1160" s="32">
        <f>+VLOOKUP(Table_2[[#This Row],[ID]],LISTAS[],3,0)</f>
        <v>0</v>
      </c>
      <c r="F1160" s="31" t="s">
        <v>8200</v>
      </c>
      <c r="G1160" s="20"/>
      <c r="H1160" s="20"/>
    </row>
    <row r="1161" spans="1:8" ht="15.75" customHeight="1">
      <c r="A1161" s="31" t="str">
        <f>+Table_2[[#This Row],[Producto]]&amp;Table_2[[#This Row],[Numero]]</f>
        <v>CONEXIÓN DE CHAPA60</v>
      </c>
      <c r="B1161" s="31" t="s">
        <v>35</v>
      </c>
      <c r="C1161" s="31">
        <v>60</v>
      </c>
      <c r="D1161" s="31" t="s">
        <v>4070</v>
      </c>
      <c r="E1161" s="32">
        <f>+VLOOKUP(Table_2[[#This Row],[ID]],LISTAS[],3,0)</f>
        <v>0</v>
      </c>
      <c r="F1161" s="31" t="s">
        <v>8201</v>
      </c>
      <c r="G1161" s="20"/>
      <c r="H1161" s="20"/>
    </row>
    <row r="1162" spans="1:8" ht="15.75" customHeight="1">
      <c r="A1162" s="31" t="str">
        <f>+Table_2[[#This Row],[Producto]]&amp;Table_2[[#This Row],[Numero]]</f>
        <v>CONEXIÓN DE CHAPA61</v>
      </c>
      <c r="B1162" s="31" t="s">
        <v>35</v>
      </c>
      <c r="C1162" s="31">
        <v>61</v>
      </c>
      <c r="D1162" s="31" t="s">
        <v>4071</v>
      </c>
      <c r="E1162" s="32">
        <f>+VLOOKUP(Table_2[[#This Row],[ID]],LISTAS[],3,0)</f>
        <v>0</v>
      </c>
      <c r="F1162" s="31" t="s">
        <v>8202</v>
      </c>
      <c r="G1162" s="20"/>
      <c r="H1162" s="20"/>
    </row>
    <row r="1163" spans="1:8" ht="15.75" customHeight="1">
      <c r="A1163" s="31" t="str">
        <f>+Table_2[[#This Row],[Producto]]&amp;Table_2[[#This Row],[Numero]]</f>
        <v>CONEXIÓN DE CHAPA62</v>
      </c>
      <c r="B1163" s="31" t="s">
        <v>35</v>
      </c>
      <c r="C1163" s="31">
        <v>62</v>
      </c>
      <c r="D1163" s="31" t="s">
        <v>4072</v>
      </c>
      <c r="E1163" s="32">
        <f>+VLOOKUP(Table_2[[#This Row],[ID]],LISTAS[],3,0)</f>
        <v>0</v>
      </c>
      <c r="F1163" s="31" t="s">
        <v>8203</v>
      </c>
      <c r="G1163" s="20"/>
      <c r="H1163" s="20"/>
    </row>
    <row r="1164" spans="1:8" ht="15.75" customHeight="1">
      <c r="A1164" s="31" t="str">
        <f>+Table_2[[#This Row],[Producto]]&amp;Table_2[[#This Row],[Numero]]</f>
        <v>CONEXIÓN DE CHAPA63</v>
      </c>
      <c r="B1164" s="31" t="s">
        <v>35</v>
      </c>
      <c r="C1164" s="31">
        <v>63</v>
      </c>
      <c r="D1164" s="31" t="s">
        <v>4073</v>
      </c>
      <c r="E1164" s="32">
        <f>+VLOOKUP(Table_2[[#This Row],[ID]],LISTAS[],3,0)</f>
        <v>0</v>
      </c>
      <c r="F1164" s="31" t="s">
        <v>8204</v>
      </c>
      <c r="G1164" s="20"/>
      <c r="H1164" s="20"/>
    </row>
    <row r="1165" spans="1:8" ht="15.75" customHeight="1">
      <c r="A1165" s="31" t="str">
        <f>+Table_2[[#This Row],[Producto]]&amp;Table_2[[#This Row],[Numero]]</f>
        <v>CONEXIÓN DE CHAPA64</v>
      </c>
      <c r="B1165" s="31" t="s">
        <v>35</v>
      </c>
      <c r="C1165" s="31">
        <v>64</v>
      </c>
      <c r="D1165" s="31" t="s">
        <v>4074</v>
      </c>
      <c r="E1165" s="32">
        <f>+VLOOKUP(Table_2[[#This Row],[ID]],LISTAS[],3,0)</f>
        <v>0</v>
      </c>
      <c r="F1165" s="31" t="s">
        <v>8205</v>
      </c>
      <c r="G1165" s="20"/>
      <c r="H1165" s="20"/>
    </row>
    <row r="1166" spans="1:8" ht="15.75" customHeight="1">
      <c r="A1166" s="31" t="str">
        <f>+Table_2[[#This Row],[Producto]]&amp;Table_2[[#This Row],[Numero]]</f>
        <v>CONEXIÓN DE CHAPA65</v>
      </c>
      <c r="B1166" s="31" t="s">
        <v>35</v>
      </c>
      <c r="C1166" s="31">
        <v>65</v>
      </c>
      <c r="D1166" s="31" t="s">
        <v>4075</v>
      </c>
      <c r="E1166" s="32">
        <f>+VLOOKUP(Table_2[[#This Row],[ID]],LISTAS[],3,0)</f>
        <v>0</v>
      </c>
      <c r="F1166" s="31" t="s">
        <v>8206</v>
      </c>
      <c r="G1166" s="20"/>
      <c r="H1166" s="20"/>
    </row>
    <row r="1167" spans="1:8" ht="15.75" customHeight="1">
      <c r="A1167" s="31" t="str">
        <f>+Table_2[[#This Row],[Producto]]&amp;Table_2[[#This Row],[Numero]]</f>
        <v>CONEXIÓN DE CHAPA66</v>
      </c>
      <c r="B1167" s="31" t="s">
        <v>35</v>
      </c>
      <c r="C1167" s="31">
        <v>66</v>
      </c>
      <c r="D1167" s="31" t="s">
        <v>4076</v>
      </c>
      <c r="E1167" s="32">
        <f>+VLOOKUP(Table_2[[#This Row],[ID]],LISTAS[],3,0)</f>
        <v>0</v>
      </c>
      <c r="F1167" s="31" t="s">
        <v>8207</v>
      </c>
      <c r="G1167" s="20"/>
      <c r="H1167" s="20"/>
    </row>
    <row r="1168" spans="1:8" ht="15.75" customHeight="1">
      <c r="A1168" s="31" t="str">
        <f>+Table_2[[#This Row],[Producto]]&amp;Table_2[[#This Row],[Numero]]</f>
        <v>CONEXIÓN DE CHAPA67</v>
      </c>
      <c r="B1168" s="31" t="s">
        <v>35</v>
      </c>
      <c r="C1168" s="31">
        <v>67</v>
      </c>
      <c r="D1168" s="31" t="s">
        <v>4077</v>
      </c>
      <c r="E1168" s="32">
        <f>+VLOOKUP(Table_2[[#This Row],[ID]],LISTAS[],3,0)</f>
        <v>0</v>
      </c>
      <c r="F1168" s="31" t="s">
        <v>8208</v>
      </c>
      <c r="G1168" s="20"/>
      <c r="H1168" s="20"/>
    </row>
    <row r="1169" spans="1:8" ht="15.75" customHeight="1">
      <c r="A1169" s="31" t="str">
        <f>+Table_2[[#This Row],[Producto]]&amp;Table_2[[#This Row],[Numero]]</f>
        <v>CONEXIÓN DE CHAPA68</v>
      </c>
      <c r="B1169" s="31" t="s">
        <v>35</v>
      </c>
      <c r="C1169" s="31">
        <v>68</v>
      </c>
      <c r="D1169" s="31" t="s">
        <v>4078</v>
      </c>
      <c r="E1169" s="32">
        <f>+VLOOKUP(Table_2[[#This Row],[ID]],LISTAS[],3,0)</f>
        <v>0</v>
      </c>
      <c r="F1169" s="31" t="s">
        <v>8209</v>
      </c>
      <c r="G1169" s="20"/>
      <c r="H1169" s="20"/>
    </row>
    <row r="1170" spans="1:8" ht="15.75" customHeight="1">
      <c r="A1170" s="31" t="str">
        <f>+Table_2[[#This Row],[Producto]]&amp;Table_2[[#This Row],[Numero]]</f>
        <v>CONEXIÓN DE CHAPA69</v>
      </c>
      <c r="B1170" s="31" t="s">
        <v>35</v>
      </c>
      <c r="C1170" s="31">
        <v>69</v>
      </c>
      <c r="D1170" s="31" t="s">
        <v>4079</v>
      </c>
      <c r="E1170" s="32">
        <f>+VLOOKUP(Table_2[[#This Row],[ID]],LISTAS[],3,0)</f>
        <v>0</v>
      </c>
      <c r="F1170" s="31" t="s">
        <v>8210</v>
      </c>
      <c r="G1170" s="20"/>
      <c r="H1170" s="20"/>
    </row>
    <row r="1171" spans="1:8" ht="15.75" customHeight="1">
      <c r="A1171" s="31" t="str">
        <f>+Table_2[[#This Row],[Producto]]&amp;Table_2[[#This Row],[Numero]]</f>
        <v>CONEXIÓN DE CHAPA70</v>
      </c>
      <c r="B1171" s="31" t="s">
        <v>35</v>
      </c>
      <c r="C1171" s="31">
        <v>70</v>
      </c>
      <c r="D1171" s="31" t="s">
        <v>4080</v>
      </c>
      <c r="E1171" s="32">
        <f>+VLOOKUP(Table_2[[#This Row],[ID]],LISTAS[],3,0)</f>
        <v>0</v>
      </c>
      <c r="F1171" s="31" t="s">
        <v>8211</v>
      </c>
      <c r="G1171" s="20"/>
      <c r="H1171" s="20"/>
    </row>
    <row r="1172" spans="1:8" ht="15.75" customHeight="1">
      <c r="A1172" s="31" t="str">
        <f>+Table_2[[#This Row],[Producto]]&amp;Table_2[[#This Row],[Numero]]</f>
        <v>CONEXIÓN DE CHAPA71</v>
      </c>
      <c r="B1172" s="31" t="s">
        <v>35</v>
      </c>
      <c r="C1172" s="31">
        <v>71</v>
      </c>
      <c r="D1172" s="31" t="s">
        <v>4081</v>
      </c>
      <c r="E1172" s="32">
        <f>+VLOOKUP(Table_2[[#This Row],[ID]],LISTAS[],3,0)</f>
        <v>0</v>
      </c>
      <c r="F1172" s="31" t="s">
        <v>8212</v>
      </c>
      <c r="G1172" s="20"/>
      <c r="H1172" s="20"/>
    </row>
    <row r="1173" spans="1:8" ht="15.75" customHeight="1">
      <c r="A1173" s="31" t="str">
        <f>+Table_2[[#This Row],[Producto]]&amp;Table_2[[#This Row],[Numero]]</f>
        <v>CONEXIÓN DE CHAPA72</v>
      </c>
      <c r="B1173" s="31" t="s">
        <v>35</v>
      </c>
      <c r="C1173" s="31">
        <v>72</v>
      </c>
      <c r="D1173" s="31" t="s">
        <v>4082</v>
      </c>
      <c r="E1173" s="32">
        <f>+VLOOKUP(Table_2[[#This Row],[ID]],LISTAS[],3,0)</f>
        <v>0</v>
      </c>
      <c r="F1173" s="31" t="s">
        <v>8213</v>
      </c>
      <c r="G1173" s="20"/>
      <c r="H1173" s="20"/>
    </row>
    <row r="1174" spans="1:8" ht="15.75" customHeight="1">
      <c r="A1174" s="31" t="str">
        <f>+Table_2[[#This Row],[Producto]]&amp;Table_2[[#This Row],[Numero]]</f>
        <v>CONEXIÓN DE CHAPA73</v>
      </c>
      <c r="B1174" s="31" t="s">
        <v>35</v>
      </c>
      <c r="C1174" s="31">
        <v>73</v>
      </c>
      <c r="D1174" s="31" t="s">
        <v>4083</v>
      </c>
      <c r="E1174" s="32">
        <f>+VLOOKUP(Table_2[[#This Row],[ID]],LISTAS[],3,0)</f>
        <v>0</v>
      </c>
      <c r="F1174" s="31" t="s">
        <v>8214</v>
      </c>
      <c r="G1174" s="20"/>
      <c r="H1174" s="20"/>
    </row>
    <row r="1175" spans="1:8" ht="15.75" customHeight="1">
      <c r="A1175" s="31" t="str">
        <f>+Table_2[[#This Row],[Producto]]&amp;Table_2[[#This Row],[Numero]]</f>
        <v>CONEXIÓN DE CHAPA74</v>
      </c>
      <c r="B1175" s="31" t="s">
        <v>35</v>
      </c>
      <c r="C1175" s="31">
        <v>74</v>
      </c>
      <c r="D1175" s="31" t="s">
        <v>4084</v>
      </c>
      <c r="E1175" s="32">
        <f>+VLOOKUP(Table_2[[#This Row],[ID]],LISTAS[],3,0)</f>
        <v>0</v>
      </c>
      <c r="F1175" s="31" t="s">
        <v>8215</v>
      </c>
      <c r="G1175" s="20"/>
      <c r="H1175" s="20"/>
    </row>
    <row r="1176" spans="1:8" ht="15.75" customHeight="1">
      <c r="A1176" s="31" t="str">
        <f>+Table_2[[#This Row],[Producto]]&amp;Table_2[[#This Row],[Numero]]</f>
        <v>CONEXIÓN DE CHAPA75</v>
      </c>
      <c r="B1176" s="31" t="s">
        <v>35</v>
      </c>
      <c r="C1176" s="31">
        <v>75</v>
      </c>
      <c r="D1176" s="31" t="s">
        <v>4085</v>
      </c>
      <c r="E1176" s="32">
        <f>+VLOOKUP(Table_2[[#This Row],[ID]],LISTAS[],3,0)</f>
        <v>0</v>
      </c>
      <c r="F1176" s="31" t="s">
        <v>8216</v>
      </c>
      <c r="G1176" s="20"/>
      <c r="H1176" s="20"/>
    </row>
    <row r="1177" spans="1:8" ht="15.75" customHeight="1">
      <c r="A1177" s="31" t="str">
        <f>+Table_2[[#This Row],[Producto]]&amp;Table_2[[#This Row],[Numero]]</f>
        <v>CONEXIÓN DE CHAPA76</v>
      </c>
      <c r="B1177" s="31" t="s">
        <v>35</v>
      </c>
      <c r="C1177" s="31">
        <v>76</v>
      </c>
      <c r="D1177" s="31" t="s">
        <v>4086</v>
      </c>
      <c r="E1177" s="32">
        <f>+VLOOKUP(Table_2[[#This Row],[ID]],LISTAS[],3,0)</f>
        <v>0</v>
      </c>
      <c r="F1177" s="31" t="s">
        <v>8217</v>
      </c>
      <c r="G1177" s="20"/>
      <c r="H1177" s="20"/>
    </row>
    <row r="1178" spans="1:8" ht="15.75" customHeight="1">
      <c r="A1178" s="31" t="str">
        <f>+Table_2[[#This Row],[Producto]]&amp;Table_2[[#This Row],[Numero]]</f>
        <v>CONEXIÓN DE CHAPA77</v>
      </c>
      <c r="B1178" s="31" t="s">
        <v>35</v>
      </c>
      <c r="C1178" s="31">
        <v>77</v>
      </c>
      <c r="D1178" s="31" t="s">
        <v>4087</v>
      </c>
      <c r="E1178" s="32">
        <f>+VLOOKUP(Table_2[[#This Row],[ID]],LISTAS[],3,0)</f>
        <v>0</v>
      </c>
      <c r="F1178" s="31" t="s">
        <v>8218</v>
      </c>
      <c r="G1178" s="20"/>
      <c r="H1178" s="20"/>
    </row>
    <row r="1179" spans="1:8" ht="15.75" customHeight="1">
      <c r="A1179" s="31" t="str">
        <f>+Table_2[[#This Row],[Producto]]&amp;Table_2[[#This Row],[Numero]]</f>
        <v>TOPES Y TAPONES DE GOMA1</v>
      </c>
      <c r="B1179" s="31" t="s">
        <v>38</v>
      </c>
      <c r="C1179" s="31">
        <v>1</v>
      </c>
      <c r="D1179" s="31" t="s">
        <v>4088</v>
      </c>
      <c r="E1179" s="32">
        <f>+VLOOKUP(Table_2[[#This Row],[ID]],LISTAS[],3,0)</f>
        <v>952.54759999999999</v>
      </c>
      <c r="F1179" s="31" t="s">
        <v>8219</v>
      </c>
      <c r="G1179" s="20"/>
      <c r="H1179" s="20"/>
    </row>
    <row r="1180" spans="1:8" ht="15.75" customHeight="1">
      <c r="A1180" s="31" t="str">
        <f>+Table_2[[#This Row],[Producto]]&amp;Table_2[[#This Row],[Numero]]</f>
        <v>TOPES Y TAPONES DE GOMA2</v>
      </c>
      <c r="B1180" s="31" t="s">
        <v>38</v>
      </c>
      <c r="C1180" s="31">
        <v>2</v>
      </c>
      <c r="D1180" s="31" t="s">
        <v>4088</v>
      </c>
      <c r="E1180" s="32">
        <f>+VLOOKUP(Table_2[[#This Row],[ID]],LISTAS[],3,0)</f>
        <v>952.54759999999999</v>
      </c>
      <c r="F1180" s="31" t="s">
        <v>8220</v>
      </c>
      <c r="G1180" s="20"/>
      <c r="H1180" s="20"/>
    </row>
    <row r="1181" spans="1:8" ht="15.75" customHeight="1">
      <c r="A1181" s="31" t="str">
        <f>+Table_2[[#This Row],[Producto]]&amp;Table_2[[#This Row],[Numero]]</f>
        <v>TOPES Y TAPONES DE GOMA3</v>
      </c>
      <c r="B1181" s="31" t="s">
        <v>38</v>
      </c>
      <c r="C1181" s="31">
        <v>3</v>
      </c>
      <c r="D1181" s="31" t="s">
        <v>4089</v>
      </c>
      <c r="E1181" s="32">
        <f>+VLOOKUP(Table_2[[#This Row],[ID]],LISTAS[],3,0)</f>
        <v>1796.6578</v>
      </c>
      <c r="F1181" s="31" t="s">
        <v>8221</v>
      </c>
      <c r="G1181" s="20"/>
      <c r="H1181" s="20"/>
    </row>
    <row r="1182" spans="1:8" ht="15.75" customHeight="1">
      <c r="A1182" s="31" t="str">
        <f>+Table_2[[#This Row],[Producto]]&amp;Table_2[[#This Row],[Numero]]</f>
        <v>TOPES Y TAPONES DE GOMA4</v>
      </c>
      <c r="B1182" s="31" t="s">
        <v>38</v>
      </c>
      <c r="C1182" s="31">
        <v>4</v>
      </c>
      <c r="D1182" s="31" t="s">
        <v>4090</v>
      </c>
      <c r="E1182" s="32">
        <f>+VLOOKUP(Table_2[[#This Row],[ID]],LISTAS[],3,0)</f>
        <v>1122.6452999999999</v>
      </c>
      <c r="F1182" s="31" t="s">
        <v>8222</v>
      </c>
      <c r="G1182" s="20"/>
      <c r="H1182" s="20"/>
    </row>
    <row r="1183" spans="1:8" ht="15.75" customHeight="1">
      <c r="A1183" s="31" t="str">
        <f>+Table_2[[#This Row],[Producto]]&amp;Table_2[[#This Row],[Numero]]</f>
        <v>TOPES Y TAPONES DE GOMA5</v>
      </c>
      <c r="B1183" s="31" t="s">
        <v>38</v>
      </c>
      <c r="C1183" s="31">
        <v>5</v>
      </c>
      <c r="D1183" s="31" t="s">
        <v>4091</v>
      </c>
      <c r="E1183" s="32">
        <f>+VLOOKUP(Table_2[[#This Row],[ID]],LISTAS[],3,0)</f>
        <v>1122.6452999999999</v>
      </c>
      <c r="F1183" s="31" t="s">
        <v>8223</v>
      </c>
      <c r="G1183" s="20"/>
      <c r="H1183" s="20"/>
    </row>
    <row r="1184" spans="1:8" ht="15.75" customHeight="1">
      <c r="A1184" s="31" t="str">
        <f>+Table_2[[#This Row],[Producto]]&amp;Table_2[[#This Row],[Numero]]</f>
        <v>TOPES Y TAPONES DE GOMA6</v>
      </c>
      <c r="B1184" s="31" t="s">
        <v>38</v>
      </c>
      <c r="C1184" s="31">
        <v>6</v>
      </c>
      <c r="D1184" s="31" t="s">
        <v>4092</v>
      </c>
      <c r="E1184" s="32">
        <f>+VLOOKUP(Table_2[[#This Row],[ID]],LISTAS[],3,0)</f>
        <v>1360.7822000000001</v>
      </c>
      <c r="F1184" s="31" t="s">
        <v>8224</v>
      </c>
      <c r="G1184" s="20"/>
      <c r="H1184" s="20"/>
    </row>
    <row r="1185" spans="1:8" ht="15.75" customHeight="1">
      <c r="A1185" s="31" t="str">
        <f>+Table_2[[#This Row],[Producto]]&amp;Table_2[[#This Row],[Numero]]</f>
        <v>TOPES Y TAPONES DE GOMA7</v>
      </c>
      <c r="B1185" s="31" t="s">
        <v>38</v>
      </c>
      <c r="C1185" s="31">
        <v>7</v>
      </c>
      <c r="D1185" s="31" t="s">
        <v>4093</v>
      </c>
      <c r="E1185" s="32">
        <f>+VLOOKUP(Table_2[[#This Row],[ID]],LISTAS[],3,0)</f>
        <v>1122.6452999999999</v>
      </c>
      <c r="F1185" s="31" t="s">
        <v>8225</v>
      </c>
      <c r="G1185" s="20"/>
      <c r="H1185" s="20"/>
    </row>
    <row r="1186" spans="1:8" ht="15.75" customHeight="1">
      <c r="A1186" s="31" t="str">
        <f>+Table_2[[#This Row],[Producto]]&amp;Table_2[[#This Row],[Numero]]</f>
        <v>TOPES Y TAPONES DE GOMA8</v>
      </c>
      <c r="B1186" s="31" t="s">
        <v>38</v>
      </c>
      <c r="C1186" s="31">
        <v>8</v>
      </c>
      <c r="D1186" s="31" t="s">
        <v>4094</v>
      </c>
      <c r="E1186" s="32">
        <f>+VLOOKUP(Table_2[[#This Row],[ID]],LISTAS[],3,0)</f>
        <v>1063.1111000000001</v>
      </c>
      <c r="F1186" s="31" t="s">
        <v>8226</v>
      </c>
      <c r="G1186" s="20"/>
      <c r="H1186" s="20"/>
    </row>
    <row r="1187" spans="1:8" ht="15.75" customHeight="1">
      <c r="A1187" s="31" t="str">
        <f>+Table_2[[#This Row],[Producto]]&amp;Table_2[[#This Row],[Numero]]</f>
        <v>TOPES Y TAPONES DE GOMA9</v>
      </c>
      <c r="B1187" s="31" t="s">
        <v>38</v>
      </c>
      <c r="C1187" s="31">
        <v>9</v>
      </c>
      <c r="D1187" s="31" t="s">
        <v>4095</v>
      </c>
      <c r="E1187" s="32">
        <f>+VLOOKUP(Table_2[[#This Row],[ID]],LISTAS[],3,0)</f>
        <v>1095.0044</v>
      </c>
      <c r="F1187" s="31" t="s">
        <v>8227</v>
      </c>
      <c r="G1187" s="20"/>
      <c r="H1187" s="20"/>
    </row>
    <row r="1188" spans="1:8" ht="15.75" customHeight="1">
      <c r="A1188" s="31" t="str">
        <f>+Table_2[[#This Row],[Producto]]&amp;Table_2[[#This Row],[Numero]]</f>
        <v>TOPES Y TAPONES DE GOMA10</v>
      </c>
      <c r="B1188" s="31" t="s">
        <v>38</v>
      </c>
      <c r="C1188" s="31">
        <v>10</v>
      </c>
      <c r="D1188" s="31" t="s">
        <v>4096</v>
      </c>
      <c r="E1188" s="32">
        <f>+VLOOKUP(Table_2[[#This Row],[ID]],LISTAS[],3,0)</f>
        <v>2120.9067</v>
      </c>
      <c r="F1188" s="31" t="s">
        <v>8228</v>
      </c>
      <c r="G1188" s="20"/>
      <c r="H1188" s="20"/>
    </row>
    <row r="1189" spans="1:8" ht="15.75" customHeight="1">
      <c r="A1189" s="31" t="str">
        <f>+Table_2[[#This Row],[Producto]]&amp;Table_2[[#This Row],[Numero]]</f>
        <v>TOPES Y TAPONES DE GOMA11</v>
      </c>
      <c r="B1189" s="31" t="s">
        <v>38</v>
      </c>
      <c r="C1189" s="31">
        <v>11</v>
      </c>
      <c r="D1189" s="31" t="s">
        <v>4097</v>
      </c>
      <c r="E1189" s="32">
        <f>+VLOOKUP(Table_2[[#This Row],[ID]],LISTAS[],3,0)</f>
        <v>1190.6844000000001</v>
      </c>
      <c r="F1189" s="31" t="s">
        <v>8229</v>
      </c>
      <c r="G1189" s="20"/>
      <c r="H1189" s="20"/>
    </row>
    <row r="1190" spans="1:8" ht="15.75" customHeight="1">
      <c r="A1190" s="31" t="str">
        <f>+Table_2[[#This Row],[Producto]]&amp;Table_2[[#This Row],[Numero]]</f>
        <v>TOPES Y TAPONES DE GOMA12</v>
      </c>
      <c r="B1190" s="31" t="s">
        <v>38</v>
      </c>
      <c r="C1190" s="31">
        <v>12</v>
      </c>
      <c r="D1190" s="31" t="s">
        <v>4098</v>
      </c>
      <c r="E1190" s="32">
        <f>+VLOOKUP(Table_2[[#This Row],[ID]],LISTAS[],3,0)</f>
        <v>884.50840000000005</v>
      </c>
      <c r="F1190" s="31" t="s">
        <v>8230</v>
      </c>
      <c r="G1190" s="20"/>
      <c r="H1190" s="20"/>
    </row>
    <row r="1191" spans="1:8" ht="15.75" customHeight="1">
      <c r="A1191" s="31" t="str">
        <f>+Table_2[[#This Row],[Producto]]&amp;Table_2[[#This Row],[Numero]]</f>
        <v>TOPES Y TAPONES DE GOMA13</v>
      </c>
      <c r="B1191" s="31" t="s">
        <v>38</v>
      </c>
      <c r="C1191" s="31">
        <v>13</v>
      </c>
      <c r="D1191" s="31" t="s">
        <v>4099</v>
      </c>
      <c r="E1191" s="32">
        <f>+VLOOKUP(Table_2[[#This Row],[ID]],LISTAS[],3,0)</f>
        <v>1902.9689000000001</v>
      </c>
      <c r="F1191" s="31" t="s">
        <v>8231</v>
      </c>
      <c r="G1191" s="20"/>
      <c r="H1191" s="20"/>
    </row>
    <row r="1192" spans="1:8" ht="15.75" customHeight="1">
      <c r="A1192" s="31" t="str">
        <f>+Table_2[[#This Row],[Producto]]&amp;Table_2[[#This Row],[Numero]]</f>
        <v>TOPES Y TAPONES DE GOMA14</v>
      </c>
      <c r="B1192" s="31" t="s">
        <v>38</v>
      </c>
      <c r="C1192" s="31">
        <v>14</v>
      </c>
      <c r="D1192" s="31" t="s">
        <v>4100</v>
      </c>
      <c r="E1192" s="32">
        <f>+VLOOKUP(Table_2[[#This Row],[ID]],LISTAS[],3,0)</f>
        <v>1573.4043999999999</v>
      </c>
      <c r="F1192" s="31" t="s">
        <v>8232</v>
      </c>
      <c r="G1192" s="20"/>
      <c r="H1192" s="20"/>
    </row>
    <row r="1193" spans="1:8" ht="15.75" customHeight="1">
      <c r="A1193" s="31" t="str">
        <f>+Table_2[[#This Row],[Producto]]&amp;Table_2[[#This Row],[Numero]]</f>
        <v>TOPES Y TAPONES DE GOMA15</v>
      </c>
      <c r="B1193" s="31" t="s">
        <v>38</v>
      </c>
      <c r="C1193" s="31">
        <v>15</v>
      </c>
      <c r="D1193" s="31" t="s">
        <v>4101</v>
      </c>
      <c r="E1193" s="32">
        <f>+VLOOKUP(Table_2[[#This Row],[ID]],LISTAS[],3,0)</f>
        <v>2030.5422000000001</v>
      </c>
      <c r="F1193" s="31" t="s">
        <v>8233</v>
      </c>
      <c r="G1193" s="20"/>
      <c r="H1193" s="20"/>
    </row>
    <row r="1194" spans="1:8" ht="15.75" customHeight="1">
      <c r="A1194" s="31" t="str">
        <f>+Table_2[[#This Row],[Producto]]&amp;Table_2[[#This Row],[Numero]]</f>
        <v>TOPES Y TAPONES DE GOMA16</v>
      </c>
      <c r="B1194" s="31" t="s">
        <v>38</v>
      </c>
      <c r="C1194" s="31">
        <v>16</v>
      </c>
      <c r="D1194" s="31" t="s">
        <v>4102</v>
      </c>
      <c r="E1194" s="32">
        <f>+VLOOKUP(Table_2[[#This Row],[ID]],LISTAS[],3,0)</f>
        <v>1233.2089000000001</v>
      </c>
      <c r="F1194" s="31" t="s">
        <v>8234</v>
      </c>
      <c r="G1194" s="20"/>
      <c r="H1194" s="20"/>
    </row>
    <row r="1195" spans="1:8" ht="15.75" customHeight="1">
      <c r="A1195" s="31" t="str">
        <f>+Table_2[[#This Row],[Producto]]&amp;Table_2[[#This Row],[Numero]]</f>
        <v>TOPES Y TAPONES DE GOMA17</v>
      </c>
      <c r="B1195" s="31" t="s">
        <v>38</v>
      </c>
      <c r="C1195" s="31">
        <v>17</v>
      </c>
      <c r="D1195" s="31" t="s">
        <v>4103</v>
      </c>
      <c r="E1195" s="32">
        <f>+VLOOKUP(Table_2[[#This Row],[ID]],LISTAS[],3,0)</f>
        <v>1190.6844000000001</v>
      </c>
      <c r="F1195" s="31" t="s">
        <v>8235</v>
      </c>
      <c r="G1195" s="20"/>
      <c r="H1195" s="20"/>
    </row>
    <row r="1196" spans="1:8" ht="15.75" customHeight="1">
      <c r="A1196" s="31" t="str">
        <f>+Table_2[[#This Row],[Producto]]&amp;Table_2[[#This Row],[Numero]]</f>
        <v>TOPES Y TAPONES DE GOMA18</v>
      </c>
      <c r="B1196" s="31" t="s">
        <v>38</v>
      </c>
      <c r="C1196" s="31">
        <v>18</v>
      </c>
      <c r="D1196" s="31" t="s">
        <v>4104</v>
      </c>
      <c r="E1196" s="32">
        <f>+VLOOKUP(Table_2[[#This Row],[ID]],LISTAS[],3,0)</f>
        <v>4762.7377999999999</v>
      </c>
      <c r="F1196" s="31" t="s">
        <v>8236</v>
      </c>
      <c r="G1196" s="20"/>
      <c r="H1196" s="20"/>
    </row>
    <row r="1197" spans="1:8" ht="15.75" customHeight="1">
      <c r="A1197" s="31" t="str">
        <f>+Table_2[[#This Row],[Producto]]&amp;Table_2[[#This Row],[Numero]]</f>
        <v>TOPES Y TAPONES DE GOMA19</v>
      </c>
      <c r="B1197" s="31" t="s">
        <v>38</v>
      </c>
      <c r="C1197" s="31">
        <v>19</v>
      </c>
      <c r="D1197" s="31" t="s">
        <v>4105</v>
      </c>
      <c r="E1197" s="32">
        <f>+VLOOKUP(Table_2[[#This Row],[ID]],LISTAS[],3,0)</f>
        <v>3178.7022000000002</v>
      </c>
      <c r="F1197" s="31" t="s">
        <v>8237</v>
      </c>
      <c r="G1197" s="20"/>
      <c r="H1197" s="20"/>
    </row>
    <row r="1198" spans="1:8" ht="15.75" customHeight="1">
      <c r="A1198" s="31" t="str">
        <f>+Table_2[[#This Row],[Producto]]&amp;Table_2[[#This Row],[Numero]]</f>
        <v>TOPES Y TAPONES DE GOMA20</v>
      </c>
      <c r="B1198" s="31" t="s">
        <v>38</v>
      </c>
      <c r="C1198" s="31">
        <v>20</v>
      </c>
      <c r="D1198" s="31" t="s">
        <v>4106</v>
      </c>
      <c r="E1198" s="32">
        <f>+VLOOKUP(Table_2[[#This Row],[ID]],LISTAS[],3,0)</f>
        <v>3061.76</v>
      </c>
      <c r="F1198" s="31" t="s">
        <v>8238</v>
      </c>
      <c r="G1198" s="20"/>
      <c r="H1198" s="20"/>
    </row>
    <row r="1199" spans="1:8" ht="15.75" customHeight="1">
      <c r="A1199" s="31" t="str">
        <f>+Table_2[[#This Row],[Producto]]&amp;Table_2[[#This Row],[Numero]]</f>
        <v>TOPES Y TAPONES DE GOMA21</v>
      </c>
      <c r="B1199" s="31" t="s">
        <v>38</v>
      </c>
      <c r="C1199" s="31">
        <v>21</v>
      </c>
      <c r="D1199" s="31" t="s">
        <v>4107</v>
      </c>
      <c r="E1199" s="32">
        <f>+VLOOKUP(Table_2[[#This Row],[ID]],LISTAS[],3,0)</f>
        <v>2347.3492999999999</v>
      </c>
      <c r="F1199" s="31" t="s">
        <v>8239</v>
      </c>
      <c r="G1199" s="20"/>
      <c r="H1199" s="20"/>
    </row>
    <row r="1200" spans="1:8" ht="15.75" customHeight="1">
      <c r="A1200" s="31" t="str">
        <f>+Table_2[[#This Row],[Producto]]&amp;Table_2[[#This Row],[Numero]]</f>
        <v>TOPES Y TAPONES DE GOMA22</v>
      </c>
      <c r="B1200" s="31" t="s">
        <v>38</v>
      </c>
      <c r="C1200" s="31">
        <v>22</v>
      </c>
      <c r="D1200" s="31" t="s">
        <v>4108</v>
      </c>
      <c r="E1200" s="32">
        <f>+VLOOKUP(Table_2[[#This Row],[ID]],LISTAS[],3,0)</f>
        <v>2687.5448999999999</v>
      </c>
      <c r="F1200" s="31" t="s">
        <v>8240</v>
      </c>
      <c r="G1200" s="20"/>
      <c r="H1200" s="20"/>
    </row>
    <row r="1201" spans="1:8" ht="15.75" customHeight="1">
      <c r="A1201" s="31" t="str">
        <f>+Table_2[[#This Row],[Producto]]&amp;Table_2[[#This Row],[Numero]]</f>
        <v>TOPES Y TAPONES DE GOMA23</v>
      </c>
      <c r="B1201" s="31" t="s">
        <v>38</v>
      </c>
      <c r="C1201" s="31">
        <v>23</v>
      </c>
      <c r="D1201" s="31" t="s">
        <v>4109</v>
      </c>
      <c r="E1201" s="32">
        <f>+VLOOKUP(Table_2[[#This Row],[ID]],LISTAS[],3,0)</f>
        <v>3455.1111000000001</v>
      </c>
      <c r="F1201" s="31" t="s">
        <v>8241</v>
      </c>
      <c r="G1201" s="20"/>
      <c r="H1201" s="20"/>
    </row>
    <row r="1202" spans="1:8" ht="15.75" customHeight="1">
      <c r="A1202" s="31" t="str">
        <f>+Table_2[[#This Row],[Producto]]&amp;Table_2[[#This Row],[Numero]]</f>
        <v>TOPES Y TAPONES DE GOMA24</v>
      </c>
      <c r="B1202" s="31" t="s">
        <v>38</v>
      </c>
      <c r="C1202" s="31">
        <v>24</v>
      </c>
      <c r="D1202" s="31" t="s">
        <v>4110</v>
      </c>
      <c r="E1202" s="32">
        <f>+VLOOKUP(Table_2[[#This Row],[ID]],LISTAS[],3,0)</f>
        <v>2347.3492999999999</v>
      </c>
      <c r="F1202" s="31" t="s">
        <v>8242</v>
      </c>
      <c r="G1202" s="20"/>
      <c r="H1202" s="20"/>
    </row>
    <row r="1203" spans="1:8" ht="15.75" customHeight="1">
      <c r="A1203" s="31" t="str">
        <f>+Table_2[[#This Row],[Producto]]&amp;Table_2[[#This Row],[Numero]]</f>
        <v>TOPES Y TAPONES DE GOMA25</v>
      </c>
      <c r="B1203" s="31" t="s">
        <v>38</v>
      </c>
      <c r="C1203" s="31">
        <v>25</v>
      </c>
      <c r="D1203" s="31" t="s">
        <v>4110</v>
      </c>
      <c r="E1203" s="32">
        <f>+VLOOKUP(Table_2[[#This Row],[ID]],LISTAS[],3,0)</f>
        <v>2347.3492999999999</v>
      </c>
      <c r="F1203" s="31" t="s">
        <v>8243</v>
      </c>
      <c r="G1203" s="20"/>
      <c r="H1203" s="20"/>
    </row>
    <row r="1204" spans="1:8" ht="15.75" customHeight="1">
      <c r="A1204" s="31" t="str">
        <f>+Table_2[[#This Row],[Producto]]&amp;Table_2[[#This Row],[Numero]]</f>
        <v>TOPES Y TAPONES DE GOMA26</v>
      </c>
      <c r="B1204" s="31" t="s">
        <v>38</v>
      </c>
      <c r="C1204" s="31">
        <v>26</v>
      </c>
      <c r="D1204" s="31" t="s">
        <v>4111</v>
      </c>
      <c r="E1204" s="32">
        <f>+VLOOKUP(Table_2[[#This Row],[ID]],LISTAS[],3,0)</f>
        <v>1658.4532999999999</v>
      </c>
      <c r="F1204" s="31" t="s">
        <v>8244</v>
      </c>
      <c r="G1204" s="20"/>
      <c r="H1204" s="20"/>
    </row>
    <row r="1205" spans="1:8" ht="15.75" customHeight="1">
      <c r="A1205" s="31" t="str">
        <f>+Table_2[[#This Row],[Producto]]&amp;Table_2[[#This Row],[Numero]]</f>
        <v>TOPES Y TAPONES DE GOMA27</v>
      </c>
      <c r="B1205" s="31" t="s">
        <v>38</v>
      </c>
      <c r="C1205" s="31">
        <v>27</v>
      </c>
      <c r="D1205" s="31" t="s">
        <v>4112</v>
      </c>
      <c r="E1205" s="32">
        <f>+VLOOKUP(Table_2[[#This Row],[ID]],LISTAS[],3,0)</f>
        <v>0</v>
      </c>
      <c r="F1205" s="31" t="s">
        <v>8245</v>
      </c>
      <c r="G1205" s="20"/>
      <c r="H1205" s="20"/>
    </row>
    <row r="1206" spans="1:8" ht="15.75" customHeight="1">
      <c r="A1206" s="31" t="str">
        <f>+Table_2[[#This Row],[Producto]]&amp;Table_2[[#This Row],[Numero]]</f>
        <v>TOPES Y TAPONES DE GOMA28</v>
      </c>
      <c r="B1206" s="31" t="s">
        <v>38</v>
      </c>
      <c r="C1206" s="31">
        <v>28</v>
      </c>
      <c r="D1206" s="31" t="s">
        <v>4113</v>
      </c>
      <c r="E1206" s="32">
        <f>+VLOOKUP(Table_2[[#This Row],[ID]],LISTAS[],3,0)</f>
        <v>2849.1378</v>
      </c>
      <c r="F1206" s="31" t="s">
        <v>8246</v>
      </c>
      <c r="G1206" s="20"/>
      <c r="H1206" s="20"/>
    </row>
    <row r="1207" spans="1:8" ht="15.75" customHeight="1">
      <c r="A1207" s="31" t="str">
        <f>+Table_2[[#This Row],[Producto]]&amp;Table_2[[#This Row],[Numero]]</f>
        <v>TOPES Y TAPONES DE GOMA29</v>
      </c>
      <c r="B1207" s="31" t="s">
        <v>38</v>
      </c>
      <c r="C1207" s="31">
        <v>29</v>
      </c>
      <c r="D1207" s="31" t="s">
        <v>4114</v>
      </c>
      <c r="E1207" s="32">
        <f>+VLOOKUP(Table_2[[#This Row],[ID]],LISTAS[],3,0)</f>
        <v>2849.1378</v>
      </c>
      <c r="F1207" s="31" t="s">
        <v>8247</v>
      </c>
      <c r="G1207" s="20"/>
      <c r="H1207" s="20"/>
    </row>
    <row r="1208" spans="1:8" ht="15.75" customHeight="1">
      <c r="A1208" s="31" t="str">
        <f>+Table_2[[#This Row],[Producto]]&amp;Table_2[[#This Row],[Numero]]</f>
        <v>TOPES Y TAPONES DE GOMA30</v>
      </c>
      <c r="B1208" s="31" t="s">
        <v>38</v>
      </c>
      <c r="C1208" s="31">
        <v>30</v>
      </c>
      <c r="D1208" s="31" t="s">
        <v>4115</v>
      </c>
      <c r="E1208" s="32">
        <f>+VLOOKUP(Table_2[[#This Row],[ID]],LISTAS[],3,0)</f>
        <v>2190.0088999999998</v>
      </c>
      <c r="F1208" s="31" t="s">
        <v>8248</v>
      </c>
      <c r="G1208" s="20"/>
      <c r="H1208" s="20"/>
    </row>
    <row r="1209" spans="1:8" ht="15.75" customHeight="1">
      <c r="A1209" s="31" t="str">
        <f>+Table_2[[#This Row],[Producto]]&amp;Table_2[[#This Row],[Numero]]</f>
        <v>TOPES Y TAPONES DE GOMA31</v>
      </c>
      <c r="B1209" s="31" t="s">
        <v>38</v>
      </c>
      <c r="C1209" s="31">
        <v>31</v>
      </c>
      <c r="D1209" s="31" t="s">
        <v>4116</v>
      </c>
      <c r="E1209" s="32">
        <f>+VLOOKUP(Table_2[[#This Row],[ID]],LISTAS[],3,0)</f>
        <v>2902.2932999999998</v>
      </c>
      <c r="F1209" s="31" t="s">
        <v>8249</v>
      </c>
      <c r="G1209" s="20"/>
      <c r="H1209" s="20"/>
    </row>
    <row r="1210" spans="1:8" ht="15.75" customHeight="1">
      <c r="A1210" s="31" t="str">
        <f>+Table_2[[#This Row],[Producto]]&amp;Table_2[[#This Row],[Numero]]</f>
        <v>TOPES Y TAPONES DE GOMA32</v>
      </c>
      <c r="B1210" s="31" t="s">
        <v>38</v>
      </c>
      <c r="C1210" s="31">
        <v>32</v>
      </c>
      <c r="D1210" s="31" t="s">
        <v>4117</v>
      </c>
      <c r="E1210" s="32">
        <f>+VLOOKUP(Table_2[[#This Row],[ID]],LISTAS[],3,0)</f>
        <v>2211.2710999999999</v>
      </c>
      <c r="F1210" s="31" t="s">
        <v>8250</v>
      </c>
      <c r="G1210" s="20"/>
      <c r="H1210" s="20"/>
    </row>
    <row r="1211" spans="1:8" ht="15.75" customHeight="1">
      <c r="A1211" s="31" t="str">
        <f>+Table_2[[#This Row],[Producto]]&amp;Table_2[[#This Row],[Numero]]</f>
        <v>TOPES Y TAPONES DE GOMA33</v>
      </c>
      <c r="B1211" s="31" t="s">
        <v>38</v>
      </c>
      <c r="C1211" s="31">
        <v>33</v>
      </c>
      <c r="D1211" s="31" t="s">
        <v>4118</v>
      </c>
      <c r="E1211" s="32">
        <f>+VLOOKUP(Table_2[[#This Row],[ID]],LISTAS[],3,0)</f>
        <v>2381.3688999999999</v>
      </c>
      <c r="F1211" s="31" t="s">
        <v>8251</v>
      </c>
      <c r="G1211" s="20"/>
      <c r="H1211" s="20"/>
    </row>
    <row r="1212" spans="1:8" ht="15.75" customHeight="1">
      <c r="A1212" s="31" t="str">
        <f>+Table_2[[#This Row],[Producto]]&amp;Table_2[[#This Row],[Numero]]</f>
        <v>TOPES Y TAPONES DE GOMA34</v>
      </c>
      <c r="B1212" s="31" t="s">
        <v>38</v>
      </c>
      <c r="C1212" s="31">
        <v>34</v>
      </c>
      <c r="D1212" s="31" t="s">
        <v>4119</v>
      </c>
      <c r="E1212" s="32">
        <f>+VLOOKUP(Table_2[[#This Row],[ID]],LISTAS[],3,0)</f>
        <v>3231.8578000000002</v>
      </c>
      <c r="F1212" s="31" t="s">
        <v>8252</v>
      </c>
      <c r="G1212" s="20"/>
      <c r="H1212" s="20"/>
    </row>
    <row r="1213" spans="1:8" ht="15.75" customHeight="1">
      <c r="A1213" s="31" t="str">
        <f>+Table_2[[#This Row],[Producto]]&amp;Table_2[[#This Row],[Numero]]</f>
        <v>TOPES Y TAPONES DE GOMA35</v>
      </c>
      <c r="B1213" s="31" t="s">
        <v>38</v>
      </c>
      <c r="C1213" s="31">
        <v>35</v>
      </c>
      <c r="D1213" s="31" t="s">
        <v>4120</v>
      </c>
      <c r="E1213" s="32">
        <f>+VLOOKUP(Table_2[[#This Row],[ID]],LISTAS[],3,0)</f>
        <v>2381.3688999999999</v>
      </c>
      <c r="F1213" s="31" t="s">
        <v>8253</v>
      </c>
      <c r="G1213" s="20"/>
      <c r="H1213" s="20"/>
    </row>
    <row r="1214" spans="1:8" ht="15.75" customHeight="1">
      <c r="A1214" s="31" t="str">
        <f>+Table_2[[#This Row],[Producto]]&amp;Table_2[[#This Row],[Numero]]</f>
        <v>TOPES Y TAPONES DE GOMA36</v>
      </c>
      <c r="B1214" s="31" t="s">
        <v>38</v>
      </c>
      <c r="C1214" s="31">
        <v>36</v>
      </c>
      <c r="D1214" s="31" t="s">
        <v>4121</v>
      </c>
      <c r="E1214" s="32">
        <f>+VLOOKUP(Table_2[[#This Row],[ID]],LISTAS[],3,0)</f>
        <v>3742.1511</v>
      </c>
      <c r="F1214" s="31" t="s">
        <v>8254</v>
      </c>
      <c r="G1214" s="20"/>
      <c r="H1214" s="20"/>
    </row>
    <row r="1215" spans="1:8" ht="15.75" customHeight="1">
      <c r="A1215" s="31" t="str">
        <f>+Table_2[[#This Row],[Producto]]&amp;Table_2[[#This Row],[Numero]]</f>
        <v>TOPES Y TAPONES DE GOMA37</v>
      </c>
      <c r="B1215" s="31" t="s">
        <v>38</v>
      </c>
      <c r="C1215" s="31">
        <v>37</v>
      </c>
      <c r="D1215" s="31" t="s">
        <v>4122</v>
      </c>
      <c r="E1215" s="32">
        <f>+VLOOKUP(Table_2[[#This Row],[ID]],LISTAS[],3,0)</f>
        <v>1462.8408999999999</v>
      </c>
      <c r="F1215" s="31" t="s">
        <v>8255</v>
      </c>
      <c r="G1215" s="20"/>
      <c r="H1215" s="20"/>
    </row>
    <row r="1216" spans="1:8" ht="15.75" customHeight="1">
      <c r="A1216" s="31" t="str">
        <f>+Table_2[[#This Row],[Producto]]&amp;Table_2[[#This Row],[Numero]]</f>
        <v>TOPES Y TAPONES DE GOMA38</v>
      </c>
      <c r="B1216" s="31" t="s">
        <v>38</v>
      </c>
      <c r="C1216" s="31">
        <v>38</v>
      </c>
      <c r="D1216" s="31" t="s">
        <v>4123</v>
      </c>
      <c r="E1216" s="32">
        <f>+VLOOKUP(Table_2[[#This Row],[ID]],LISTAS[],3,0)</f>
        <v>952.54759999999999</v>
      </c>
      <c r="F1216" s="31" t="s">
        <v>8256</v>
      </c>
      <c r="G1216" s="20"/>
      <c r="H1216" s="20"/>
    </row>
    <row r="1217" spans="1:8" ht="15.75" customHeight="1">
      <c r="A1217" s="31" t="str">
        <f>+Table_2[[#This Row],[Producto]]&amp;Table_2[[#This Row],[Numero]]</f>
        <v>TOPES Y TAPONES DE GOMA39</v>
      </c>
      <c r="B1217" s="31" t="s">
        <v>38</v>
      </c>
      <c r="C1217" s="31">
        <v>39</v>
      </c>
      <c r="D1217" s="31" t="s">
        <v>4124</v>
      </c>
      <c r="E1217" s="32">
        <f>+VLOOKUP(Table_2[[#This Row],[ID]],LISTAS[],3,0)</f>
        <v>829.22670000000005</v>
      </c>
      <c r="F1217" s="31" t="s">
        <v>8257</v>
      </c>
      <c r="G1217" s="20"/>
      <c r="H1217" s="20"/>
    </row>
    <row r="1218" spans="1:8" ht="15.75" customHeight="1">
      <c r="A1218" s="31" t="str">
        <f>+Table_2[[#This Row],[Producto]]&amp;Table_2[[#This Row],[Numero]]</f>
        <v>TOPES Y TAPONES DE GOMA40</v>
      </c>
      <c r="B1218" s="31" t="s">
        <v>38</v>
      </c>
      <c r="C1218" s="31">
        <v>40</v>
      </c>
      <c r="D1218" s="31" t="s">
        <v>4125</v>
      </c>
      <c r="E1218" s="32">
        <f>+VLOOKUP(Table_2[[#This Row],[ID]],LISTAS[],3,0)</f>
        <v>714.41070000000002</v>
      </c>
      <c r="F1218" s="31" t="s">
        <v>8258</v>
      </c>
      <c r="G1218" s="20"/>
      <c r="H1218" s="20"/>
    </row>
    <row r="1219" spans="1:8" ht="15.75" customHeight="1">
      <c r="A1219" s="31" t="str">
        <f>+Table_2[[#This Row],[Producto]]&amp;Table_2[[#This Row],[Numero]]</f>
        <v>TOPES Y TAPONES DE GOMA41</v>
      </c>
      <c r="B1219" s="31" t="s">
        <v>38</v>
      </c>
      <c r="C1219" s="31">
        <v>41</v>
      </c>
      <c r="D1219" s="31" t="s">
        <v>4126</v>
      </c>
      <c r="E1219" s="32">
        <f>+VLOOKUP(Table_2[[#This Row],[ID]],LISTAS[],3,0)</f>
        <v>1428.8213000000001</v>
      </c>
      <c r="F1219" s="31" t="s">
        <v>8259</v>
      </c>
      <c r="G1219" s="20"/>
      <c r="H1219" s="20"/>
    </row>
    <row r="1220" spans="1:8" ht="15.75" customHeight="1">
      <c r="A1220" s="31" t="str">
        <f>+Table_2[[#This Row],[Producto]]&amp;Table_2[[#This Row],[Numero]]</f>
        <v>TOPES Y TAPONES DE GOMA42</v>
      </c>
      <c r="B1220" s="31" t="s">
        <v>38</v>
      </c>
      <c r="C1220" s="31">
        <v>42</v>
      </c>
      <c r="D1220" s="31" t="s">
        <v>4127</v>
      </c>
      <c r="E1220" s="32">
        <f>+VLOOKUP(Table_2[[#This Row],[ID]],LISTAS[],3,0)</f>
        <v>1360.7822000000001</v>
      </c>
      <c r="F1220" s="31" t="s">
        <v>8260</v>
      </c>
      <c r="G1220" s="20"/>
      <c r="H1220" s="20"/>
    </row>
    <row r="1221" spans="1:8" ht="15.75" customHeight="1">
      <c r="A1221" s="31" t="str">
        <f>+Table_2[[#This Row],[Producto]]&amp;Table_2[[#This Row],[Numero]]</f>
        <v>TOPES Y TAPONES DE GOMA43</v>
      </c>
      <c r="B1221" s="31" t="s">
        <v>38</v>
      </c>
      <c r="C1221" s="31">
        <v>43</v>
      </c>
      <c r="D1221" s="31" t="s">
        <v>4128</v>
      </c>
      <c r="E1221" s="32">
        <f>+VLOOKUP(Table_2[[#This Row],[ID]],LISTAS[],3,0)</f>
        <v>1902.9689000000001</v>
      </c>
      <c r="F1221" s="31" t="s">
        <v>8261</v>
      </c>
      <c r="G1221" s="20"/>
      <c r="H1221" s="20"/>
    </row>
    <row r="1222" spans="1:8" ht="15.75" customHeight="1">
      <c r="A1222" s="31" t="str">
        <f>+Table_2[[#This Row],[Producto]]&amp;Table_2[[#This Row],[Numero]]</f>
        <v>TOPES Y TAPONES DE GOMA44</v>
      </c>
      <c r="B1222" s="31" t="s">
        <v>38</v>
      </c>
      <c r="C1222" s="31">
        <v>44</v>
      </c>
      <c r="D1222" s="31" t="s">
        <v>4129</v>
      </c>
      <c r="E1222" s="32">
        <f>+VLOOKUP(Table_2[[#This Row],[ID]],LISTAS[],3,0)</f>
        <v>712.28440000000001</v>
      </c>
      <c r="F1222" s="31" t="s">
        <v>8262</v>
      </c>
      <c r="G1222" s="20"/>
      <c r="H1222" s="20"/>
    </row>
    <row r="1223" spans="1:8" ht="15.75" customHeight="1">
      <c r="A1223" s="31" t="str">
        <f>+Table_2[[#This Row],[Producto]]&amp;Table_2[[#This Row],[Numero]]</f>
        <v>TOPES Y TAPONES DE GOMA45</v>
      </c>
      <c r="B1223" s="31" t="s">
        <v>38</v>
      </c>
      <c r="C1223" s="31">
        <v>45</v>
      </c>
      <c r="D1223" s="31" t="s">
        <v>4130</v>
      </c>
      <c r="E1223" s="32">
        <f>+VLOOKUP(Table_2[[#This Row],[ID]],LISTAS[],3,0)</f>
        <v>544.31290000000001</v>
      </c>
      <c r="F1223" s="31" t="s">
        <v>8263</v>
      </c>
      <c r="G1223" s="20"/>
      <c r="H1223" s="20"/>
    </row>
    <row r="1224" spans="1:8" ht="15.75" customHeight="1">
      <c r="A1224" s="31" t="str">
        <f>+Table_2[[#This Row],[Producto]]&amp;Table_2[[#This Row],[Numero]]</f>
        <v>TOPES Y TAPONES DE GOMA46</v>
      </c>
      <c r="B1224" s="31" t="s">
        <v>38</v>
      </c>
      <c r="C1224" s="31">
        <v>46</v>
      </c>
      <c r="D1224" s="31" t="s">
        <v>4131</v>
      </c>
      <c r="E1224" s="32">
        <f>+VLOOKUP(Table_2[[#This Row],[ID]],LISTAS[],3,0)</f>
        <v>544.31290000000001</v>
      </c>
      <c r="F1224" s="31" t="s">
        <v>8264</v>
      </c>
      <c r="G1224" s="20"/>
      <c r="H1224" s="20"/>
    </row>
    <row r="1225" spans="1:8" ht="15.75" customHeight="1">
      <c r="A1225" s="31" t="str">
        <f>+Table_2[[#This Row],[Producto]]&amp;Table_2[[#This Row],[Numero]]</f>
        <v>TOPES Y TAPONES DE GOMA47</v>
      </c>
      <c r="B1225" s="31" t="s">
        <v>38</v>
      </c>
      <c r="C1225" s="31">
        <v>47</v>
      </c>
      <c r="D1225" s="31" t="s">
        <v>4132</v>
      </c>
      <c r="E1225" s="32">
        <f>+VLOOKUP(Table_2[[#This Row],[ID]],LISTAS[],3,0)</f>
        <v>3040.4978000000001</v>
      </c>
      <c r="F1225" s="31" t="s">
        <v>8265</v>
      </c>
      <c r="G1225" s="20"/>
      <c r="H1225" s="20"/>
    </row>
    <row r="1226" spans="1:8" ht="15.75" customHeight="1">
      <c r="A1226" s="31" t="str">
        <f>+Table_2[[#This Row],[Producto]]&amp;Table_2[[#This Row],[Numero]]</f>
        <v>TOPES Y TAPONES DE GOMA48</v>
      </c>
      <c r="B1226" s="31" t="s">
        <v>38</v>
      </c>
      <c r="C1226" s="31">
        <v>48</v>
      </c>
      <c r="D1226" s="31" t="s">
        <v>4133</v>
      </c>
      <c r="E1226" s="32">
        <f>+VLOOKUP(Table_2[[#This Row],[ID]],LISTAS[],3,0)</f>
        <v>978.06219999999996</v>
      </c>
      <c r="F1226" s="31" t="s">
        <v>8266</v>
      </c>
      <c r="G1226" s="20"/>
      <c r="H1226" s="20"/>
    </row>
    <row r="1227" spans="1:8" ht="15.75" customHeight="1">
      <c r="A1227" s="31" t="str">
        <f>+Table_2[[#This Row],[Producto]]&amp;Table_2[[#This Row],[Numero]]</f>
        <v>TOPES Y TAPONES DE GOMA49</v>
      </c>
      <c r="B1227" s="31" t="s">
        <v>38</v>
      </c>
      <c r="C1227" s="31">
        <v>49</v>
      </c>
      <c r="D1227" s="31" t="s">
        <v>4134</v>
      </c>
      <c r="E1227" s="32">
        <f>+VLOOKUP(Table_2[[#This Row],[ID]],LISTAS[],3,0)</f>
        <v>3231.8578000000002</v>
      </c>
      <c r="F1227" s="31" t="s">
        <v>8267</v>
      </c>
      <c r="G1227" s="20"/>
      <c r="H1227" s="20"/>
    </row>
    <row r="1228" spans="1:8" ht="15.75" customHeight="1">
      <c r="A1228" s="31" t="str">
        <f>+Table_2[[#This Row],[Producto]]&amp;Table_2[[#This Row],[Numero]]</f>
        <v>TOPES Y TAPONES DE GOMA50</v>
      </c>
      <c r="B1228" s="31" t="s">
        <v>38</v>
      </c>
      <c r="C1228" s="31">
        <v>50</v>
      </c>
      <c r="D1228" s="31" t="s">
        <v>4135</v>
      </c>
      <c r="E1228" s="32">
        <f>+VLOOKUP(Table_2[[#This Row],[ID]],LISTAS[],3,0)</f>
        <v>3572.0533</v>
      </c>
      <c r="F1228" s="31" t="s">
        <v>8268</v>
      </c>
      <c r="G1228" s="20"/>
      <c r="H1228" s="20"/>
    </row>
    <row r="1229" spans="1:8" ht="15.75" customHeight="1">
      <c r="A1229" s="31" t="str">
        <f>+Table_2[[#This Row],[Producto]]&amp;Table_2[[#This Row],[Numero]]</f>
        <v>TOPES Y TAPONES DE GOMA51</v>
      </c>
      <c r="B1229" s="31" t="s">
        <v>38</v>
      </c>
      <c r="C1229" s="31">
        <v>51</v>
      </c>
      <c r="D1229" s="31" t="s">
        <v>4136</v>
      </c>
      <c r="E1229" s="32">
        <f>+VLOOKUP(Table_2[[#This Row],[ID]],LISTAS[],3,0)</f>
        <v>1360.7822000000001</v>
      </c>
      <c r="F1229" s="31" t="s">
        <v>8269</v>
      </c>
      <c r="G1229" s="20"/>
      <c r="H1229" s="20"/>
    </row>
    <row r="1230" spans="1:8" ht="15.75" customHeight="1">
      <c r="A1230" s="31" t="str">
        <f>+Table_2[[#This Row],[Producto]]&amp;Table_2[[#This Row],[Numero]]</f>
        <v>TOPES Y TAPONES DE GOMA52</v>
      </c>
      <c r="B1230" s="31" t="s">
        <v>38</v>
      </c>
      <c r="C1230" s="31">
        <v>52</v>
      </c>
      <c r="D1230" s="31" t="s">
        <v>4136</v>
      </c>
      <c r="E1230" s="32">
        <f>+VLOOKUP(Table_2[[#This Row],[ID]],LISTAS[],3,0)</f>
        <v>2211.2710999999999</v>
      </c>
      <c r="F1230" s="31" t="s">
        <v>8270</v>
      </c>
      <c r="G1230" s="20"/>
      <c r="H1230" s="20"/>
    </row>
    <row r="1231" spans="1:8" ht="15.75" customHeight="1">
      <c r="A1231" s="31" t="str">
        <f>+Table_2[[#This Row],[Producto]]&amp;Table_2[[#This Row],[Numero]]</f>
        <v>TOPES Y TAPONES DE GOMA53</v>
      </c>
      <c r="B1231" s="31" t="s">
        <v>38</v>
      </c>
      <c r="C1231" s="31">
        <v>53</v>
      </c>
      <c r="D1231" s="31" t="s">
        <v>4136</v>
      </c>
      <c r="E1231" s="32">
        <f>+VLOOKUP(Table_2[[#This Row],[ID]],LISTAS[],3,0)</f>
        <v>1054.6061999999999</v>
      </c>
      <c r="F1231" s="31" t="s">
        <v>8271</v>
      </c>
      <c r="G1231" s="20"/>
      <c r="H1231" s="20"/>
    </row>
    <row r="1232" spans="1:8" ht="15.75" customHeight="1">
      <c r="A1232" s="31" t="str">
        <f>+Table_2[[#This Row],[Producto]]&amp;Table_2[[#This Row],[Numero]]</f>
        <v>TOPES Y TAPONES DE GOMA54</v>
      </c>
      <c r="B1232" s="31" t="s">
        <v>38</v>
      </c>
      <c r="C1232" s="31">
        <v>54</v>
      </c>
      <c r="D1232" s="31" t="s">
        <v>4136</v>
      </c>
      <c r="E1232" s="32">
        <f>+VLOOKUP(Table_2[[#This Row],[ID]],LISTAS[],3,0)</f>
        <v>1180.0533</v>
      </c>
      <c r="F1232" s="31" t="s">
        <v>8272</v>
      </c>
      <c r="G1232" s="20"/>
      <c r="H1232" s="20"/>
    </row>
    <row r="1233" spans="1:8" ht="15.75" customHeight="1">
      <c r="A1233" s="31" t="str">
        <f>+Table_2[[#This Row],[Producto]]&amp;Table_2[[#This Row],[Numero]]</f>
        <v>TOPES Y TAPONES DE GOMA55</v>
      </c>
      <c r="B1233" s="31" t="s">
        <v>38</v>
      </c>
      <c r="C1233" s="31">
        <v>55</v>
      </c>
      <c r="D1233" s="31" t="s">
        <v>4136</v>
      </c>
      <c r="E1233" s="32">
        <f>+VLOOKUP(Table_2[[#This Row],[ID]],LISTAS[],3,0)</f>
        <v>1360.7822000000001</v>
      </c>
      <c r="F1233" s="31" t="s">
        <v>8273</v>
      </c>
      <c r="G1233" s="20"/>
      <c r="H1233" s="20"/>
    </row>
    <row r="1234" spans="1:8" ht="15.75" customHeight="1">
      <c r="A1234" s="31" t="str">
        <f>+Table_2[[#This Row],[Producto]]&amp;Table_2[[#This Row],[Numero]]</f>
        <v>TOPES Y TAPONES DE GOMA56</v>
      </c>
      <c r="B1234" s="31" t="s">
        <v>38</v>
      </c>
      <c r="C1234" s="31">
        <v>56</v>
      </c>
      <c r="D1234" s="31" t="s">
        <v>4136</v>
      </c>
      <c r="E1234" s="32">
        <f>+VLOOKUP(Table_2[[#This Row],[ID]],LISTAS[],3,0)</f>
        <v>1020.5867</v>
      </c>
      <c r="F1234" s="31" t="s">
        <v>8274</v>
      </c>
      <c r="G1234" s="20"/>
      <c r="H1234" s="20"/>
    </row>
    <row r="1235" spans="1:8" ht="15.75" customHeight="1">
      <c r="A1235" s="31" t="str">
        <f>+Table_2[[#This Row],[Producto]]&amp;Table_2[[#This Row],[Numero]]</f>
        <v>TOPES Y TAPONES DE GOMA57</v>
      </c>
      <c r="B1235" s="31" t="s">
        <v>38</v>
      </c>
      <c r="C1235" s="31">
        <v>57</v>
      </c>
      <c r="D1235" s="31" t="s">
        <v>4136</v>
      </c>
      <c r="E1235" s="32">
        <f>+VLOOKUP(Table_2[[#This Row],[ID]],LISTAS[],3,0)</f>
        <v>946.16890000000001</v>
      </c>
      <c r="F1235" s="31" t="s">
        <v>8275</v>
      </c>
      <c r="G1235" s="20"/>
      <c r="H1235" s="20"/>
    </row>
    <row r="1236" spans="1:8" ht="15.75" customHeight="1">
      <c r="A1236" s="31" t="str">
        <f>+Table_2[[#This Row],[Producto]]&amp;Table_2[[#This Row],[Numero]]</f>
        <v>TOPES Y TAPONES DE GOMA58</v>
      </c>
      <c r="B1236" s="31" t="s">
        <v>38</v>
      </c>
      <c r="C1236" s="31">
        <v>58</v>
      </c>
      <c r="D1236" s="31" t="s">
        <v>4136</v>
      </c>
      <c r="E1236" s="32">
        <f>+VLOOKUP(Table_2[[#This Row],[ID]],LISTAS[],3,0)</f>
        <v>893.01329999999996</v>
      </c>
      <c r="F1236" s="31" t="s">
        <v>8276</v>
      </c>
      <c r="G1236" s="20"/>
      <c r="H1236" s="20"/>
    </row>
    <row r="1237" spans="1:8" ht="15.75" customHeight="1">
      <c r="A1237" s="31" t="str">
        <f>+Table_2[[#This Row],[Producto]]&amp;Table_2[[#This Row],[Numero]]</f>
        <v>TOPES Y TAPONES DE GOMA59</v>
      </c>
      <c r="B1237" s="31" t="s">
        <v>38</v>
      </c>
      <c r="C1237" s="31">
        <v>59</v>
      </c>
      <c r="D1237" s="31" t="s">
        <v>4136</v>
      </c>
      <c r="E1237" s="32">
        <f>+VLOOKUP(Table_2[[#This Row],[ID]],LISTAS[],3,0)</f>
        <v>946.16890000000001</v>
      </c>
      <c r="F1237" s="31" t="s">
        <v>8277</v>
      </c>
      <c r="G1237" s="20"/>
      <c r="H1237" s="20"/>
    </row>
    <row r="1238" spans="1:8" ht="15.75" customHeight="1">
      <c r="A1238" s="31" t="str">
        <f>+Table_2[[#This Row],[Producto]]&amp;Table_2[[#This Row],[Numero]]</f>
        <v>TOPES Y TAPONES DE GOMA60</v>
      </c>
      <c r="B1238" s="31" t="s">
        <v>38</v>
      </c>
      <c r="C1238" s="31">
        <v>60</v>
      </c>
      <c r="D1238" s="31" t="s">
        <v>4136</v>
      </c>
      <c r="E1238" s="32">
        <f>+VLOOKUP(Table_2[[#This Row],[ID]],LISTAS[],3,0)</f>
        <v>946.16890000000001</v>
      </c>
      <c r="F1238" s="31" t="s">
        <v>8278</v>
      </c>
      <c r="G1238" s="20"/>
      <c r="H1238" s="20"/>
    </row>
    <row r="1239" spans="1:8" ht="15.75" customHeight="1">
      <c r="A1239" s="31" t="str">
        <f>+Table_2[[#This Row],[Producto]]&amp;Table_2[[#This Row],[Numero]]</f>
        <v>TOPES Y TAPONES DE GOMA61</v>
      </c>
      <c r="B1239" s="31" t="s">
        <v>38</v>
      </c>
      <c r="C1239" s="31">
        <v>61</v>
      </c>
      <c r="D1239" s="31" t="s">
        <v>4136</v>
      </c>
      <c r="E1239" s="32">
        <f>+VLOOKUP(Table_2[[#This Row],[ID]],LISTAS[],3,0)</f>
        <v>946.16890000000001</v>
      </c>
      <c r="F1239" s="31" t="s">
        <v>8279</v>
      </c>
      <c r="G1239" s="20"/>
      <c r="H1239" s="20"/>
    </row>
    <row r="1240" spans="1:8" ht="15.75" customHeight="1">
      <c r="A1240" s="31" t="str">
        <f>+Table_2[[#This Row],[Producto]]&amp;Table_2[[#This Row],[Numero]]</f>
        <v>TOPES Y TAPONES DE GOMA62</v>
      </c>
      <c r="B1240" s="31" t="s">
        <v>38</v>
      </c>
      <c r="C1240" s="31">
        <v>62</v>
      </c>
      <c r="D1240" s="31" t="s">
        <v>4136</v>
      </c>
      <c r="E1240" s="32">
        <f>+VLOOKUP(Table_2[[#This Row],[ID]],LISTAS[],3,0)</f>
        <v>1174.7378000000001</v>
      </c>
      <c r="F1240" s="31" t="s">
        <v>8280</v>
      </c>
      <c r="G1240" s="20"/>
      <c r="H1240" s="20"/>
    </row>
    <row r="1241" spans="1:8" ht="15.75" customHeight="1">
      <c r="A1241" s="31" t="str">
        <f>+Table_2[[#This Row],[Producto]]&amp;Table_2[[#This Row],[Numero]]</f>
        <v>TOPES Y TAPONES DE GOMA63</v>
      </c>
      <c r="B1241" s="31" t="s">
        <v>38</v>
      </c>
      <c r="C1241" s="31">
        <v>63</v>
      </c>
      <c r="D1241" s="31" t="s">
        <v>4136</v>
      </c>
      <c r="E1241" s="32">
        <f>+VLOOKUP(Table_2[[#This Row],[ID]],LISTAS[],3,0)</f>
        <v>1552.1422</v>
      </c>
      <c r="F1241" s="31" t="s">
        <v>8281</v>
      </c>
      <c r="G1241" s="20"/>
      <c r="H1241" s="20"/>
    </row>
    <row r="1242" spans="1:8" ht="15.75" customHeight="1">
      <c r="A1242" s="31" t="str">
        <f>+Table_2[[#This Row],[Producto]]&amp;Table_2[[#This Row],[Numero]]</f>
        <v>TOPES Y TAPONES DE GOMA64</v>
      </c>
      <c r="B1242" s="31" t="s">
        <v>38</v>
      </c>
      <c r="C1242" s="31">
        <v>64</v>
      </c>
      <c r="D1242" s="31" t="s">
        <v>4136</v>
      </c>
      <c r="E1242" s="32">
        <f>+VLOOKUP(Table_2[[#This Row],[ID]],LISTAS[],3,0)</f>
        <v>1360.7822000000001</v>
      </c>
      <c r="F1242" s="31" t="s">
        <v>8282</v>
      </c>
      <c r="G1242" s="20"/>
      <c r="H1242" s="20"/>
    </row>
    <row r="1243" spans="1:8" ht="15.75" customHeight="1">
      <c r="A1243" s="31" t="str">
        <f>+Table_2[[#This Row],[Producto]]&amp;Table_2[[#This Row],[Numero]]</f>
        <v>TOPES Y TAPONES DE GOMA65</v>
      </c>
      <c r="B1243" s="31" t="s">
        <v>38</v>
      </c>
      <c r="C1243" s="31">
        <v>65</v>
      </c>
      <c r="D1243" s="31" t="s">
        <v>4136</v>
      </c>
      <c r="E1243" s="32">
        <f>+VLOOKUP(Table_2[[#This Row],[ID]],LISTAS[],3,0)</f>
        <v>914.27560000000005</v>
      </c>
      <c r="F1243" s="31" t="s">
        <v>8283</v>
      </c>
      <c r="G1243" s="20"/>
      <c r="H1243" s="20"/>
    </row>
    <row r="1244" spans="1:8" ht="15.75" customHeight="1">
      <c r="A1244" s="31" t="str">
        <f>+Table_2[[#This Row],[Producto]]&amp;Table_2[[#This Row],[Numero]]</f>
        <v>TOPES Y TAPONES DE GOMA66</v>
      </c>
      <c r="B1244" s="31" t="s">
        <v>38</v>
      </c>
      <c r="C1244" s="31">
        <v>66</v>
      </c>
      <c r="D1244" s="31" t="s">
        <v>4137</v>
      </c>
      <c r="E1244" s="32">
        <f>+VLOOKUP(Table_2[[#This Row],[ID]],LISTAS[],3,0)</f>
        <v>1669.0844</v>
      </c>
      <c r="F1244" s="31" t="s">
        <v>8284</v>
      </c>
      <c r="G1244" s="20"/>
      <c r="H1244" s="20"/>
    </row>
    <row r="1245" spans="1:8" ht="15.75" customHeight="1">
      <c r="A1245" s="31" t="str">
        <f>+Table_2[[#This Row],[Producto]]&amp;Table_2[[#This Row],[Numero]]</f>
        <v>CONECTORES PLASTICOS MANGUERAS2</v>
      </c>
      <c r="B1245" s="31" t="s">
        <v>41</v>
      </c>
      <c r="C1245" s="31">
        <v>2</v>
      </c>
      <c r="D1245" s="31" t="s">
        <v>4149</v>
      </c>
      <c r="E1245" s="32">
        <f>+VLOOKUP(Table_2[[#This Row],[ID]],LISTAS[],3,0)</f>
        <v>752.45</v>
      </c>
      <c r="F1245" s="31" t="s">
        <v>8285</v>
      </c>
      <c r="G1245" s="20"/>
      <c r="H1245" s="20"/>
    </row>
    <row r="1246" spans="1:8" ht="15.75" customHeight="1">
      <c r="A1246" s="31" t="str">
        <f>+Table_2[[#This Row],[Producto]]&amp;Table_2[[#This Row],[Numero]]</f>
        <v>CONECTORES PLASTICOS MANGUERAS3</v>
      </c>
      <c r="B1246" s="31" t="s">
        <v>41</v>
      </c>
      <c r="C1246" s="31">
        <v>3</v>
      </c>
      <c r="D1246" s="31" t="s">
        <v>10317</v>
      </c>
      <c r="E1246" s="32">
        <f>+VLOOKUP(Table_2[[#This Row],[ID]],LISTAS[],3,0)</f>
        <v>950</v>
      </c>
      <c r="F1246" s="31" t="s">
        <v>8286</v>
      </c>
      <c r="G1246" s="20"/>
      <c r="H1246" s="20"/>
    </row>
    <row r="1247" spans="1:8" ht="15.75" customHeight="1">
      <c r="A1247" s="31" t="str">
        <f>+Table_2[[#This Row],[Producto]]&amp;Table_2[[#This Row],[Numero]]</f>
        <v>CONECTORES PLASTICOS MANGUERAS4</v>
      </c>
      <c r="B1247" s="31" t="s">
        <v>41</v>
      </c>
      <c r="C1247" s="31">
        <v>4</v>
      </c>
      <c r="D1247" s="31" t="s">
        <v>4150</v>
      </c>
      <c r="E1247" s="32">
        <f>+VLOOKUP(Table_2[[#This Row],[ID]],LISTAS[],3,0)</f>
        <v>1320.1</v>
      </c>
      <c r="F1247" s="31" t="s">
        <v>8287</v>
      </c>
      <c r="G1247" s="20"/>
      <c r="H1247" s="20"/>
    </row>
    <row r="1248" spans="1:8" ht="15.75" customHeight="1">
      <c r="A1248" s="31" t="str">
        <f>+Table_2[[#This Row],[Producto]]&amp;Table_2[[#This Row],[Numero]]</f>
        <v>CONECTORES PLASTICOS MANGUERAS5</v>
      </c>
      <c r="B1248" s="31" t="s">
        <v>41</v>
      </c>
      <c r="C1248" s="31">
        <v>5</v>
      </c>
      <c r="D1248" s="31" t="s">
        <v>10318</v>
      </c>
      <c r="E1248" s="32">
        <f>+VLOOKUP(Table_2[[#This Row],[ID]],LISTAS[],3,0)</f>
        <v>1889.06</v>
      </c>
      <c r="F1248" s="31" t="s">
        <v>8288</v>
      </c>
      <c r="G1248" s="20"/>
      <c r="H1248" s="20"/>
    </row>
    <row r="1249" spans="1:8" ht="15.75" customHeight="1">
      <c r="A1249" s="31" t="str">
        <f>+Table_2[[#This Row],[Producto]]&amp;Table_2[[#This Row],[Numero]]</f>
        <v>CONECTORES PLASTICOS MANGUERAS7</v>
      </c>
      <c r="B1249" s="31" t="s">
        <v>41</v>
      </c>
      <c r="C1249" s="31">
        <v>7</v>
      </c>
      <c r="D1249" s="31" t="s">
        <v>10319</v>
      </c>
      <c r="E1249" s="32">
        <f>+VLOOKUP(Table_2[[#This Row],[ID]],LISTAS[],3,0)</f>
        <v>1988.5</v>
      </c>
      <c r="F1249" s="31" t="s">
        <v>8289</v>
      </c>
      <c r="G1249" s="20"/>
      <c r="H1249" s="20"/>
    </row>
    <row r="1250" spans="1:8" ht="15.75" customHeight="1">
      <c r="A1250" s="31" t="str">
        <f>+Table_2[[#This Row],[Producto]]&amp;Table_2[[#This Row],[Numero]]</f>
        <v>CONECTORES PLASTICOS MANGUERAS8</v>
      </c>
      <c r="B1250" s="31" t="s">
        <v>41</v>
      </c>
      <c r="C1250" s="31">
        <v>8</v>
      </c>
      <c r="D1250" s="31" t="s">
        <v>4138</v>
      </c>
      <c r="E1250" s="32">
        <f>+VLOOKUP(Table_2[[#This Row],[ID]],LISTAS[],3,0)</f>
        <v>1390.2</v>
      </c>
      <c r="F1250" s="31" t="s">
        <v>10320</v>
      </c>
      <c r="G1250" s="20"/>
      <c r="H1250" s="20"/>
    </row>
    <row r="1251" spans="1:8" ht="15.75" customHeight="1">
      <c r="A1251" s="31" t="str">
        <f>+Table_2[[#This Row],[Producto]]&amp;Table_2[[#This Row],[Numero]]</f>
        <v>CONECTORES PLASTICOS MANGUERAS9</v>
      </c>
      <c r="B1251" s="31" t="s">
        <v>41</v>
      </c>
      <c r="C1251" s="31">
        <v>9</v>
      </c>
      <c r="D1251" s="31" t="s">
        <v>10321</v>
      </c>
      <c r="E1251" s="32">
        <f>+VLOOKUP(Table_2[[#This Row],[ID]],LISTAS[],3,0)</f>
        <v>1390.2</v>
      </c>
      <c r="F1251" s="31" t="s">
        <v>10322</v>
      </c>
      <c r="G1251" s="20"/>
      <c r="H1251" s="20"/>
    </row>
    <row r="1252" spans="1:8" ht="15.75" customHeight="1">
      <c r="A1252" s="31" t="str">
        <f>+Table_2[[#This Row],[Producto]]&amp;Table_2[[#This Row],[Numero]]</f>
        <v>CONECTORES PLASTICOS MANGUERAS10</v>
      </c>
      <c r="B1252" s="31" t="s">
        <v>41</v>
      </c>
      <c r="C1252" s="31">
        <v>10</v>
      </c>
      <c r="D1252" s="31" t="s">
        <v>10323</v>
      </c>
      <c r="E1252" s="32">
        <f>+VLOOKUP(Table_2[[#This Row],[ID]],LISTAS[],3,0)</f>
        <v>1549.45</v>
      </c>
      <c r="F1252" s="31" t="s">
        <v>10324</v>
      </c>
      <c r="G1252" s="20"/>
      <c r="H1252" s="20"/>
    </row>
    <row r="1253" spans="1:8" ht="15.75" customHeight="1">
      <c r="A1253" s="31" t="str">
        <f>+Table_2[[#This Row],[Producto]]&amp;Table_2[[#This Row],[Numero]]</f>
        <v>CONECTORES PLASTICOS MANGUERAS11</v>
      </c>
      <c r="B1253" s="31" t="s">
        <v>41</v>
      </c>
      <c r="C1253" s="31">
        <v>11</v>
      </c>
      <c r="D1253" s="31" t="s">
        <v>10325</v>
      </c>
      <c r="E1253" s="32">
        <f>+VLOOKUP(Table_2[[#This Row],[ID]],LISTAS[],3,0)</f>
        <v>1750.45</v>
      </c>
      <c r="F1253" s="31" t="s">
        <v>10326</v>
      </c>
      <c r="G1253" s="20"/>
      <c r="H1253" s="20"/>
    </row>
    <row r="1254" spans="1:8" ht="15.75" customHeight="1">
      <c r="A1254" s="31" t="str">
        <f>+Table_2[[#This Row],[Producto]]&amp;Table_2[[#This Row],[Numero]]</f>
        <v>CONECTORES PLASTICOS MANGUERAS12</v>
      </c>
      <c r="B1254" s="31" t="s">
        <v>41</v>
      </c>
      <c r="C1254" s="31">
        <v>12</v>
      </c>
      <c r="D1254" s="31" t="s">
        <v>10327</v>
      </c>
      <c r="E1254" s="32">
        <f>+VLOOKUP(Table_2[[#This Row],[ID]],LISTAS[],3,0)</f>
        <v>942</v>
      </c>
      <c r="F1254" s="31" t="s">
        <v>8290</v>
      </c>
      <c r="G1254" s="20"/>
      <c r="H1254" s="20"/>
    </row>
    <row r="1255" spans="1:8" ht="15.75" customHeight="1">
      <c r="A1255" s="31" t="str">
        <f>+Table_2[[#This Row],[Producto]]&amp;Table_2[[#This Row],[Numero]]</f>
        <v>CONECTORES PLASTICOS MANGUERAS13</v>
      </c>
      <c r="B1255" s="31" t="s">
        <v>41</v>
      </c>
      <c r="C1255" s="31">
        <v>13</v>
      </c>
      <c r="D1255" s="31" t="s">
        <v>4139</v>
      </c>
      <c r="E1255" s="32">
        <f>+VLOOKUP(Table_2[[#This Row],[ID]],LISTAS[],3,0)</f>
        <v>1819.48</v>
      </c>
      <c r="F1255" s="31" t="s">
        <v>8291</v>
      </c>
      <c r="G1255" s="20"/>
      <c r="H1255" s="20"/>
    </row>
    <row r="1256" spans="1:8" ht="15.75" customHeight="1">
      <c r="A1256" s="31" t="str">
        <f>+Table_2[[#This Row],[Producto]]&amp;Table_2[[#This Row],[Numero]]</f>
        <v>CONECTORES PLASTICOS MANGUERAS14</v>
      </c>
      <c r="B1256" s="31" t="s">
        <v>41</v>
      </c>
      <c r="C1256" s="31">
        <v>14</v>
      </c>
      <c r="D1256" s="31" t="s">
        <v>10328</v>
      </c>
      <c r="E1256" s="32">
        <f>+VLOOKUP(Table_2[[#This Row],[ID]],LISTAS[],3,0)</f>
        <v>1849.32</v>
      </c>
      <c r="F1256" s="31" t="s">
        <v>8292</v>
      </c>
      <c r="G1256" s="20"/>
      <c r="H1256" s="20"/>
    </row>
    <row r="1257" spans="1:8" ht="15.75" customHeight="1">
      <c r="A1257" s="31" t="str">
        <f>+Table_2[[#This Row],[Producto]]&amp;Table_2[[#This Row],[Numero]]</f>
        <v>CONECTORES PLASTICOS MANGUERAS15</v>
      </c>
      <c r="B1257" s="31" t="s">
        <v>41</v>
      </c>
      <c r="C1257" s="31">
        <v>15</v>
      </c>
      <c r="D1257" s="31" t="s">
        <v>10329</v>
      </c>
      <c r="E1257" s="32">
        <f>+VLOOKUP(Table_2[[#This Row],[ID]],LISTAS[],3,0)</f>
        <v>1951.09</v>
      </c>
      <c r="F1257" s="31" t="s">
        <v>8293</v>
      </c>
      <c r="G1257" s="20"/>
      <c r="H1257" s="20"/>
    </row>
    <row r="1258" spans="1:8" ht="15.75" customHeight="1">
      <c r="A1258" s="31" t="str">
        <f>+Table_2[[#This Row],[Producto]]&amp;Table_2[[#This Row],[Numero]]</f>
        <v>CONECTORES PLASTICOS MANGUERAS17</v>
      </c>
      <c r="B1258" s="31" t="s">
        <v>41</v>
      </c>
      <c r="C1258" s="31">
        <v>17</v>
      </c>
      <c r="D1258" s="31" t="s">
        <v>4140</v>
      </c>
      <c r="E1258" s="32">
        <f>+VLOOKUP(Table_2[[#This Row],[ID]],LISTAS[],3,0)</f>
        <v>1849.32</v>
      </c>
      <c r="F1258" s="31" t="s">
        <v>8294</v>
      </c>
      <c r="G1258" s="20"/>
      <c r="H1258" s="20"/>
    </row>
    <row r="1259" spans="1:8" ht="15.75" customHeight="1">
      <c r="A1259" s="31" t="str">
        <f>+Table_2[[#This Row],[Producto]]&amp;Table_2[[#This Row],[Numero]]</f>
        <v>CONECTORES PLASTICOS MANGUERAS18</v>
      </c>
      <c r="B1259" s="31" t="s">
        <v>41</v>
      </c>
      <c r="C1259" s="31">
        <v>18</v>
      </c>
      <c r="D1259" s="31" t="s">
        <v>10330</v>
      </c>
      <c r="E1259" s="32">
        <f>+VLOOKUP(Table_2[[#This Row],[ID]],LISTAS[],3,0)</f>
        <v>1995.87</v>
      </c>
      <c r="F1259" s="31" t="s">
        <v>8295</v>
      </c>
      <c r="G1259" s="20"/>
      <c r="H1259" s="20"/>
    </row>
    <row r="1260" spans="1:8" ht="15.75" customHeight="1">
      <c r="A1260" s="31" t="str">
        <f>+Table_2[[#This Row],[Producto]]&amp;Table_2[[#This Row],[Numero]]</f>
        <v>CONECTORES PLASTICOS MANGUERAS19</v>
      </c>
      <c r="B1260" s="31" t="s">
        <v>41</v>
      </c>
      <c r="C1260" s="31">
        <v>19</v>
      </c>
      <c r="D1260" s="31" t="s">
        <v>4139</v>
      </c>
      <c r="E1260" s="32">
        <f>+VLOOKUP(Table_2[[#This Row],[ID]],LISTAS[],3,0)</f>
        <v>1819.48</v>
      </c>
      <c r="F1260" s="31" t="s">
        <v>8296</v>
      </c>
      <c r="G1260" s="20"/>
      <c r="H1260" s="20"/>
    </row>
    <row r="1261" spans="1:8" ht="15.75" customHeight="1">
      <c r="A1261" s="31" t="str">
        <f>+Table_2[[#This Row],[Producto]]&amp;Table_2[[#This Row],[Numero]]</f>
        <v>CONECTORES PLASTICOS MANGUERAS20</v>
      </c>
      <c r="B1261" s="31" t="s">
        <v>41</v>
      </c>
      <c r="C1261" s="31">
        <v>20</v>
      </c>
      <c r="D1261" s="31" t="s">
        <v>10331</v>
      </c>
      <c r="E1261" s="32">
        <f>+VLOOKUP(Table_2[[#This Row],[ID]],LISTAS[],3,0)</f>
        <v>2860.32</v>
      </c>
      <c r="F1261" s="31" t="s">
        <v>8297</v>
      </c>
      <c r="G1261" s="20"/>
      <c r="H1261" s="20"/>
    </row>
    <row r="1262" spans="1:8" ht="15.75" customHeight="1">
      <c r="A1262" s="31" t="str">
        <f>+Table_2[[#This Row],[Producto]]&amp;Table_2[[#This Row],[Numero]]</f>
        <v>CONECTORES PLASTICOS MANGUERAS21</v>
      </c>
      <c r="B1262" s="31" t="s">
        <v>41</v>
      </c>
      <c r="C1262" s="31">
        <v>21</v>
      </c>
      <c r="D1262" s="31" t="s">
        <v>10332</v>
      </c>
      <c r="E1262" s="32">
        <f>+VLOOKUP(Table_2[[#This Row],[ID]],LISTAS[],3,0)</f>
        <v>2860.32</v>
      </c>
      <c r="F1262" s="31" t="s">
        <v>8298</v>
      </c>
      <c r="G1262" s="20"/>
      <c r="H1262" s="20"/>
    </row>
    <row r="1263" spans="1:8" ht="15.75" customHeight="1">
      <c r="A1263" s="31" t="str">
        <f>+Table_2[[#This Row],[Producto]]&amp;Table_2[[#This Row],[Numero]]</f>
        <v>CONECTORES PLASTICOS MANGUERAS30</v>
      </c>
      <c r="B1263" s="31" t="s">
        <v>41</v>
      </c>
      <c r="C1263" s="31">
        <v>30</v>
      </c>
      <c r="D1263" s="31" t="s">
        <v>10333</v>
      </c>
      <c r="E1263" s="32">
        <f>+VLOOKUP(Table_2[[#This Row],[ID]],LISTAS[],3,0)</f>
        <v>1646.5</v>
      </c>
      <c r="F1263" s="31" t="s">
        <v>8299</v>
      </c>
      <c r="G1263" s="20"/>
      <c r="H1263" s="20"/>
    </row>
    <row r="1264" spans="1:8" ht="15.75" customHeight="1">
      <c r="A1264" s="31" t="str">
        <f>+Table_2[[#This Row],[Producto]]&amp;Table_2[[#This Row],[Numero]]</f>
        <v>CONECTORES PLASTICOS MANGUERAS31</v>
      </c>
      <c r="B1264" s="31" t="s">
        <v>41</v>
      </c>
      <c r="C1264" s="31">
        <v>31</v>
      </c>
      <c r="D1264" s="31" t="s">
        <v>4141</v>
      </c>
      <c r="E1264" s="32">
        <f>+VLOOKUP(Table_2[[#This Row],[ID]],LISTAS[],3,0)</f>
        <v>1646.5</v>
      </c>
      <c r="F1264" s="31" t="s">
        <v>8300</v>
      </c>
      <c r="G1264" s="20"/>
      <c r="H1264" s="20"/>
    </row>
    <row r="1265" spans="1:8" ht="15.75" customHeight="1">
      <c r="A1265" s="31" t="str">
        <f>+Table_2[[#This Row],[Producto]]&amp;Table_2[[#This Row],[Numero]]</f>
        <v>CONECTORES PLASTICOS MANGUERAS32</v>
      </c>
      <c r="B1265" s="31" t="s">
        <v>41</v>
      </c>
      <c r="C1265" s="31">
        <v>32</v>
      </c>
      <c r="D1265" s="31" t="s">
        <v>4142</v>
      </c>
      <c r="E1265" s="32">
        <f>+VLOOKUP(Table_2[[#This Row],[ID]],LISTAS[],3,0)</f>
        <v>1646.5</v>
      </c>
      <c r="F1265" s="31" t="s">
        <v>8301</v>
      </c>
      <c r="G1265" s="20"/>
      <c r="H1265" s="20"/>
    </row>
    <row r="1266" spans="1:8" ht="15.75" customHeight="1">
      <c r="A1266" s="31" t="str">
        <f>+Table_2[[#This Row],[Producto]]&amp;Table_2[[#This Row],[Numero]]</f>
        <v>CONECTORES PLASTICOS MANGUERAS37</v>
      </c>
      <c r="B1266" s="31" t="s">
        <v>41</v>
      </c>
      <c r="C1266" s="31">
        <v>37</v>
      </c>
      <c r="D1266" s="31" t="s">
        <v>4143</v>
      </c>
      <c r="E1266" s="32">
        <f>+VLOOKUP(Table_2[[#This Row],[ID]],LISTAS[],3,0)</f>
        <v>1988.5</v>
      </c>
      <c r="F1266" s="31" t="s">
        <v>8302</v>
      </c>
      <c r="G1266" s="20"/>
      <c r="H1266" s="20"/>
    </row>
    <row r="1267" spans="1:8" ht="15.75" customHeight="1">
      <c r="A1267" s="31" t="str">
        <f>+Table_2[[#This Row],[Producto]]&amp;Table_2[[#This Row],[Numero]]</f>
        <v>CONECTORES PLASTICOS MANGUERAS40</v>
      </c>
      <c r="B1267" s="31" t="s">
        <v>41</v>
      </c>
      <c r="C1267" s="31">
        <v>40</v>
      </c>
      <c r="D1267" s="31" t="s">
        <v>4144</v>
      </c>
      <c r="E1267" s="32">
        <f>+VLOOKUP(Table_2[[#This Row],[ID]],LISTAS[],3,0)</f>
        <v>1646.5</v>
      </c>
      <c r="F1267" s="31" t="s">
        <v>8303</v>
      </c>
      <c r="G1267" s="20"/>
      <c r="H1267" s="20"/>
    </row>
    <row r="1268" spans="1:8" ht="15.75" customHeight="1">
      <c r="A1268" s="31" t="str">
        <f>+Table_2[[#This Row],[Producto]]&amp;Table_2[[#This Row],[Numero]]</f>
        <v>CONECTORES PLASTICOS MANGUERAS41</v>
      </c>
      <c r="B1268" s="31" t="s">
        <v>41</v>
      </c>
      <c r="C1268" s="31">
        <v>41</v>
      </c>
      <c r="D1268" s="31" t="s">
        <v>4145</v>
      </c>
      <c r="E1268" s="32">
        <f>+VLOOKUP(Table_2[[#This Row],[ID]],LISTAS[],3,0)</f>
        <v>1646.5</v>
      </c>
      <c r="F1268" s="31" t="s">
        <v>8304</v>
      </c>
      <c r="G1268" s="20"/>
      <c r="H1268" s="20"/>
    </row>
    <row r="1269" spans="1:8" ht="15.75" customHeight="1">
      <c r="A1269" s="31" t="str">
        <f>+Table_2[[#This Row],[Producto]]&amp;Table_2[[#This Row],[Numero]]</f>
        <v>CONECTORES PLASTICOS MANGUERAS43</v>
      </c>
      <c r="B1269" s="31" t="s">
        <v>41</v>
      </c>
      <c r="C1269" s="31">
        <v>43</v>
      </c>
      <c r="D1269" s="31" t="s">
        <v>4146</v>
      </c>
      <c r="E1269" s="32">
        <f>+VLOOKUP(Table_2[[#This Row],[ID]],LISTAS[],3,0)</f>
        <v>1789.65</v>
      </c>
      <c r="F1269" s="31" t="s">
        <v>8305</v>
      </c>
      <c r="G1269" s="20"/>
      <c r="H1269" s="20"/>
    </row>
    <row r="1270" spans="1:8" ht="15.75" customHeight="1">
      <c r="A1270" s="31" t="str">
        <f>+Table_2[[#This Row],[Producto]]&amp;Table_2[[#This Row],[Numero]]</f>
        <v>CONECTORES PLASTICOS MANGUERAS47</v>
      </c>
      <c r="B1270" s="31" t="s">
        <v>41</v>
      </c>
      <c r="C1270" s="31">
        <v>47</v>
      </c>
      <c r="D1270" s="31" t="s">
        <v>4147</v>
      </c>
      <c r="E1270" s="32">
        <f>+VLOOKUP(Table_2[[#This Row],[ID]],LISTAS[],3,0)</f>
        <v>1988.5</v>
      </c>
      <c r="F1270" s="31" t="s">
        <v>8306</v>
      </c>
      <c r="G1270" s="20"/>
      <c r="H1270" s="20"/>
    </row>
    <row r="1271" spans="1:8" ht="15.75" customHeight="1">
      <c r="A1271" s="31" t="str">
        <f>+Table_2[[#This Row],[Producto]]&amp;Table_2[[#This Row],[Numero]]</f>
        <v>CONECTORES PLASTICOS MANGUERAS49</v>
      </c>
      <c r="B1271" s="31" t="s">
        <v>41</v>
      </c>
      <c r="C1271" s="31">
        <v>49</v>
      </c>
      <c r="D1271" s="31" t="s">
        <v>4148</v>
      </c>
      <c r="E1271" s="32">
        <f>+VLOOKUP(Table_2[[#This Row],[ID]],LISTAS[],3,0)</f>
        <v>3877.64</v>
      </c>
      <c r="F1271" s="31" t="s">
        <v>8307</v>
      </c>
      <c r="G1271" s="20"/>
      <c r="H1271" s="20"/>
    </row>
    <row r="1272" spans="1:8" ht="15.75" customHeight="1">
      <c r="A1272" s="31" t="str">
        <f>+Table_2[[#This Row],[Producto]]&amp;Table_2[[#This Row],[Numero]]</f>
        <v>CONECTORES PLASTICOS MANGUERAS53</v>
      </c>
      <c r="B1272" s="31" t="s">
        <v>41</v>
      </c>
      <c r="C1272" s="31">
        <v>53</v>
      </c>
      <c r="D1272" s="31" t="s">
        <v>4151</v>
      </c>
      <c r="E1272" s="32">
        <f>+VLOOKUP(Table_2[[#This Row],[ID]],LISTAS[],3,0)</f>
        <v>2636.12</v>
      </c>
      <c r="F1272" s="31" t="s">
        <v>8308</v>
      </c>
      <c r="G1272" s="20"/>
      <c r="H1272" s="20"/>
    </row>
    <row r="1273" spans="1:8" ht="15.75" customHeight="1">
      <c r="A1273" s="31" t="str">
        <f>+Table_2[[#This Row],[Producto]]&amp;Table_2[[#This Row],[Numero]]</f>
        <v>CONECTORES PLASTICOS MANGUERAS54</v>
      </c>
      <c r="B1273" s="31" t="s">
        <v>41</v>
      </c>
      <c r="C1273" s="31">
        <v>54</v>
      </c>
      <c r="D1273" s="31" t="s">
        <v>4152</v>
      </c>
      <c r="E1273" s="32">
        <f>+VLOOKUP(Table_2[[#This Row],[ID]],LISTAS[],3,0)</f>
        <v>2636.12</v>
      </c>
      <c r="F1273" s="31" t="s">
        <v>8309</v>
      </c>
      <c r="G1273" s="20"/>
      <c r="H1273" s="20"/>
    </row>
    <row r="1274" spans="1:8" ht="15.75" customHeight="1">
      <c r="A1274" s="31" t="str">
        <f>+Table_2[[#This Row],[Producto]]&amp;Table_2[[#This Row],[Numero]]</f>
        <v>CONECTORES PLASTICOS MANGUERAS55</v>
      </c>
      <c r="B1274" s="31" t="s">
        <v>41</v>
      </c>
      <c r="C1274" s="31">
        <v>55</v>
      </c>
      <c r="D1274" s="31" t="s">
        <v>4153</v>
      </c>
      <c r="E1274" s="32">
        <f>+VLOOKUP(Table_2[[#This Row],[ID]],LISTAS[],3,0)</f>
        <v>2636.12</v>
      </c>
      <c r="F1274" s="31" t="s">
        <v>8310</v>
      </c>
      <c r="G1274" s="20"/>
      <c r="H1274" s="20"/>
    </row>
    <row r="1275" spans="1:8" ht="15.75" customHeight="1">
      <c r="A1275" s="31" t="str">
        <f>+Table_2[[#This Row],[Producto]]&amp;Table_2[[#This Row],[Numero]]</f>
        <v>CONECTORES PLASTICOS MANGUERAS56</v>
      </c>
      <c r="B1275" s="31" t="s">
        <v>41</v>
      </c>
      <c r="C1275" s="31">
        <v>56</v>
      </c>
      <c r="D1275" s="31" t="s">
        <v>4154</v>
      </c>
      <c r="E1275" s="32">
        <f>+VLOOKUP(Table_2[[#This Row],[ID]],LISTAS[],3,0)</f>
        <v>2636.12</v>
      </c>
      <c r="F1275" s="31" t="s">
        <v>8311</v>
      </c>
      <c r="G1275" s="20"/>
      <c r="H1275" s="20"/>
    </row>
    <row r="1276" spans="1:8" ht="15.75" customHeight="1">
      <c r="A1276" s="31" t="str">
        <f>+Table_2[[#This Row],[Producto]]&amp;Table_2[[#This Row],[Numero]]</f>
        <v>CONECTORES PLASTICOS MANGUERAS57</v>
      </c>
      <c r="B1276" s="31" t="s">
        <v>41</v>
      </c>
      <c r="C1276" s="31">
        <v>57</v>
      </c>
      <c r="D1276" s="31" t="s">
        <v>4155</v>
      </c>
      <c r="E1276" s="32">
        <f>+VLOOKUP(Table_2[[#This Row],[ID]],LISTAS[],3,0)</f>
        <v>2636.12</v>
      </c>
      <c r="F1276" s="31" t="s">
        <v>8312</v>
      </c>
      <c r="G1276" s="20"/>
      <c r="H1276" s="20"/>
    </row>
    <row r="1277" spans="1:8" ht="15.75" customHeight="1">
      <c r="A1277" s="31" t="str">
        <f>+Table_2[[#This Row],[Producto]]&amp;Table_2[[#This Row],[Numero]]</f>
        <v>CONECTORES PLASTICOS MANGUERAS58</v>
      </c>
      <c r="B1277" s="31" t="s">
        <v>41</v>
      </c>
      <c r="C1277" s="31">
        <v>58</v>
      </c>
      <c r="D1277" s="31" t="s">
        <v>4156</v>
      </c>
      <c r="E1277" s="32">
        <f>+VLOOKUP(Table_2[[#This Row],[ID]],LISTAS[],3,0)</f>
        <v>2636.12</v>
      </c>
      <c r="F1277" s="31" t="s">
        <v>8313</v>
      </c>
      <c r="G1277" s="20"/>
      <c r="H1277" s="20"/>
    </row>
    <row r="1278" spans="1:8" ht="15.75" customHeight="1">
      <c r="A1278" s="31" t="str">
        <f>+Table_2[[#This Row],[Producto]]&amp;Table_2[[#This Row],[Numero]]</f>
        <v>CONECTORES PLASTICOS MANGUERAS59</v>
      </c>
      <c r="B1278" s="31" t="s">
        <v>41</v>
      </c>
      <c r="C1278" s="31">
        <v>59</v>
      </c>
      <c r="D1278" s="31" t="s">
        <v>4157</v>
      </c>
      <c r="E1278" s="32">
        <f>+VLOOKUP(Table_2[[#This Row],[ID]],LISTAS[],3,0)</f>
        <v>2636.12</v>
      </c>
      <c r="F1278" s="31" t="s">
        <v>8314</v>
      </c>
      <c r="G1278" s="20"/>
      <c r="H1278" s="20"/>
    </row>
    <row r="1279" spans="1:8" ht="15.75" customHeight="1">
      <c r="A1279" s="31" t="str">
        <f>+Table_2[[#This Row],[Producto]]&amp;Table_2[[#This Row],[Numero]]</f>
        <v>CONECTORES PLASTICOS MANGUERAS70</v>
      </c>
      <c r="B1279" s="31" t="s">
        <v>41</v>
      </c>
      <c r="C1279" s="31">
        <v>70</v>
      </c>
      <c r="D1279" s="31" t="s">
        <v>10334</v>
      </c>
      <c r="E1279" s="32">
        <f>+VLOOKUP(Table_2[[#This Row],[ID]],LISTAS[],3,0)</f>
        <v>1380</v>
      </c>
      <c r="F1279" s="31" t="s">
        <v>10335</v>
      </c>
      <c r="G1279" s="20"/>
      <c r="H1279" s="20"/>
    </row>
    <row r="1280" spans="1:8" ht="15.75" customHeight="1">
      <c r="A1280" s="31" t="str">
        <f>+Table_2[[#This Row],[Producto]]&amp;Table_2[[#This Row],[Numero]]</f>
        <v>CONECTORES PLASTICOS MANGUERAS71</v>
      </c>
      <c r="B1280" s="31" t="s">
        <v>41</v>
      </c>
      <c r="C1280" s="31">
        <v>71</v>
      </c>
      <c r="D1280" s="31" t="s">
        <v>10336</v>
      </c>
      <c r="E1280" s="32">
        <f>+VLOOKUP(Table_2[[#This Row],[ID]],LISTAS[],3,0)</f>
        <v>1420</v>
      </c>
      <c r="F1280" s="31" t="s">
        <v>10337</v>
      </c>
      <c r="G1280" s="20"/>
      <c r="H1280" s="20"/>
    </row>
    <row r="1281" spans="1:8" ht="15.75" customHeight="1">
      <c r="A1281" s="31" t="str">
        <f>+Table_2[[#This Row],[Producto]]&amp;Table_2[[#This Row],[Numero]]</f>
        <v>CONECTORES PLASTICOS MANGUERAS72</v>
      </c>
      <c r="B1281" s="31" t="s">
        <v>41</v>
      </c>
      <c r="C1281" s="31">
        <v>72</v>
      </c>
      <c r="D1281" s="31" t="s">
        <v>10338</v>
      </c>
      <c r="E1281" s="32">
        <f>+VLOOKUP(Table_2[[#This Row],[ID]],LISTAS[],3,0)</f>
        <v>1580</v>
      </c>
      <c r="F1281" s="31" t="s">
        <v>10339</v>
      </c>
      <c r="G1281" s="20"/>
      <c r="H1281" s="20"/>
    </row>
    <row r="1282" spans="1:8" ht="15.75" customHeight="1">
      <c r="A1282" s="31" t="str">
        <f>+Table_2[[#This Row],[Producto]]&amp;Table_2[[#This Row],[Numero]]</f>
        <v>CONECTORES PLASTICOS MANGUERAS78</v>
      </c>
      <c r="B1282" s="31" t="s">
        <v>41</v>
      </c>
      <c r="C1282" s="31">
        <v>78</v>
      </c>
      <c r="D1282" s="31" t="s">
        <v>10340</v>
      </c>
      <c r="E1282" s="32">
        <f>+VLOOKUP(Table_2[[#This Row],[ID]],LISTAS[],3,0)</f>
        <v>1420</v>
      </c>
      <c r="F1282" s="31" t="s">
        <v>10341</v>
      </c>
      <c r="G1282" s="20"/>
      <c r="H1282" s="20"/>
    </row>
    <row r="1283" spans="1:8" ht="15.75" customHeight="1">
      <c r="A1283" s="31" t="str">
        <f>+Table_2[[#This Row],[Producto]]&amp;Table_2[[#This Row],[Numero]]</f>
        <v>CONECTORES PLASTICOS MANGUERAS79</v>
      </c>
      <c r="B1283" s="31" t="s">
        <v>41</v>
      </c>
      <c r="C1283" s="31">
        <v>79</v>
      </c>
      <c r="D1283" s="31" t="s">
        <v>10342</v>
      </c>
      <c r="E1283" s="32">
        <f>+VLOOKUP(Table_2[[#This Row],[ID]],LISTAS[],3,0)</f>
        <v>1600</v>
      </c>
      <c r="F1283" s="31" t="s">
        <v>10343</v>
      </c>
      <c r="G1283" s="20"/>
      <c r="H1283" s="20"/>
    </row>
    <row r="1284" spans="1:8" ht="15.75" customHeight="1">
      <c r="A1284" s="31" t="str">
        <f>+Table_2[[#This Row],[Producto]]&amp;Table_2[[#This Row],[Numero]]</f>
        <v>CONECTORES PLASTICOS MANGUERAS80</v>
      </c>
      <c r="B1284" s="31" t="s">
        <v>41</v>
      </c>
      <c r="C1284" s="31">
        <v>80</v>
      </c>
      <c r="D1284" s="31" t="s">
        <v>10344</v>
      </c>
      <c r="E1284" s="32">
        <f>+VLOOKUP(Table_2[[#This Row],[ID]],LISTAS[],3,0)</f>
        <v>1650</v>
      </c>
      <c r="F1284" s="31" t="s">
        <v>10345</v>
      </c>
      <c r="G1284" s="20"/>
      <c r="H1284" s="20"/>
    </row>
    <row r="1285" spans="1:8" ht="15.75" customHeight="1">
      <c r="A1285" s="31" t="str">
        <f>+Table_2[[#This Row],[Producto]]&amp;Table_2[[#This Row],[Numero]]</f>
        <v>CONECTORES PLASTICOS MANGUERAS90</v>
      </c>
      <c r="B1285" s="31" t="s">
        <v>41</v>
      </c>
      <c r="C1285" s="31">
        <v>90</v>
      </c>
      <c r="D1285" s="31" t="s">
        <v>10346</v>
      </c>
      <c r="E1285" s="32">
        <f>+VLOOKUP(Table_2[[#This Row],[ID]],LISTAS[],3,0)</f>
        <v>604.44000000000005</v>
      </c>
      <c r="F1285" s="31" t="s">
        <v>10347</v>
      </c>
      <c r="G1285" s="20"/>
      <c r="H1285" s="20"/>
    </row>
    <row r="1286" spans="1:8" ht="15.75" customHeight="1">
      <c r="A1286" s="31" t="str">
        <f>+Table_2[[#This Row],[Producto]]&amp;Table_2[[#This Row],[Numero]]</f>
        <v>CONECTORES PLASTICOS MANGUERAS91</v>
      </c>
      <c r="B1286" s="31" t="s">
        <v>41</v>
      </c>
      <c r="C1286" s="31">
        <v>91</v>
      </c>
      <c r="D1286" s="31" t="s">
        <v>10348</v>
      </c>
      <c r="E1286" s="32">
        <f>+VLOOKUP(Table_2[[#This Row],[ID]],LISTAS[],3,0)</f>
        <v>533.33000000000004</v>
      </c>
      <c r="F1286" s="31" t="s">
        <v>10349</v>
      </c>
      <c r="G1286" s="20"/>
      <c r="H1286" s="20"/>
    </row>
    <row r="1287" spans="1:8" ht="15.75" customHeight="1">
      <c r="A1287" s="31" t="str">
        <f>+Table_2[[#This Row],[Producto]]&amp;Table_2[[#This Row],[Numero]]</f>
        <v>CONECTORES PLASTICOS MANGUERAS92</v>
      </c>
      <c r="B1287" s="31" t="s">
        <v>41</v>
      </c>
      <c r="C1287" s="31">
        <v>92</v>
      </c>
      <c r="D1287" s="31" t="s">
        <v>10350</v>
      </c>
      <c r="E1287" s="32">
        <f>+VLOOKUP(Table_2[[#This Row],[ID]],LISTAS[],3,0)</f>
        <v>511.11</v>
      </c>
      <c r="F1287" s="31" t="s">
        <v>10351</v>
      </c>
      <c r="G1287" s="20"/>
      <c r="H1287" s="20"/>
    </row>
    <row r="1288" spans="1:8" ht="15.75" customHeight="1">
      <c r="A1288" s="31" t="str">
        <f>+Table_2[[#This Row],[Producto]]&amp;Table_2[[#This Row],[Numero]]</f>
        <v>CONECTORES PLASTICOS MANGUERAS93</v>
      </c>
      <c r="B1288" s="31" t="s">
        <v>41</v>
      </c>
      <c r="C1288" s="31">
        <v>93</v>
      </c>
      <c r="D1288" s="31" t="s">
        <v>10352</v>
      </c>
      <c r="E1288" s="32">
        <f>+VLOOKUP(Table_2[[#This Row],[ID]],LISTAS[],3,0)</f>
        <v>555.55999999999995</v>
      </c>
      <c r="F1288" s="31" t="s">
        <v>10353</v>
      </c>
      <c r="G1288" s="20"/>
      <c r="H1288" s="20"/>
    </row>
    <row r="1289" spans="1:8" ht="15.75" customHeight="1">
      <c r="A1289" s="31" t="str">
        <f>+Table_2[[#This Row],[Producto]]&amp;Table_2[[#This Row],[Numero]]</f>
        <v>CONECTORES PLASTICOS MANGUERAS94</v>
      </c>
      <c r="B1289" s="31" t="s">
        <v>41</v>
      </c>
      <c r="C1289" s="31">
        <v>94</v>
      </c>
      <c r="D1289" s="31" t="s">
        <v>10354</v>
      </c>
      <c r="E1289" s="32">
        <f>+VLOOKUP(Table_2[[#This Row],[ID]],LISTAS[],3,0)</f>
        <v>568.89</v>
      </c>
      <c r="F1289" s="31" t="s">
        <v>10355</v>
      </c>
      <c r="G1289" s="20"/>
      <c r="H1289" s="20"/>
    </row>
    <row r="1290" spans="1:8" ht="15.75" customHeight="1">
      <c r="A1290" s="31" t="str">
        <f>+Table_2[[#This Row],[Producto]]&amp;Table_2[[#This Row],[Numero]]</f>
        <v>CONECTORES PLASTICOS MANGUERAS95</v>
      </c>
      <c r="B1290" s="31" t="s">
        <v>41</v>
      </c>
      <c r="C1290" s="31">
        <v>95</v>
      </c>
      <c r="D1290" s="31" t="s">
        <v>10356</v>
      </c>
      <c r="E1290" s="32">
        <f>+VLOOKUP(Table_2[[#This Row],[ID]],LISTAS[],3,0)</f>
        <v>2666.67</v>
      </c>
      <c r="F1290" s="31" t="s">
        <v>10357</v>
      </c>
      <c r="G1290" s="20"/>
      <c r="H1290" s="20"/>
    </row>
    <row r="1291" spans="1:8" ht="15.75" customHeight="1">
      <c r="A1291" s="31" t="str">
        <f>+Table_2[[#This Row],[Producto]]&amp;Table_2[[#This Row],[Numero]]</f>
        <v>TUERCAS RAPIDAS2</v>
      </c>
      <c r="B1291" s="31" t="s">
        <v>43</v>
      </c>
      <c r="C1291" s="31">
        <v>2</v>
      </c>
      <c r="D1291" s="31" t="s">
        <v>4158</v>
      </c>
      <c r="E1291" s="32">
        <f>+VLOOKUP(Table_2[[#This Row],[ID]],LISTAS[],3,0)</f>
        <v>1255</v>
      </c>
      <c r="F1291" s="31" t="s">
        <v>8315</v>
      </c>
      <c r="G1291" s="20"/>
      <c r="H1291" s="20"/>
    </row>
    <row r="1292" spans="1:8" ht="15.75" customHeight="1">
      <c r="A1292" s="31" t="str">
        <f>+Table_2[[#This Row],[Producto]]&amp;Table_2[[#This Row],[Numero]]</f>
        <v>TUERCAS RAPIDAS3</v>
      </c>
      <c r="B1292" s="31" t="s">
        <v>43</v>
      </c>
      <c r="C1292" s="31">
        <v>3</v>
      </c>
      <c r="D1292" s="31" t="s">
        <v>4159</v>
      </c>
      <c r="E1292" s="32">
        <f>+VLOOKUP(Table_2[[#This Row],[ID]],LISTAS[],3,0)</f>
        <v>1255</v>
      </c>
      <c r="F1292" s="31" t="s">
        <v>8316</v>
      </c>
      <c r="G1292" s="20"/>
      <c r="H1292" s="20"/>
    </row>
    <row r="1293" spans="1:8" ht="15.75" customHeight="1">
      <c r="A1293" s="31" t="str">
        <f>+Table_2[[#This Row],[Producto]]&amp;Table_2[[#This Row],[Numero]]</f>
        <v>TUERCAS RAPIDAS5</v>
      </c>
      <c r="B1293" s="31" t="s">
        <v>43</v>
      </c>
      <c r="C1293" s="31">
        <v>5</v>
      </c>
      <c r="D1293" s="31" t="s">
        <v>4160</v>
      </c>
      <c r="E1293" s="32">
        <f>+VLOOKUP(Table_2[[#This Row],[ID]],LISTAS[],3,0)</f>
        <v>1255</v>
      </c>
      <c r="F1293" s="31" t="s">
        <v>8317</v>
      </c>
      <c r="G1293" s="20"/>
      <c r="H1293" s="20"/>
    </row>
    <row r="1294" spans="1:8" ht="15.75" customHeight="1">
      <c r="A1294" s="31" t="str">
        <f>+Table_2[[#This Row],[Producto]]&amp;Table_2[[#This Row],[Numero]]</f>
        <v>TUERCAS RAPIDAS6</v>
      </c>
      <c r="B1294" s="31" t="s">
        <v>43</v>
      </c>
      <c r="C1294" s="31">
        <v>6</v>
      </c>
      <c r="D1294" s="31" t="s">
        <v>4161</v>
      </c>
      <c r="E1294" s="32">
        <f>+VLOOKUP(Table_2[[#This Row],[ID]],LISTAS[],3,0)</f>
        <v>1255</v>
      </c>
      <c r="F1294" s="31" t="s">
        <v>8318</v>
      </c>
      <c r="G1294" s="20"/>
      <c r="H1294" s="20"/>
    </row>
    <row r="1295" spans="1:8" ht="15.75" customHeight="1">
      <c r="A1295" s="31" t="str">
        <f>+Table_2[[#This Row],[Producto]]&amp;Table_2[[#This Row],[Numero]]</f>
        <v>TUERCAS RAPIDAS7</v>
      </c>
      <c r="B1295" s="31" t="s">
        <v>43</v>
      </c>
      <c r="C1295" s="31">
        <v>7</v>
      </c>
      <c r="D1295" s="31" t="s">
        <v>4162</v>
      </c>
      <c r="E1295" s="32">
        <f>+VLOOKUP(Table_2[[#This Row],[ID]],LISTAS[],3,0)</f>
        <v>1055</v>
      </c>
      <c r="F1295" s="31" t="s">
        <v>8319</v>
      </c>
      <c r="G1295" s="20"/>
      <c r="H1295" s="20"/>
    </row>
    <row r="1296" spans="1:8" ht="15.75" customHeight="1">
      <c r="A1296" s="31" t="str">
        <f>+Table_2[[#This Row],[Producto]]&amp;Table_2[[#This Row],[Numero]]</f>
        <v>TUERCAS RAPIDAS8</v>
      </c>
      <c r="B1296" s="31" t="s">
        <v>43</v>
      </c>
      <c r="C1296" s="31">
        <v>8</v>
      </c>
      <c r="D1296" s="31" t="s">
        <v>4163</v>
      </c>
      <c r="E1296" s="32">
        <f>+VLOOKUP(Table_2[[#This Row],[ID]],LISTAS[],3,0)</f>
        <v>1055</v>
      </c>
      <c r="F1296" s="31" t="s">
        <v>8320</v>
      </c>
      <c r="G1296" s="20"/>
      <c r="H1296" s="20"/>
    </row>
    <row r="1297" spans="1:8" ht="15.75" customHeight="1">
      <c r="A1297" s="31" t="str">
        <f>+Table_2[[#This Row],[Producto]]&amp;Table_2[[#This Row],[Numero]]</f>
        <v>TUERCAS RAPIDAS9 CH</v>
      </c>
      <c r="B1297" s="31" t="s">
        <v>43</v>
      </c>
      <c r="C1297" s="31" t="s">
        <v>4164</v>
      </c>
      <c r="D1297" s="31" t="s">
        <v>4165</v>
      </c>
      <c r="E1297" s="32">
        <f>+VLOOKUP(Table_2[[#This Row],[ID]],LISTAS[],3,0)</f>
        <v>660</v>
      </c>
      <c r="F1297" s="31" t="s">
        <v>8321</v>
      </c>
      <c r="G1297" s="20"/>
      <c r="H1297" s="20"/>
    </row>
    <row r="1298" spans="1:8" ht="15.75" customHeight="1">
      <c r="A1298" s="31" t="str">
        <f>+Table_2[[#This Row],[Producto]]&amp;Table_2[[#This Row],[Numero]]</f>
        <v>TUERCAS RAPIDAS10 CH</v>
      </c>
      <c r="B1298" s="31" t="s">
        <v>43</v>
      </c>
      <c r="C1298" s="31" t="s">
        <v>4166</v>
      </c>
      <c r="D1298" s="31" t="s">
        <v>4167</v>
      </c>
      <c r="E1298" s="32">
        <f>+VLOOKUP(Table_2[[#This Row],[ID]],LISTAS[],3,0)</f>
        <v>660</v>
      </c>
      <c r="F1298" s="31" t="s">
        <v>8322</v>
      </c>
      <c r="G1298" s="20"/>
      <c r="H1298" s="20"/>
    </row>
    <row r="1299" spans="1:8" ht="15.75" customHeight="1">
      <c r="A1299" s="31" t="str">
        <f>+Table_2[[#This Row],[Producto]]&amp;Table_2[[#This Row],[Numero]]</f>
        <v>TUERCAS RAPIDAS9</v>
      </c>
      <c r="B1299" s="31" t="s">
        <v>43</v>
      </c>
      <c r="C1299" s="31">
        <v>9</v>
      </c>
      <c r="D1299" s="31" t="s">
        <v>4168</v>
      </c>
      <c r="E1299" s="32">
        <f>+VLOOKUP(Table_2[[#This Row],[ID]],LISTAS[],3,0)</f>
        <v>860</v>
      </c>
      <c r="F1299" s="31" t="s">
        <v>8323</v>
      </c>
      <c r="G1299" s="20"/>
      <c r="H1299" s="20"/>
    </row>
    <row r="1300" spans="1:8" ht="15.75" customHeight="1">
      <c r="A1300" s="31" t="str">
        <f>+Table_2[[#This Row],[Producto]]&amp;Table_2[[#This Row],[Numero]]</f>
        <v>TUERCAS RAPIDAS10</v>
      </c>
      <c r="B1300" s="31" t="s">
        <v>43</v>
      </c>
      <c r="C1300" s="31">
        <v>10</v>
      </c>
      <c r="D1300" s="31" t="s">
        <v>4169</v>
      </c>
      <c r="E1300" s="32">
        <f>+VLOOKUP(Table_2[[#This Row],[ID]],LISTAS[],3,0)</f>
        <v>860</v>
      </c>
      <c r="F1300" s="31" t="s">
        <v>8324</v>
      </c>
      <c r="G1300" s="20"/>
      <c r="H1300" s="20"/>
    </row>
    <row r="1301" spans="1:8" ht="15.75" customHeight="1">
      <c r="A1301" s="31" t="str">
        <f>+Table_2[[#This Row],[Producto]]&amp;Table_2[[#This Row],[Numero]]</f>
        <v>TUERCAS RAPIDAS12</v>
      </c>
      <c r="B1301" s="31" t="s">
        <v>43</v>
      </c>
      <c r="C1301" s="31">
        <v>12</v>
      </c>
      <c r="D1301" s="31" t="s">
        <v>4170</v>
      </c>
      <c r="E1301" s="32">
        <f>+VLOOKUP(Table_2[[#This Row],[ID]],LISTAS[],3,0)</f>
        <v>925</v>
      </c>
      <c r="F1301" s="31" t="s">
        <v>8325</v>
      </c>
      <c r="G1301" s="20"/>
      <c r="H1301" s="20"/>
    </row>
    <row r="1302" spans="1:8" ht="15.75" customHeight="1">
      <c r="A1302" s="31" t="str">
        <f>+Table_2[[#This Row],[Producto]]&amp;Table_2[[#This Row],[Numero]]</f>
        <v>TUERCAS RAPIDAS13</v>
      </c>
      <c r="B1302" s="31" t="s">
        <v>43</v>
      </c>
      <c r="C1302" s="31">
        <v>13</v>
      </c>
      <c r="D1302" s="31" t="s">
        <v>4171</v>
      </c>
      <c r="E1302" s="32">
        <f>+VLOOKUP(Table_2[[#This Row],[ID]],LISTAS[],3,0)</f>
        <v>925</v>
      </c>
      <c r="F1302" s="31" t="s">
        <v>8326</v>
      </c>
      <c r="G1302" s="20"/>
      <c r="H1302" s="20"/>
    </row>
    <row r="1303" spans="1:8" ht="15.75" customHeight="1">
      <c r="A1303" s="31" t="str">
        <f>+Table_2[[#This Row],[Producto]]&amp;Table_2[[#This Row],[Numero]]</f>
        <v>TUERCAS RAPIDAS14</v>
      </c>
      <c r="B1303" s="31" t="s">
        <v>43</v>
      </c>
      <c r="C1303" s="31">
        <v>14</v>
      </c>
      <c r="D1303" s="31" t="s">
        <v>4172</v>
      </c>
      <c r="E1303" s="32">
        <f>+VLOOKUP(Table_2[[#This Row],[ID]],LISTAS[],3,0)</f>
        <v>530</v>
      </c>
      <c r="F1303" s="31" t="s">
        <v>8327</v>
      </c>
      <c r="G1303" s="20"/>
      <c r="H1303" s="20"/>
    </row>
    <row r="1304" spans="1:8" ht="15.75" customHeight="1">
      <c r="A1304" s="31" t="str">
        <f>+Table_2[[#This Row],[Producto]]&amp;Table_2[[#This Row],[Numero]]</f>
        <v>TUERCAS RAPIDAS15</v>
      </c>
      <c r="B1304" s="31" t="s">
        <v>43</v>
      </c>
      <c r="C1304" s="31">
        <v>15</v>
      </c>
      <c r="D1304" s="31" t="s">
        <v>4173</v>
      </c>
      <c r="E1304" s="32">
        <f>+VLOOKUP(Table_2[[#This Row],[ID]],LISTAS[],3,0)</f>
        <v>595</v>
      </c>
      <c r="F1304" s="31" t="s">
        <v>8328</v>
      </c>
      <c r="G1304" s="20"/>
      <c r="H1304" s="20"/>
    </row>
    <row r="1305" spans="1:8" ht="15.75" customHeight="1">
      <c r="A1305" s="31" t="str">
        <f>+Table_2[[#This Row],[Producto]]&amp;Table_2[[#This Row],[Numero]]</f>
        <v>TUERCAS RAPIDAS16</v>
      </c>
      <c r="B1305" s="31" t="s">
        <v>43</v>
      </c>
      <c r="C1305" s="31">
        <v>16</v>
      </c>
      <c r="D1305" s="31" t="s">
        <v>4174</v>
      </c>
      <c r="E1305" s="32">
        <f>+VLOOKUP(Table_2[[#This Row],[ID]],LISTAS[],3,0)</f>
        <v>530</v>
      </c>
      <c r="F1305" s="31" t="s">
        <v>8329</v>
      </c>
      <c r="G1305" s="20"/>
      <c r="H1305" s="20"/>
    </row>
    <row r="1306" spans="1:8" ht="15.75" customHeight="1">
      <c r="A1306" s="31" t="str">
        <f>+Table_2[[#This Row],[Producto]]&amp;Table_2[[#This Row],[Numero]]</f>
        <v>TUERCAS RAPIDAS17</v>
      </c>
      <c r="B1306" s="31" t="s">
        <v>43</v>
      </c>
      <c r="C1306" s="31">
        <v>17</v>
      </c>
      <c r="D1306" s="31" t="s">
        <v>4175</v>
      </c>
      <c r="E1306" s="32">
        <f>+VLOOKUP(Table_2[[#This Row],[ID]],LISTAS[],3,0)</f>
        <v>595</v>
      </c>
      <c r="F1306" s="31" t="s">
        <v>8330</v>
      </c>
      <c r="G1306" s="20"/>
      <c r="H1306" s="20"/>
    </row>
    <row r="1307" spans="1:8" ht="15.75" customHeight="1">
      <c r="A1307" s="31" t="str">
        <f>+Table_2[[#This Row],[Producto]]&amp;Table_2[[#This Row],[Numero]]</f>
        <v>TUERCAS RAPIDAS18</v>
      </c>
      <c r="B1307" s="31" t="s">
        <v>43</v>
      </c>
      <c r="C1307" s="31">
        <v>18</v>
      </c>
      <c r="D1307" s="31" t="s">
        <v>4176</v>
      </c>
      <c r="E1307" s="32">
        <f>+VLOOKUP(Table_2[[#This Row],[ID]],LISTAS[],3,0)</f>
        <v>530</v>
      </c>
      <c r="F1307" s="31" t="s">
        <v>8331</v>
      </c>
      <c r="G1307" s="20"/>
      <c r="H1307" s="20"/>
    </row>
    <row r="1308" spans="1:8" ht="15.75" customHeight="1">
      <c r="A1308" s="31" t="str">
        <f>+Table_2[[#This Row],[Producto]]&amp;Table_2[[#This Row],[Numero]]</f>
        <v>TUERCAS RAPIDAS19</v>
      </c>
      <c r="B1308" s="31" t="s">
        <v>43</v>
      </c>
      <c r="C1308" s="31">
        <v>19</v>
      </c>
      <c r="D1308" s="31" t="s">
        <v>4177</v>
      </c>
      <c r="E1308" s="32">
        <f>+VLOOKUP(Table_2[[#This Row],[ID]],LISTAS[],3,0)</f>
        <v>170</v>
      </c>
      <c r="F1308" s="31" t="s">
        <v>8332</v>
      </c>
      <c r="G1308" s="20"/>
      <c r="H1308" s="20"/>
    </row>
    <row r="1309" spans="1:8" ht="15.75" customHeight="1">
      <c r="A1309" s="31" t="str">
        <f>+Table_2[[#This Row],[Producto]]&amp;Table_2[[#This Row],[Numero]]</f>
        <v>TUERCAS RAPIDAS20</v>
      </c>
      <c r="B1309" s="31" t="s">
        <v>43</v>
      </c>
      <c r="C1309" s="31">
        <v>20</v>
      </c>
      <c r="D1309" s="31" t="s">
        <v>4178</v>
      </c>
      <c r="E1309" s="32">
        <f>+VLOOKUP(Table_2[[#This Row],[ID]],LISTAS[],3,0)</f>
        <v>160</v>
      </c>
      <c r="F1309" s="31" t="s">
        <v>8333</v>
      </c>
      <c r="G1309" s="20"/>
      <c r="H1309" s="20"/>
    </row>
    <row r="1310" spans="1:8" ht="15.75" customHeight="1">
      <c r="A1310" s="31" t="str">
        <f>+Table_2[[#This Row],[Producto]]&amp;Table_2[[#This Row],[Numero]]</f>
        <v>TUERCAS RAPIDAS21</v>
      </c>
      <c r="B1310" s="31" t="s">
        <v>43</v>
      </c>
      <c r="C1310" s="31">
        <v>21</v>
      </c>
      <c r="D1310" s="31" t="s">
        <v>4179</v>
      </c>
      <c r="E1310" s="32">
        <f>+VLOOKUP(Table_2[[#This Row],[ID]],LISTAS[],3,0)</f>
        <v>595</v>
      </c>
      <c r="F1310" s="31" t="s">
        <v>8334</v>
      </c>
      <c r="G1310" s="20"/>
      <c r="H1310" s="20"/>
    </row>
    <row r="1311" spans="1:8" ht="15.75" customHeight="1">
      <c r="A1311" s="31" t="str">
        <f>+Table_2[[#This Row],[Producto]]&amp;Table_2[[#This Row],[Numero]]</f>
        <v>TUERCAS RAPIDAS22</v>
      </c>
      <c r="B1311" s="31" t="s">
        <v>43</v>
      </c>
      <c r="C1311" s="31">
        <v>22</v>
      </c>
      <c r="D1311" s="31" t="s">
        <v>4180</v>
      </c>
      <c r="E1311" s="32">
        <f>+VLOOKUP(Table_2[[#This Row],[ID]],LISTAS[],3,0)</f>
        <v>530</v>
      </c>
      <c r="F1311" s="31" t="s">
        <v>8335</v>
      </c>
      <c r="G1311" s="20"/>
      <c r="H1311" s="20"/>
    </row>
    <row r="1312" spans="1:8" ht="15.75" customHeight="1">
      <c r="A1312" s="31" t="str">
        <f>+Table_2[[#This Row],[Producto]]&amp;Table_2[[#This Row],[Numero]]</f>
        <v>TUERCAS RAPIDAS24</v>
      </c>
      <c r="B1312" s="31" t="s">
        <v>43</v>
      </c>
      <c r="C1312" s="31">
        <v>24</v>
      </c>
      <c r="D1312" s="31" t="s">
        <v>4181</v>
      </c>
      <c r="E1312" s="32">
        <f>+VLOOKUP(Table_2[[#This Row],[ID]],LISTAS[],3,0)</f>
        <v>530</v>
      </c>
      <c r="F1312" s="31" t="s">
        <v>8336</v>
      </c>
      <c r="G1312" s="20"/>
      <c r="H1312" s="20"/>
    </row>
    <row r="1313" spans="1:9" ht="15.75" customHeight="1">
      <c r="A1313" s="31" t="str">
        <f>+Table_2[[#This Row],[Producto]]&amp;Table_2[[#This Row],[Numero]]</f>
        <v>TUERCAS RAPIDAS25</v>
      </c>
      <c r="B1313" s="31" t="s">
        <v>43</v>
      </c>
      <c r="C1313" s="31">
        <v>25</v>
      </c>
      <c r="D1313" s="31" t="s">
        <v>4182</v>
      </c>
      <c r="E1313" s="32">
        <f>+VLOOKUP(Table_2[[#This Row],[ID]],LISTAS[],3,0)</f>
        <v>595</v>
      </c>
      <c r="F1313" s="31" t="s">
        <v>8337</v>
      </c>
      <c r="G1313" s="20"/>
      <c r="H1313" s="20"/>
    </row>
    <row r="1314" spans="1:9" ht="15.75" customHeight="1">
      <c r="A1314" s="31" t="str">
        <f>+Table_2[[#This Row],[Producto]]&amp;Table_2[[#This Row],[Numero]]</f>
        <v>TUERCAS RAPIDAS26</v>
      </c>
      <c r="B1314" s="31" t="s">
        <v>43</v>
      </c>
      <c r="C1314" s="31">
        <v>26</v>
      </c>
      <c r="D1314" s="31" t="s">
        <v>4183</v>
      </c>
      <c r="E1314" s="32">
        <f>+VLOOKUP(Table_2[[#This Row],[ID]],LISTAS[],3,0)</f>
        <v>595</v>
      </c>
      <c r="F1314" s="31" t="s">
        <v>8338</v>
      </c>
      <c r="G1314" s="20"/>
      <c r="H1314" s="20"/>
    </row>
    <row r="1315" spans="1:9" ht="15.75" customHeight="1">
      <c r="A1315" s="31" t="str">
        <f>+Table_2[[#This Row],[Producto]]&amp;Table_2[[#This Row],[Numero]]</f>
        <v>TUERCAS RAPIDAS28</v>
      </c>
      <c r="B1315" s="31" t="s">
        <v>43</v>
      </c>
      <c r="C1315" s="31">
        <v>28</v>
      </c>
      <c r="D1315" s="31" t="s">
        <v>4184</v>
      </c>
      <c r="E1315" s="32">
        <f>+VLOOKUP(Table_2[[#This Row],[ID]],LISTAS[],3,0)</f>
        <v>595</v>
      </c>
      <c r="F1315" s="31" t="s">
        <v>8339</v>
      </c>
      <c r="G1315" s="20"/>
      <c r="H1315" s="20"/>
    </row>
    <row r="1316" spans="1:9" ht="15.75" customHeight="1">
      <c r="A1316" s="31" t="str">
        <f>+Table_2[[#This Row],[Producto]]&amp;Table_2[[#This Row],[Numero]]</f>
        <v>TUERCAS RAPIDAS32</v>
      </c>
      <c r="B1316" s="31" t="s">
        <v>43</v>
      </c>
      <c r="C1316" s="31">
        <v>32</v>
      </c>
      <c r="D1316" s="31" t="s">
        <v>4185</v>
      </c>
      <c r="E1316" s="32">
        <f>+VLOOKUP(Table_2[[#This Row],[ID]],LISTAS[],3,0)</f>
        <v>295.95999999999998</v>
      </c>
      <c r="F1316" s="31" t="s">
        <v>8340</v>
      </c>
      <c r="G1316" s="20"/>
      <c r="H1316" s="20" t="s">
        <v>12016</v>
      </c>
      <c r="I1316" s="110"/>
    </row>
    <row r="1317" spans="1:9" ht="15.75" customHeight="1">
      <c r="A1317" s="31" t="str">
        <f>+Table_2[[#This Row],[Producto]]&amp;Table_2[[#This Row],[Numero]]</f>
        <v>TUERCAS RAPIDAS33</v>
      </c>
      <c r="B1317" s="31" t="s">
        <v>43</v>
      </c>
      <c r="C1317" s="31">
        <v>33</v>
      </c>
      <c r="D1317" s="31" t="s">
        <v>4186</v>
      </c>
      <c r="E1317" s="32">
        <f>+VLOOKUP(Table_2[[#This Row],[ID]],LISTAS[],3,0)</f>
        <v>295.95999999999998</v>
      </c>
      <c r="F1317" s="31" t="s">
        <v>8341</v>
      </c>
      <c r="G1317" s="20"/>
      <c r="H1317" s="20"/>
      <c r="I1317" s="110"/>
    </row>
    <row r="1318" spans="1:9" ht="15.75" customHeight="1">
      <c r="A1318" s="31" t="str">
        <f>+Table_2[[#This Row],[Producto]]&amp;Table_2[[#This Row],[Numero]]</f>
        <v>TUERCAS RAPIDAS34</v>
      </c>
      <c r="B1318" s="31" t="s">
        <v>43</v>
      </c>
      <c r="C1318" s="31">
        <v>34</v>
      </c>
      <c r="D1318" s="31" t="s">
        <v>4187</v>
      </c>
      <c r="E1318" s="32">
        <f>+VLOOKUP(Table_2[[#This Row],[ID]],LISTAS[],3,0)</f>
        <v>280.61</v>
      </c>
      <c r="F1318" s="31" t="s">
        <v>8342</v>
      </c>
      <c r="G1318" s="20"/>
      <c r="H1318" s="20"/>
      <c r="I1318" s="110"/>
    </row>
    <row r="1319" spans="1:9" ht="15.75" customHeight="1">
      <c r="A1319" s="31" t="str">
        <f>+Table_2[[#This Row],[Producto]]&amp;Table_2[[#This Row],[Numero]]</f>
        <v>TUERCAS RAPIDAS35</v>
      </c>
      <c r="B1319" s="31" t="s">
        <v>43</v>
      </c>
      <c r="C1319" s="31">
        <v>35</v>
      </c>
      <c r="D1319" s="31" t="s">
        <v>4188</v>
      </c>
      <c r="E1319" s="32">
        <f>+VLOOKUP(Table_2[[#This Row],[ID]],LISTAS[],3,0)</f>
        <v>155.9</v>
      </c>
      <c r="F1319" s="31" t="s">
        <v>8343</v>
      </c>
      <c r="G1319" s="20"/>
      <c r="H1319" s="20"/>
      <c r="I1319" s="110"/>
    </row>
    <row r="1320" spans="1:9" ht="15.75" customHeight="1">
      <c r="A1320" s="31" t="str">
        <f>+Table_2[[#This Row],[Producto]]&amp;Table_2[[#This Row],[Numero]]</f>
        <v>TUERCAS RAPIDAS36</v>
      </c>
      <c r="B1320" s="31" t="s">
        <v>43</v>
      </c>
      <c r="C1320" s="31">
        <v>36</v>
      </c>
      <c r="D1320" s="31" t="s">
        <v>4189</v>
      </c>
      <c r="E1320" s="32">
        <f>+VLOOKUP(Table_2[[#This Row],[ID]],LISTAS[],3,0)</f>
        <v>276.37</v>
      </c>
      <c r="F1320" s="31" t="s">
        <v>8344</v>
      </c>
      <c r="G1320" s="20"/>
      <c r="H1320" s="20"/>
      <c r="I1320" s="110"/>
    </row>
    <row r="1321" spans="1:9" ht="15.75" customHeight="1">
      <c r="A1321" s="31" t="str">
        <f>+Table_2[[#This Row],[Producto]]&amp;Table_2[[#This Row],[Numero]]</f>
        <v>TUERCAS RAPIDAS42</v>
      </c>
      <c r="B1321" s="31" t="s">
        <v>43</v>
      </c>
      <c r="C1321" s="31">
        <v>42</v>
      </c>
      <c r="D1321" s="31" t="s">
        <v>4190</v>
      </c>
      <c r="E1321" s="32">
        <f>+VLOOKUP(Table_2[[#This Row],[ID]],LISTAS[],3,0)</f>
        <v>660</v>
      </c>
      <c r="F1321" s="31" t="s">
        <v>8345</v>
      </c>
      <c r="G1321" s="20"/>
      <c r="H1321" s="20"/>
      <c r="I1321" s="110"/>
    </row>
    <row r="1322" spans="1:9" ht="15.75" customHeight="1">
      <c r="A1322" s="31" t="str">
        <f>+Table_2[[#This Row],[Producto]]&amp;Table_2[[#This Row],[Numero]]</f>
        <v>TUERCAS RAPIDAS43</v>
      </c>
      <c r="B1322" s="31" t="s">
        <v>43</v>
      </c>
      <c r="C1322" s="31">
        <v>43</v>
      </c>
      <c r="D1322" s="31" t="s">
        <v>4191</v>
      </c>
      <c r="E1322" s="32">
        <f>+VLOOKUP(Table_2[[#This Row],[ID]],LISTAS[],3,0)</f>
        <v>660</v>
      </c>
      <c r="F1322" s="31" t="s">
        <v>8346</v>
      </c>
      <c r="G1322" s="20"/>
      <c r="H1322" s="20"/>
      <c r="I1322" s="110"/>
    </row>
    <row r="1323" spans="1:9" ht="15.75" customHeight="1">
      <c r="A1323" s="31" t="str">
        <f>+Table_2[[#This Row],[Producto]]&amp;Table_2[[#This Row],[Numero]]</f>
        <v>TUERCAS RAPIDAS44</v>
      </c>
      <c r="B1323" s="31" t="s">
        <v>43</v>
      </c>
      <c r="C1323" s="31">
        <v>44</v>
      </c>
      <c r="D1323" s="31" t="s">
        <v>4192</v>
      </c>
      <c r="E1323" s="32">
        <f>+VLOOKUP(Table_2[[#This Row],[ID]],LISTAS[],3,0)</f>
        <v>725</v>
      </c>
      <c r="F1323" s="31" t="s">
        <v>8347</v>
      </c>
      <c r="G1323" s="20"/>
      <c r="H1323" s="20"/>
      <c r="I1323" s="110"/>
    </row>
    <row r="1324" spans="1:9" ht="15.75" customHeight="1">
      <c r="A1324" s="31" t="str">
        <f>+Table_2[[#This Row],[Producto]]&amp;Table_2[[#This Row],[Numero]]</f>
        <v>TUERCAS RAPIDAS45</v>
      </c>
      <c r="B1324" s="31" t="s">
        <v>43</v>
      </c>
      <c r="C1324" s="31">
        <v>45</v>
      </c>
      <c r="D1324" s="31" t="s">
        <v>4193</v>
      </c>
      <c r="E1324" s="32">
        <f>+VLOOKUP(Table_2[[#This Row],[ID]],LISTAS[],3,0)</f>
        <v>725</v>
      </c>
      <c r="F1324" s="31" t="s">
        <v>8348</v>
      </c>
      <c r="G1324" s="20"/>
      <c r="H1324" s="20"/>
      <c r="I1324" s="110"/>
    </row>
    <row r="1325" spans="1:9" ht="15.75" customHeight="1">
      <c r="A1325" s="31" t="str">
        <f>+Table_2[[#This Row],[Producto]]&amp;Table_2[[#This Row],[Numero]]</f>
        <v>TUERCAS RAPIDAS46</v>
      </c>
      <c r="B1325" s="31" t="s">
        <v>43</v>
      </c>
      <c r="C1325" s="31">
        <v>46</v>
      </c>
      <c r="D1325" s="31" t="s">
        <v>4194</v>
      </c>
      <c r="E1325" s="32">
        <f>+VLOOKUP(Table_2[[#This Row],[ID]],LISTAS[],3,0)</f>
        <v>790</v>
      </c>
      <c r="F1325" s="31" t="s">
        <v>8349</v>
      </c>
      <c r="G1325" s="20"/>
      <c r="H1325" s="20"/>
      <c r="I1325" s="110"/>
    </row>
    <row r="1326" spans="1:9" ht="15.75" customHeight="1">
      <c r="A1326" s="31" t="str">
        <f>+Table_2[[#This Row],[Producto]]&amp;Table_2[[#This Row],[Numero]]</f>
        <v>TUERCAS RAPIDAS47</v>
      </c>
      <c r="B1326" s="31" t="s">
        <v>43</v>
      </c>
      <c r="C1326" s="31">
        <v>47</v>
      </c>
      <c r="D1326" s="31" t="s">
        <v>4195</v>
      </c>
      <c r="E1326" s="32">
        <f>+VLOOKUP(Table_2[[#This Row],[ID]],LISTAS[],3,0)</f>
        <v>790</v>
      </c>
      <c r="F1326" s="31" t="s">
        <v>8350</v>
      </c>
      <c r="G1326" s="20"/>
      <c r="H1326" s="20"/>
      <c r="I1326" s="110"/>
    </row>
    <row r="1327" spans="1:9" ht="15.75" customHeight="1">
      <c r="A1327" s="31" t="str">
        <f>+Table_2[[#This Row],[Producto]]&amp;Table_2[[#This Row],[Numero]]</f>
        <v>ARANDELAS DE COBRE7,5 x 15 x 1,5</v>
      </c>
      <c r="B1327" s="31" t="s">
        <v>46</v>
      </c>
      <c r="C1327" s="31" t="s">
        <v>4196</v>
      </c>
      <c r="D1327" s="31" t="s">
        <v>4197</v>
      </c>
      <c r="E1327" s="32">
        <f>+VLOOKUP(Table_2[[#This Row],[ID]],LISTAS[],3,0)</f>
        <v>1136</v>
      </c>
      <c r="F1327" s="31" t="s">
        <v>8351</v>
      </c>
      <c r="G1327" s="20"/>
      <c r="H1327" s="20"/>
      <c r="I1327" s="110"/>
    </row>
    <row r="1328" spans="1:9" ht="15.75" customHeight="1">
      <c r="A1328" s="31" t="str">
        <f>+Table_2[[#This Row],[Producto]]&amp;Table_2[[#This Row],[Numero]]</f>
        <v>ARANDELAS DE COBRE7,5 x 15 x 2</v>
      </c>
      <c r="B1328" s="31" t="s">
        <v>46</v>
      </c>
      <c r="C1328" s="31" t="s">
        <v>4198</v>
      </c>
      <c r="D1328" s="31" t="s">
        <v>4197</v>
      </c>
      <c r="E1328" s="32">
        <f>+VLOOKUP(Table_2[[#This Row],[ID]],LISTAS[],3,0)</f>
        <v>1420.21</v>
      </c>
      <c r="F1328" s="31" t="s">
        <v>8352</v>
      </c>
      <c r="G1328" s="20"/>
      <c r="H1328" s="20"/>
      <c r="I1328" s="110"/>
    </row>
    <row r="1329" spans="1:9" ht="15.75" customHeight="1">
      <c r="A1329" s="31" t="str">
        <f>+Table_2[[#This Row],[Producto]]&amp;Table_2[[#This Row],[Numero]]</f>
        <v>ARANDELAS DE COBRE7,5 x 15 x 3</v>
      </c>
      <c r="B1329" s="31" t="s">
        <v>46</v>
      </c>
      <c r="C1329" s="31" t="s">
        <v>4199</v>
      </c>
      <c r="D1329" s="31" t="s">
        <v>4200</v>
      </c>
      <c r="E1329" s="32">
        <f>+VLOOKUP(Table_2[[#This Row],[ID]],LISTAS[],3,0)</f>
        <v>2366.09</v>
      </c>
      <c r="F1329" s="31" t="s">
        <v>8353</v>
      </c>
      <c r="G1329" s="20"/>
      <c r="H1329" s="20"/>
      <c r="I1329" s="110"/>
    </row>
    <row r="1330" spans="1:9" ht="15.75" customHeight="1">
      <c r="A1330" s="31" t="str">
        <f>+Table_2[[#This Row],[Producto]]&amp;Table_2[[#This Row],[Numero]]</f>
        <v>ARANDELAS DE COBRE8 x 13 x 2,5</v>
      </c>
      <c r="B1330" s="31" t="s">
        <v>46</v>
      </c>
      <c r="C1330" s="31" t="s">
        <v>4201</v>
      </c>
      <c r="D1330" s="31" t="s">
        <v>4202</v>
      </c>
      <c r="E1330" s="32">
        <f>+VLOOKUP(Table_2[[#This Row],[ID]],LISTAS[],3,0)</f>
        <v>1578.18</v>
      </c>
      <c r="F1330" s="31" t="s">
        <v>8354</v>
      </c>
      <c r="G1330" s="20"/>
      <c r="H1330" s="20"/>
      <c r="I1330" s="110"/>
    </row>
    <row r="1331" spans="1:9" ht="15.75" customHeight="1">
      <c r="A1331" s="31" t="str">
        <f>+Table_2[[#This Row],[Producto]]&amp;Table_2[[#This Row],[Numero]]</f>
        <v>ARANDELAS DE COBRE10 x 19 x 2</v>
      </c>
      <c r="B1331" s="31" t="s">
        <v>46</v>
      </c>
      <c r="C1331" s="31" t="s">
        <v>4203</v>
      </c>
      <c r="D1331" s="31" t="s">
        <v>4204</v>
      </c>
      <c r="E1331" s="32">
        <f>+VLOOKUP(Table_2[[#This Row],[ID]],LISTAS[],3,0)</f>
        <v>1893.47</v>
      </c>
      <c r="F1331" s="31" t="s">
        <v>8355</v>
      </c>
      <c r="G1331" s="20"/>
      <c r="H1331" s="20"/>
      <c r="I1331" s="110"/>
    </row>
    <row r="1332" spans="1:9" ht="15.75" customHeight="1">
      <c r="A1332" s="31" t="str">
        <f>+Table_2[[#This Row],[Producto]]&amp;Table_2[[#This Row],[Numero]]</f>
        <v>ARANDELAS DE COBRE10 x 20 x 1</v>
      </c>
      <c r="B1332" s="31" t="s">
        <v>46</v>
      </c>
      <c r="C1332" s="31" t="s">
        <v>4205</v>
      </c>
      <c r="D1332" s="31" t="s">
        <v>4206</v>
      </c>
      <c r="E1332" s="32">
        <f>+VLOOKUP(Table_2[[#This Row],[ID]],LISTAS[],3,0)</f>
        <v>1017.84</v>
      </c>
      <c r="F1332" s="31" t="s">
        <v>8356</v>
      </c>
      <c r="G1332" s="20"/>
      <c r="H1332" s="20"/>
      <c r="I1332" s="110"/>
    </row>
    <row r="1333" spans="1:9" ht="15.75" customHeight="1">
      <c r="A1333" s="31" t="str">
        <f>+Table_2[[#This Row],[Producto]]&amp;Table_2[[#This Row],[Numero]]</f>
        <v>ARANDELAS DE COBRE14 x 20 x 1,5</v>
      </c>
      <c r="B1333" s="31" t="s">
        <v>46</v>
      </c>
      <c r="C1333" s="31" t="s">
        <v>4207</v>
      </c>
      <c r="D1333" s="31" t="s">
        <v>4208</v>
      </c>
      <c r="E1333" s="32">
        <f>+VLOOKUP(Table_2[[#This Row],[ID]],LISTAS[],3,0)</f>
        <v>1656.73</v>
      </c>
      <c r="F1333" s="31" t="s">
        <v>8357</v>
      </c>
      <c r="G1333" s="20"/>
      <c r="H1333" s="20"/>
      <c r="I1333" s="110"/>
    </row>
    <row r="1334" spans="1:9" ht="15.75" customHeight="1">
      <c r="A1334" s="31" t="str">
        <f>+Table_2[[#This Row],[Producto]]&amp;Table_2[[#This Row],[Numero]]</f>
        <v>ARANDELAS DE COBRE14 x 20 x 2</v>
      </c>
      <c r="B1334" s="31" t="s">
        <v>46</v>
      </c>
      <c r="C1334" s="31" t="s">
        <v>4209</v>
      </c>
      <c r="D1334" s="31" t="s">
        <v>4210</v>
      </c>
      <c r="E1334" s="32">
        <f>+VLOOKUP(Table_2[[#This Row],[ID]],LISTAS[],3,0)</f>
        <v>1893.47</v>
      </c>
      <c r="F1334" s="31" t="s">
        <v>8358</v>
      </c>
      <c r="G1334" s="20"/>
      <c r="H1334" s="20"/>
      <c r="I1334" s="110"/>
    </row>
    <row r="1335" spans="1:9" ht="15.75" customHeight="1">
      <c r="A1335" s="31" t="str">
        <f>+Table_2[[#This Row],[Producto]]&amp;Table_2[[#This Row],[Numero]]</f>
        <v>ARANDELAS DE COBRE14,5 x 21 x 2</v>
      </c>
      <c r="B1335" s="31" t="s">
        <v>46</v>
      </c>
      <c r="C1335" s="31" t="s">
        <v>4211</v>
      </c>
      <c r="D1335" s="31" t="s">
        <v>4212</v>
      </c>
      <c r="E1335" s="32">
        <f>+VLOOKUP(Table_2[[#This Row],[ID]],LISTAS[],3,0)</f>
        <v>2130.42</v>
      </c>
      <c r="F1335" s="31" t="s">
        <v>8359</v>
      </c>
      <c r="G1335" s="20"/>
      <c r="H1335" s="20"/>
      <c r="I1335" s="110"/>
    </row>
    <row r="1336" spans="1:9" ht="15.75" customHeight="1">
      <c r="A1336" s="31" t="str">
        <f>+Table_2[[#This Row],[Producto]]&amp;Table_2[[#This Row],[Numero]]</f>
        <v>ARANDELAS DE COBRE16 x 21 x 2</v>
      </c>
      <c r="B1336" s="31" t="s">
        <v>46</v>
      </c>
      <c r="C1336" s="31" t="s">
        <v>4213</v>
      </c>
      <c r="D1336" s="31" t="s">
        <v>4214</v>
      </c>
      <c r="E1336" s="32">
        <f>+VLOOKUP(Table_2[[#This Row],[ID]],LISTAS[],3,0)</f>
        <v>2130.42</v>
      </c>
      <c r="F1336" s="31" t="s">
        <v>8360</v>
      </c>
      <c r="G1336" s="20"/>
      <c r="H1336" s="20"/>
      <c r="I1336" s="110"/>
    </row>
    <row r="1337" spans="1:9" ht="15.75" customHeight="1">
      <c r="A1337" s="31" t="str">
        <f>+Table_2[[#This Row],[Producto]]&amp;Table_2[[#This Row],[Numero]]</f>
        <v>ARANDELAS DE COBRE17 x 20 x 1,5</v>
      </c>
      <c r="B1337" s="31" t="s">
        <v>46</v>
      </c>
      <c r="C1337" s="31" t="s">
        <v>4215</v>
      </c>
      <c r="D1337" s="31" t="s">
        <v>4216</v>
      </c>
      <c r="E1337" s="32">
        <f>+VLOOKUP(Table_2[[#This Row],[ID]],LISTAS[],3,0)</f>
        <v>1775.1</v>
      </c>
      <c r="F1337" s="31" t="s">
        <v>8361</v>
      </c>
      <c r="G1337" s="20"/>
      <c r="H1337" s="20"/>
      <c r="I1337" s="110"/>
    </row>
    <row r="1338" spans="1:9" ht="15.75" customHeight="1">
      <c r="A1338" s="31" t="str">
        <f>+Table_2[[#This Row],[Producto]]&amp;Table_2[[#This Row],[Numero]]</f>
        <v>ARANDELAS DE COBRE6x10</v>
      </c>
      <c r="B1338" s="31" t="s">
        <v>46</v>
      </c>
      <c r="C1338" s="31" t="s">
        <v>4217</v>
      </c>
      <c r="D1338" s="31" t="s">
        <v>4217</v>
      </c>
      <c r="E1338" s="32">
        <f>+VLOOKUP(Table_2[[#This Row],[ID]],LISTAS[],3,0)</f>
        <v>402.79</v>
      </c>
      <c r="F1338" s="31" t="s">
        <v>8362</v>
      </c>
      <c r="G1338" s="20"/>
      <c r="H1338" s="20"/>
      <c r="I1338" s="110"/>
    </row>
    <row r="1339" spans="1:9" ht="15.75" customHeight="1">
      <c r="A1339" s="31" t="str">
        <f>+Table_2[[#This Row],[Producto]]&amp;Table_2[[#This Row],[Numero]]</f>
        <v>ARANDELAS DE COBRE8x13</v>
      </c>
      <c r="B1339" s="31" t="s">
        <v>46</v>
      </c>
      <c r="C1339" s="31" t="s">
        <v>4218</v>
      </c>
      <c r="D1339" s="31" t="s">
        <v>4218</v>
      </c>
      <c r="E1339" s="32">
        <f>+VLOOKUP(Table_2[[#This Row],[ID]],LISTAS[],3,0)</f>
        <v>520.52</v>
      </c>
      <c r="F1339" s="31" t="s">
        <v>8363</v>
      </c>
      <c r="G1339" s="20"/>
      <c r="H1339" s="20"/>
      <c r="I1339" s="110"/>
    </row>
    <row r="1340" spans="1:9" ht="15.75" customHeight="1">
      <c r="A1340" s="31" t="str">
        <f>+Table_2[[#This Row],[Producto]]&amp;Table_2[[#This Row],[Numero]]</f>
        <v>ARANDELAS DE COBRE9x14</v>
      </c>
      <c r="B1340" s="31" t="s">
        <v>46</v>
      </c>
      <c r="C1340" s="31" t="s">
        <v>4219</v>
      </c>
      <c r="D1340" s="31" t="s">
        <v>4219</v>
      </c>
      <c r="E1340" s="32">
        <f>+VLOOKUP(Table_2[[#This Row],[ID]],LISTAS[],3,0)</f>
        <v>710.42</v>
      </c>
      <c r="F1340" s="31" t="s">
        <v>8364</v>
      </c>
      <c r="G1340" s="20"/>
      <c r="H1340" s="20"/>
      <c r="I1340" s="110"/>
    </row>
    <row r="1341" spans="1:9" ht="15.75" customHeight="1">
      <c r="A1341" s="31" t="str">
        <f>+Table_2[[#This Row],[Producto]]&amp;Table_2[[#This Row],[Numero]]</f>
        <v>ARANDELAS DE COBRE10x14</v>
      </c>
      <c r="B1341" s="31" t="s">
        <v>46</v>
      </c>
      <c r="C1341" s="31" t="s">
        <v>4220</v>
      </c>
      <c r="D1341" s="31" t="s">
        <v>4220</v>
      </c>
      <c r="E1341" s="32">
        <f>+VLOOKUP(Table_2[[#This Row],[ID]],LISTAS[],3,0)</f>
        <v>710.42</v>
      </c>
      <c r="F1341" s="31" t="s">
        <v>8365</v>
      </c>
      <c r="G1341" s="20"/>
      <c r="H1341" s="20"/>
      <c r="I1341" s="110"/>
    </row>
    <row r="1342" spans="1:9" ht="15.75" customHeight="1">
      <c r="A1342" s="31" t="str">
        <f>+Table_2[[#This Row],[Producto]]&amp;Table_2[[#This Row],[Numero]]</f>
        <v>ARANDELAS DE COBRE11x17</v>
      </c>
      <c r="B1342" s="31" t="s">
        <v>46</v>
      </c>
      <c r="C1342" s="31" t="s">
        <v>4221</v>
      </c>
      <c r="D1342" s="31" t="s">
        <v>4221</v>
      </c>
      <c r="E1342" s="32">
        <f>+VLOOKUP(Table_2[[#This Row],[ID]],LISTAS[],3,0)</f>
        <v>1065.53</v>
      </c>
      <c r="F1342" s="31" t="s">
        <v>8366</v>
      </c>
      <c r="G1342" s="20"/>
      <c r="H1342" s="20"/>
      <c r="I1342" s="110"/>
    </row>
    <row r="1343" spans="1:9" ht="15.75" customHeight="1">
      <c r="A1343" s="31" t="str">
        <f>+Table_2[[#This Row],[Producto]]&amp;Table_2[[#This Row],[Numero]]</f>
        <v>ARANDELAS DE COBRE12x17</v>
      </c>
      <c r="B1343" s="31" t="s">
        <v>46</v>
      </c>
      <c r="C1343" s="31" t="s">
        <v>4222</v>
      </c>
      <c r="D1343" s="31" t="s">
        <v>4222</v>
      </c>
      <c r="E1343" s="32">
        <f>+VLOOKUP(Table_2[[#This Row],[ID]],LISTAS[],3,0)</f>
        <v>946.95</v>
      </c>
      <c r="F1343" s="31" t="s">
        <v>8367</v>
      </c>
      <c r="G1343" s="20"/>
      <c r="H1343" s="20"/>
      <c r="I1343" s="110"/>
    </row>
    <row r="1344" spans="1:9" ht="15.75" customHeight="1">
      <c r="A1344" s="31" t="str">
        <f>+Table_2[[#This Row],[Producto]]&amp;Table_2[[#This Row],[Numero]]</f>
        <v>ARANDELAS DE COBRE13x20</v>
      </c>
      <c r="B1344" s="31" t="s">
        <v>46</v>
      </c>
      <c r="C1344" s="31" t="s">
        <v>4223</v>
      </c>
      <c r="D1344" s="31" t="s">
        <v>4223</v>
      </c>
      <c r="E1344" s="32">
        <f>+VLOOKUP(Table_2[[#This Row],[ID]],LISTAS[],3,0)</f>
        <v>1349.74</v>
      </c>
      <c r="F1344" s="31" t="s">
        <v>8368</v>
      </c>
      <c r="G1344" s="20"/>
      <c r="H1344" s="20"/>
      <c r="I1344" s="110"/>
    </row>
    <row r="1345" spans="1:9" ht="15.75" customHeight="1">
      <c r="A1345" s="31" t="str">
        <f>+Table_2[[#This Row],[Producto]]&amp;Table_2[[#This Row],[Numero]]</f>
        <v>ARANDELAS DE COBRE14x20</v>
      </c>
      <c r="B1345" s="31" t="s">
        <v>46</v>
      </c>
      <c r="C1345" s="31" t="s">
        <v>4224</v>
      </c>
      <c r="D1345" s="31" t="s">
        <v>4224</v>
      </c>
      <c r="E1345" s="32">
        <f>+VLOOKUP(Table_2[[#This Row],[ID]],LISTAS[],3,0)</f>
        <v>1301.42</v>
      </c>
      <c r="F1345" s="31" t="s">
        <v>8369</v>
      </c>
      <c r="G1345" s="20"/>
      <c r="H1345" s="20"/>
      <c r="I1345" s="110"/>
    </row>
    <row r="1346" spans="1:9" ht="15.75" customHeight="1">
      <c r="A1346" s="31" t="str">
        <f>+Table_2[[#This Row],[Producto]]&amp;Table_2[[#This Row],[Numero]]</f>
        <v>ARANDELAS DE COBRE15x21</v>
      </c>
      <c r="B1346" s="31" t="s">
        <v>46</v>
      </c>
      <c r="C1346" s="31" t="s">
        <v>4225</v>
      </c>
      <c r="D1346" s="31" t="s">
        <v>4225</v>
      </c>
      <c r="E1346" s="32">
        <f>+VLOOKUP(Table_2[[#This Row],[ID]],LISTAS[],3,0)</f>
        <v>1538.79</v>
      </c>
      <c r="F1346" s="31" t="s">
        <v>8370</v>
      </c>
      <c r="G1346" s="20"/>
      <c r="H1346" s="20"/>
      <c r="I1346" s="110"/>
    </row>
    <row r="1347" spans="1:9" ht="15.75" customHeight="1">
      <c r="A1347" s="31" t="str">
        <f>+Table_2[[#This Row],[Producto]]&amp;Table_2[[#This Row],[Numero]]</f>
        <v>ARANDELAS DE COBRE16x21</v>
      </c>
      <c r="B1347" s="31" t="s">
        <v>46</v>
      </c>
      <c r="C1347" s="31" t="s">
        <v>4226</v>
      </c>
      <c r="D1347" s="31" t="s">
        <v>4226</v>
      </c>
      <c r="E1347" s="32">
        <f>+VLOOKUP(Table_2[[#This Row],[ID]],LISTAS[],3,0)</f>
        <v>1420.21</v>
      </c>
      <c r="F1347" s="31" t="s">
        <v>8371</v>
      </c>
      <c r="G1347" s="20"/>
      <c r="H1347" s="20"/>
      <c r="I1347" s="110"/>
    </row>
    <row r="1348" spans="1:9" ht="15.75" customHeight="1">
      <c r="A1348" s="31" t="str">
        <f>+Table_2[[#This Row],[Producto]]&amp;Table_2[[#This Row],[Numero]]</f>
        <v>ARANDELAS DE COBRE17x22</v>
      </c>
      <c r="B1348" s="31" t="s">
        <v>46</v>
      </c>
      <c r="C1348" s="31" t="s">
        <v>4227</v>
      </c>
      <c r="D1348" s="31" t="s">
        <v>4227</v>
      </c>
      <c r="E1348" s="32">
        <f>+VLOOKUP(Table_2[[#This Row],[ID]],LISTAS[],3,0)</f>
        <v>1656.73</v>
      </c>
      <c r="F1348" s="31" t="s">
        <v>8372</v>
      </c>
      <c r="G1348" s="20"/>
      <c r="H1348" s="20"/>
      <c r="I1348" s="110"/>
    </row>
    <row r="1349" spans="1:9" ht="15.75" customHeight="1">
      <c r="A1349" s="31" t="str">
        <f>+Table_2[[#This Row],[Producto]]&amp;Table_2[[#This Row],[Numero]]</f>
        <v>ARANDELAS DE COBRE18x23</v>
      </c>
      <c r="B1349" s="31" t="s">
        <v>46</v>
      </c>
      <c r="C1349" s="31" t="s">
        <v>4228</v>
      </c>
      <c r="D1349" s="31" t="s">
        <v>4228</v>
      </c>
      <c r="E1349" s="32">
        <f>+VLOOKUP(Table_2[[#This Row],[ID]],LISTAS[],3,0)</f>
        <v>1656.73</v>
      </c>
      <c r="F1349" s="31" t="s">
        <v>8373</v>
      </c>
      <c r="G1349" s="20"/>
      <c r="H1349" s="20"/>
      <c r="I1349" s="110"/>
    </row>
    <row r="1350" spans="1:9" ht="15.75" customHeight="1">
      <c r="A1350" s="31" t="str">
        <f>+Table_2[[#This Row],[Producto]]&amp;Table_2[[#This Row],[Numero]]</f>
        <v>ARANDELAS DE COBRE19x24</v>
      </c>
      <c r="B1350" s="31" t="s">
        <v>46</v>
      </c>
      <c r="C1350" s="31" t="s">
        <v>4229</v>
      </c>
      <c r="D1350" s="31" t="s">
        <v>4229</v>
      </c>
      <c r="E1350" s="32">
        <f>+VLOOKUP(Table_2[[#This Row],[ID]],LISTAS[],3,0)</f>
        <v>1940.73</v>
      </c>
      <c r="F1350" s="31" t="s">
        <v>8374</v>
      </c>
      <c r="G1350" s="20"/>
      <c r="H1350" s="20"/>
      <c r="I1350" s="110"/>
    </row>
    <row r="1351" spans="1:9" ht="15.75" customHeight="1">
      <c r="A1351" s="31" t="str">
        <f>+Table_2[[#This Row],[Producto]]&amp;Table_2[[#This Row],[Numero]]</f>
        <v>ARANDELAS DE COBRE20x26</v>
      </c>
      <c r="B1351" s="31" t="s">
        <v>46</v>
      </c>
      <c r="C1351" s="31" t="s">
        <v>4230</v>
      </c>
      <c r="D1351" s="31" t="s">
        <v>4230</v>
      </c>
      <c r="E1351" s="32">
        <f>+VLOOKUP(Table_2[[#This Row],[ID]],LISTAS[],3,0)</f>
        <v>2130.42</v>
      </c>
      <c r="F1351" s="31" t="s">
        <v>8375</v>
      </c>
      <c r="G1351" s="20"/>
      <c r="H1351" s="20"/>
      <c r="I1351" s="110"/>
    </row>
    <row r="1352" spans="1:9" ht="15.75" customHeight="1">
      <c r="A1352" s="31" t="str">
        <f>+Table_2[[#This Row],[Producto]]&amp;Table_2[[#This Row],[Numero]]</f>
        <v>ARANDELAS DE COBRE21x26</v>
      </c>
      <c r="B1352" s="31" t="s">
        <v>46</v>
      </c>
      <c r="C1352" s="31" t="s">
        <v>4231</v>
      </c>
      <c r="D1352" s="31" t="s">
        <v>4231</v>
      </c>
      <c r="E1352" s="32">
        <f>+VLOOKUP(Table_2[[#This Row],[ID]],LISTAS[],3,0)</f>
        <v>2366.09</v>
      </c>
      <c r="F1352" s="31" t="s">
        <v>8376</v>
      </c>
      <c r="G1352" s="20"/>
      <c r="H1352" s="20"/>
      <c r="I1352" s="110"/>
    </row>
    <row r="1353" spans="1:9" ht="15.75" customHeight="1">
      <c r="A1353" s="31" t="str">
        <f>+Table_2[[#This Row],[Producto]]&amp;Table_2[[#This Row],[Numero]]</f>
        <v>ARANDELAS DE COBRE22x28</v>
      </c>
      <c r="B1353" s="31" t="s">
        <v>46</v>
      </c>
      <c r="C1353" s="31" t="s">
        <v>4232</v>
      </c>
      <c r="D1353" s="31" t="s">
        <v>4232</v>
      </c>
      <c r="E1353" s="32">
        <f>+VLOOKUP(Table_2[[#This Row],[ID]],LISTAS[],3,0)</f>
        <v>2603.4699999999998</v>
      </c>
      <c r="F1353" s="31" t="s">
        <v>8377</v>
      </c>
      <c r="G1353" s="20"/>
      <c r="H1353" s="20"/>
      <c r="I1353" s="110"/>
    </row>
    <row r="1354" spans="1:9" ht="15.75" customHeight="1">
      <c r="A1354" s="31" t="str">
        <f>+Table_2[[#This Row],[Producto]]&amp;Table_2[[#This Row],[Numero]]</f>
        <v>ARANDELAS DE COBRE24x32</v>
      </c>
      <c r="B1354" s="31" t="s">
        <v>46</v>
      </c>
      <c r="C1354" s="31" t="s">
        <v>4233</v>
      </c>
      <c r="D1354" s="31" t="s">
        <v>4233</v>
      </c>
      <c r="E1354" s="32">
        <f>+VLOOKUP(Table_2[[#This Row],[ID]],LISTAS[],3,0)</f>
        <v>3313.04</v>
      </c>
      <c r="F1354" s="31" t="s">
        <v>8378</v>
      </c>
      <c r="G1354" s="20"/>
      <c r="H1354" s="20"/>
      <c r="I1354" s="110"/>
    </row>
    <row r="1355" spans="1:9" ht="15.75" customHeight="1">
      <c r="A1355" s="31" t="str">
        <f>+Table_2[[#This Row],[Producto]]&amp;Table_2[[#This Row],[Numero]]</f>
        <v>ARANDELAS DE COBRE26x34</v>
      </c>
      <c r="B1355" s="31" t="s">
        <v>46</v>
      </c>
      <c r="C1355" s="31" t="s">
        <v>4234</v>
      </c>
      <c r="D1355" s="31" t="s">
        <v>4234</v>
      </c>
      <c r="E1355" s="32">
        <f>+VLOOKUP(Table_2[[#This Row],[ID]],LISTAS[],3,0)</f>
        <v>3549.99</v>
      </c>
      <c r="F1355" s="31" t="s">
        <v>8379</v>
      </c>
      <c r="G1355" s="20"/>
      <c r="H1355" s="20"/>
      <c r="I1355" s="110"/>
    </row>
    <row r="1356" spans="1:9" ht="15.75" customHeight="1">
      <c r="A1356" s="31" t="str">
        <f>+Table_2[[#This Row],[Producto]]&amp;Table_2[[#This Row],[Numero]]</f>
        <v>ARANDELAS DE ALUMINIO1/8 3x8</v>
      </c>
      <c r="B1356" s="31" t="s">
        <v>49</v>
      </c>
      <c r="C1356" s="31" t="s">
        <v>4235</v>
      </c>
      <c r="D1356" s="31" t="s">
        <v>4235</v>
      </c>
      <c r="E1356" s="32">
        <f>+VLOOKUP(Table_2[[#This Row],[ID]],LISTAS[],3,0)</f>
        <v>87.11</v>
      </c>
      <c r="F1356" s="31" t="s">
        <v>8380</v>
      </c>
      <c r="G1356" s="20"/>
      <c r="H1356" s="20"/>
      <c r="I1356" s="110"/>
    </row>
    <row r="1357" spans="1:9" ht="15.75" customHeight="1">
      <c r="A1357" s="31" t="str">
        <f>+Table_2[[#This Row],[Producto]]&amp;Table_2[[#This Row],[Numero]]</f>
        <v>ARANDELAS DE ALUMINIO5/32 4x10</v>
      </c>
      <c r="B1357" s="31" t="s">
        <v>49</v>
      </c>
      <c r="C1357" s="31" t="s">
        <v>4236</v>
      </c>
      <c r="D1357" s="31" t="s">
        <v>4236</v>
      </c>
      <c r="E1357" s="32">
        <f>+VLOOKUP(Table_2[[#This Row],[ID]],LISTAS[],3,0)</f>
        <v>92.7</v>
      </c>
      <c r="F1357" s="31" t="s">
        <v>8381</v>
      </c>
      <c r="G1357" s="20"/>
      <c r="H1357" s="20"/>
      <c r="I1357" s="110"/>
    </row>
    <row r="1358" spans="1:9" ht="15.75" customHeight="1">
      <c r="A1358" s="31" t="str">
        <f>+Table_2[[#This Row],[Producto]]&amp;Table_2[[#This Row],[Numero]]</f>
        <v>ARANDELAS DE ALUMINIO3/16  5x12</v>
      </c>
      <c r="B1358" s="31" t="s">
        <v>49</v>
      </c>
      <c r="C1358" s="31" t="s">
        <v>4237</v>
      </c>
      <c r="D1358" s="31" t="s">
        <v>4237</v>
      </c>
      <c r="E1358" s="32">
        <f>+VLOOKUP(Table_2[[#This Row],[ID]],LISTAS[],3,0)</f>
        <v>108.65</v>
      </c>
      <c r="F1358" s="31" t="s">
        <v>8382</v>
      </c>
      <c r="G1358" s="20"/>
      <c r="H1358" s="20"/>
      <c r="I1358" s="110"/>
    </row>
    <row r="1359" spans="1:9" ht="15.75" customHeight="1">
      <c r="A1359" s="31" t="str">
        <f>+Table_2[[#This Row],[Producto]]&amp;Table_2[[#This Row],[Numero]]</f>
        <v>ARANDELAS DE ALUMINIO1/4  6,5x14</v>
      </c>
      <c r="B1359" s="31" t="s">
        <v>49</v>
      </c>
      <c r="C1359" s="31" t="s">
        <v>4238</v>
      </c>
      <c r="D1359" s="31" t="s">
        <v>4238</v>
      </c>
      <c r="E1359" s="32">
        <f>+VLOOKUP(Table_2[[#This Row],[ID]],LISTAS[],3,0)</f>
        <v>136.35</v>
      </c>
      <c r="F1359" s="31" t="s">
        <v>8383</v>
      </c>
      <c r="G1359" s="20"/>
      <c r="H1359" s="20"/>
      <c r="I1359" s="110"/>
    </row>
    <row r="1360" spans="1:9" ht="15.75" customHeight="1">
      <c r="A1360" s="31" t="str">
        <f>+Table_2[[#This Row],[Producto]]&amp;Table_2[[#This Row],[Numero]]</f>
        <v>ARANDELAS DE ALUMINIO5/16  8x16</v>
      </c>
      <c r="B1360" s="31" t="s">
        <v>49</v>
      </c>
      <c r="C1360" s="31" t="s">
        <v>4239</v>
      </c>
      <c r="D1360" s="31" t="s">
        <v>4239</v>
      </c>
      <c r="E1360" s="32">
        <f>+VLOOKUP(Table_2[[#This Row],[ID]],LISTAS[],3,0)</f>
        <v>269.72000000000003</v>
      </c>
      <c r="F1360" s="31" t="s">
        <v>8384</v>
      </c>
      <c r="G1360" s="20"/>
      <c r="H1360" s="20"/>
      <c r="I1360" s="110"/>
    </row>
    <row r="1361" spans="1:9" ht="15.75" customHeight="1">
      <c r="A1361" s="31" t="str">
        <f>+Table_2[[#This Row],[Producto]]&amp;Table_2[[#This Row],[Numero]]</f>
        <v>ARANDELAS DE ALUMINIO3/8  10x18</v>
      </c>
      <c r="B1361" s="31" t="s">
        <v>49</v>
      </c>
      <c r="C1361" s="31" t="s">
        <v>4240</v>
      </c>
      <c r="D1361" s="31" t="s">
        <v>4240</v>
      </c>
      <c r="E1361" s="32">
        <f>+VLOOKUP(Table_2[[#This Row],[ID]],LISTAS[],3,0)</f>
        <v>269.72000000000003</v>
      </c>
      <c r="F1361" s="31" t="s">
        <v>8385</v>
      </c>
      <c r="G1361" s="20"/>
      <c r="H1361" s="20"/>
      <c r="I1361" s="110"/>
    </row>
    <row r="1362" spans="1:9" ht="15.75" customHeight="1">
      <c r="A1362" s="31" t="str">
        <f>+Table_2[[#This Row],[Producto]]&amp;Table_2[[#This Row],[Numero]]</f>
        <v>ARANDELAS DE ALUMINIO1/2  13x24</v>
      </c>
      <c r="B1362" s="31" t="s">
        <v>49</v>
      </c>
      <c r="C1362" s="31" t="s">
        <v>4241</v>
      </c>
      <c r="D1362" s="31" t="s">
        <v>4241</v>
      </c>
      <c r="E1362" s="32">
        <f>+VLOOKUP(Table_2[[#This Row],[ID]],LISTAS[],3,0)</f>
        <v>341.28</v>
      </c>
      <c r="F1362" s="31" t="s">
        <v>8386</v>
      </c>
      <c r="G1362" s="20"/>
      <c r="H1362" s="20"/>
      <c r="I1362" s="110"/>
    </row>
    <row r="1363" spans="1:9" ht="15.75" customHeight="1">
      <c r="A1363" s="31" t="str">
        <f>+Table_2[[#This Row],[Producto]]&amp;Table_2[[#This Row],[Numero]]</f>
        <v>ARANDELAS DE ALUMINIO6x10</v>
      </c>
      <c r="B1363" s="31" t="s">
        <v>49</v>
      </c>
      <c r="C1363" s="31" t="s">
        <v>4217</v>
      </c>
      <c r="D1363" s="31" t="s">
        <v>4217</v>
      </c>
      <c r="E1363" s="32">
        <f>+VLOOKUP(Table_2[[#This Row],[ID]],LISTAS[],3,0)</f>
        <v>78.14</v>
      </c>
      <c r="F1363" s="31" t="s">
        <v>8387</v>
      </c>
      <c r="G1363" s="20"/>
      <c r="H1363" s="20"/>
      <c r="I1363" s="110"/>
    </row>
    <row r="1364" spans="1:9" ht="15.75" customHeight="1">
      <c r="A1364" s="31" t="str">
        <f>+Table_2[[#This Row],[Producto]]&amp;Table_2[[#This Row],[Numero]]</f>
        <v>ARANDELAS DE ALUMINIO8x13</v>
      </c>
      <c r="B1364" s="31" t="s">
        <v>49</v>
      </c>
      <c r="C1364" s="31" t="s">
        <v>4218</v>
      </c>
      <c r="D1364" s="31" t="s">
        <v>4218</v>
      </c>
      <c r="E1364" s="32">
        <f>+VLOOKUP(Table_2[[#This Row],[ID]],LISTAS[],3,0)</f>
        <v>84.72</v>
      </c>
      <c r="F1364" s="31" t="s">
        <v>8388</v>
      </c>
      <c r="G1364" s="20"/>
      <c r="H1364" s="20"/>
      <c r="I1364" s="110"/>
    </row>
    <row r="1365" spans="1:9" ht="15.75" customHeight="1">
      <c r="A1365" s="31" t="str">
        <f>+Table_2[[#This Row],[Producto]]&amp;Table_2[[#This Row],[Numero]]</f>
        <v>ARANDELAS DE ALUMINIO9x14</v>
      </c>
      <c r="B1365" s="31" t="s">
        <v>49</v>
      </c>
      <c r="C1365" s="31" t="s">
        <v>4219</v>
      </c>
      <c r="D1365" s="31" t="s">
        <v>4219</v>
      </c>
      <c r="E1365" s="32">
        <f>+VLOOKUP(Table_2[[#This Row],[ID]],LISTAS[],3,0)</f>
        <v>136.35</v>
      </c>
      <c r="F1365" s="31" t="s">
        <v>8389</v>
      </c>
      <c r="G1365" s="20"/>
      <c r="H1365" s="20"/>
      <c r="I1365" s="110"/>
    </row>
    <row r="1366" spans="1:9" ht="15.75" customHeight="1">
      <c r="A1366" s="31" t="str">
        <f>+Table_2[[#This Row],[Producto]]&amp;Table_2[[#This Row],[Numero]]</f>
        <v>ARANDELAS DE ALUMINIO10x14</v>
      </c>
      <c r="B1366" s="31" t="s">
        <v>49</v>
      </c>
      <c r="C1366" s="31" t="s">
        <v>4220</v>
      </c>
      <c r="D1366" s="31" t="s">
        <v>4220</v>
      </c>
      <c r="E1366" s="32">
        <f>+VLOOKUP(Table_2[[#This Row],[ID]],LISTAS[],3,0)</f>
        <v>123.99</v>
      </c>
      <c r="F1366" s="31" t="s">
        <v>8390</v>
      </c>
      <c r="G1366" s="20"/>
      <c r="H1366" s="20"/>
      <c r="I1366" s="110"/>
    </row>
    <row r="1367" spans="1:9" ht="15.75" customHeight="1">
      <c r="A1367" s="31" t="str">
        <f>+Table_2[[#This Row],[Producto]]&amp;Table_2[[#This Row],[Numero]]</f>
        <v>ARANDELAS DE ALUMINIO11x17</v>
      </c>
      <c r="B1367" s="31" t="s">
        <v>49</v>
      </c>
      <c r="C1367" s="31" t="s">
        <v>4221</v>
      </c>
      <c r="D1367" s="31" t="s">
        <v>4221</v>
      </c>
      <c r="E1367" s="32">
        <f>+VLOOKUP(Table_2[[#This Row],[ID]],LISTAS[],3,0)</f>
        <v>180.21</v>
      </c>
      <c r="F1367" s="31" t="s">
        <v>8391</v>
      </c>
      <c r="G1367" s="20"/>
      <c r="H1367" s="20"/>
      <c r="I1367" s="110"/>
    </row>
    <row r="1368" spans="1:9" ht="15.75" customHeight="1">
      <c r="A1368" s="31" t="str">
        <f>+Table_2[[#This Row],[Producto]]&amp;Table_2[[#This Row],[Numero]]</f>
        <v>ARANDELAS DE ALUMINIO12x17</v>
      </c>
      <c r="B1368" s="31" t="s">
        <v>49</v>
      </c>
      <c r="C1368" s="31" t="s">
        <v>4222</v>
      </c>
      <c r="D1368" s="31" t="s">
        <v>4222</v>
      </c>
      <c r="E1368" s="32">
        <f>+VLOOKUP(Table_2[[#This Row],[ID]],LISTAS[],3,0)</f>
        <v>170.84</v>
      </c>
      <c r="F1368" s="31" t="s">
        <v>8392</v>
      </c>
      <c r="G1368" s="20"/>
      <c r="H1368" s="20"/>
      <c r="I1368" s="110"/>
    </row>
    <row r="1369" spans="1:9" ht="15.75" customHeight="1">
      <c r="A1369" s="31" t="str">
        <f>+Table_2[[#This Row],[Producto]]&amp;Table_2[[#This Row],[Numero]]</f>
        <v>ARANDELAS DE ALUMINIO13x20</v>
      </c>
      <c r="B1369" s="31" t="s">
        <v>49</v>
      </c>
      <c r="C1369" s="31" t="s">
        <v>4223</v>
      </c>
      <c r="D1369" s="31" t="s">
        <v>4223</v>
      </c>
      <c r="E1369" s="32">
        <f>+VLOOKUP(Table_2[[#This Row],[ID]],LISTAS[],3,0)</f>
        <v>187.78</v>
      </c>
      <c r="F1369" s="31" t="s">
        <v>8393</v>
      </c>
      <c r="G1369" s="20"/>
      <c r="H1369" s="20"/>
      <c r="I1369" s="110"/>
    </row>
    <row r="1370" spans="1:9" ht="15.75" customHeight="1">
      <c r="A1370" s="31" t="str">
        <f>+Table_2[[#This Row],[Producto]]&amp;Table_2[[#This Row],[Numero]]</f>
        <v>ARANDELAS DE ALUMINIO14x20</v>
      </c>
      <c r="B1370" s="31" t="s">
        <v>49</v>
      </c>
      <c r="C1370" s="31" t="s">
        <v>4224</v>
      </c>
      <c r="D1370" s="31" t="s">
        <v>4224</v>
      </c>
      <c r="E1370" s="32">
        <f>+VLOOKUP(Table_2[[#This Row],[ID]],LISTAS[],3,0)</f>
        <v>187.78</v>
      </c>
      <c r="F1370" s="31" t="s">
        <v>8394</v>
      </c>
      <c r="G1370" s="20"/>
      <c r="H1370" s="20"/>
      <c r="I1370" s="110"/>
    </row>
    <row r="1371" spans="1:9" ht="15.75" customHeight="1">
      <c r="A1371" s="31" t="str">
        <f>+Table_2[[#This Row],[Producto]]&amp;Table_2[[#This Row],[Numero]]</f>
        <v>ARANDELAS DE ALUMINIO15x21</v>
      </c>
      <c r="B1371" s="31" t="s">
        <v>49</v>
      </c>
      <c r="C1371" s="31" t="s">
        <v>4225</v>
      </c>
      <c r="D1371" s="31" t="s">
        <v>4225</v>
      </c>
      <c r="E1371" s="32">
        <f>+VLOOKUP(Table_2[[#This Row],[ID]],LISTAS[],3,0)</f>
        <v>263.54000000000002</v>
      </c>
      <c r="F1371" s="31" t="s">
        <v>8395</v>
      </c>
      <c r="G1371" s="20"/>
      <c r="H1371" s="20"/>
      <c r="I1371" s="110"/>
    </row>
    <row r="1372" spans="1:9" ht="15.75" customHeight="1">
      <c r="A1372" s="31" t="str">
        <f>+Table_2[[#This Row],[Producto]]&amp;Table_2[[#This Row],[Numero]]</f>
        <v>ARANDELAS DE ALUMINIO16x21</v>
      </c>
      <c r="B1372" s="31" t="s">
        <v>49</v>
      </c>
      <c r="C1372" s="31" t="s">
        <v>4226</v>
      </c>
      <c r="D1372" s="31" t="s">
        <v>4226</v>
      </c>
      <c r="E1372" s="32">
        <f>+VLOOKUP(Table_2[[#This Row],[ID]],LISTAS[],3,0)</f>
        <v>206.01</v>
      </c>
      <c r="F1372" s="31" t="s">
        <v>8396</v>
      </c>
      <c r="G1372" s="20"/>
      <c r="H1372" s="20"/>
      <c r="I1372" s="110"/>
    </row>
    <row r="1373" spans="1:9" ht="15.75" customHeight="1">
      <c r="A1373" s="31" t="str">
        <f>+Table_2[[#This Row],[Producto]]&amp;Table_2[[#This Row],[Numero]]</f>
        <v>ARANDELAS DE ALUMINIO17x22</v>
      </c>
      <c r="B1373" s="31" t="s">
        <v>49</v>
      </c>
      <c r="C1373" s="31" t="s">
        <v>4227</v>
      </c>
      <c r="D1373" s="31" t="s">
        <v>4227</v>
      </c>
      <c r="E1373" s="32">
        <f>+VLOOKUP(Table_2[[#This Row],[ID]],LISTAS[],3,0)</f>
        <v>279.29000000000002</v>
      </c>
      <c r="F1373" s="31" t="s">
        <v>8397</v>
      </c>
      <c r="G1373" s="20"/>
      <c r="H1373" s="20"/>
      <c r="I1373" s="110"/>
    </row>
    <row r="1374" spans="1:9" ht="15.75" customHeight="1">
      <c r="A1374" s="31" t="str">
        <f>+Table_2[[#This Row],[Producto]]&amp;Table_2[[#This Row],[Numero]]</f>
        <v>ARANDELAS DE ALUMINIO18x23</v>
      </c>
      <c r="B1374" s="31" t="s">
        <v>49</v>
      </c>
      <c r="C1374" s="31" t="s">
        <v>4228</v>
      </c>
      <c r="D1374" s="31" t="s">
        <v>4228</v>
      </c>
      <c r="E1374" s="32">
        <f>+VLOOKUP(Table_2[[#This Row],[ID]],LISTAS[],3,0)</f>
        <v>279.29000000000002</v>
      </c>
      <c r="F1374" s="31" t="s">
        <v>8398</v>
      </c>
      <c r="G1374" s="20"/>
      <c r="H1374" s="20"/>
      <c r="I1374" s="110"/>
    </row>
    <row r="1375" spans="1:9" ht="15.75" customHeight="1">
      <c r="A1375" s="31" t="str">
        <f>+Table_2[[#This Row],[Producto]]&amp;Table_2[[#This Row],[Numero]]</f>
        <v>ARANDELAS DE ALUMINIO19x24</v>
      </c>
      <c r="B1375" s="31" t="s">
        <v>49</v>
      </c>
      <c r="C1375" s="31" t="s">
        <v>4229</v>
      </c>
      <c r="D1375" s="31" t="s">
        <v>4229</v>
      </c>
      <c r="E1375" s="32">
        <f>+VLOOKUP(Table_2[[#This Row],[ID]],LISTAS[],3,0)</f>
        <v>310.58999999999997</v>
      </c>
      <c r="F1375" s="31" t="s">
        <v>8399</v>
      </c>
      <c r="G1375" s="20"/>
      <c r="H1375" s="20"/>
      <c r="I1375" s="110"/>
    </row>
    <row r="1376" spans="1:9" ht="15.75" customHeight="1">
      <c r="A1376" s="31" t="str">
        <f>+Table_2[[#This Row],[Producto]]&amp;Table_2[[#This Row],[Numero]]</f>
        <v>ARANDELAS DE ALUMINIO20x26</v>
      </c>
      <c r="B1376" s="31" t="s">
        <v>49</v>
      </c>
      <c r="C1376" s="31" t="s">
        <v>4230</v>
      </c>
      <c r="D1376" s="31" t="s">
        <v>4230</v>
      </c>
      <c r="E1376" s="32">
        <f>+VLOOKUP(Table_2[[#This Row],[ID]],LISTAS[],3,0)</f>
        <v>341.28</v>
      </c>
      <c r="F1376" s="31" t="s">
        <v>8400</v>
      </c>
      <c r="G1376" s="20"/>
      <c r="H1376" s="20"/>
      <c r="I1376" s="110"/>
    </row>
    <row r="1377" spans="1:9" ht="15.75" customHeight="1">
      <c r="A1377" s="31" t="str">
        <f>+Table_2[[#This Row],[Producto]]&amp;Table_2[[#This Row],[Numero]]</f>
        <v>ARANDELAS DE ALUMINIO21x26</v>
      </c>
      <c r="B1377" s="31" t="s">
        <v>49</v>
      </c>
      <c r="C1377" s="31" t="s">
        <v>4231</v>
      </c>
      <c r="D1377" s="31" t="s">
        <v>4231</v>
      </c>
      <c r="E1377" s="32">
        <f>+VLOOKUP(Table_2[[#This Row],[ID]],LISTAS[],3,0)</f>
        <v>371.98</v>
      </c>
      <c r="F1377" s="31" t="s">
        <v>8401</v>
      </c>
      <c r="G1377" s="20"/>
      <c r="H1377" s="20"/>
      <c r="I1377" s="110"/>
    </row>
    <row r="1378" spans="1:9" ht="15.75" customHeight="1">
      <c r="A1378" s="31" t="str">
        <f>+Table_2[[#This Row],[Producto]]&amp;Table_2[[#This Row],[Numero]]</f>
        <v>ARANDELAS DE ALUMINIO22x28</v>
      </c>
      <c r="B1378" s="31" t="s">
        <v>49</v>
      </c>
      <c r="C1378" s="31" t="s">
        <v>4232</v>
      </c>
      <c r="D1378" s="31" t="s">
        <v>4232</v>
      </c>
      <c r="E1378" s="32">
        <f>+VLOOKUP(Table_2[[#This Row],[ID]],LISTAS[],3,0)</f>
        <v>403.28</v>
      </c>
      <c r="F1378" s="31" t="s">
        <v>8402</v>
      </c>
      <c r="G1378" s="20"/>
      <c r="H1378" s="20"/>
      <c r="I1378" s="110"/>
    </row>
    <row r="1379" spans="1:9" ht="15.75" customHeight="1">
      <c r="A1379" s="31" t="str">
        <f>+Table_2[[#This Row],[Producto]]&amp;Table_2[[#This Row],[Numero]]</f>
        <v>ARANDELAS DE ALUMINIO24x30</v>
      </c>
      <c r="B1379" s="31" t="s">
        <v>49</v>
      </c>
      <c r="C1379" s="31" t="s">
        <v>4242</v>
      </c>
      <c r="D1379" s="31" t="s">
        <v>4242</v>
      </c>
      <c r="E1379" s="32">
        <f>+VLOOKUP(Table_2[[#This Row],[ID]],LISTAS[],3,0)</f>
        <v>434.58</v>
      </c>
      <c r="F1379" s="31" t="s">
        <v>8403</v>
      </c>
      <c r="G1379" s="20"/>
      <c r="H1379" s="20"/>
      <c r="I1379" s="110"/>
    </row>
    <row r="1380" spans="1:9" ht="15.75" customHeight="1">
      <c r="A1380" s="31" t="str">
        <f>+Table_2[[#This Row],[Producto]]&amp;Table_2[[#This Row],[Numero]]</f>
        <v>ARANDELAS DE ALUMINIO26x34</v>
      </c>
      <c r="B1380" s="31" t="s">
        <v>49</v>
      </c>
      <c r="C1380" s="31" t="s">
        <v>4234</v>
      </c>
      <c r="D1380" s="31" t="s">
        <v>4234</v>
      </c>
      <c r="E1380" s="32">
        <f>+VLOOKUP(Table_2[[#This Row],[ID]],LISTAS[],3,0)</f>
        <v>558.16999999999996</v>
      </c>
      <c r="F1380" s="31" t="s">
        <v>8404</v>
      </c>
      <c r="G1380" s="20"/>
      <c r="H1380" s="20"/>
      <c r="I1380" s="110"/>
    </row>
    <row r="1381" spans="1:9" ht="15.75" customHeight="1">
      <c r="A1381" s="31" t="str">
        <f>+Table_2[[#This Row],[Producto]]&amp;Table_2[[#This Row],[Numero]]</f>
        <v>ARANDELAS DE ALUMINIO28x36</v>
      </c>
      <c r="B1381" s="31" t="s">
        <v>49</v>
      </c>
      <c r="C1381" s="31" t="s">
        <v>4243</v>
      </c>
      <c r="D1381" s="31" t="s">
        <v>4243</v>
      </c>
      <c r="E1381" s="32">
        <f>+VLOOKUP(Table_2[[#This Row],[ID]],LISTAS[],3,0)</f>
        <v>620.37</v>
      </c>
      <c r="F1381" s="31" t="s">
        <v>8405</v>
      </c>
      <c r="G1381" s="20"/>
      <c r="H1381" s="20"/>
      <c r="I1381" s="110"/>
    </row>
    <row r="1382" spans="1:9" ht="15.75" customHeight="1">
      <c r="A1382" s="31" t="str">
        <f>+Table_2[[#This Row],[Producto]]&amp;Table_2[[#This Row],[Numero]]</f>
        <v>ARANDELAS DE ALUMINIO30x40</v>
      </c>
      <c r="B1382" s="31" t="s">
        <v>49</v>
      </c>
      <c r="C1382" s="31" t="s">
        <v>4244</v>
      </c>
      <c r="D1382" s="31" t="s">
        <v>4244</v>
      </c>
      <c r="E1382" s="32">
        <f>+VLOOKUP(Table_2[[#This Row],[ID]],LISTAS[],3,0)</f>
        <v>775.27</v>
      </c>
      <c r="F1382" s="31" t="s">
        <v>8406</v>
      </c>
      <c r="G1382" s="20"/>
      <c r="H1382" s="20"/>
      <c r="I1382" s="110"/>
    </row>
    <row r="1383" spans="1:9" ht="15.75" customHeight="1">
      <c r="A1383" s="31" t="str">
        <f>+Table_2[[#This Row],[Producto]]&amp;Table_2[[#This Row],[Numero]]</f>
        <v>ARANDELAS DE FIBRA1/8 3x8</v>
      </c>
      <c r="B1383" s="31" t="s">
        <v>50</v>
      </c>
      <c r="C1383" s="31" t="s">
        <v>4235</v>
      </c>
      <c r="D1383" s="31" t="s">
        <v>4235</v>
      </c>
      <c r="E1383" s="32">
        <f>+VLOOKUP(Table_2[[#This Row],[ID]],LISTAS[],3,0)</f>
        <v>139.99</v>
      </c>
      <c r="F1383" s="31" t="s">
        <v>8407</v>
      </c>
      <c r="G1383" s="20"/>
      <c r="H1383" s="20"/>
      <c r="I1383" s="110"/>
    </row>
    <row r="1384" spans="1:9" ht="15.75" customHeight="1">
      <c r="A1384" s="31" t="str">
        <f>+Table_2[[#This Row],[Producto]]&amp;Table_2[[#This Row],[Numero]]</f>
        <v>ARANDELAS DE FIBRA5/32 4x10</v>
      </c>
      <c r="B1384" s="31" t="s">
        <v>50</v>
      </c>
      <c r="C1384" s="31" t="s">
        <v>4236</v>
      </c>
      <c r="D1384" s="31" t="s">
        <v>4236</v>
      </c>
      <c r="E1384" s="32">
        <f>+VLOOKUP(Table_2[[#This Row],[ID]],LISTAS[],3,0)</f>
        <v>139.99</v>
      </c>
      <c r="F1384" s="31" t="s">
        <v>8408</v>
      </c>
      <c r="G1384" s="20"/>
      <c r="H1384" s="20"/>
      <c r="I1384" s="110"/>
    </row>
    <row r="1385" spans="1:9" ht="15.75" customHeight="1">
      <c r="A1385" s="31" t="str">
        <f>+Table_2[[#This Row],[Producto]]&amp;Table_2[[#This Row],[Numero]]</f>
        <v>ARANDELAS DE FIBRA3/16  5x12</v>
      </c>
      <c r="B1385" s="31" t="s">
        <v>50</v>
      </c>
      <c r="C1385" s="31" t="s">
        <v>4237</v>
      </c>
      <c r="D1385" s="31" t="s">
        <v>4237</v>
      </c>
      <c r="E1385" s="32">
        <f>+VLOOKUP(Table_2[[#This Row],[ID]],LISTAS[],3,0)</f>
        <v>168.21</v>
      </c>
      <c r="F1385" s="31" t="s">
        <v>8409</v>
      </c>
      <c r="G1385" s="20"/>
      <c r="H1385" s="20"/>
      <c r="I1385" s="110"/>
    </row>
    <row r="1386" spans="1:9" ht="15.75" customHeight="1">
      <c r="A1386" s="31" t="str">
        <f>+Table_2[[#This Row],[Producto]]&amp;Table_2[[#This Row],[Numero]]</f>
        <v>ARANDELAS DE FIBRA1/4  6,5x14</v>
      </c>
      <c r="B1386" s="31" t="s">
        <v>50</v>
      </c>
      <c r="C1386" s="31" t="s">
        <v>4238</v>
      </c>
      <c r="D1386" s="31" t="s">
        <v>4238</v>
      </c>
      <c r="E1386" s="32">
        <f>+VLOOKUP(Table_2[[#This Row],[ID]],LISTAS[],3,0)</f>
        <v>207.48</v>
      </c>
      <c r="F1386" s="31" t="s">
        <v>8410</v>
      </c>
      <c r="G1386" s="20"/>
      <c r="H1386" s="20"/>
      <c r="I1386" s="110"/>
    </row>
    <row r="1387" spans="1:9" ht="15.75" customHeight="1">
      <c r="A1387" s="31" t="str">
        <f>+Table_2[[#This Row],[Producto]]&amp;Table_2[[#This Row],[Numero]]</f>
        <v>ARANDELAS DE FIBRA5/16  8x16</v>
      </c>
      <c r="B1387" s="31" t="s">
        <v>50</v>
      </c>
      <c r="C1387" s="31" t="s">
        <v>4239</v>
      </c>
      <c r="D1387" s="31" t="s">
        <v>4239</v>
      </c>
      <c r="E1387" s="32">
        <f>+VLOOKUP(Table_2[[#This Row],[ID]],LISTAS[],3,0)</f>
        <v>392.24</v>
      </c>
      <c r="F1387" s="31" t="s">
        <v>8411</v>
      </c>
      <c r="G1387" s="20"/>
      <c r="H1387" s="20"/>
      <c r="I1387" s="110"/>
    </row>
    <row r="1388" spans="1:9" ht="15.75" customHeight="1">
      <c r="A1388" s="31" t="str">
        <f>+Table_2[[#This Row],[Producto]]&amp;Table_2[[#This Row],[Numero]]</f>
        <v>ARANDELAS DE FIBRA3/8  10x18</v>
      </c>
      <c r="B1388" s="31" t="s">
        <v>50</v>
      </c>
      <c r="C1388" s="31" t="s">
        <v>4240</v>
      </c>
      <c r="D1388" s="31" t="s">
        <v>4240</v>
      </c>
      <c r="E1388" s="32">
        <f>+VLOOKUP(Table_2[[#This Row],[ID]],LISTAS[],3,0)</f>
        <v>447.8</v>
      </c>
      <c r="F1388" s="31" t="s">
        <v>8412</v>
      </c>
      <c r="G1388" s="20"/>
      <c r="H1388" s="20"/>
      <c r="I1388" s="110"/>
    </row>
    <row r="1389" spans="1:9" ht="15.75" customHeight="1">
      <c r="A1389" s="31" t="str">
        <f>+Table_2[[#This Row],[Producto]]&amp;Table_2[[#This Row],[Numero]]</f>
        <v>ARANDELAS DE FIBRA1/2  13x24</v>
      </c>
      <c r="B1389" s="31" t="s">
        <v>50</v>
      </c>
      <c r="C1389" s="31" t="s">
        <v>4241</v>
      </c>
      <c r="D1389" s="31" t="s">
        <v>4241</v>
      </c>
      <c r="E1389" s="32">
        <f>+VLOOKUP(Table_2[[#This Row],[ID]],LISTAS[],3,0)</f>
        <v>560.11</v>
      </c>
      <c r="F1389" s="31" t="s">
        <v>8413</v>
      </c>
      <c r="G1389" s="20"/>
      <c r="H1389" s="20"/>
      <c r="I1389" s="110"/>
    </row>
    <row r="1390" spans="1:9" ht="15.75" customHeight="1">
      <c r="A1390" s="31" t="str">
        <f>+Table_2[[#This Row],[Producto]]&amp;Table_2[[#This Row],[Numero]]</f>
        <v>ARANDELAS DE FIBRA6x10</v>
      </c>
      <c r="B1390" s="31" t="s">
        <v>50</v>
      </c>
      <c r="C1390" s="31" t="s">
        <v>4217</v>
      </c>
      <c r="D1390" s="31" t="s">
        <v>4217</v>
      </c>
      <c r="E1390" s="32">
        <f>+VLOOKUP(Table_2[[#This Row],[ID]],LISTAS[],3,0)</f>
        <v>139.99</v>
      </c>
      <c r="F1390" s="31" t="s">
        <v>8414</v>
      </c>
      <c r="G1390" s="20"/>
      <c r="H1390" s="20"/>
      <c r="I1390" s="110"/>
    </row>
    <row r="1391" spans="1:9" ht="15.75" customHeight="1">
      <c r="A1391" s="31" t="str">
        <f>+Table_2[[#This Row],[Producto]]&amp;Table_2[[#This Row],[Numero]]</f>
        <v>ARANDELAS DE FIBRA7x10</v>
      </c>
      <c r="B1391" s="31" t="s">
        <v>50</v>
      </c>
      <c r="C1391" s="31" t="s">
        <v>4245</v>
      </c>
      <c r="D1391" s="31" t="s">
        <v>4245</v>
      </c>
      <c r="E1391" s="32">
        <f>+VLOOKUP(Table_2[[#This Row],[ID]],LISTAS[],3,0)</f>
        <v>139.99</v>
      </c>
      <c r="F1391" s="31" t="s">
        <v>8415</v>
      </c>
      <c r="G1391" s="20"/>
      <c r="H1391" s="20"/>
      <c r="I1391" s="110"/>
    </row>
    <row r="1392" spans="1:9" ht="15.75" customHeight="1">
      <c r="A1392" s="31" t="str">
        <f>+Table_2[[#This Row],[Producto]]&amp;Table_2[[#This Row],[Numero]]</f>
        <v>ARANDELAS DE FIBRA8x13</v>
      </c>
      <c r="B1392" s="31" t="s">
        <v>50</v>
      </c>
      <c r="C1392" s="31" t="s">
        <v>4218</v>
      </c>
      <c r="D1392" s="31" t="s">
        <v>4218</v>
      </c>
      <c r="E1392" s="32">
        <f>+VLOOKUP(Table_2[[#This Row],[ID]],LISTAS[],3,0)</f>
        <v>195.93</v>
      </c>
      <c r="F1392" s="31" t="s">
        <v>8416</v>
      </c>
      <c r="G1392" s="20"/>
      <c r="H1392" s="20"/>
      <c r="I1392" s="110"/>
    </row>
    <row r="1393" spans="1:9" ht="15.75" customHeight="1">
      <c r="A1393" s="31" t="str">
        <f>+Table_2[[#This Row],[Producto]]&amp;Table_2[[#This Row],[Numero]]</f>
        <v>ARANDELAS DE FIBRA9x14</v>
      </c>
      <c r="B1393" s="31" t="s">
        <v>50</v>
      </c>
      <c r="C1393" s="31" t="s">
        <v>4219</v>
      </c>
      <c r="D1393" s="31" t="s">
        <v>4219</v>
      </c>
      <c r="E1393" s="32">
        <f>+VLOOKUP(Table_2[[#This Row],[ID]],LISTAS[],3,0)</f>
        <v>201.81</v>
      </c>
      <c r="F1393" s="31" t="s">
        <v>8417</v>
      </c>
      <c r="G1393" s="20"/>
      <c r="H1393" s="20"/>
      <c r="I1393" s="110"/>
    </row>
    <row r="1394" spans="1:9" ht="15.75" customHeight="1">
      <c r="A1394" s="31" t="str">
        <f>+Table_2[[#This Row],[Producto]]&amp;Table_2[[#This Row],[Numero]]</f>
        <v>ARANDELAS DE FIBRA10x14</v>
      </c>
      <c r="B1394" s="31" t="s">
        <v>50</v>
      </c>
      <c r="C1394" s="31" t="s">
        <v>4220</v>
      </c>
      <c r="D1394" s="31" t="s">
        <v>4220</v>
      </c>
      <c r="E1394" s="32">
        <f>+VLOOKUP(Table_2[[#This Row],[ID]],LISTAS[],3,0)</f>
        <v>195.93</v>
      </c>
      <c r="F1394" s="31" t="s">
        <v>8418</v>
      </c>
      <c r="G1394" s="20"/>
      <c r="H1394" s="20"/>
      <c r="I1394" s="110"/>
    </row>
    <row r="1395" spans="1:9" ht="15.75" customHeight="1">
      <c r="A1395" s="31" t="str">
        <f>+Table_2[[#This Row],[Producto]]&amp;Table_2[[#This Row],[Numero]]</f>
        <v>ARANDELAS DE FIBRA11x17</v>
      </c>
      <c r="B1395" s="31" t="s">
        <v>50</v>
      </c>
      <c r="C1395" s="31" t="s">
        <v>4221</v>
      </c>
      <c r="D1395" s="31" t="s">
        <v>4221</v>
      </c>
      <c r="E1395" s="32">
        <f>+VLOOKUP(Table_2[[#This Row],[ID]],LISTAS[],3,0)</f>
        <v>279.97000000000003</v>
      </c>
      <c r="F1395" s="31" t="s">
        <v>8419</v>
      </c>
      <c r="G1395" s="20"/>
      <c r="H1395" s="20"/>
      <c r="I1395" s="110"/>
    </row>
    <row r="1396" spans="1:9" ht="15.75" customHeight="1">
      <c r="A1396" s="31" t="str">
        <f>+Table_2[[#This Row],[Producto]]&amp;Table_2[[#This Row],[Numero]]</f>
        <v>ARANDELAS DE FIBRA12x17</v>
      </c>
      <c r="B1396" s="31" t="s">
        <v>50</v>
      </c>
      <c r="C1396" s="31" t="s">
        <v>4222</v>
      </c>
      <c r="D1396" s="31" t="s">
        <v>4222</v>
      </c>
      <c r="E1396" s="32">
        <f>+VLOOKUP(Table_2[[#This Row],[ID]],LISTAS[],3,0)</f>
        <v>279.97000000000003</v>
      </c>
      <c r="F1396" s="31" t="s">
        <v>8420</v>
      </c>
      <c r="G1396" s="20"/>
      <c r="H1396" s="20"/>
      <c r="I1396" s="110"/>
    </row>
    <row r="1397" spans="1:9" ht="15.75" customHeight="1">
      <c r="A1397" s="31" t="str">
        <f>+Table_2[[#This Row],[Producto]]&amp;Table_2[[#This Row],[Numero]]</f>
        <v>ARANDELAS DE FIBRA13x20</v>
      </c>
      <c r="B1397" s="31" t="s">
        <v>50</v>
      </c>
      <c r="C1397" s="31" t="s">
        <v>4223</v>
      </c>
      <c r="D1397" s="31" t="s">
        <v>4223</v>
      </c>
      <c r="E1397" s="32">
        <f>+VLOOKUP(Table_2[[#This Row],[ID]],LISTAS[],3,0)</f>
        <v>352.63</v>
      </c>
      <c r="F1397" s="31" t="s">
        <v>8421</v>
      </c>
      <c r="G1397" s="20"/>
      <c r="H1397" s="20"/>
      <c r="I1397" s="110"/>
    </row>
    <row r="1398" spans="1:9" ht="15.75" customHeight="1">
      <c r="A1398" s="31" t="str">
        <f>+Table_2[[#This Row],[Producto]]&amp;Table_2[[#This Row],[Numero]]</f>
        <v>ARANDELAS DE FIBRA14x20</v>
      </c>
      <c r="B1398" s="31" t="s">
        <v>50</v>
      </c>
      <c r="C1398" s="31" t="s">
        <v>4224</v>
      </c>
      <c r="D1398" s="31" t="s">
        <v>4224</v>
      </c>
      <c r="E1398" s="32">
        <f>+VLOOKUP(Table_2[[#This Row],[ID]],LISTAS[],3,0)</f>
        <v>352.63</v>
      </c>
      <c r="F1398" s="31" t="s">
        <v>8422</v>
      </c>
      <c r="G1398" s="20"/>
      <c r="H1398" s="20"/>
      <c r="I1398" s="110"/>
    </row>
    <row r="1399" spans="1:9" ht="15.75" customHeight="1">
      <c r="A1399" s="31" t="str">
        <f>+Table_2[[#This Row],[Producto]]&amp;Table_2[[#This Row],[Numero]]</f>
        <v>ARANDELAS DE FIBRA15x21</v>
      </c>
      <c r="B1399" s="31" t="s">
        <v>50</v>
      </c>
      <c r="C1399" s="31" t="s">
        <v>4225</v>
      </c>
      <c r="D1399" s="31" t="s">
        <v>4225</v>
      </c>
      <c r="E1399" s="32">
        <f>+VLOOKUP(Table_2[[#This Row],[ID]],LISTAS[],3,0)</f>
        <v>422.61</v>
      </c>
      <c r="F1399" s="31" t="s">
        <v>8423</v>
      </c>
      <c r="G1399" s="20"/>
      <c r="H1399" s="20"/>
      <c r="I1399" s="110"/>
    </row>
    <row r="1400" spans="1:9" ht="15.75" customHeight="1">
      <c r="A1400" s="31" t="str">
        <f>+Table_2[[#This Row],[Producto]]&amp;Table_2[[#This Row],[Numero]]</f>
        <v>ARANDELAS DE FIBRA16x19</v>
      </c>
      <c r="B1400" s="31" t="s">
        <v>50</v>
      </c>
      <c r="C1400" s="31" t="s">
        <v>4246</v>
      </c>
      <c r="D1400" s="31" t="s">
        <v>4246</v>
      </c>
      <c r="E1400" s="32">
        <f>+VLOOKUP(Table_2[[#This Row],[ID]],LISTAS[],3,0)</f>
        <v>391.01</v>
      </c>
      <c r="F1400" s="31" t="s">
        <v>8424</v>
      </c>
      <c r="G1400" s="20"/>
      <c r="H1400" s="20"/>
      <c r="I1400" s="110"/>
    </row>
    <row r="1401" spans="1:9" ht="15.75" customHeight="1">
      <c r="A1401" s="31" t="str">
        <f>+Table_2[[#This Row],[Producto]]&amp;Table_2[[#This Row],[Numero]]</f>
        <v>ARANDELAS DE FIBRA16x21</v>
      </c>
      <c r="B1401" s="31" t="s">
        <v>50</v>
      </c>
      <c r="C1401" s="31" t="s">
        <v>4226</v>
      </c>
      <c r="D1401" s="31" t="s">
        <v>4226</v>
      </c>
      <c r="E1401" s="32">
        <f>+VLOOKUP(Table_2[[#This Row],[ID]],LISTAS[],3,0)</f>
        <v>433.72</v>
      </c>
      <c r="F1401" s="31" t="s">
        <v>8425</v>
      </c>
      <c r="G1401" s="20"/>
      <c r="H1401" s="20"/>
      <c r="I1401" s="110"/>
    </row>
    <row r="1402" spans="1:9" ht="15.75" customHeight="1">
      <c r="A1402" s="31" t="str">
        <f>+Table_2[[#This Row],[Producto]]&amp;Table_2[[#This Row],[Numero]]</f>
        <v>ARANDELAS DE FIBRA16x24</v>
      </c>
      <c r="B1402" s="31" t="s">
        <v>50</v>
      </c>
      <c r="C1402" s="31" t="s">
        <v>4247</v>
      </c>
      <c r="D1402" s="31" t="s">
        <v>4247</v>
      </c>
      <c r="E1402" s="32">
        <f>+VLOOKUP(Table_2[[#This Row],[ID]],LISTAS[],3,0)</f>
        <v>499.75</v>
      </c>
      <c r="F1402" s="31" t="s">
        <v>8426</v>
      </c>
      <c r="G1402" s="20"/>
      <c r="H1402" s="20"/>
      <c r="I1402" s="110"/>
    </row>
    <row r="1403" spans="1:9" ht="15.75" customHeight="1">
      <c r="A1403" s="31" t="str">
        <f>+Table_2[[#This Row],[Producto]]&amp;Table_2[[#This Row],[Numero]]</f>
        <v>ARANDELAS DE FIBRA17x22</v>
      </c>
      <c r="B1403" s="31" t="s">
        <v>50</v>
      </c>
      <c r="C1403" s="31" t="s">
        <v>4227</v>
      </c>
      <c r="D1403" s="31" t="s">
        <v>4227</v>
      </c>
      <c r="E1403" s="32">
        <f>+VLOOKUP(Table_2[[#This Row],[ID]],LISTAS[],3,0)</f>
        <v>471.64</v>
      </c>
      <c r="F1403" s="31" t="s">
        <v>8427</v>
      </c>
      <c r="G1403" s="20"/>
      <c r="H1403" s="20"/>
      <c r="I1403" s="110"/>
    </row>
    <row r="1404" spans="1:9" ht="15.75" customHeight="1">
      <c r="A1404" s="31" t="str">
        <f>+Table_2[[#This Row],[Producto]]&amp;Table_2[[#This Row],[Numero]]</f>
        <v>ARANDELAS DE FIBRA18x23</v>
      </c>
      <c r="B1404" s="31" t="s">
        <v>50</v>
      </c>
      <c r="C1404" s="31" t="s">
        <v>4228</v>
      </c>
      <c r="D1404" s="31" t="s">
        <v>4228</v>
      </c>
      <c r="E1404" s="32">
        <f>+VLOOKUP(Table_2[[#This Row],[ID]],LISTAS[],3,0)</f>
        <v>471.64</v>
      </c>
      <c r="F1404" s="31" t="s">
        <v>8428</v>
      </c>
      <c r="G1404" s="20"/>
      <c r="H1404" s="20"/>
      <c r="I1404" s="110"/>
    </row>
    <row r="1405" spans="1:9" ht="15.75" customHeight="1">
      <c r="A1405" s="31" t="str">
        <f>+Table_2[[#This Row],[Producto]]&amp;Table_2[[#This Row],[Numero]]</f>
        <v>ARANDELAS DE FIBRA19x24</v>
      </c>
      <c r="B1405" s="31" t="s">
        <v>50</v>
      </c>
      <c r="C1405" s="31" t="s">
        <v>4229</v>
      </c>
      <c r="D1405" s="31" t="s">
        <v>4229</v>
      </c>
      <c r="E1405" s="32">
        <f>+VLOOKUP(Table_2[[#This Row],[ID]],LISTAS[],3,0)</f>
        <v>515.89</v>
      </c>
      <c r="F1405" s="31" t="s">
        <v>8429</v>
      </c>
      <c r="G1405" s="20"/>
      <c r="H1405" s="20"/>
      <c r="I1405" s="110"/>
    </row>
    <row r="1406" spans="1:9" ht="15.75" customHeight="1">
      <c r="A1406" s="31" t="str">
        <f>+Table_2[[#This Row],[Producto]]&amp;Table_2[[#This Row],[Numero]]</f>
        <v>ARANDELAS DE FIBRA20x26</v>
      </c>
      <c r="B1406" s="31" t="s">
        <v>50</v>
      </c>
      <c r="C1406" s="31" t="s">
        <v>4230</v>
      </c>
      <c r="D1406" s="31" t="s">
        <v>4230</v>
      </c>
      <c r="E1406" s="32">
        <f>+VLOOKUP(Table_2[[#This Row],[ID]],LISTAS[],3,0)</f>
        <v>596.75</v>
      </c>
      <c r="F1406" s="31" t="s">
        <v>8430</v>
      </c>
      <c r="G1406" s="20"/>
      <c r="H1406" s="20"/>
      <c r="I1406" s="110"/>
    </row>
    <row r="1407" spans="1:9" ht="15.75" customHeight="1">
      <c r="A1407" s="31" t="str">
        <f>+Table_2[[#This Row],[Producto]]&amp;Table_2[[#This Row],[Numero]]</f>
        <v>ARANDELAS DE FIBRA21x26</v>
      </c>
      <c r="B1407" s="31" t="s">
        <v>50</v>
      </c>
      <c r="C1407" s="31" t="s">
        <v>4231</v>
      </c>
      <c r="D1407" s="31" t="s">
        <v>4231</v>
      </c>
      <c r="E1407" s="32">
        <f>+VLOOKUP(Table_2[[#This Row],[ID]],LISTAS[],3,0)</f>
        <v>596.75</v>
      </c>
      <c r="F1407" s="31" t="s">
        <v>8431</v>
      </c>
      <c r="G1407" s="20"/>
      <c r="H1407" s="20"/>
      <c r="I1407" s="110"/>
    </row>
    <row r="1408" spans="1:9" ht="15.75" customHeight="1">
      <c r="A1408" s="31" t="str">
        <f>+Table_2[[#This Row],[Producto]]&amp;Table_2[[#This Row],[Numero]]</f>
        <v>ARANDELAS DE FIBRA22x28</v>
      </c>
      <c r="B1408" s="31" t="s">
        <v>50</v>
      </c>
      <c r="C1408" s="31" t="s">
        <v>4232</v>
      </c>
      <c r="D1408" s="31" t="s">
        <v>4232</v>
      </c>
      <c r="E1408" s="32">
        <f>+VLOOKUP(Table_2[[#This Row],[ID]],LISTAS[],3,0)</f>
        <v>651.01</v>
      </c>
      <c r="F1408" s="31" t="s">
        <v>8432</v>
      </c>
      <c r="G1408" s="20"/>
      <c r="H1408" s="20"/>
      <c r="I1408" s="110"/>
    </row>
    <row r="1409" spans="1:9" ht="15.75" customHeight="1">
      <c r="A1409" s="31" t="str">
        <f>+Table_2[[#This Row],[Producto]]&amp;Table_2[[#This Row],[Numero]]</f>
        <v>ARANDELAS DE FIBRA24x30</v>
      </c>
      <c r="B1409" s="31" t="s">
        <v>50</v>
      </c>
      <c r="C1409" s="31" t="s">
        <v>4242</v>
      </c>
      <c r="D1409" s="31" t="s">
        <v>4242</v>
      </c>
      <c r="E1409" s="32">
        <f>+VLOOKUP(Table_2[[#This Row],[ID]],LISTAS[],3,0)</f>
        <v>704.86</v>
      </c>
      <c r="F1409" s="31" t="s">
        <v>8433</v>
      </c>
      <c r="G1409" s="20"/>
      <c r="H1409" s="20"/>
      <c r="I1409" s="110"/>
    </row>
    <row r="1410" spans="1:9" ht="15.75" customHeight="1">
      <c r="A1410" s="31" t="str">
        <f>+Table_2[[#This Row],[Producto]]&amp;Table_2[[#This Row],[Numero]]</f>
        <v>ARANDELAS DE FIBRA26x34</v>
      </c>
      <c r="B1410" s="31" t="s">
        <v>50</v>
      </c>
      <c r="C1410" s="31" t="s">
        <v>4234</v>
      </c>
      <c r="D1410" s="31" t="s">
        <v>4234</v>
      </c>
      <c r="E1410" s="32">
        <f>+VLOOKUP(Table_2[[#This Row],[ID]],LISTAS[],3,0)</f>
        <v>868.08</v>
      </c>
      <c r="F1410" s="31" t="s">
        <v>8434</v>
      </c>
      <c r="G1410" s="20"/>
      <c r="H1410" s="20"/>
      <c r="I1410" s="110"/>
    </row>
    <row r="1411" spans="1:9" ht="15.75" customHeight="1">
      <c r="A1411" s="31" t="str">
        <f>+Table_2[[#This Row],[Producto]]&amp;Table_2[[#This Row],[Numero]]</f>
        <v>ARANDELAS DE FIBRA28x36</v>
      </c>
      <c r="B1411" s="31" t="s">
        <v>50</v>
      </c>
      <c r="C1411" s="31" t="s">
        <v>4243</v>
      </c>
      <c r="D1411" s="31" t="s">
        <v>4243</v>
      </c>
      <c r="E1411" s="32">
        <f>+VLOOKUP(Table_2[[#This Row],[ID]],LISTAS[],3,0)</f>
        <v>975.98</v>
      </c>
      <c r="F1411" s="31" t="s">
        <v>8435</v>
      </c>
      <c r="G1411" s="20"/>
      <c r="H1411" s="20"/>
      <c r="I1411" s="110"/>
    </row>
    <row r="1412" spans="1:9" ht="15.75" customHeight="1">
      <c r="A1412" s="31" t="str">
        <f>+Table_2[[#This Row],[Producto]]&amp;Table_2[[#This Row],[Numero]]</f>
        <v>ARANDELAS DE FIBRA30x40</v>
      </c>
      <c r="B1412" s="31" t="s">
        <v>50</v>
      </c>
      <c r="C1412" s="31" t="s">
        <v>4244</v>
      </c>
      <c r="D1412" s="31" t="s">
        <v>4244</v>
      </c>
      <c r="E1412" s="32">
        <f>+VLOOKUP(Table_2[[#This Row],[ID]],LISTAS[],3,0)</f>
        <v>1193.47</v>
      </c>
      <c r="F1412" s="31" t="s">
        <v>8436</v>
      </c>
      <c r="G1412" s="20"/>
      <c r="H1412" s="20"/>
      <c r="I1412" s="110"/>
    </row>
    <row r="1413" spans="1:9" ht="15.75" customHeight="1">
      <c r="A1413" s="31" t="str">
        <f>+Table_2[[#This Row],[Producto]]&amp;Table_2[[#This Row],[Numero]]</f>
        <v>ARANDELAS DE FIBRA32x40</v>
      </c>
      <c r="B1413" s="31" t="s">
        <v>50</v>
      </c>
      <c r="C1413" s="31" t="s">
        <v>4248</v>
      </c>
      <c r="D1413" s="31" t="s">
        <v>4248</v>
      </c>
      <c r="E1413" s="32">
        <f>+VLOOKUP(Table_2[[#This Row],[ID]],LISTAS[],3,0)</f>
        <v>1084.74</v>
      </c>
      <c r="F1413" s="31" t="s">
        <v>8437</v>
      </c>
      <c r="G1413" s="20"/>
      <c r="H1413" s="20"/>
      <c r="I1413" s="110"/>
    </row>
    <row r="1414" spans="1:9" ht="15.75" customHeight="1">
      <c r="A1414" s="31" t="str">
        <f>+Table_2[[#This Row],[Producto]]&amp;Table_2[[#This Row],[Numero]]</f>
        <v>ARANDELAS DE POLIPROPILENO1/8 3x8</v>
      </c>
      <c r="B1414" s="31" t="s">
        <v>51</v>
      </c>
      <c r="C1414" s="31" t="s">
        <v>4235</v>
      </c>
      <c r="D1414" s="31" t="s">
        <v>4235</v>
      </c>
      <c r="E1414" s="32">
        <f>+VLOOKUP(Table_2[[#This Row],[ID]],LISTAS[],3,0)</f>
        <v>73.959999999999994</v>
      </c>
      <c r="F1414" s="31" t="s">
        <v>8438</v>
      </c>
      <c r="G1414" s="20"/>
      <c r="H1414" s="20"/>
      <c r="I1414" s="110"/>
    </row>
    <row r="1415" spans="1:9" ht="15.75" customHeight="1">
      <c r="A1415" s="31" t="str">
        <f>+Table_2[[#This Row],[Producto]]&amp;Table_2[[#This Row],[Numero]]</f>
        <v>ARANDELAS DE POLIPROPILENO5/32 4x10</v>
      </c>
      <c r="B1415" s="31" t="s">
        <v>51</v>
      </c>
      <c r="C1415" s="31" t="s">
        <v>4236</v>
      </c>
      <c r="D1415" s="31" t="s">
        <v>4236</v>
      </c>
      <c r="E1415" s="32">
        <f>+VLOOKUP(Table_2[[#This Row],[ID]],LISTAS[],3,0)</f>
        <v>73.959999999999994</v>
      </c>
      <c r="F1415" s="31" t="s">
        <v>8439</v>
      </c>
      <c r="G1415" s="20"/>
      <c r="H1415" s="20"/>
      <c r="I1415" s="110"/>
    </row>
    <row r="1416" spans="1:9" ht="15.75" customHeight="1">
      <c r="A1416" s="31" t="str">
        <f>+Table_2[[#This Row],[Producto]]&amp;Table_2[[#This Row],[Numero]]</f>
        <v>ARANDELAS DE POLIPROPILENO3/16  5x12</v>
      </c>
      <c r="B1416" s="31" t="s">
        <v>51</v>
      </c>
      <c r="C1416" s="31" t="s">
        <v>4237</v>
      </c>
      <c r="D1416" s="31" t="s">
        <v>4237</v>
      </c>
      <c r="E1416" s="32">
        <f>+VLOOKUP(Table_2[[#This Row],[ID]],LISTAS[],3,0)</f>
        <v>81.319999999999993</v>
      </c>
      <c r="F1416" s="31" t="s">
        <v>8440</v>
      </c>
      <c r="G1416" s="20"/>
      <c r="H1416" s="20"/>
      <c r="I1416" s="110"/>
    </row>
    <row r="1417" spans="1:9" ht="15.75" customHeight="1">
      <c r="A1417" s="31" t="str">
        <f>+Table_2[[#This Row],[Producto]]&amp;Table_2[[#This Row],[Numero]]</f>
        <v>ARANDELAS DE POLIPROPILENO1/4  6,5x14</v>
      </c>
      <c r="B1417" s="31" t="s">
        <v>51</v>
      </c>
      <c r="C1417" s="31" t="s">
        <v>4238</v>
      </c>
      <c r="D1417" s="31" t="s">
        <v>4238</v>
      </c>
      <c r="E1417" s="32">
        <f>+VLOOKUP(Table_2[[#This Row],[ID]],LISTAS[],3,0)</f>
        <v>96.12</v>
      </c>
      <c r="F1417" s="31" t="s">
        <v>8441</v>
      </c>
      <c r="G1417" s="20"/>
      <c r="H1417" s="20"/>
      <c r="I1417" s="110"/>
    </row>
    <row r="1418" spans="1:9" ht="15.75" customHeight="1">
      <c r="A1418" s="31" t="str">
        <f>+Table_2[[#This Row],[Producto]]&amp;Table_2[[#This Row],[Numero]]</f>
        <v>ARANDELAS DE POLIPROPILENO5/16  8x16</v>
      </c>
      <c r="B1418" s="31" t="s">
        <v>51</v>
      </c>
      <c r="C1418" s="31" t="s">
        <v>4239</v>
      </c>
      <c r="D1418" s="31" t="s">
        <v>4239</v>
      </c>
      <c r="E1418" s="32">
        <f>+VLOOKUP(Table_2[[#This Row],[ID]],LISTAS[],3,0)</f>
        <v>184.88</v>
      </c>
      <c r="F1418" s="31" t="s">
        <v>8442</v>
      </c>
      <c r="G1418" s="20"/>
      <c r="H1418" s="20"/>
      <c r="I1418" s="110"/>
    </row>
    <row r="1419" spans="1:9" ht="15.75" customHeight="1">
      <c r="A1419" s="31" t="str">
        <f>+Table_2[[#This Row],[Producto]]&amp;Table_2[[#This Row],[Numero]]</f>
        <v>ARANDELAS DE POLIPROPILENO3/8  10x18</v>
      </c>
      <c r="B1419" s="31" t="s">
        <v>51</v>
      </c>
      <c r="C1419" s="31" t="s">
        <v>4240</v>
      </c>
      <c r="D1419" s="31" t="s">
        <v>4240</v>
      </c>
      <c r="E1419" s="32">
        <f>+VLOOKUP(Table_2[[#This Row],[ID]],LISTAS[],3,0)</f>
        <v>184.88</v>
      </c>
      <c r="F1419" s="31" t="s">
        <v>8443</v>
      </c>
      <c r="G1419" s="20"/>
      <c r="H1419" s="20"/>
      <c r="I1419" s="110"/>
    </row>
    <row r="1420" spans="1:9" ht="15.75" customHeight="1">
      <c r="A1420" s="31" t="str">
        <f>+Table_2[[#This Row],[Producto]]&amp;Table_2[[#This Row],[Numero]]</f>
        <v>SUPLEMENTO 0,25x10</v>
      </c>
      <c r="B1420" s="31" t="s">
        <v>52</v>
      </c>
      <c r="C1420" s="31" t="s">
        <v>4249</v>
      </c>
      <c r="D1420" s="31" t="s">
        <v>4249</v>
      </c>
      <c r="E1420" s="32">
        <f>+VLOOKUP(Table_2[[#This Row],[ID]],LISTAS[],3,0)</f>
        <v>163.63</v>
      </c>
      <c r="F1420" s="31" t="s">
        <v>8444</v>
      </c>
      <c r="G1420" s="20"/>
      <c r="H1420" s="20"/>
      <c r="I1420" s="110"/>
    </row>
    <row r="1421" spans="1:9" ht="15.75" customHeight="1">
      <c r="A1421" s="31" t="str">
        <f>+Table_2[[#This Row],[Producto]]&amp;Table_2[[#This Row],[Numero]]</f>
        <v>SUPLEMENTO 0,25x13</v>
      </c>
      <c r="B1421" s="31" t="s">
        <v>52</v>
      </c>
      <c r="C1421" s="31" t="s">
        <v>4250</v>
      </c>
      <c r="D1421" s="31" t="s">
        <v>4250</v>
      </c>
      <c r="E1421" s="32">
        <f>+VLOOKUP(Table_2[[#This Row],[ID]],LISTAS[],3,0)</f>
        <v>163.63</v>
      </c>
      <c r="F1421" s="31" t="s">
        <v>8445</v>
      </c>
      <c r="G1421" s="20"/>
      <c r="H1421" s="20"/>
      <c r="I1421" s="110"/>
    </row>
    <row r="1422" spans="1:9" ht="15.75" customHeight="1">
      <c r="A1422" s="31" t="str">
        <f>+Table_2[[#This Row],[Producto]]&amp;Table_2[[#This Row],[Numero]]</f>
        <v>SUPLEMENTO 0,26x11</v>
      </c>
      <c r="B1422" s="31" t="s">
        <v>52</v>
      </c>
      <c r="C1422" s="31" t="s">
        <v>4251</v>
      </c>
      <c r="D1422" s="31" t="s">
        <v>4251</v>
      </c>
      <c r="E1422" s="32">
        <f>+VLOOKUP(Table_2[[#This Row],[ID]],LISTAS[],3,0)</f>
        <v>163.63</v>
      </c>
      <c r="F1422" s="31" t="s">
        <v>8446</v>
      </c>
      <c r="G1422" s="20"/>
      <c r="H1422" s="20"/>
      <c r="I1422" s="110"/>
    </row>
    <row r="1423" spans="1:9" ht="15.75" customHeight="1">
      <c r="A1423" s="31" t="str">
        <f>+Table_2[[#This Row],[Producto]]&amp;Table_2[[#This Row],[Numero]]</f>
        <v>SUPLEMENTO 0,26x14</v>
      </c>
      <c r="B1423" s="31" t="s">
        <v>52</v>
      </c>
      <c r="C1423" s="31" t="s">
        <v>4252</v>
      </c>
      <c r="D1423" s="31" t="s">
        <v>4252</v>
      </c>
      <c r="E1423" s="32">
        <f>+VLOOKUP(Table_2[[#This Row],[ID]],LISTAS[],3,0)</f>
        <v>209.06</v>
      </c>
      <c r="F1423" s="31" t="s">
        <v>8447</v>
      </c>
      <c r="G1423" s="20"/>
      <c r="H1423" s="20"/>
      <c r="I1423" s="110"/>
    </row>
    <row r="1424" spans="1:9" ht="15.75" customHeight="1">
      <c r="A1424" s="31" t="str">
        <f>+Table_2[[#This Row],[Producto]]&amp;Table_2[[#This Row],[Numero]]</f>
        <v>SUPLEMENTO 0,27x12</v>
      </c>
      <c r="B1424" s="31" t="s">
        <v>52</v>
      </c>
      <c r="C1424" s="31" t="s">
        <v>4253</v>
      </c>
      <c r="D1424" s="31" t="s">
        <v>4253</v>
      </c>
      <c r="E1424" s="32">
        <f>+VLOOKUP(Table_2[[#This Row],[ID]],LISTAS[],3,0)</f>
        <v>163.63</v>
      </c>
      <c r="F1424" s="31" t="s">
        <v>8448</v>
      </c>
      <c r="G1424" s="20"/>
      <c r="H1424" s="20"/>
      <c r="I1424" s="110"/>
    </row>
    <row r="1425" spans="1:9" ht="15.75" customHeight="1">
      <c r="A1425" s="31" t="str">
        <f>+Table_2[[#This Row],[Producto]]&amp;Table_2[[#This Row],[Numero]]</f>
        <v>SUPLEMENTO 0,27x15</v>
      </c>
      <c r="B1425" s="31" t="s">
        <v>52</v>
      </c>
      <c r="C1425" s="31" t="s">
        <v>4254</v>
      </c>
      <c r="D1425" s="31" t="s">
        <v>4254</v>
      </c>
      <c r="E1425" s="32">
        <f>+VLOOKUP(Table_2[[#This Row],[ID]],LISTAS[],3,0)</f>
        <v>209.06</v>
      </c>
      <c r="F1425" s="31" t="s">
        <v>8449</v>
      </c>
      <c r="G1425" s="20"/>
      <c r="H1425" s="20"/>
      <c r="I1425" s="110"/>
    </row>
    <row r="1426" spans="1:9" ht="15.75" customHeight="1">
      <c r="A1426" s="31" t="str">
        <f>+Table_2[[#This Row],[Producto]]&amp;Table_2[[#This Row],[Numero]]</f>
        <v>SUPLEMENTO 0,28x13</v>
      </c>
      <c r="B1426" s="31" t="s">
        <v>52</v>
      </c>
      <c r="C1426" s="31" t="s">
        <v>4218</v>
      </c>
      <c r="D1426" s="31" t="s">
        <v>4218</v>
      </c>
      <c r="E1426" s="32">
        <f>+VLOOKUP(Table_2[[#This Row],[ID]],LISTAS[],3,0)</f>
        <v>163.63</v>
      </c>
      <c r="F1426" s="31" t="s">
        <v>8450</v>
      </c>
      <c r="G1426" s="20"/>
      <c r="H1426" s="20"/>
      <c r="I1426" s="110"/>
    </row>
    <row r="1427" spans="1:9" ht="15.75" customHeight="1">
      <c r="A1427" s="31" t="str">
        <f>+Table_2[[#This Row],[Producto]]&amp;Table_2[[#This Row],[Numero]]</f>
        <v>SUPLEMENTO 0,28x16</v>
      </c>
      <c r="B1427" s="31" t="s">
        <v>52</v>
      </c>
      <c r="C1427" s="31" t="s">
        <v>4255</v>
      </c>
      <c r="D1427" s="31" t="s">
        <v>4255</v>
      </c>
      <c r="E1427" s="32">
        <f>+VLOOKUP(Table_2[[#This Row],[ID]],LISTAS[],3,0)</f>
        <v>209.06</v>
      </c>
      <c r="F1427" s="31" t="s">
        <v>8451</v>
      </c>
      <c r="G1427" s="20"/>
      <c r="H1427" s="20"/>
      <c r="I1427" s="110"/>
    </row>
    <row r="1428" spans="1:9" ht="15.75" customHeight="1">
      <c r="A1428" s="31" t="str">
        <f>+Table_2[[#This Row],[Producto]]&amp;Table_2[[#This Row],[Numero]]</f>
        <v>SUPLEMENTO 0,29x14</v>
      </c>
      <c r="B1428" s="31" t="s">
        <v>52</v>
      </c>
      <c r="C1428" s="31" t="s">
        <v>4219</v>
      </c>
      <c r="D1428" s="31" t="s">
        <v>4219</v>
      </c>
      <c r="E1428" s="32">
        <f>+VLOOKUP(Table_2[[#This Row],[ID]],LISTAS[],3,0)</f>
        <v>209.06</v>
      </c>
      <c r="F1428" s="31" t="s">
        <v>8452</v>
      </c>
      <c r="G1428" s="20"/>
      <c r="H1428" s="20"/>
      <c r="I1428" s="110"/>
    </row>
    <row r="1429" spans="1:9" ht="15.75" customHeight="1">
      <c r="A1429" s="31" t="str">
        <f>+Table_2[[#This Row],[Producto]]&amp;Table_2[[#This Row],[Numero]]</f>
        <v>SUPLEMENTO 0,29x17</v>
      </c>
      <c r="B1429" s="31" t="s">
        <v>52</v>
      </c>
      <c r="C1429" s="31" t="s">
        <v>4256</v>
      </c>
      <c r="D1429" s="31" t="s">
        <v>4256</v>
      </c>
      <c r="E1429" s="32">
        <f>+VLOOKUP(Table_2[[#This Row],[ID]],LISTAS[],3,0)</f>
        <v>209.06</v>
      </c>
      <c r="F1429" s="31" t="s">
        <v>8453</v>
      </c>
      <c r="G1429" s="20"/>
      <c r="H1429" s="20"/>
      <c r="I1429" s="110"/>
    </row>
    <row r="1430" spans="1:9" ht="15.75" customHeight="1">
      <c r="A1430" s="31" t="str">
        <f>+Table_2[[#This Row],[Producto]]&amp;Table_2[[#This Row],[Numero]]</f>
        <v>SUPLEMENTO 0,210x15</v>
      </c>
      <c r="B1430" s="31" t="s">
        <v>52</v>
      </c>
      <c r="C1430" s="31" t="s">
        <v>4257</v>
      </c>
      <c r="D1430" s="31" t="s">
        <v>4257</v>
      </c>
      <c r="E1430" s="32">
        <f>+VLOOKUP(Table_2[[#This Row],[ID]],LISTAS[],3,0)</f>
        <v>209.06</v>
      </c>
      <c r="F1430" s="31" t="s">
        <v>8454</v>
      </c>
      <c r="G1430" s="20"/>
      <c r="H1430" s="20"/>
      <c r="I1430" s="110"/>
    </row>
    <row r="1431" spans="1:9" ht="15.75" customHeight="1">
      <c r="A1431" s="31" t="str">
        <f>+Table_2[[#This Row],[Producto]]&amp;Table_2[[#This Row],[Numero]]</f>
        <v>SUPLEMENTO 0,210x18</v>
      </c>
      <c r="B1431" s="31" t="s">
        <v>52</v>
      </c>
      <c r="C1431" s="31" t="s">
        <v>4258</v>
      </c>
      <c r="D1431" s="31" t="s">
        <v>4258</v>
      </c>
      <c r="E1431" s="32">
        <f>+VLOOKUP(Table_2[[#This Row],[ID]],LISTAS[],3,0)</f>
        <v>209.06</v>
      </c>
      <c r="F1431" s="31" t="s">
        <v>8455</v>
      </c>
      <c r="G1431" s="20"/>
      <c r="H1431" s="20"/>
      <c r="I1431" s="110"/>
    </row>
    <row r="1432" spans="1:9" ht="15.75" customHeight="1">
      <c r="A1432" s="31" t="str">
        <f>+Table_2[[#This Row],[Producto]]&amp;Table_2[[#This Row],[Numero]]</f>
        <v>SUPLEMENTO 0,210x26</v>
      </c>
      <c r="B1432" s="31" t="s">
        <v>52</v>
      </c>
      <c r="C1432" s="31" t="s">
        <v>4259</v>
      </c>
      <c r="D1432" s="31" t="s">
        <v>4259</v>
      </c>
      <c r="E1432" s="32">
        <f>+VLOOKUP(Table_2[[#This Row],[ID]],LISTAS[],3,0)</f>
        <v>338.14</v>
      </c>
      <c r="F1432" s="31" t="s">
        <v>8456</v>
      </c>
      <c r="G1432" s="20"/>
      <c r="H1432" s="20"/>
      <c r="I1432" s="110"/>
    </row>
    <row r="1433" spans="1:9" ht="15.75" customHeight="1">
      <c r="A1433" s="31" t="str">
        <f>+Table_2[[#This Row],[Producto]]&amp;Table_2[[#This Row],[Numero]]</f>
        <v>SUPLEMENTO 0,211x16</v>
      </c>
      <c r="B1433" s="31" t="s">
        <v>52</v>
      </c>
      <c r="C1433" s="31" t="s">
        <v>4260</v>
      </c>
      <c r="D1433" s="31" t="s">
        <v>4260</v>
      </c>
      <c r="E1433" s="32">
        <f>+VLOOKUP(Table_2[[#This Row],[ID]],LISTAS[],3,0)</f>
        <v>209.06</v>
      </c>
      <c r="F1433" s="31" t="s">
        <v>8457</v>
      </c>
      <c r="G1433" s="20"/>
      <c r="H1433" s="20"/>
      <c r="I1433" s="110"/>
    </row>
    <row r="1434" spans="1:9" ht="15.75" customHeight="1">
      <c r="A1434" s="31" t="str">
        <f>+Table_2[[#This Row],[Producto]]&amp;Table_2[[#This Row],[Numero]]</f>
        <v>SUPLEMENTO 0,211x19</v>
      </c>
      <c r="B1434" s="31" t="s">
        <v>52</v>
      </c>
      <c r="C1434" s="31" t="s">
        <v>4261</v>
      </c>
      <c r="D1434" s="31" t="s">
        <v>4261</v>
      </c>
      <c r="E1434" s="32">
        <f>+VLOOKUP(Table_2[[#This Row],[ID]],LISTAS[],3,0)</f>
        <v>261.04000000000002</v>
      </c>
      <c r="F1434" s="31" t="s">
        <v>8458</v>
      </c>
      <c r="G1434" s="20"/>
      <c r="H1434" s="20"/>
      <c r="I1434" s="110"/>
    </row>
    <row r="1435" spans="1:9" ht="15.75" customHeight="1">
      <c r="A1435" s="31" t="str">
        <f>+Table_2[[#This Row],[Producto]]&amp;Table_2[[#This Row],[Numero]]</f>
        <v>SUPLEMENTO 0,211x27</v>
      </c>
      <c r="B1435" s="31" t="s">
        <v>52</v>
      </c>
      <c r="C1435" s="31" t="s">
        <v>4262</v>
      </c>
      <c r="D1435" s="31" t="s">
        <v>4262</v>
      </c>
      <c r="E1435" s="32">
        <f>+VLOOKUP(Table_2[[#This Row],[ID]],LISTAS[],3,0)</f>
        <v>338.14</v>
      </c>
      <c r="F1435" s="31" t="s">
        <v>8459</v>
      </c>
      <c r="G1435" s="20"/>
      <c r="H1435" s="20"/>
      <c r="I1435" s="110"/>
    </row>
    <row r="1436" spans="1:9" ht="15.75" customHeight="1">
      <c r="A1436" s="31" t="str">
        <f>+Table_2[[#This Row],[Producto]]&amp;Table_2[[#This Row],[Numero]]</f>
        <v>SUPLEMENTO 0,212x17</v>
      </c>
      <c r="B1436" s="31" t="s">
        <v>52</v>
      </c>
      <c r="C1436" s="31" t="s">
        <v>4222</v>
      </c>
      <c r="D1436" s="31" t="s">
        <v>4222</v>
      </c>
      <c r="E1436" s="32">
        <f>+VLOOKUP(Table_2[[#This Row],[ID]],LISTAS[],3,0)</f>
        <v>209.06</v>
      </c>
      <c r="F1436" s="31" t="s">
        <v>8460</v>
      </c>
      <c r="G1436" s="20"/>
      <c r="H1436" s="20"/>
      <c r="I1436" s="110"/>
    </row>
    <row r="1437" spans="1:9" ht="15.75" customHeight="1">
      <c r="A1437" s="31" t="str">
        <f>+Table_2[[#This Row],[Producto]]&amp;Table_2[[#This Row],[Numero]]</f>
        <v>SUPLEMENTO 0,212x20</v>
      </c>
      <c r="B1437" s="31" t="s">
        <v>52</v>
      </c>
      <c r="C1437" s="31" t="s">
        <v>4263</v>
      </c>
      <c r="D1437" s="31" t="s">
        <v>4263</v>
      </c>
      <c r="E1437" s="32">
        <f>+VLOOKUP(Table_2[[#This Row],[ID]],LISTAS[],3,0)</f>
        <v>261.04000000000002</v>
      </c>
      <c r="F1437" s="31" t="s">
        <v>8461</v>
      </c>
      <c r="G1437" s="20"/>
      <c r="H1437" s="20"/>
      <c r="I1437" s="110"/>
    </row>
    <row r="1438" spans="1:9" ht="15.75" customHeight="1">
      <c r="A1438" s="31" t="str">
        <f>+Table_2[[#This Row],[Producto]]&amp;Table_2[[#This Row],[Numero]]</f>
        <v>SUPLEMENTO 0,212x28</v>
      </c>
      <c r="B1438" s="31" t="s">
        <v>52</v>
      </c>
      <c r="C1438" s="31" t="s">
        <v>4264</v>
      </c>
      <c r="D1438" s="31" t="s">
        <v>4264</v>
      </c>
      <c r="E1438" s="32">
        <f>+VLOOKUP(Table_2[[#This Row],[ID]],LISTAS[],3,0)</f>
        <v>338.14</v>
      </c>
      <c r="F1438" s="31" t="s">
        <v>8462</v>
      </c>
      <c r="G1438" s="20"/>
      <c r="H1438" s="20"/>
      <c r="I1438" s="110"/>
    </row>
    <row r="1439" spans="1:9" ht="15.75" customHeight="1">
      <c r="A1439" s="31" t="str">
        <f>+Table_2[[#This Row],[Producto]]&amp;Table_2[[#This Row],[Numero]]</f>
        <v>SUPLEMENTO 0,213x18</v>
      </c>
      <c r="B1439" s="31" t="s">
        <v>52</v>
      </c>
      <c r="C1439" s="31" t="s">
        <v>4265</v>
      </c>
      <c r="D1439" s="31" t="s">
        <v>4265</v>
      </c>
      <c r="E1439" s="32">
        <f>+VLOOKUP(Table_2[[#This Row],[ID]],LISTAS[],3,0)</f>
        <v>209.06</v>
      </c>
      <c r="F1439" s="31" t="s">
        <v>8463</v>
      </c>
      <c r="G1439" s="20"/>
      <c r="H1439" s="20"/>
      <c r="I1439" s="110"/>
    </row>
    <row r="1440" spans="1:9" ht="15.75" customHeight="1">
      <c r="A1440" s="31" t="str">
        <f>+Table_2[[#This Row],[Producto]]&amp;Table_2[[#This Row],[Numero]]</f>
        <v>SUPLEMENTO 0,213x21</v>
      </c>
      <c r="B1440" s="31" t="s">
        <v>52</v>
      </c>
      <c r="C1440" s="31" t="s">
        <v>4266</v>
      </c>
      <c r="D1440" s="31" t="s">
        <v>4266</v>
      </c>
      <c r="E1440" s="32">
        <f>+VLOOKUP(Table_2[[#This Row],[ID]],LISTAS[],3,0)</f>
        <v>261.04000000000002</v>
      </c>
      <c r="F1440" s="31" t="s">
        <v>8464</v>
      </c>
      <c r="G1440" s="20"/>
      <c r="H1440" s="20"/>
      <c r="I1440" s="110"/>
    </row>
    <row r="1441" spans="1:9" ht="15.75" customHeight="1">
      <c r="A1441" s="31" t="str">
        <f>+Table_2[[#This Row],[Producto]]&amp;Table_2[[#This Row],[Numero]]</f>
        <v>SUPLEMENTO 0,213x29</v>
      </c>
      <c r="B1441" s="31" t="s">
        <v>52</v>
      </c>
      <c r="C1441" s="31" t="s">
        <v>4267</v>
      </c>
      <c r="D1441" s="31" t="s">
        <v>4267</v>
      </c>
      <c r="E1441" s="32">
        <f>+VLOOKUP(Table_2[[#This Row],[ID]],LISTAS[],3,0)</f>
        <v>415.48</v>
      </c>
      <c r="F1441" s="31" t="s">
        <v>8465</v>
      </c>
      <c r="G1441" s="20"/>
      <c r="H1441" s="20"/>
      <c r="I1441" s="110"/>
    </row>
    <row r="1442" spans="1:9" ht="15.75" customHeight="1">
      <c r="A1442" s="31" t="str">
        <f>+Table_2[[#This Row],[Producto]]&amp;Table_2[[#This Row],[Numero]]</f>
        <v>SUPLEMENTO 0,214x19</v>
      </c>
      <c r="B1442" s="31" t="s">
        <v>52</v>
      </c>
      <c r="C1442" s="31" t="s">
        <v>4268</v>
      </c>
      <c r="D1442" s="31" t="s">
        <v>4268</v>
      </c>
      <c r="E1442" s="32">
        <f>+VLOOKUP(Table_2[[#This Row],[ID]],LISTAS[],3,0)</f>
        <v>261.04000000000002</v>
      </c>
      <c r="F1442" s="31" t="s">
        <v>8466</v>
      </c>
      <c r="G1442" s="20"/>
      <c r="H1442" s="20"/>
      <c r="I1442" s="110"/>
    </row>
    <row r="1443" spans="1:9" ht="15.75" customHeight="1">
      <c r="A1443" s="31" t="str">
        <f>+Table_2[[#This Row],[Producto]]&amp;Table_2[[#This Row],[Numero]]</f>
        <v>SUPLEMENTO 0,214x22</v>
      </c>
      <c r="B1443" s="31" t="s">
        <v>52</v>
      </c>
      <c r="C1443" s="31" t="s">
        <v>4269</v>
      </c>
      <c r="D1443" s="31" t="s">
        <v>4269</v>
      </c>
      <c r="E1443" s="32">
        <f>+VLOOKUP(Table_2[[#This Row],[ID]],LISTAS[],3,0)</f>
        <v>261.04000000000002</v>
      </c>
      <c r="F1443" s="31" t="s">
        <v>8467</v>
      </c>
      <c r="G1443" s="20"/>
      <c r="H1443" s="20"/>
      <c r="I1443" s="110"/>
    </row>
    <row r="1444" spans="1:9" ht="15.75" customHeight="1">
      <c r="A1444" s="31" t="str">
        <f>+Table_2[[#This Row],[Producto]]&amp;Table_2[[#This Row],[Numero]]</f>
        <v>SUPLEMENTO 0,214x30</v>
      </c>
      <c r="B1444" s="31" t="s">
        <v>52</v>
      </c>
      <c r="C1444" s="31" t="s">
        <v>4270</v>
      </c>
      <c r="D1444" s="31" t="s">
        <v>4270</v>
      </c>
      <c r="E1444" s="32">
        <f>+VLOOKUP(Table_2[[#This Row],[ID]],LISTAS[],3,0)</f>
        <v>415.48</v>
      </c>
      <c r="F1444" s="31" t="s">
        <v>8468</v>
      </c>
      <c r="G1444" s="20"/>
      <c r="H1444" s="20"/>
      <c r="I1444" s="110"/>
    </row>
    <row r="1445" spans="1:9" ht="15.75" customHeight="1">
      <c r="A1445" s="31" t="str">
        <f>+Table_2[[#This Row],[Producto]]&amp;Table_2[[#This Row],[Numero]]</f>
        <v>SUPLEMENTO 0,215x20</v>
      </c>
      <c r="B1445" s="31" t="s">
        <v>52</v>
      </c>
      <c r="C1445" s="31" t="s">
        <v>4271</v>
      </c>
      <c r="D1445" s="31" t="s">
        <v>4271</v>
      </c>
      <c r="E1445" s="32">
        <f>+VLOOKUP(Table_2[[#This Row],[ID]],LISTAS[],3,0)</f>
        <v>261.04000000000002</v>
      </c>
      <c r="F1445" s="31" t="s">
        <v>8469</v>
      </c>
      <c r="G1445" s="20"/>
      <c r="H1445" s="20"/>
      <c r="I1445" s="110"/>
    </row>
    <row r="1446" spans="1:9" ht="15.75" customHeight="1">
      <c r="A1446" s="31" t="str">
        <f>+Table_2[[#This Row],[Producto]]&amp;Table_2[[#This Row],[Numero]]</f>
        <v>SUPLEMENTO 0,215x23</v>
      </c>
      <c r="B1446" s="31" t="s">
        <v>52</v>
      </c>
      <c r="C1446" s="31" t="s">
        <v>4272</v>
      </c>
      <c r="D1446" s="31" t="s">
        <v>4272</v>
      </c>
      <c r="E1446" s="32">
        <f>+VLOOKUP(Table_2[[#This Row],[ID]],LISTAS[],3,0)</f>
        <v>261.04000000000002</v>
      </c>
      <c r="F1446" s="31" t="s">
        <v>8470</v>
      </c>
      <c r="G1446" s="20"/>
      <c r="H1446" s="20"/>
      <c r="I1446" s="110"/>
    </row>
    <row r="1447" spans="1:9" ht="15.75" customHeight="1">
      <c r="A1447" s="31" t="str">
        <f>+Table_2[[#This Row],[Producto]]&amp;Table_2[[#This Row],[Numero]]</f>
        <v>SUPLEMENTO 0,215x30</v>
      </c>
      <c r="B1447" s="31" t="s">
        <v>52</v>
      </c>
      <c r="C1447" s="31" t="s">
        <v>4273</v>
      </c>
      <c r="D1447" s="31" t="s">
        <v>4273</v>
      </c>
      <c r="E1447" s="32">
        <f>+VLOOKUP(Table_2[[#This Row],[ID]],LISTAS[],3,0)</f>
        <v>0</v>
      </c>
      <c r="F1447" s="31" t="s">
        <v>8471</v>
      </c>
      <c r="G1447" s="20"/>
      <c r="H1447" s="20"/>
      <c r="I1447" s="110"/>
    </row>
    <row r="1448" spans="1:9" ht="15.75" customHeight="1">
      <c r="A1448" s="31" t="str">
        <f>+Table_2[[#This Row],[Producto]]&amp;Table_2[[#This Row],[Numero]]</f>
        <v>SUPLEMENTO 0,216x21</v>
      </c>
      <c r="B1448" s="31" t="s">
        <v>52</v>
      </c>
      <c r="C1448" s="31" t="s">
        <v>4226</v>
      </c>
      <c r="D1448" s="31" t="s">
        <v>4226</v>
      </c>
      <c r="E1448" s="32">
        <f>+VLOOKUP(Table_2[[#This Row],[ID]],LISTAS[],3,0)</f>
        <v>261.04000000000002</v>
      </c>
      <c r="F1448" s="31" t="s">
        <v>8472</v>
      </c>
      <c r="G1448" s="20"/>
      <c r="H1448" s="20"/>
      <c r="I1448" s="110"/>
    </row>
    <row r="1449" spans="1:9" ht="15.75" customHeight="1">
      <c r="A1449" s="31" t="str">
        <f>+Table_2[[#This Row],[Producto]]&amp;Table_2[[#This Row],[Numero]]</f>
        <v>SUPLEMENTO 0,216x24</v>
      </c>
      <c r="B1449" s="31" t="s">
        <v>52</v>
      </c>
      <c r="C1449" s="31" t="s">
        <v>4247</v>
      </c>
      <c r="D1449" s="31" t="s">
        <v>4247</v>
      </c>
      <c r="E1449" s="32">
        <f>+VLOOKUP(Table_2[[#This Row],[ID]],LISTAS[],3,0)</f>
        <v>338.14</v>
      </c>
      <c r="F1449" s="31" t="s">
        <v>8473</v>
      </c>
      <c r="G1449" s="20"/>
      <c r="H1449" s="20"/>
      <c r="I1449" s="110"/>
    </row>
    <row r="1450" spans="1:9" ht="15.75" customHeight="1">
      <c r="A1450" s="31" t="str">
        <f>+Table_2[[#This Row],[Producto]]&amp;Table_2[[#This Row],[Numero]]</f>
        <v>SUPLEMENTO 0,216x32</v>
      </c>
      <c r="B1450" s="31" t="s">
        <v>52</v>
      </c>
      <c r="C1450" s="31" t="s">
        <v>4274</v>
      </c>
      <c r="D1450" s="31" t="s">
        <v>4274</v>
      </c>
      <c r="E1450" s="32">
        <f>+VLOOKUP(Table_2[[#This Row],[ID]],LISTAS[],3,0)</f>
        <v>415.48</v>
      </c>
      <c r="F1450" s="31" t="s">
        <v>8474</v>
      </c>
      <c r="G1450" s="20"/>
      <c r="H1450" s="20"/>
      <c r="I1450" s="110"/>
    </row>
    <row r="1451" spans="1:9" ht="15.75" customHeight="1">
      <c r="A1451" s="31" t="str">
        <f>+Table_2[[#This Row],[Producto]]&amp;Table_2[[#This Row],[Numero]]</f>
        <v>SUPLEMENTO 0,217x22</v>
      </c>
      <c r="B1451" s="31" t="s">
        <v>52</v>
      </c>
      <c r="C1451" s="31" t="s">
        <v>4227</v>
      </c>
      <c r="D1451" s="31" t="s">
        <v>4227</v>
      </c>
      <c r="E1451" s="32">
        <f>+VLOOKUP(Table_2[[#This Row],[ID]],LISTAS[],3,0)</f>
        <v>261.04000000000002</v>
      </c>
      <c r="F1451" s="31" t="s">
        <v>8475</v>
      </c>
      <c r="G1451" s="20"/>
      <c r="H1451" s="20"/>
      <c r="I1451" s="110"/>
    </row>
    <row r="1452" spans="1:9" ht="15.75" customHeight="1">
      <c r="A1452" s="31" t="str">
        <f>+Table_2[[#This Row],[Producto]]&amp;Table_2[[#This Row],[Numero]]</f>
        <v>SUPLEMENTO 0,217x25</v>
      </c>
      <c r="B1452" s="31" t="s">
        <v>52</v>
      </c>
      <c r="C1452" s="31" t="s">
        <v>4275</v>
      </c>
      <c r="D1452" s="31" t="s">
        <v>4275</v>
      </c>
      <c r="E1452" s="32">
        <f>+VLOOKUP(Table_2[[#This Row],[ID]],LISTAS[],3,0)</f>
        <v>338.14</v>
      </c>
      <c r="F1452" s="31" t="s">
        <v>8476</v>
      </c>
      <c r="G1452" s="20"/>
      <c r="H1452" s="20"/>
      <c r="I1452" s="110"/>
    </row>
    <row r="1453" spans="1:9" ht="15.75" customHeight="1">
      <c r="A1453" s="31" t="str">
        <f>+Table_2[[#This Row],[Producto]]&amp;Table_2[[#This Row],[Numero]]</f>
        <v>SUPLEMENTO 0,217x33</v>
      </c>
      <c r="B1453" s="31" t="s">
        <v>52</v>
      </c>
      <c r="C1453" s="31" t="s">
        <v>4276</v>
      </c>
      <c r="D1453" s="31" t="s">
        <v>4276</v>
      </c>
      <c r="E1453" s="32">
        <f>+VLOOKUP(Table_2[[#This Row],[ID]],LISTAS[],3,0)</f>
        <v>415.48</v>
      </c>
      <c r="F1453" s="31" t="s">
        <v>8477</v>
      </c>
      <c r="G1453" s="20"/>
      <c r="H1453" s="20"/>
      <c r="I1453" s="110"/>
    </row>
    <row r="1454" spans="1:9" ht="15.75" customHeight="1">
      <c r="A1454" s="31" t="str">
        <f>+Table_2[[#This Row],[Producto]]&amp;Table_2[[#This Row],[Numero]]</f>
        <v>SUPLEMENTO 0,218x23</v>
      </c>
      <c r="B1454" s="31" t="s">
        <v>52</v>
      </c>
      <c r="C1454" s="31" t="s">
        <v>4228</v>
      </c>
      <c r="D1454" s="31" t="s">
        <v>4228</v>
      </c>
      <c r="E1454" s="32">
        <f>+VLOOKUP(Table_2[[#This Row],[ID]],LISTAS[],3,0)</f>
        <v>261.04000000000002</v>
      </c>
      <c r="F1454" s="31" t="s">
        <v>8478</v>
      </c>
      <c r="G1454" s="20"/>
      <c r="H1454" s="20"/>
      <c r="I1454" s="110"/>
    </row>
    <row r="1455" spans="1:9" ht="15.75" customHeight="1">
      <c r="A1455" s="31" t="str">
        <f>+Table_2[[#This Row],[Producto]]&amp;Table_2[[#This Row],[Numero]]</f>
        <v>SUPLEMENTO 0,218x26</v>
      </c>
      <c r="B1455" s="31" t="s">
        <v>52</v>
      </c>
      <c r="C1455" s="31" t="s">
        <v>4277</v>
      </c>
      <c r="D1455" s="31" t="s">
        <v>4277</v>
      </c>
      <c r="E1455" s="32">
        <f>+VLOOKUP(Table_2[[#This Row],[ID]],LISTAS[],3,0)</f>
        <v>338.14</v>
      </c>
      <c r="F1455" s="31" t="s">
        <v>8479</v>
      </c>
      <c r="G1455" s="20"/>
      <c r="H1455" s="20"/>
      <c r="I1455" s="110"/>
    </row>
    <row r="1456" spans="1:9" ht="15.75" customHeight="1">
      <c r="A1456" s="31" t="str">
        <f>+Table_2[[#This Row],[Producto]]&amp;Table_2[[#This Row],[Numero]]</f>
        <v>SUPLEMENTO 0,218x34</v>
      </c>
      <c r="B1456" s="31" t="s">
        <v>52</v>
      </c>
      <c r="C1456" s="31" t="s">
        <v>4278</v>
      </c>
      <c r="D1456" s="31" t="s">
        <v>4278</v>
      </c>
      <c r="E1456" s="32">
        <f>+VLOOKUP(Table_2[[#This Row],[ID]],LISTAS[],3,0)</f>
        <v>558.32000000000005</v>
      </c>
      <c r="F1456" s="31" t="s">
        <v>8480</v>
      </c>
      <c r="G1456" s="20"/>
      <c r="H1456" s="20"/>
      <c r="I1456" s="110"/>
    </row>
    <row r="1457" spans="1:9" ht="15.75" customHeight="1">
      <c r="A1457" s="31" t="str">
        <f>+Table_2[[#This Row],[Producto]]&amp;Table_2[[#This Row],[Numero]]</f>
        <v>SUPLEMENTO 0,219x24</v>
      </c>
      <c r="B1457" s="31" t="s">
        <v>52</v>
      </c>
      <c r="C1457" s="31" t="s">
        <v>4229</v>
      </c>
      <c r="D1457" s="31" t="s">
        <v>4229</v>
      </c>
      <c r="E1457" s="32">
        <f>+VLOOKUP(Table_2[[#This Row],[ID]],LISTAS[],3,0)</f>
        <v>338.14</v>
      </c>
      <c r="F1457" s="31" t="s">
        <v>8481</v>
      </c>
      <c r="G1457" s="20"/>
      <c r="H1457" s="20"/>
      <c r="I1457" s="110"/>
    </row>
    <row r="1458" spans="1:9" ht="15.75" customHeight="1">
      <c r="A1458" s="31" t="str">
        <f>+Table_2[[#This Row],[Producto]]&amp;Table_2[[#This Row],[Numero]]</f>
        <v>SUPLEMENTO 0,219x27</v>
      </c>
      <c r="B1458" s="31" t="s">
        <v>52</v>
      </c>
      <c r="C1458" s="31" t="s">
        <v>4279</v>
      </c>
      <c r="D1458" s="31" t="s">
        <v>4279</v>
      </c>
      <c r="E1458" s="32">
        <f>+VLOOKUP(Table_2[[#This Row],[ID]],LISTAS[],3,0)</f>
        <v>338.14</v>
      </c>
      <c r="F1458" s="31" t="s">
        <v>8482</v>
      </c>
      <c r="G1458" s="20"/>
      <c r="H1458" s="20"/>
      <c r="I1458" s="110"/>
    </row>
    <row r="1459" spans="1:9" ht="15.75" customHeight="1">
      <c r="A1459" s="31" t="str">
        <f>+Table_2[[#This Row],[Producto]]&amp;Table_2[[#This Row],[Numero]]</f>
        <v>SUPLEMENTO 0,219x35</v>
      </c>
      <c r="B1459" s="31" t="s">
        <v>52</v>
      </c>
      <c r="C1459" s="31" t="s">
        <v>4280</v>
      </c>
      <c r="D1459" s="31" t="s">
        <v>4280</v>
      </c>
      <c r="E1459" s="32">
        <f>+VLOOKUP(Table_2[[#This Row],[ID]],LISTAS[],3,0)</f>
        <v>558.32000000000005</v>
      </c>
      <c r="F1459" s="31" t="s">
        <v>8483</v>
      </c>
      <c r="G1459" s="20"/>
      <c r="H1459" s="20"/>
      <c r="I1459" s="110"/>
    </row>
    <row r="1460" spans="1:9" ht="15.75" customHeight="1">
      <c r="A1460" s="31" t="str">
        <f>+Table_2[[#This Row],[Producto]]&amp;Table_2[[#This Row],[Numero]]</f>
        <v>SUPLEMENTO 0,220x25</v>
      </c>
      <c r="B1460" s="31" t="s">
        <v>52</v>
      </c>
      <c r="C1460" s="31" t="s">
        <v>4281</v>
      </c>
      <c r="D1460" s="31" t="s">
        <v>4281</v>
      </c>
      <c r="E1460" s="32">
        <f>+VLOOKUP(Table_2[[#This Row],[ID]],LISTAS[],3,0)</f>
        <v>338.14</v>
      </c>
      <c r="F1460" s="31" t="s">
        <v>8484</v>
      </c>
      <c r="G1460" s="20"/>
      <c r="H1460" s="20"/>
      <c r="I1460" s="110"/>
    </row>
    <row r="1461" spans="1:9" ht="15.75" customHeight="1">
      <c r="A1461" s="31" t="str">
        <f>+Table_2[[#This Row],[Producto]]&amp;Table_2[[#This Row],[Numero]]</f>
        <v>SUPLEMENTO 0,220x28</v>
      </c>
      <c r="B1461" s="31" t="s">
        <v>52</v>
      </c>
      <c r="C1461" s="31" t="s">
        <v>4282</v>
      </c>
      <c r="D1461" s="31" t="s">
        <v>4282</v>
      </c>
      <c r="E1461" s="32">
        <f>+VLOOKUP(Table_2[[#This Row],[ID]],LISTAS[],3,0)</f>
        <v>338.14</v>
      </c>
      <c r="F1461" s="31" t="s">
        <v>8485</v>
      </c>
      <c r="G1461" s="20"/>
      <c r="H1461" s="20"/>
      <c r="I1461" s="110"/>
    </row>
    <row r="1462" spans="1:9" ht="15.75" customHeight="1">
      <c r="A1462" s="31" t="str">
        <f>+Table_2[[#This Row],[Producto]]&amp;Table_2[[#This Row],[Numero]]</f>
        <v>SUPLEMENTO 0,220x36</v>
      </c>
      <c r="B1462" s="31" t="s">
        <v>52</v>
      </c>
      <c r="C1462" s="31" t="s">
        <v>4283</v>
      </c>
      <c r="D1462" s="31" t="s">
        <v>4283</v>
      </c>
      <c r="E1462" s="32">
        <f>+VLOOKUP(Table_2[[#This Row],[ID]],LISTAS[],3,0)</f>
        <v>558.32000000000005</v>
      </c>
      <c r="F1462" s="31" t="s">
        <v>8486</v>
      </c>
      <c r="G1462" s="20"/>
      <c r="H1462" s="20"/>
      <c r="I1462" s="110"/>
    </row>
    <row r="1463" spans="1:9" ht="15.75" customHeight="1">
      <c r="A1463" s="31" t="str">
        <f>+Table_2[[#This Row],[Producto]]&amp;Table_2[[#This Row],[Numero]]</f>
        <v>SUPLEMENTO 0,221x26</v>
      </c>
      <c r="B1463" s="31" t="s">
        <v>52</v>
      </c>
      <c r="C1463" s="31" t="s">
        <v>4231</v>
      </c>
      <c r="D1463" s="31" t="s">
        <v>4231</v>
      </c>
      <c r="E1463" s="32">
        <f>+VLOOKUP(Table_2[[#This Row],[ID]],LISTAS[],3,0)</f>
        <v>347.08</v>
      </c>
      <c r="F1463" s="31" t="s">
        <v>8487</v>
      </c>
      <c r="G1463" s="20"/>
      <c r="H1463" s="20"/>
      <c r="I1463" s="110"/>
    </row>
    <row r="1464" spans="1:9" ht="15.75" customHeight="1">
      <c r="A1464" s="31" t="str">
        <f>+Table_2[[#This Row],[Producto]]&amp;Table_2[[#This Row],[Numero]]</f>
        <v>SUPLEMENTO 0,221x29</v>
      </c>
      <c r="B1464" s="31" t="s">
        <v>52</v>
      </c>
      <c r="C1464" s="31" t="s">
        <v>4284</v>
      </c>
      <c r="D1464" s="31" t="s">
        <v>4284</v>
      </c>
      <c r="E1464" s="32">
        <f>+VLOOKUP(Table_2[[#This Row],[ID]],LISTAS[],3,0)</f>
        <v>415.48</v>
      </c>
      <c r="F1464" s="31" t="s">
        <v>8488</v>
      </c>
      <c r="G1464" s="20"/>
      <c r="H1464" s="20"/>
      <c r="I1464" s="110"/>
    </row>
    <row r="1465" spans="1:9" ht="15.75" customHeight="1">
      <c r="A1465" s="31" t="str">
        <f>+Table_2[[#This Row],[Producto]]&amp;Table_2[[#This Row],[Numero]]</f>
        <v>SUPLEMENTO 0,221x37</v>
      </c>
      <c r="B1465" s="31" t="s">
        <v>52</v>
      </c>
      <c r="C1465" s="31" t="s">
        <v>4285</v>
      </c>
      <c r="D1465" s="31" t="s">
        <v>4285</v>
      </c>
      <c r="E1465" s="32">
        <f>+VLOOKUP(Table_2[[#This Row],[ID]],LISTAS[],3,0)</f>
        <v>558.32000000000005</v>
      </c>
      <c r="F1465" s="31" t="s">
        <v>8489</v>
      </c>
      <c r="G1465" s="20"/>
      <c r="H1465" s="20"/>
      <c r="I1465" s="110"/>
    </row>
    <row r="1466" spans="1:9" ht="15.75" customHeight="1">
      <c r="A1466" s="31" t="str">
        <f>+Table_2[[#This Row],[Producto]]&amp;Table_2[[#This Row],[Numero]]</f>
        <v>SUPLEMENTO 0,222x27</v>
      </c>
      <c r="B1466" s="31" t="s">
        <v>52</v>
      </c>
      <c r="C1466" s="31" t="s">
        <v>4286</v>
      </c>
      <c r="D1466" s="31" t="s">
        <v>4286</v>
      </c>
      <c r="E1466" s="32">
        <f>+VLOOKUP(Table_2[[#This Row],[ID]],LISTAS[],3,0)</f>
        <v>347.08</v>
      </c>
      <c r="F1466" s="31" t="s">
        <v>8490</v>
      </c>
      <c r="G1466" s="20"/>
      <c r="H1466" s="20"/>
      <c r="I1466" s="110"/>
    </row>
    <row r="1467" spans="1:9" ht="15.75" customHeight="1">
      <c r="A1467" s="31" t="str">
        <f>+Table_2[[#This Row],[Producto]]&amp;Table_2[[#This Row],[Numero]]</f>
        <v>SUPLEMENTO 0,222x30</v>
      </c>
      <c r="B1467" s="31" t="s">
        <v>52</v>
      </c>
      <c r="C1467" s="31" t="s">
        <v>4287</v>
      </c>
      <c r="D1467" s="31" t="s">
        <v>4287</v>
      </c>
      <c r="E1467" s="32">
        <f>+VLOOKUP(Table_2[[#This Row],[ID]],LISTAS[],3,0)</f>
        <v>415.48</v>
      </c>
      <c r="F1467" s="31" t="s">
        <v>8491</v>
      </c>
      <c r="G1467" s="20"/>
      <c r="H1467" s="20"/>
      <c r="I1467" s="110"/>
    </row>
    <row r="1468" spans="1:9" ht="15.75" customHeight="1">
      <c r="A1468" s="31" t="str">
        <f>+Table_2[[#This Row],[Producto]]&amp;Table_2[[#This Row],[Numero]]</f>
        <v>SUPLEMENTO 0,222x38</v>
      </c>
      <c r="B1468" s="31" t="s">
        <v>52</v>
      </c>
      <c r="C1468" s="31" t="s">
        <v>4288</v>
      </c>
      <c r="D1468" s="31" t="s">
        <v>4288</v>
      </c>
      <c r="E1468" s="32">
        <f>+VLOOKUP(Table_2[[#This Row],[ID]],LISTAS[],3,0)</f>
        <v>558.32000000000005</v>
      </c>
      <c r="F1468" s="31" t="s">
        <v>8492</v>
      </c>
      <c r="G1468" s="20"/>
      <c r="H1468" s="20"/>
      <c r="I1468" s="110"/>
    </row>
    <row r="1469" spans="1:9" ht="15.75" customHeight="1">
      <c r="A1469" s="31" t="str">
        <f>+Table_2[[#This Row],[Producto]]&amp;Table_2[[#This Row],[Numero]]</f>
        <v>SUPLEMENTO 0,223x28</v>
      </c>
      <c r="B1469" s="31" t="s">
        <v>52</v>
      </c>
      <c r="C1469" s="31" t="s">
        <v>4289</v>
      </c>
      <c r="D1469" s="31" t="s">
        <v>4289</v>
      </c>
      <c r="E1469" s="32">
        <f>+VLOOKUP(Table_2[[#This Row],[ID]],LISTAS[],3,0)</f>
        <v>347.08</v>
      </c>
      <c r="F1469" s="31" t="s">
        <v>8493</v>
      </c>
      <c r="G1469" s="20"/>
      <c r="H1469" s="20"/>
      <c r="I1469" s="110"/>
    </row>
    <row r="1470" spans="1:9" ht="15.75" customHeight="1">
      <c r="A1470" s="31" t="str">
        <f>+Table_2[[#This Row],[Producto]]&amp;Table_2[[#This Row],[Numero]]</f>
        <v>SUPLEMENTO 0,223x31</v>
      </c>
      <c r="B1470" s="31" t="s">
        <v>52</v>
      </c>
      <c r="C1470" s="31" t="s">
        <v>4290</v>
      </c>
      <c r="D1470" s="31" t="s">
        <v>4290</v>
      </c>
      <c r="E1470" s="32">
        <f>+VLOOKUP(Table_2[[#This Row],[ID]],LISTAS[],3,0)</f>
        <v>415.48</v>
      </c>
      <c r="F1470" s="31" t="s">
        <v>8494</v>
      </c>
      <c r="G1470" s="20"/>
      <c r="H1470" s="20"/>
      <c r="I1470" s="110"/>
    </row>
    <row r="1471" spans="1:9" ht="15.75" customHeight="1">
      <c r="A1471" s="31" t="str">
        <f>+Table_2[[#This Row],[Producto]]&amp;Table_2[[#This Row],[Numero]]</f>
        <v>SUPLEMENTO 0,223x39</v>
      </c>
      <c r="B1471" s="31" t="s">
        <v>52</v>
      </c>
      <c r="C1471" s="31" t="s">
        <v>4291</v>
      </c>
      <c r="D1471" s="31" t="s">
        <v>4291</v>
      </c>
      <c r="E1471" s="32">
        <f>+VLOOKUP(Table_2[[#This Row],[ID]],LISTAS[],3,0)</f>
        <v>661.52</v>
      </c>
      <c r="F1471" s="31" t="s">
        <v>8495</v>
      </c>
      <c r="G1471" s="20"/>
      <c r="H1471" s="20"/>
      <c r="I1471" s="110"/>
    </row>
    <row r="1472" spans="1:9" ht="15.75" customHeight="1">
      <c r="A1472" s="31" t="str">
        <f>+Table_2[[#This Row],[Producto]]&amp;Table_2[[#This Row],[Numero]]</f>
        <v>SUPLEMENTO 0,224x29</v>
      </c>
      <c r="B1472" s="31" t="s">
        <v>52</v>
      </c>
      <c r="C1472" s="31" t="s">
        <v>4292</v>
      </c>
      <c r="D1472" s="31" t="s">
        <v>4292</v>
      </c>
      <c r="E1472" s="32">
        <f>+VLOOKUP(Table_2[[#This Row],[ID]],LISTAS[],3,0)</f>
        <v>440.62</v>
      </c>
      <c r="F1472" s="31" t="s">
        <v>8496</v>
      </c>
      <c r="G1472" s="20"/>
      <c r="H1472" s="20"/>
      <c r="I1472" s="110"/>
    </row>
    <row r="1473" spans="1:9" ht="15.75" customHeight="1">
      <c r="A1473" s="31" t="str">
        <f>+Table_2[[#This Row],[Producto]]&amp;Table_2[[#This Row],[Numero]]</f>
        <v>SUPLEMENTO 0,224x32</v>
      </c>
      <c r="B1473" s="31" t="s">
        <v>52</v>
      </c>
      <c r="C1473" s="31" t="s">
        <v>4233</v>
      </c>
      <c r="D1473" s="31" t="s">
        <v>4233</v>
      </c>
      <c r="E1473" s="32">
        <f>+VLOOKUP(Table_2[[#This Row],[ID]],LISTAS[],3,0)</f>
        <v>415.48</v>
      </c>
      <c r="F1473" s="31" t="s">
        <v>8497</v>
      </c>
      <c r="G1473" s="20"/>
      <c r="H1473" s="20"/>
      <c r="I1473" s="110"/>
    </row>
    <row r="1474" spans="1:9" ht="15.75" customHeight="1">
      <c r="A1474" s="31" t="str">
        <f>+Table_2[[#This Row],[Producto]]&amp;Table_2[[#This Row],[Numero]]</f>
        <v>SUPLEMENTO 0,224x40</v>
      </c>
      <c r="B1474" s="31" t="s">
        <v>52</v>
      </c>
      <c r="C1474" s="31" t="s">
        <v>4293</v>
      </c>
      <c r="D1474" s="31" t="s">
        <v>4293</v>
      </c>
      <c r="E1474" s="32">
        <f>+VLOOKUP(Table_2[[#This Row],[ID]],LISTAS[],3,0)</f>
        <v>661.52</v>
      </c>
      <c r="F1474" s="31" t="s">
        <v>8498</v>
      </c>
      <c r="G1474" s="20"/>
      <c r="H1474" s="20"/>
      <c r="I1474" s="110"/>
    </row>
    <row r="1475" spans="1:9" ht="15.75" customHeight="1">
      <c r="A1475" s="31" t="str">
        <f>+Table_2[[#This Row],[Producto]]&amp;Table_2[[#This Row],[Numero]]</f>
        <v>SUPLEMENTO 0,225x30</v>
      </c>
      <c r="B1475" s="31" t="s">
        <v>52</v>
      </c>
      <c r="C1475" s="31" t="s">
        <v>4294</v>
      </c>
      <c r="D1475" s="31" t="s">
        <v>4294</v>
      </c>
      <c r="E1475" s="32">
        <f>+VLOOKUP(Table_2[[#This Row],[ID]],LISTAS[],3,0)</f>
        <v>440.62</v>
      </c>
      <c r="F1475" s="31" t="s">
        <v>8499</v>
      </c>
      <c r="G1475" s="20"/>
      <c r="H1475" s="20"/>
      <c r="I1475" s="110"/>
    </row>
    <row r="1476" spans="1:9" ht="15.75" customHeight="1">
      <c r="A1476" s="31" t="str">
        <f>+Table_2[[#This Row],[Producto]]&amp;Table_2[[#This Row],[Numero]]</f>
        <v>SUPLEMENTO 0,225x33</v>
      </c>
      <c r="B1476" s="31" t="s">
        <v>52</v>
      </c>
      <c r="C1476" s="31" t="s">
        <v>4295</v>
      </c>
      <c r="D1476" s="31" t="s">
        <v>4295</v>
      </c>
      <c r="E1476" s="32">
        <f>+VLOOKUP(Table_2[[#This Row],[ID]],LISTAS[],3,0)</f>
        <v>415.48</v>
      </c>
      <c r="F1476" s="31" t="s">
        <v>8500</v>
      </c>
      <c r="G1476" s="20"/>
      <c r="H1476" s="20"/>
      <c r="I1476" s="110"/>
    </row>
    <row r="1477" spans="1:9" ht="15.75" customHeight="1">
      <c r="A1477" s="31" t="str">
        <f>+Table_2[[#This Row],[Producto]]&amp;Table_2[[#This Row],[Numero]]</f>
        <v>SUPLEMENTO 0,225x41</v>
      </c>
      <c r="B1477" s="31" t="s">
        <v>52</v>
      </c>
      <c r="C1477" s="31" t="s">
        <v>4296</v>
      </c>
      <c r="D1477" s="31" t="s">
        <v>4296</v>
      </c>
      <c r="E1477" s="32">
        <f>+VLOOKUP(Table_2[[#This Row],[ID]],LISTAS[],3,0)</f>
        <v>661.52</v>
      </c>
      <c r="F1477" s="31" t="s">
        <v>8501</v>
      </c>
      <c r="G1477" s="20"/>
      <c r="H1477" s="20"/>
      <c r="I1477" s="110"/>
    </row>
    <row r="1478" spans="1:9" ht="15.75" customHeight="1">
      <c r="A1478" s="31" t="str">
        <f>+Table_2[[#This Row],[Producto]]&amp;Table_2[[#This Row],[Numero]]</f>
        <v>SUPLEMENTO 0,226x31</v>
      </c>
      <c r="B1478" s="31" t="s">
        <v>52</v>
      </c>
      <c r="C1478" s="31" t="s">
        <v>4297</v>
      </c>
      <c r="D1478" s="31" t="s">
        <v>4297</v>
      </c>
      <c r="E1478" s="32">
        <f>+VLOOKUP(Table_2[[#This Row],[ID]],LISTAS[],3,0)</f>
        <v>440.62</v>
      </c>
      <c r="F1478" s="31" t="s">
        <v>8502</v>
      </c>
      <c r="G1478" s="20"/>
      <c r="H1478" s="20"/>
      <c r="I1478" s="110"/>
    </row>
    <row r="1479" spans="1:9" ht="15.75" customHeight="1">
      <c r="A1479" s="31" t="str">
        <f>+Table_2[[#This Row],[Producto]]&amp;Table_2[[#This Row],[Numero]]</f>
        <v>SUPLEMENTO 0,226x34</v>
      </c>
      <c r="B1479" s="31" t="s">
        <v>52</v>
      </c>
      <c r="C1479" s="31" t="s">
        <v>4234</v>
      </c>
      <c r="D1479" s="31" t="s">
        <v>4234</v>
      </c>
      <c r="E1479" s="32">
        <f>+VLOOKUP(Table_2[[#This Row],[ID]],LISTAS[],3,0)</f>
        <v>558.32000000000005</v>
      </c>
      <c r="F1479" s="31" t="s">
        <v>8503</v>
      </c>
      <c r="G1479" s="20"/>
      <c r="H1479" s="20"/>
      <c r="I1479" s="110"/>
    </row>
    <row r="1480" spans="1:9" ht="15.75" customHeight="1">
      <c r="A1480" s="31" t="str">
        <f>+Table_2[[#This Row],[Producto]]&amp;Table_2[[#This Row],[Numero]]</f>
        <v>SUPLEMENTO 0,226x42</v>
      </c>
      <c r="B1480" s="31" t="s">
        <v>52</v>
      </c>
      <c r="C1480" s="31" t="s">
        <v>4298</v>
      </c>
      <c r="D1480" s="31" t="s">
        <v>4298</v>
      </c>
      <c r="E1480" s="32">
        <f>+VLOOKUP(Table_2[[#This Row],[ID]],LISTAS[],3,0)</f>
        <v>661.52</v>
      </c>
      <c r="F1480" s="31" t="s">
        <v>8504</v>
      </c>
      <c r="G1480" s="20"/>
      <c r="H1480" s="20"/>
      <c r="I1480" s="110"/>
    </row>
    <row r="1481" spans="1:9" ht="15.75" customHeight="1">
      <c r="A1481" s="31" t="str">
        <f>+Table_2[[#This Row],[Producto]]&amp;Table_2[[#This Row],[Numero]]</f>
        <v>SUPLEMENTO 0,227x35</v>
      </c>
      <c r="B1481" s="31" t="s">
        <v>52</v>
      </c>
      <c r="C1481" s="31" t="s">
        <v>4299</v>
      </c>
      <c r="D1481" s="31" t="s">
        <v>4299</v>
      </c>
      <c r="E1481" s="32">
        <f>+VLOOKUP(Table_2[[#This Row],[ID]],LISTAS[],3,0)</f>
        <v>558.32000000000005</v>
      </c>
      <c r="F1481" s="31" t="s">
        <v>8505</v>
      </c>
      <c r="G1481" s="20"/>
      <c r="H1481" s="20"/>
      <c r="I1481" s="110"/>
    </row>
    <row r="1482" spans="1:9" ht="15.75" customHeight="1">
      <c r="A1482" s="31" t="str">
        <f>+Table_2[[#This Row],[Producto]]&amp;Table_2[[#This Row],[Numero]]</f>
        <v>SUPLEMENTO 0,227x43</v>
      </c>
      <c r="B1482" s="31" t="s">
        <v>52</v>
      </c>
      <c r="C1482" s="31" t="s">
        <v>4300</v>
      </c>
      <c r="D1482" s="31" t="s">
        <v>4300</v>
      </c>
      <c r="E1482" s="32">
        <f>+VLOOKUP(Table_2[[#This Row],[ID]],LISTAS[],3,0)</f>
        <v>661.52</v>
      </c>
      <c r="F1482" s="31" t="s">
        <v>8506</v>
      </c>
      <c r="G1482" s="20"/>
      <c r="H1482" s="20"/>
      <c r="I1482" s="110"/>
    </row>
    <row r="1483" spans="1:9" ht="15.75" customHeight="1">
      <c r="A1483" s="31" t="str">
        <f>+Table_2[[#This Row],[Producto]]&amp;Table_2[[#This Row],[Numero]]</f>
        <v>SUPLEMENTO 0,228x36</v>
      </c>
      <c r="B1483" s="31" t="s">
        <v>52</v>
      </c>
      <c r="C1483" s="31" t="s">
        <v>4243</v>
      </c>
      <c r="D1483" s="31" t="s">
        <v>4243</v>
      </c>
      <c r="E1483" s="32">
        <f>+VLOOKUP(Table_2[[#This Row],[ID]],LISTAS[],3,0)</f>
        <v>558.32000000000005</v>
      </c>
      <c r="F1483" s="31" t="s">
        <v>8507</v>
      </c>
      <c r="G1483" s="20"/>
      <c r="H1483" s="20"/>
      <c r="I1483" s="110"/>
    </row>
    <row r="1484" spans="1:9" ht="15.75" customHeight="1">
      <c r="A1484" s="31" t="str">
        <f>+Table_2[[#This Row],[Producto]]&amp;Table_2[[#This Row],[Numero]]</f>
        <v>SUPLEMENTO 0,228x44</v>
      </c>
      <c r="B1484" s="31" t="s">
        <v>52</v>
      </c>
      <c r="C1484" s="31" t="s">
        <v>4301</v>
      </c>
      <c r="D1484" s="31" t="s">
        <v>4301</v>
      </c>
      <c r="E1484" s="32">
        <f>+VLOOKUP(Table_2[[#This Row],[ID]],LISTAS[],3,0)</f>
        <v>776.33</v>
      </c>
      <c r="F1484" s="31" t="s">
        <v>8508</v>
      </c>
      <c r="G1484" s="20"/>
      <c r="H1484" s="20"/>
      <c r="I1484" s="110"/>
    </row>
    <row r="1485" spans="1:9" ht="15.75" customHeight="1">
      <c r="A1485" s="31" t="str">
        <f>+Table_2[[#This Row],[Producto]]&amp;Table_2[[#This Row],[Numero]]</f>
        <v>SUPLEMENTO 0,229x37</v>
      </c>
      <c r="B1485" s="31" t="s">
        <v>52</v>
      </c>
      <c r="C1485" s="31" t="s">
        <v>4302</v>
      </c>
      <c r="D1485" s="31" t="s">
        <v>4302</v>
      </c>
      <c r="E1485" s="32">
        <f>+VLOOKUP(Table_2[[#This Row],[ID]],LISTAS[],3,0)</f>
        <v>558.32000000000005</v>
      </c>
      <c r="F1485" s="31" t="s">
        <v>8509</v>
      </c>
      <c r="G1485" s="20"/>
      <c r="H1485" s="20"/>
      <c r="I1485" s="110"/>
    </row>
    <row r="1486" spans="1:9" ht="15.75" customHeight="1">
      <c r="A1486" s="31" t="str">
        <f>+Table_2[[#This Row],[Producto]]&amp;Table_2[[#This Row],[Numero]]</f>
        <v>SUPLEMENTO 0,229x45</v>
      </c>
      <c r="B1486" s="31" t="s">
        <v>52</v>
      </c>
      <c r="C1486" s="31" t="s">
        <v>4303</v>
      </c>
      <c r="D1486" s="31" t="s">
        <v>4303</v>
      </c>
      <c r="E1486" s="32">
        <f>+VLOOKUP(Table_2[[#This Row],[ID]],LISTAS[],3,0)</f>
        <v>776.33</v>
      </c>
      <c r="F1486" s="31" t="s">
        <v>8510</v>
      </c>
      <c r="G1486" s="20"/>
      <c r="H1486" s="20"/>
      <c r="I1486" s="110"/>
    </row>
    <row r="1487" spans="1:9" ht="15.75" customHeight="1">
      <c r="A1487" s="31" t="str">
        <f>+Table_2[[#This Row],[Producto]]&amp;Table_2[[#This Row],[Numero]]</f>
        <v>SUPLEMENTO 0,230x35</v>
      </c>
      <c r="B1487" s="31" t="s">
        <v>52</v>
      </c>
      <c r="C1487" s="31" t="s">
        <v>4304</v>
      </c>
      <c r="D1487" s="31" t="s">
        <v>4304</v>
      </c>
      <c r="E1487" s="32">
        <f>+VLOOKUP(Table_2[[#This Row],[ID]],LISTAS[],3,0)</f>
        <v>574.51</v>
      </c>
      <c r="F1487" s="31" t="s">
        <v>8511</v>
      </c>
      <c r="G1487" s="20"/>
      <c r="H1487" s="20"/>
      <c r="I1487" s="110"/>
    </row>
    <row r="1488" spans="1:9" ht="15.75" customHeight="1">
      <c r="A1488" s="31" t="str">
        <f>+Table_2[[#This Row],[Producto]]&amp;Table_2[[#This Row],[Numero]]</f>
        <v>SUPLEMENTO 0,230x38</v>
      </c>
      <c r="B1488" s="31" t="s">
        <v>52</v>
      </c>
      <c r="C1488" s="31" t="s">
        <v>4305</v>
      </c>
      <c r="D1488" s="31" t="s">
        <v>4305</v>
      </c>
      <c r="E1488" s="32">
        <f>+VLOOKUP(Table_2[[#This Row],[ID]],LISTAS[],3,0)</f>
        <v>558.32000000000005</v>
      </c>
      <c r="F1488" s="31" t="s">
        <v>8512</v>
      </c>
      <c r="G1488" s="20"/>
      <c r="H1488" s="20"/>
      <c r="I1488" s="110"/>
    </row>
    <row r="1489" spans="1:9" ht="15.75" customHeight="1">
      <c r="A1489" s="31" t="str">
        <f>+Table_2[[#This Row],[Producto]]&amp;Table_2[[#This Row],[Numero]]</f>
        <v>SUPLEMENTO 0,230x46</v>
      </c>
      <c r="B1489" s="31" t="s">
        <v>52</v>
      </c>
      <c r="C1489" s="31" t="s">
        <v>4306</v>
      </c>
      <c r="D1489" s="31" t="s">
        <v>4306</v>
      </c>
      <c r="E1489" s="32">
        <f>+VLOOKUP(Table_2[[#This Row],[ID]],LISTAS[],3,0)</f>
        <v>776.33</v>
      </c>
      <c r="F1489" s="31" t="s">
        <v>8513</v>
      </c>
      <c r="G1489" s="20"/>
      <c r="H1489" s="20"/>
      <c r="I1489" s="110"/>
    </row>
    <row r="1490" spans="1:9" ht="15.75" customHeight="1">
      <c r="A1490" s="31" t="str">
        <f>+Table_2[[#This Row],[Producto]]&amp;Table_2[[#This Row],[Numero]]</f>
        <v>SUPLEMENTO 0,231x39</v>
      </c>
      <c r="B1490" s="31" t="s">
        <v>52</v>
      </c>
      <c r="C1490" s="31" t="s">
        <v>4307</v>
      </c>
      <c r="D1490" s="31" t="s">
        <v>4307</v>
      </c>
      <c r="E1490" s="32">
        <f>+VLOOKUP(Table_2[[#This Row],[ID]],LISTAS[],3,0)</f>
        <v>661.52</v>
      </c>
      <c r="F1490" s="31" t="s">
        <v>8514</v>
      </c>
      <c r="G1490" s="20"/>
      <c r="H1490" s="20"/>
      <c r="I1490" s="110"/>
    </row>
    <row r="1491" spans="1:9" ht="15.75" customHeight="1">
      <c r="A1491" s="31" t="str">
        <f>+Table_2[[#This Row],[Producto]]&amp;Table_2[[#This Row],[Numero]]</f>
        <v>SUPLEMENTO 0,231x47</v>
      </c>
      <c r="B1491" s="31" t="s">
        <v>52</v>
      </c>
      <c r="C1491" s="31" t="s">
        <v>4308</v>
      </c>
      <c r="D1491" s="31" t="s">
        <v>4308</v>
      </c>
      <c r="E1491" s="32">
        <f>+VLOOKUP(Table_2[[#This Row],[ID]],LISTAS[],3,0)</f>
        <v>776.33</v>
      </c>
      <c r="F1491" s="31" t="s">
        <v>8515</v>
      </c>
      <c r="G1491" s="20"/>
      <c r="H1491" s="20"/>
      <c r="I1491" s="110"/>
    </row>
    <row r="1492" spans="1:9" ht="15.75" customHeight="1">
      <c r="A1492" s="31" t="str">
        <f>+Table_2[[#This Row],[Producto]]&amp;Table_2[[#This Row],[Numero]]</f>
        <v>SUPLEMENTO 0,232x40</v>
      </c>
      <c r="B1492" s="31" t="s">
        <v>52</v>
      </c>
      <c r="C1492" s="31" t="s">
        <v>4248</v>
      </c>
      <c r="D1492" s="31" t="s">
        <v>4248</v>
      </c>
      <c r="E1492" s="32">
        <f>+VLOOKUP(Table_2[[#This Row],[ID]],LISTAS[],3,0)</f>
        <v>661.52</v>
      </c>
      <c r="F1492" s="31" t="s">
        <v>8516</v>
      </c>
      <c r="G1492" s="20"/>
      <c r="H1492" s="20"/>
      <c r="I1492" s="110"/>
    </row>
    <row r="1493" spans="1:9" ht="15.75" customHeight="1">
      <c r="A1493" s="31" t="str">
        <f>+Table_2[[#This Row],[Producto]]&amp;Table_2[[#This Row],[Numero]]</f>
        <v>SUPLEMENTO 0,232x48</v>
      </c>
      <c r="B1493" s="31" t="s">
        <v>52</v>
      </c>
      <c r="C1493" s="31" t="s">
        <v>4309</v>
      </c>
      <c r="D1493" s="31" t="s">
        <v>4309</v>
      </c>
      <c r="E1493" s="32">
        <f>+VLOOKUP(Table_2[[#This Row],[ID]],LISTAS[],3,0)</f>
        <v>776.33</v>
      </c>
      <c r="F1493" s="31" t="s">
        <v>8517</v>
      </c>
      <c r="G1493" s="20"/>
      <c r="H1493" s="20"/>
      <c r="I1493" s="110"/>
    </row>
    <row r="1494" spans="1:9" ht="15.75" customHeight="1">
      <c r="A1494" s="31" t="str">
        <f>+Table_2[[#This Row],[Producto]]&amp;Table_2[[#This Row],[Numero]]</f>
        <v>SUPLEMENTO 0,233x41</v>
      </c>
      <c r="B1494" s="31" t="s">
        <v>52</v>
      </c>
      <c r="C1494" s="31" t="s">
        <v>4310</v>
      </c>
      <c r="D1494" s="31" t="s">
        <v>4310</v>
      </c>
      <c r="E1494" s="32">
        <f>+VLOOKUP(Table_2[[#This Row],[ID]],LISTAS[],3,0)</f>
        <v>661.52</v>
      </c>
      <c r="F1494" s="31" t="s">
        <v>8518</v>
      </c>
      <c r="G1494" s="20"/>
      <c r="H1494" s="20"/>
      <c r="I1494" s="110"/>
    </row>
    <row r="1495" spans="1:9" ht="15.75" customHeight="1">
      <c r="A1495" s="31" t="str">
        <f>+Table_2[[#This Row],[Producto]]&amp;Table_2[[#This Row],[Numero]]</f>
        <v>SUPLEMENTO 0,233x49</v>
      </c>
      <c r="B1495" s="31" t="s">
        <v>52</v>
      </c>
      <c r="C1495" s="31" t="s">
        <v>4311</v>
      </c>
      <c r="D1495" s="31" t="s">
        <v>4311</v>
      </c>
      <c r="E1495" s="32">
        <f>+VLOOKUP(Table_2[[#This Row],[ID]],LISTAS[],3,0)</f>
        <v>902.26</v>
      </c>
      <c r="F1495" s="31" t="s">
        <v>8519</v>
      </c>
      <c r="G1495" s="20"/>
      <c r="H1495" s="20"/>
      <c r="I1495" s="110"/>
    </row>
    <row r="1496" spans="1:9" ht="15.75" customHeight="1">
      <c r="A1496" s="31" t="str">
        <f>+Table_2[[#This Row],[Producto]]&amp;Table_2[[#This Row],[Numero]]</f>
        <v>SUPLEMENTO 0,234x42</v>
      </c>
      <c r="B1496" s="31" t="s">
        <v>52</v>
      </c>
      <c r="C1496" s="31" t="s">
        <v>4312</v>
      </c>
      <c r="D1496" s="31" t="s">
        <v>4312</v>
      </c>
      <c r="E1496" s="32">
        <f>+VLOOKUP(Table_2[[#This Row],[ID]],LISTAS[],3,0)</f>
        <v>661.52</v>
      </c>
      <c r="F1496" s="31" t="s">
        <v>8520</v>
      </c>
      <c r="G1496" s="20"/>
      <c r="H1496" s="20"/>
      <c r="I1496" s="110"/>
    </row>
    <row r="1497" spans="1:9" ht="15.75" customHeight="1">
      <c r="A1497" s="31" t="str">
        <f>+Table_2[[#This Row],[Producto]]&amp;Table_2[[#This Row],[Numero]]</f>
        <v>SUPLEMENTO 0,234x50</v>
      </c>
      <c r="B1497" s="31" t="s">
        <v>52</v>
      </c>
      <c r="C1497" s="31" t="s">
        <v>4313</v>
      </c>
      <c r="D1497" s="31" t="s">
        <v>4313</v>
      </c>
      <c r="E1497" s="32">
        <f>+VLOOKUP(Table_2[[#This Row],[ID]],LISTAS[],3,0)</f>
        <v>902.26</v>
      </c>
      <c r="F1497" s="31" t="s">
        <v>8521</v>
      </c>
      <c r="G1497" s="20"/>
      <c r="H1497" s="20"/>
      <c r="I1497" s="110"/>
    </row>
    <row r="1498" spans="1:9" ht="15.75" customHeight="1">
      <c r="A1498" s="31" t="str">
        <f>+Table_2[[#This Row],[Producto]]&amp;Table_2[[#This Row],[Numero]]</f>
        <v>SUPLEMENTO 0,235x43</v>
      </c>
      <c r="B1498" s="31" t="s">
        <v>52</v>
      </c>
      <c r="C1498" s="31" t="s">
        <v>4314</v>
      </c>
      <c r="D1498" s="31" t="s">
        <v>4314</v>
      </c>
      <c r="E1498" s="32">
        <f>+VLOOKUP(Table_2[[#This Row],[ID]],LISTAS[],3,0)</f>
        <v>661.52</v>
      </c>
      <c r="F1498" s="31" t="s">
        <v>8522</v>
      </c>
      <c r="G1498" s="20"/>
      <c r="H1498" s="20"/>
      <c r="I1498" s="110"/>
    </row>
    <row r="1499" spans="1:9" ht="15.75" customHeight="1">
      <c r="A1499" s="31" t="str">
        <f>+Table_2[[#This Row],[Producto]]&amp;Table_2[[#This Row],[Numero]]</f>
        <v>SUPLEMENTO 0,235x51</v>
      </c>
      <c r="B1499" s="31" t="s">
        <v>52</v>
      </c>
      <c r="C1499" s="31" t="s">
        <v>4315</v>
      </c>
      <c r="D1499" s="31" t="s">
        <v>4315</v>
      </c>
      <c r="E1499" s="32">
        <f>+VLOOKUP(Table_2[[#This Row],[ID]],LISTAS[],3,0)</f>
        <v>902.26</v>
      </c>
      <c r="F1499" s="31" t="s">
        <v>8523</v>
      </c>
      <c r="G1499" s="20"/>
      <c r="H1499" s="20"/>
      <c r="I1499" s="110"/>
    </row>
    <row r="1500" spans="1:9" ht="15.75" customHeight="1">
      <c r="A1500" s="31" t="str">
        <f>+Table_2[[#This Row],[Producto]]&amp;Table_2[[#This Row],[Numero]]</f>
        <v>SUPLEMENTO 0,236x44</v>
      </c>
      <c r="B1500" s="31" t="s">
        <v>52</v>
      </c>
      <c r="C1500" s="31" t="s">
        <v>4316</v>
      </c>
      <c r="D1500" s="31" t="s">
        <v>4316</v>
      </c>
      <c r="E1500" s="32">
        <f>+VLOOKUP(Table_2[[#This Row],[ID]],LISTAS[],3,0)</f>
        <v>776.33</v>
      </c>
      <c r="F1500" s="31" t="s">
        <v>8524</v>
      </c>
      <c r="G1500" s="20"/>
      <c r="H1500" s="20"/>
      <c r="I1500" s="110"/>
    </row>
    <row r="1501" spans="1:9" ht="15.75" customHeight="1">
      <c r="A1501" s="31" t="str">
        <f>+Table_2[[#This Row],[Producto]]&amp;Table_2[[#This Row],[Numero]]</f>
        <v>SUPLEMENTO 0,236x52</v>
      </c>
      <c r="B1501" s="31" t="s">
        <v>52</v>
      </c>
      <c r="C1501" s="31" t="s">
        <v>4317</v>
      </c>
      <c r="D1501" s="31" t="s">
        <v>4317</v>
      </c>
      <c r="E1501" s="32">
        <f>+VLOOKUP(Table_2[[#This Row],[ID]],LISTAS[],3,0)</f>
        <v>902.26</v>
      </c>
      <c r="F1501" s="31" t="s">
        <v>8525</v>
      </c>
      <c r="G1501" s="20"/>
      <c r="H1501" s="20"/>
      <c r="I1501" s="110"/>
    </row>
    <row r="1502" spans="1:9" ht="15.75" customHeight="1">
      <c r="A1502" s="31" t="str">
        <f>+Table_2[[#This Row],[Producto]]&amp;Table_2[[#This Row],[Numero]]</f>
        <v>SUPLEMENTO 0,237x45</v>
      </c>
      <c r="B1502" s="31" t="s">
        <v>52</v>
      </c>
      <c r="C1502" s="31" t="s">
        <v>4318</v>
      </c>
      <c r="D1502" s="31" t="s">
        <v>4318</v>
      </c>
      <c r="E1502" s="32">
        <f>+VLOOKUP(Table_2[[#This Row],[ID]],LISTAS[],3,0)</f>
        <v>776.33</v>
      </c>
      <c r="F1502" s="31" t="s">
        <v>8526</v>
      </c>
      <c r="G1502" s="20"/>
      <c r="H1502" s="20"/>
      <c r="I1502" s="110"/>
    </row>
    <row r="1503" spans="1:9" ht="15.75" customHeight="1">
      <c r="A1503" s="31" t="str">
        <f>+Table_2[[#This Row],[Producto]]&amp;Table_2[[#This Row],[Numero]]</f>
        <v>SUPLEMENTO 0,237x53</v>
      </c>
      <c r="B1503" s="31" t="s">
        <v>52</v>
      </c>
      <c r="C1503" s="31" t="s">
        <v>4319</v>
      </c>
      <c r="D1503" s="31" t="s">
        <v>4319</v>
      </c>
      <c r="E1503" s="32">
        <f>+VLOOKUP(Table_2[[#This Row],[ID]],LISTAS[],3,0)</f>
        <v>902.26</v>
      </c>
      <c r="F1503" s="31" t="s">
        <v>8527</v>
      </c>
      <c r="G1503" s="20"/>
      <c r="H1503" s="20"/>
      <c r="I1503" s="110"/>
    </row>
    <row r="1504" spans="1:9" ht="15.75" customHeight="1">
      <c r="A1504" s="31" t="str">
        <f>+Table_2[[#This Row],[Producto]]&amp;Table_2[[#This Row],[Numero]]</f>
        <v>SUPLEMENTO 0,238x46</v>
      </c>
      <c r="B1504" s="31" t="s">
        <v>52</v>
      </c>
      <c r="C1504" s="31" t="s">
        <v>4320</v>
      </c>
      <c r="D1504" s="31" t="s">
        <v>4320</v>
      </c>
      <c r="E1504" s="32">
        <f>+VLOOKUP(Table_2[[#This Row],[ID]],LISTAS[],3,0)</f>
        <v>776.33</v>
      </c>
      <c r="F1504" s="31" t="s">
        <v>8528</v>
      </c>
      <c r="G1504" s="20"/>
      <c r="H1504" s="20"/>
      <c r="I1504" s="110"/>
    </row>
    <row r="1505" spans="1:9" ht="15.75" customHeight="1">
      <c r="A1505" s="31" t="str">
        <f>+Table_2[[#This Row],[Producto]]&amp;Table_2[[#This Row],[Numero]]</f>
        <v>SUPLEMENTO 0,238x54</v>
      </c>
      <c r="B1505" s="31" t="s">
        <v>52</v>
      </c>
      <c r="C1505" s="31" t="s">
        <v>4321</v>
      </c>
      <c r="D1505" s="31" t="s">
        <v>4321</v>
      </c>
      <c r="E1505" s="32">
        <f>+VLOOKUP(Table_2[[#This Row],[ID]],LISTAS[],3,0)</f>
        <v>1037.1199999999999</v>
      </c>
      <c r="F1505" s="31" t="s">
        <v>8529</v>
      </c>
      <c r="G1505" s="20"/>
      <c r="H1505" s="20"/>
      <c r="I1505" s="110"/>
    </row>
    <row r="1506" spans="1:9" ht="15.75" customHeight="1">
      <c r="A1506" s="31" t="str">
        <f>+Table_2[[#This Row],[Producto]]&amp;Table_2[[#This Row],[Numero]]</f>
        <v>SUPLEMENTO 0,239x47</v>
      </c>
      <c r="B1506" s="31" t="s">
        <v>52</v>
      </c>
      <c r="C1506" s="31" t="s">
        <v>4322</v>
      </c>
      <c r="D1506" s="31" t="s">
        <v>4322</v>
      </c>
      <c r="E1506" s="32">
        <f>+VLOOKUP(Table_2[[#This Row],[ID]],LISTAS[],3,0)</f>
        <v>776.33</v>
      </c>
      <c r="F1506" s="31" t="s">
        <v>8530</v>
      </c>
      <c r="G1506" s="20"/>
      <c r="H1506" s="20"/>
      <c r="I1506" s="110"/>
    </row>
    <row r="1507" spans="1:9" ht="15.75" customHeight="1">
      <c r="A1507" s="31" t="str">
        <f>+Table_2[[#This Row],[Producto]]&amp;Table_2[[#This Row],[Numero]]</f>
        <v>SUPLEMENTO 0,239x55</v>
      </c>
      <c r="B1507" s="31" t="s">
        <v>52</v>
      </c>
      <c r="C1507" s="31" t="s">
        <v>4323</v>
      </c>
      <c r="D1507" s="31" t="s">
        <v>4323</v>
      </c>
      <c r="E1507" s="32">
        <f>+VLOOKUP(Table_2[[#This Row],[ID]],LISTAS[],3,0)</f>
        <v>1037.1199999999999</v>
      </c>
      <c r="F1507" s="31" t="s">
        <v>8531</v>
      </c>
      <c r="G1507" s="20"/>
      <c r="H1507" s="20"/>
      <c r="I1507" s="110"/>
    </row>
    <row r="1508" spans="1:9" ht="15.75" customHeight="1">
      <c r="A1508" s="31" t="str">
        <f>+Table_2[[#This Row],[Producto]]&amp;Table_2[[#This Row],[Numero]]</f>
        <v>SUPLEMENTO 0,240x48</v>
      </c>
      <c r="B1508" s="31" t="s">
        <v>52</v>
      </c>
      <c r="C1508" s="31" t="s">
        <v>4324</v>
      </c>
      <c r="D1508" s="31" t="s">
        <v>4324</v>
      </c>
      <c r="E1508" s="32">
        <f>+VLOOKUP(Table_2[[#This Row],[ID]],LISTAS[],3,0)</f>
        <v>776.33</v>
      </c>
      <c r="F1508" s="31" t="s">
        <v>8532</v>
      </c>
      <c r="G1508" s="20"/>
      <c r="H1508" s="20"/>
      <c r="I1508" s="110"/>
    </row>
    <row r="1509" spans="1:9" ht="15.75" customHeight="1">
      <c r="A1509" s="31" t="str">
        <f>+Table_2[[#This Row],[Producto]]&amp;Table_2[[#This Row],[Numero]]</f>
        <v>SUPLEMENTO 0,240x56</v>
      </c>
      <c r="B1509" s="31" t="s">
        <v>52</v>
      </c>
      <c r="C1509" s="31" t="s">
        <v>4325</v>
      </c>
      <c r="D1509" s="31" t="s">
        <v>4325</v>
      </c>
      <c r="E1509" s="32">
        <f>+VLOOKUP(Table_2[[#This Row],[ID]],LISTAS[],3,0)</f>
        <v>1037.1199999999999</v>
      </c>
      <c r="F1509" s="31" t="s">
        <v>8533</v>
      </c>
      <c r="G1509" s="20"/>
      <c r="H1509" s="20"/>
      <c r="I1509" s="110"/>
    </row>
    <row r="1510" spans="1:9" ht="15.75" customHeight="1">
      <c r="A1510" s="31" t="str">
        <f>+Table_2[[#This Row],[Producto]]&amp;Table_2[[#This Row],[Numero]]</f>
        <v>SUPLEMENTO 0,241x49</v>
      </c>
      <c r="B1510" s="31" t="s">
        <v>52</v>
      </c>
      <c r="C1510" s="31" t="s">
        <v>4326</v>
      </c>
      <c r="D1510" s="31" t="s">
        <v>4326</v>
      </c>
      <c r="E1510" s="32">
        <f>+VLOOKUP(Table_2[[#This Row],[ID]],LISTAS[],3,0)</f>
        <v>902.26</v>
      </c>
      <c r="F1510" s="31" t="s">
        <v>8534</v>
      </c>
      <c r="G1510" s="20"/>
      <c r="H1510" s="20"/>
      <c r="I1510" s="110"/>
    </row>
    <row r="1511" spans="1:9" ht="15.75" customHeight="1">
      <c r="A1511" s="31" t="str">
        <f>+Table_2[[#This Row],[Producto]]&amp;Table_2[[#This Row],[Numero]]</f>
        <v>SUPLEMENTO 0,241x57</v>
      </c>
      <c r="B1511" s="31" t="s">
        <v>52</v>
      </c>
      <c r="C1511" s="31" t="s">
        <v>4327</v>
      </c>
      <c r="D1511" s="31" t="s">
        <v>4327</v>
      </c>
      <c r="E1511" s="32">
        <f>+VLOOKUP(Table_2[[#This Row],[ID]],LISTAS[],3,0)</f>
        <v>1037.1199999999999</v>
      </c>
      <c r="F1511" s="31" t="s">
        <v>8535</v>
      </c>
      <c r="G1511" s="20"/>
      <c r="H1511" s="20"/>
      <c r="I1511" s="110"/>
    </row>
    <row r="1512" spans="1:9" ht="15.75" customHeight="1">
      <c r="A1512" s="31" t="str">
        <f>+Table_2[[#This Row],[Producto]]&amp;Table_2[[#This Row],[Numero]]</f>
        <v>SUPLEMENTO 0,242x50</v>
      </c>
      <c r="B1512" s="31" t="s">
        <v>52</v>
      </c>
      <c r="C1512" s="31" t="s">
        <v>4328</v>
      </c>
      <c r="D1512" s="31" t="s">
        <v>4328</v>
      </c>
      <c r="E1512" s="32">
        <f>+VLOOKUP(Table_2[[#This Row],[ID]],LISTAS[],3,0)</f>
        <v>902.26</v>
      </c>
      <c r="F1512" s="31" t="s">
        <v>8536</v>
      </c>
      <c r="G1512" s="20"/>
      <c r="H1512" s="20"/>
      <c r="I1512" s="110"/>
    </row>
    <row r="1513" spans="1:9" ht="15.75" customHeight="1">
      <c r="A1513" s="31" t="str">
        <f>+Table_2[[#This Row],[Producto]]&amp;Table_2[[#This Row],[Numero]]</f>
        <v>SUPLEMENTO 0,242x58</v>
      </c>
      <c r="B1513" s="31" t="s">
        <v>52</v>
      </c>
      <c r="C1513" s="31" t="s">
        <v>4329</v>
      </c>
      <c r="D1513" s="31" t="s">
        <v>4329</v>
      </c>
      <c r="E1513" s="32">
        <f>+VLOOKUP(Table_2[[#This Row],[ID]],LISTAS[],3,0)</f>
        <v>1037.1199999999999</v>
      </c>
      <c r="F1513" s="31" t="s">
        <v>8537</v>
      </c>
      <c r="G1513" s="20"/>
      <c r="H1513" s="20"/>
      <c r="I1513" s="110"/>
    </row>
    <row r="1514" spans="1:9" ht="15.75" customHeight="1">
      <c r="A1514" s="31" t="str">
        <f>+Table_2[[#This Row],[Producto]]&amp;Table_2[[#This Row],[Numero]]</f>
        <v>SUPLEMENTO 0,243x59</v>
      </c>
      <c r="B1514" s="31" t="s">
        <v>52</v>
      </c>
      <c r="C1514" s="31" t="s">
        <v>4330</v>
      </c>
      <c r="D1514" s="31" t="s">
        <v>4330</v>
      </c>
      <c r="E1514" s="32">
        <f>+VLOOKUP(Table_2[[#This Row],[ID]],LISTAS[],3,0)</f>
        <v>1186.25</v>
      </c>
      <c r="F1514" s="31" t="s">
        <v>8538</v>
      </c>
      <c r="G1514" s="20"/>
      <c r="H1514" s="20"/>
      <c r="I1514" s="110"/>
    </row>
    <row r="1515" spans="1:9" ht="15.75" customHeight="1">
      <c r="A1515" s="31" t="str">
        <f>+Table_2[[#This Row],[Producto]]&amp;Table_2[[#This Row],[Numero]]</f>
        <v>SUPLEMENTO 0,244x60</v>
      </c>
      <c r="B1515" s="31" t="s">
        <v>52</v>
      </c>
      <c r="C1515" s="31" t="s">
        <v>4331</v>
      </c>
      <c r="D1515" s="31" t="s">
        <v>4331</v>
      </c>
      <c r="E1515" s="32">
        <f>+VLOOKUP(Table_2[[#This Row],[ID]],LISTAS[],3,0)</f>
        <v>1186.25</v>
      </c>
      <c r="F1515" s="31" t="s">
        <v>8539</v>
      </c>
      <c r="G1515" s="20"/>
      <c r="H1515" s="20"/>
      <c r="I1515" s="110"/>
    </row>
    <row r="1516" spans="1:9" ht="15.75" customHeight="1">
      <c r="A1516" s="31" t="str">
        <f>+Table_2[[#This Row],[Producto]]&amp;Table_2[[#This Row],[Numero]]</f>
        <v>SUPLEMENTO 0,245x61</v>
      </c>
      <c r="B1516" s="31" t="s">
        <v>52</v>
      </c>
      <c r="C1516" s="31" t="s">
        <v>4332</v>
      </c>
      <c r="D1516" s="31" t="s">
        <v>4332</v>
      </c>
      <c r="E1516" s="32">
        <f>+VLOOKUP(Table_2[[#This Row],[ID]],LISTAS[],3,0)</f>
        <v>1186.25</v>
      </c>
      <c r="F1516" s="31" t="s">
        <v>8540</v>
      </c>
      <c r="G1516" s="20"/>
      <c r="H1516" s="20"/>
      <c r="I1516" s="110"/>
    </row>
    <row r="1517" spans="1:9" ht="15.75" customHeight="1">
      <c r="A1517" s="31" t="str">
        <f>+Table_2[[#This Row],[Producto]]&amp;Table_2[[#This Row],[Numero]]</f>
        <v>SUPLEMENTO 0,246x58</v>
      </c>
      <c r="B1517" s="31" t="s">
        <v>52</v>
      </c>
      <c r="C1517" s="31" t="s">
        <v>4333</v>
      </c>
      <c r="D1517" s="31" t="s">
        <v>4333</v>
      </c>
      <c r="E1517" s="32">
        <f>+VLOOKUP(Table_2[[#This Row],[ID]],LISTAS[],3,0)</f>
        <v>1037.1199999999999</v>
      </c>
      <c r="F1517" s="31" t="s">
        <v>8541</v>
      </c>
      <c r="G1517" s="20"/>
      <c r="H1517" s="20"/>
      <c r="I1517" s="110"/>
    </row>
    <row r="1518" spans="1:9" ht="15.75" customHeight="1">
      <c r="A1518" s="31" t="str">
        <f>+Table_2[[#This Row],[Producto]]&amp;Table_2[[#This Row],[Numero]]</f>
        <v>SUPLEMENTO 0,247x59</v>
      </c>
      <c r="B1518" s="31" t="s">
        <v>52</v>
      </c>
      <c r="C1518" s="31" t="s">
        <v>4334</v>
      </c>
      <c r="D1518" s="31" t="s">
        <v>4334</v>
      </c>
      <c r="E1518" s="32">
        <f>+VLOOKUP(Table_2[[#This Row],[ID]],LISTAS[],3,0)</f>
        <v>1186.25</v>
      </c>
      <c r="F1518" s="31" t="s">
        <v>8542</v>
      </c>
      <c r="G1518" s="20"/>
      <c r="H1518" s="20"/>
      <c r="I1518" s="110"/>
    </row>
    <row r="1519" spans="1:9" ht="15.75" customHeight="1">
      <c r="A1519" s="31" t="str">
        <f>+Table_2[[#This Row],[Producto]]&amp;Table_2[[#This Row],[Numero]]</f>
        <v>SUPLEMENTO 0,248x60</v>
      </c>
      <c r="B1519" s="31" t="s">
        <v>52</v>
      </c>
      <c r="C1519" s="31" t="s">
        <v>4335</v>
      </c>
      <c r="D1519" s="31" t="s">
        <v>4335</v>
      </c>
      <c r="E1519" s="32">
        <f>+VLOOKUP(Table_2[[#This Row],[ID]],LISTAS[],3,0)</f>
        <v>1186.25</v>
      </c>
      <c r="F1519" s="31" t="s">
        <v>8543</v>
      </c>
      <c r="G1519" s="20"/>
      <c r="H1519" s="20"/>
      <c r="I1519" s="110"/>
    </row>
    <row r="1520" spans="1:9" ht="15.75" customHeight="1">
      <c r="A1520" s="31" t="str">
        <f>+Table_2[[#This Row],[Producto]]&amp;Table_2[[#This Row],[Numero]]</f>
        <v>SUPLEMENTO 0,249x61</v>
      </c>
      <c r="B1520" s="31" t="s">
        <v>52</v>
      </c>
      <c r="C1520" s="31" t="s">
        <v>4336</v>
      </c>
      <c r="D1520" s="31" t="s">
        <v>4336</v>
      </c>
      <c r="E1520" s="32">
        <f>+VLOOKUP(Table_2[[#This Row],[ID]],LISTAS[],3,0)</f>
        <v>1186.25</v>
      </c>
      <c r="F1520" s="31" t="s">
        <v>8544</v>
      </c>
      <c r="G1520" s="20"/>
      <c r="H1520" s="20"/>
      <c r="I1520" s="110"/>
    </row>
    <row r="1521" spans="1:9" ht="15.75" customHeight="1">
      <c r="A1521" s="31" t="str">
        <f>+Table_2[[#This Row],[Producto]]&amp;Table_2[[#This Row],[Numero]]</f>
        <v>SUPLEMENTO 0,250x62</v>
      </c>
      <c r="B1521" s="31" t="s">
        <v>52</v>
      </c>
      <c r="C1521" s="31" t="s">
        <v>4337</v>
      </c>
      <c r="D1521" s="31" t="s">
        <v>4337</v>
      </c>
      <c r="E1521" s="32">
        <f>+VLOOKUP(Table_2[[#This Row],[ID]],LISTAS[],3,0)</f>
        <v>1186.25</v>
      </c>
      <c r="F1521" s="31" t="s">
        <v>8545</v>
      </c>
      <c r="G1521" s="20"/>
      <c r="H1521" s="20"/>
      <c r="I1521" s="110"/>
    </row>
    <row r="1522" spans="1:9" ht="15.75" customHeight="1">
      <c r="A1522" s="31" t="str">
        <f>+Table_2[[#This Row],[Producto]]&amp;Table_2[[#This Row],[Numero]]</f>
        <v>SUPLEMENTO 0,251x63</v>
      </c>
      <c r="B1522" s="31" t="s">
        <v>52</v>
      </c>
      <c r="C1522" s="31" t="s">
        <v>4338</v>
      </c>
      <c r="D1522" s="31" t="s">
        <v>4338</v>
      </c>
      <c r="E1522" s="32">
        <f>+VLOOKUP(Table_2[[#This Row],[ID]],LISTAS[],3,0)</f>
        <v>1186.25</v>
      </c>
      <c r="F1522" s="31" t="s">
        <v>8546</v>
      </c>
      <c r="G1522" s="20"/>
      <c r="H1522" s="20"/>
      <c r="I1522" s="110"/>
    </row>
    <row r="1523" spans="1:9" ht="15.75" customHeight="1">
      <c r="A1523" s="31" t="str">
        <f>+Table_2[[#This Row],[Producto]]&amp;Table_2[[#This Row],[Numero]]</f>
        <v>SUPLEMENTO 0,252x64</v>
      </c>
      <c r="B1523" s="31" t="s">
        <v>52</v>
      </c>
      <c r="C1523" s="31" t="s">
        <v>4339</v>
      </c>
      <c r="D1523" s="31" t="s">
        <v>4339</v>
      </c>
      <c r="E1523" s="32">
        <f>+VLOOKUP(Table_2[[#This Row],[ID]],LISTAS[],3,0)</f>
        <v>1449.46</v>
      </c>
      <c r="F1523" s="31" t="s">
        <v>8547</v>
      </c>
      <c r="G1523" s="20"/>
      <c r="H1523" s="20"/>
      <c r="I1523" s="110"/>
    </row>
    <row r="1524" spans="1:9" ht="15.75" customHeight="1">
      <c r="A1524" s="31" t="str">
        <f>+Table_2[[#This Row],[Producto]]&amp;Table_2[[#This Row],[Numero]]</f>
        <v>SUPLEMENTO 0,253x65</v>
      </c>
      <c r="B1524" s="31" t="s">
        <v>52</v>
      </c>
      <c r="C1524" s="31" t="s">
        <v>4340</v>
      </c>
      <c r="D1524" s="31" t="s">
        <v>4340</v>
      </c>
      <c r="E1524" s="32">
        <f>+VLOOKUP(Table_2[[#This Row],[ID]],LISTAS[],3,0)</f>
        <v>1449.46</v>
      </c>
      <c r="F1524" s="31" t="s">
        <v>8548</v>
      </c>
      <c r="G1524" s="20"/>
      <c r="H1524" s="20"/>
      <c r="I1524" s="110"/>
    </row>
    <row r="1525" spans="1:9" ht="15.75" customHeight="1">
      <c r="A1525" s="31" t="str">
        <f>+Table_2[[#This Row],[Producto]]&amp;Table_2[[#This Row],[Numero]]</f>
        <v>SUPLEMENTO 0,254x66</v>
      </c>
      <c r="B1525" s="31" t="s">
        <v>52</v>
      </c>
      <c r="C1525" s="31" t="s">
        <v>4341</v>
      </c>
      <c r="D1525" s="31" t="s">
        <v>4341</v>
      </c>
      <c r="E1525" s="32">
        <f>+VLOOKUP(Table_2[[#This Row],[ID]],LISTAS[],3,0)</f>
        <v>1449.46</v>
      </c>
      <c r="F1525" s="31" t="s">
        <v>8549</v>
      </c>
      <c r="G1525" s="20"/>
      <c r="H1525" s="20"/>
      <c r="I1525" s="110"/>
    </row>
    <row r="1526" spans="1:9" ht="15.75" customHeight="1">
      <c r="A1526" s="31" t="str">
        <f>+Table_2[[#This Row],[Producto]]&amp;Table_2[[#This Row],[Numero]]</f>
        <v>SUPLEMENTO 0,255x67</v>
      </c>
      <c r="B1526" s="31" t="s">
        <v>52</v>
      </c>
      <c r="C1526" s="31" t="s">
        <v>4342</v>
      </c>
      <c r="D1526" s="31" t="s">
        <v>4342</v>
      </c>
      <c r="E1526" s="32">
        <f>+VLOOKUP(Table_2[[#This Row],[ID]],LISTAS[],3,0)</f>
        <v>1449.46</v>
      </c>
      <c r="F1526" s="31" t="s">
        <v>8550</v>
      </c>
      <c r="G1526" s="20"/>
      <c r="H1526" s="20"/>
      <c r="I1526" s="110"/>
    </row>
    <row r="1527" spans="1:9" ht="15.75" customHeight="1">
      <c r="A1527" s="31" t="str">
        <f>+Table_2[[#This Row],[Producto]]&amp;Table_2[[#This Row],[Numero]]</f>
        <v>SUPLEMENTO 0,256x68</v>
      </c>
      <c r="B1527" s="31" t="s">
        <v>52</v>
      </c>
      <c r="C1527" s="31" t="s">
        <v>4343</v>
      </c>
      <c r="D1527" s="31" t="s">
        <v>4343</v>
      </c>
      <c r="E1527" s="32">
        <f>+VLOOKUP(Table_2[[#This Row],[ID]],LISTAS[],3,0)</f>
        <v>1449.46</v>
      </c>
      <c r="F1527" s="31" t="s">
        <v>8551</v>
      </c>
      <c r="G1527" s="20"/>
      <c r="H1527" s="20"/>
      <c r="I1527" s="110"/>
    </row>
    <row r="1528" spans="1:9" ht="15.75" customHeight="1">
      <c r="A1528" s="31" t="str">
        <f>+Table_2[[#This Row],[Producto]]&amp;Table_2[[#This Row],[Numero]]</f>
        <v>SUPLEMENTO 0,257x69</v>
      </c>
      <c r="B1528" s="31" t="s">
        <v>52</v>
      </c>
      <c r="C1528" s="31" t="s">
        <v>4344</v>
      </c>
      <c r="D1528" s="31" t="s">
        <v>4344</v>
      </c>
      <c r="E1528" s="32">
        <f>+VLOOKUP(Table_2[[#This Row],[ID]],LISTAS[],3,0)</f>
        <v>1624.21</v>
      </c>
      <c r="F1528" s="31" t="s">
        <v>8552</v>
      </c>
      <c r="G1528" s="20"/>
      <c r="H1528" s="20"/>
      <c r="I1528" s="110"/>
    </row>
    <row r="1529" spans="1:9" ht="15.75" customHeight="1">
      <c r="A1529" s="31" t="str">
        <f>+Table_2[[#This Row],[Producto]]&amp;Table_2[[#This Row],[Numero]]</f>
        <v>SUPLEMENTO 0,258x70</v>
      </c>
      <c r="B1529" s="31" t="s">
        <v>52</v>
      </c>
      <c r="C1529" s="31" t="s">
        <v>4345</v>
      </c>
      <c r="D1529" s="31" t="s">
        <v>4345</v>
      </c>
      <c r="E1529" s="32">
        <f>+VLOOKUP(Table_2[[#This Row],[ID]],LISTAS[],3,0)</f>
        <v>1624.21</v>
      </c>
      <c r="F1529" s="31" t="s">
        <v>8553</v>
      </c>
      <c r="G1529" s="20"/>
      <c r="H1529" s="20"/>
      <c r="I1529" s="110"/>
    </row>
    <row r="1530" spans="1:9" ht="15.75" customHeight="1">
      <c r="A1530" s="31" t="str">
        <f>+Table_2[[#This Row],[Producto]]&amp;Table_2[[#This Row],[Numero]]</f>
        <v>SUPLEMENTO 0,259x71</v>
      </c>
      <c r="B1530" s="31" t="s">
        <v>52</v>
      </c>
      <c r="C1530" s="31" t="s">
        <v>4346</v>
      </c>
      <c r="D1530" s="31" t="s">
        <v>4346</v>
      </c>
      <c r="E1530" s="32">
        <f>+VLOOKUP(Table_2[[#This Row],[ID]],LISTAS[],3,0)</f>
        <v>1624.21</v>
      </c>
      <c r="F1530" s="31" t="s">
        <v>8554</v>
      </c>
      <c r="G1530" s="20"/>
      <c r="H1530" s="20"/>
      <c r="I1530" s="110"/>
    </row>
    <row r="1531" spans="1:9" ht="15.75" customHeight="1">
      <c r="A1531" s="31" t="str">
        <f>+Table_2[[#This Row],[Producto]]&amp;Table_2[[#This Row],[Numero]]</f>
        <v>SUPLEMENTO 0,260x72</v>
      </c>
      <c r="B1531" s="31" t="s">
        <v>52</v>
      </c>
      <c r="C1531" s="31" t="s">
        <v>4347</v>
      </c>
      <c r="D1531" s="31" t="s">
        <v>4347</v>
      </c>
      <c r="E1531" s="32">
        <f>+VLOOKUP(Table_2[[#This Row],[ID]],LISTAS[],3,0)</f>
        <v>1624.21</v>
      </c>
      <c r="F1531" s="31" t="s">
        <v>8555</v>
      </c>
      <c r="G1531" s="20"/>
      <c r="H1531" s="20"/>
      <c r="I1531" s="110"/>
    </row>
    <row r="1532" spans="1:9" ht="15.75" customHeight="1">
      <c r="A1532" s="31" t="str">
        <f>+Table_2[[#This Row],[Producto]]&amp;Table_2[[#This Row],[Numero]]</f>
        <v>SUPLEMENTO 0,261x73</v>
      </c>
      <c r="B1532" s="31" t="s">
        <v>52</v>
      </c>
      <c r="C1532" s="31" t="s">
        <v>4348</v>
      </c>
      <c r="D1532" s="31" t="s">
        <v>4348</v>
      </c>
      <c r="E1532" s="32">
        <f>+VLOOKUP(Table_2[[#This Row],[ID]],LISTAS[],3,0)</f>
        <v>1624.21</v>
      </c>
      <c r="F1532" s="31" t="s">
        <v>8556</v>
      </c>
      <c r="G1532" s="20"/>
      <c r="H1532" s="20"/>
      <c r="I1532" s="110"/>
    </row>
    <row r="1533" spans="1:9" ht="15.75" customHeight="1">
      <c r="A1533" s="31" t="str">
        <f>+Table_2[[#This Row],[Producto]]&amp;Table_2[[#This Row],[Numero]]</f>
        <v>SUPLEMENTO 0,262x74</v>
      </c>
      <c r="B1533" s="31" t="s">
        <v>52</v>
      </c>
      <c r="C1533" s="31" t="s">
        <v>4349</v>
      </c>
      <c r="D1533" s="31" t="s">
        <v>4349</v>
      </c>
      <c r="E1533" s="32">
        <f>+VLOOKUP(Table_2[[#This Row],[ID]],LISTAS[],3,0)</f>
        <v>1913.76</v>
      </c>
      <c r="F1533" s="31" t="s">
        <v>8557</v>
      </c>
      <c r="G1533" s="20"/>
      <c r="H1533" s="20"/>
      <c r="I1533" s="110"/>
    </row>
    <row r="1534" spans="1:9" ht="15.75" customHeight="1">
      <c r="A1534" s="31" t="str">
        <f>+Table_2[[#This Row],[Producto]]&amp;Table_2[[#This Row],[Numero]]</f>
        <v>SUPLEMENTO 0,263x75</v>
      </c>
      <c r="B1534" s="31" t="s">
        <v>52</v>
      </c>
      <c r="C1534" s="31" t="s">
        <v>4350</v>
      </c>
      <c r="D1534" s="31" t="s">
        <v>4350</v>
      </c>
      <c r="E1534" s="32">
        <f>+VLOOKUP(Table_2[[#This Row],[ID]],LISTAS[],3,0)</f>
        <v>1913.76</v>
      </c>
      <c r="F1534" s="31" t="s">
        <v>8558</v>
      </c>
      <c r="G1534" s="20"/>
      <c r="H1534" s="20"/>
      <c r="I1534" s="110"/>
    </row>
    <row r="1535" spans="1:9" ht="15.75" customHeight="1">
      <c r="A1535" s="31" t="str">
        <f>+Table_2[[#This Row],[Producto]]&amp;Table_2[[#This Row],[Numero]]</f>
        <v>SUPLEMENTO 0,264x76</v>
      </c>
      <c r="B1535" s="31" t="s">
        <v>52</v>
      </c>
      <c r="C1535" s="31" t="s">
        <v>4351</v>
      </c>
      <c r="D1535" s="31" t="s">
        <v>4351</v>
      </c>
      <c r="E1535" s="32">
        <f>+VLOOKUP(Table_2[[#This Row],[ID]],LISTAS[],3,0)</f>
        <v>1913.76</v>
      </c>
      <c r="F1535" s="31" t="s">
        <v>8559</v>
      </c>
      <c r="G1535" s="20"/>
      <c r="H1535" s="20"/>
      <c r="I1535" s="110"/>
    </row>
    <row r="1536" spans="1:9" ht="15.75" customHeight="1">
      <c r="A1536" s="31" t="str">
        <f>+Table_2[[#This Row],[Producto]]&amp;Table_2[[#This Row],[Numero]]</f>
        <v>SUPLEMENTO 0,265x77</v>
      </c>
      <c r="B1536" s="31" t="s">
        <v>52</v>
      </c>
      <c r="C1536" s="31" t="s">
        <v>4352</v>
      </c>
      <c r="D1536" s="31" t="s">
        <v>4352</v>
      </c>
      <c r="E1536" s="32">
        <f>+VLOOKUP(Table_2[[#This Row],[ID]],LISTAS[],3,0)</f>
        <v>1913.76</v>
      </c>
      <c r="F1536" s="31" t="s">
        <v>8560</v>
      </c>
      <c r="G1536" s="20"/>
      <c r="H1536" s="20"/>
      <c r="I1536" s="110"/>
    </row>
    <row r="1537" spans="1:9" ht="15.75" customHeight="1">
      <c r="A1537" s="31" t="str">
        <f>+Table_2[[#This Row],[Producto]]&amp;Table_2[[#This Row],[Numero]]</f>
        <v>SUPLEMENTO 0,266x78</v>
      </c>
      <c r="B1537" s="31" t="s">
        <v>52</v>
      </c>
      <c r="C1537" s="31" t="s">
        <v>4353</v>
      </c>
      <c r="D1537" s="31" t="s">
        <v>4353</v>
      </c>
      <c r="E1537" s="32">
        <f>+VLOOKUP(Table_2[[#This Row],[ID]],LISTAS[],3,0)</f>
        <v>1913.76</v>
      </c>
      <c r="F1537" s="31" t="s">
        <v>8561</v>
      </c>
      <c r="G1537" s="20"/>
      <c r="H1537" s="20"/>
      <c r="I1537" s="110"/>
    </row>
    <row r="1538" spans="1:9" ht="15.75" customHeight="1">
      <c r="A1538" s="31" t="str">
        <f>+Table_2[[#This Row],[Producto]]&amp;Table_2[[#This Row],[Numero]]</f>
        <v>SUPLEMENTO 0,267x79</v>
      </c>
      <c r="B1538" s="31" t="s">
        <v>52</v>
      </c>
      <c r="C1538" s="31" t="s">
        <v>4354</v>
      </c>
      <c r="D1538" s="31" t="s">
        <v>4354</v>
      </c>
      <c r="E1538" s="32">
        <f>+VLOOKUP(Table_2[[#This Row],[ID]],LISTAS[],3,0)</f>
        <v>2111.23</v>
      </c>
      <c r="F1538" s="31" t="s">
        <v>8562</v>
      </c>
      <c r="G1538" s="20"/>
      <c r="H1538" s="20"/>
      <c r="I1538" s="110"/>
    </row>
    <row r="1539" spans="1:9" ht="15.75" customHeight="1">
      <c r="A1539" s="31" t="str">
        <f>+Table_2[[#This Row],[Producto]]&amp;Table_2[[#This Row],[Numero]]</f>
        <v>SUPLEMENTO 0,268x80</v>
      </c>
      <c r="B1539" s="31" t="s">
        <v>52</v>
      </c>
      <c r="C1539" s="31" t="s">
        <v>4355</v>
      </c>
      <c r="D1539" s="31" t="s">
        <v>4355</v>
      </c>
      <c r="E1539" s="32">
        <f>+VLOOKUP(Table_2[[#This Row],[ID]],LISTAS[],3,0)</f>
        <v>2111.23</v>
      </c>
      <c r="F1539" s="31" t="s">
        <v>8563</v>
      </c>
      <c r="G1539" s="20"/>
      <c r="H1539" s="20"/>
      <c r="I1539" s="110"/>
    </row>
    <row r="1540" spans="1:9" ht="15.75" customHeight="1">
      <c r="A1540" s="31" t="str">
        <f>+Table_2[[#This Row],[Producto]]&amp;Table_2[[#This Row],[Numero]]</f>
        <v>SUPLEMENTO 0,269x81</v>
      </c>
      <c r="B1540" s="31" t="s">
        <v>52</v>
      </c>
      <c r="C1540" s="31" t="s">
        <v>4356</v>
      </c>
      <c r="D1540" s="31" t="s">
        <v>4356</v>
      </c>
      <c r="E1540" s="32">
        <f>+VLOOKUP(Table_2[[#This Row],[ID]],LISTAS[],3,0)</f>
        <v>2111.23</v>
      </c>
      <c r="F1540" s="31" t="s">
        <v>8564</v>
      </c>
      <c r="G1540" s="20"/>
      <c r="H1540" s="20"/>
      <c r="I1540" s="110"/>
    </row>
    <row r="1541" spans="1:9" ht="15.75" customHeight="1">
      <c r="A1541" s="31" t="str">
        <f>+Table_2[[#This Row],[Producto]]&amp;Table_2[[#This Row],[Numero]]</f>
        <v>SUPLEMENTO 0,270x82</v>
      </c>
      <c r="B1541" s="31" t="s">
        <v>52</v>
      </c>
      <c r="C1541" s="31" t="s">
        <v>4357</v>
      </c>
      <c r="D1541" s="31" t="s">
        <v>4357</v>
      </c>
      <c r="E1541" s="32">
        <f>+VLOOKUP(Table_2[[#This Row],[ID]],LISTAS[],3,0)</f>
        <v>2111.23</v>
      </c>
      <c r="F1541" s="31" t="s">
        <v>8565</v>
      </c>
      <c r="G1541" s="20"/>
      <c r="H1541" s="20"/>
      <c r="I1541" s="110"/>
    </row>
    <row r="1542" spans="1:9" ht="15.75" customHeight="1">
      <c r="A1542" s="31" t="str">
        <f>+Table_2[[#This Row],[Producto]]&amp;Table_2[[#This Row],[Numero]]</f>
        <v>SUPLEMENTO 0,271x83</v>
      </c>
      <c r="B1542" s="31" t="s">
        <v>52</v>
      </c>
      <c r="C1542" s="31" t="s">
        <v>4358</v>
      </c>
      <c r="D1542" s="31" t="s">
        <v>4358</v>
      </c>
      <c r="E1542" s="32">
        <f>+VLOOKUP(Table_2[[#This Row],[ID]],LISTAS[],3,0)</f>
        <v>2111.23</v>
      </c>
      <c r="F1542" s="31" t="s">
        <v>8566</v>
      </c>
      <c r="G1542" s="20"/>
      <c r="H1542" s="20"/>
      <c r="I1542" s="110"/>
    </row>
    <row r="1543" spans="1:9" ht="15.75" customHeight="1">
      <c r="A1543" s="31" t="str">
        <f>+Table_2[[#This Row],[Producto]]&amp;Table_2[[#This Row],[Numero]]</f>
        <v>SUPLEMENTO 0,272x84</v>
      </c>
      <c r="B1543" s="31" t="s">
        <v>52</v>
      </c>
      <c r="C1543" s="31" t="s">
        <v>4359</v>
      </c>
      <c r="D1543" s="31" t="s">
        <v>4359</v>
      </c>
      <c r="E1543" s="32">
        <f>+VLOOKUP(Table_2[[#This Row],[ID]],LISTAS[],3,0)</f>
        <v>2320.54</v>
      </c>
      <c r="F1543" s="31" t="s">
        <v>8567</v>
      </c>
      <c r="G1543" s="20"/>
      <c r="H1543" s="20"/>
      <c r="I1543" s="110"/>
    </row>
    <row r="1544" spans="1:9" ht="15.75" customHeight="1">
      <c r="A1544" s="31" t="str">
        <f>+Table_2[[#This Row],[Producto]]&amp;Table_2[[#This Row],[Numero]]</f>
        <v>SUPLEMENTO 0,273x85</v>
      </c>
      <c r="B1544" s="31" t="s">
        <v>52</v>
      </c>
      <c r="C1544" s="31" t="s">
        <v>4360</v>
      </c>
      <c r="D1544" s="31" t="s">
        <v>4360</v>
      </c>
      <c r="E1544" s="32">
        <f>+VLOOKUP(Table_2[[#This Row],[ID]],LISTAS[],3,0)</f>
        <v>2320.54</v>
      </c>
      <c r="F1544" s="31" t="s">
        <v>8568</v>
      </c>
      <c r="G1544" s="20"/>
      <c r="H1544" s="20"/>
      <c r="I1544" s="110"/>
    </row>
    <row r="1545" spans="1:9" ht="15.75" customHeight="1">
      <c r="A1545" s="31" t="str">
        <f>+Table_2[[#This Row],[Producto]]&amp;Table_2[[#This Row],[Numero]]</f>
        <v>SUPLEMENTO 0,274x86</v>
      </c>
      <c r="B1545" s="31" t="s">
        <v>52</v>
      </c>
      <c r="C1545" s="31" t="s">
        <v>4361</v>
      </c>
      <c r="D1545" s="31" t="s">
        <v>4361</v>
      </c>
      <c r="E1545" s="32">
        <f>+VLOOKUP(Table_2[[#This Row],[ID]],LISTAS[],3,0)</f>
        <v>2320.54</v>
      </c>
      <c r="F1545" s="31" t="s">
        <v>8569</v>
      </c>
      <c r="G1545" s="20"/>
      <c r="H1545" s="20"/>
      <c r="I1545" s="110"/>
    </row>
    <row r="1546" spans="1:9" ht="15.75" customHeight="1">
      <c r="A1546" s="31" t="str">
        <f>+Table_2[[#This Row],[Producto]]&amp;Table_2[[#This Row],[Numero]]</f>
        <v>SUPLEMENTO 0,275x87</v>
      </c>
      <c r="B1546" s="31" t="s">
        <v>52</v>
      </c>
      <c r="C1546" s="31" t="s">
        <v>4362</v>
      </c>
      <c r="D1546" s="31" t="s">
        <v>4362</v>
      </c>
      <c r="E1546" s="32">
        <f>+VLOOKUP(Table_2[[#This Row],[ID]],LISTAS[],3,0)</f>
        <v>2320.54</v>
      </c>
      <c r="F1546" s="31" t="s">
        <v>8570</v>
      </c>
      <c r="G1546" s="20"/>
      <c r="H1546" s="20"/>
      <c r="I1546" s="110"/>
    </row>
    <row r="1547" spans="1:9" ht="15.75" customHeight="1">
      <c r="A1547" s="31" t="str">
        <f>+Table_2[[#This Row],[Producto]]&amp;Table_2[[#This Row],[Numero]]</f>
        <v>SUPLEMENTO 0,276x88</v>
      </c>
      <c r="B1547" s="31" t="s">
        <v>52</v>
      </c>
      <c r="C1547" s="31" t="s">
        <v>4363</v>
      </c>
      <c r="D1547" s="31" t="s">
        <v>4363</v>
      </c>
      <c r="E1547" s="32">
        <f>+VLOOKUP(Table_2[[#This Row],[ID]],LISTAS[],3,0)</f>
        <v>2320.54</v>
      </c>
      <c r="F1547" s="31" t="s">
        <v>8571</v>
      </c>
      <c r="G1547" s="20"/>
      <c r="H1547" s="20"/>
      <c r="I1547" s="110"/>
    </row>
    <row r="1548" spans="1:9" ht="15.75" customHeight="1">
      <c r="A1548" s="31" t="str">
        <f>+Table_2[[#This Row],[Producto]]&amp;Table_2[[#This Row],[Numero]]</f>
        <v>SUPLEMENTO 0,277x89</v>
      </c>
      <c r="B1548" s="31" t="s">
        <v>52</v>
      </c>
      <c r="C1548" s="31" t="s">
        <v>4364</v>
      </c>
      <c r="D1548" s="31" t="s">
        <v>4364</v>
      </c>
      <c r="E1548" s="32">
        <f>+VLOOKUP(Table_2[[#This Row],[ID]],LISTAS[],3,0)</f>
        <v>2541.44</v>
      </c>
      <c r="F1548" s="31" t="s">
        <v>8572</v>
      </c>
      <c r="G1548" s="20"/>
      <c r="H1548" s="20"/>
      <c r="I1548" s="110"/>
    </row>
    <row r="1549" spans="1:9" ht="15.75" customHeight="1">
      <c r="A1549" s="31" t="str">
        <f>+Table_2[[#This Row],[Producto]]&amp;Table_2[[#This Row],[Numero]]</f>
        <v>SUPLEMENTO 0,278x90</v>
      </c>
      <c r="B1549" s="31" t="s">
        <v>52</v>
      </c>
      <c r="C1549" s="31" t="s">
        <v>4365</v>
      </c>
      <c r="D1549" s="31" t="s">
        <v>4365</v>
      </c>
      <c r="E1549" s="32">
        <f>+VLOOKUP(Table_2[[#This Row],[ID]],LISTAS[],3,0)</f>
        <v>2541.44</v>
      </c>
      <c r="F1549" s="31" t="s">
        <v>8573</v>
      </c>
      <c r="G1549" s="20"/>
      <c r="H1549" s="20"/>
      <c r="I1549" s="110"/>
    </row>
    <row r="1550" spans="1:9" ht="15.75" customHeight="1">
      <c r="A1550" s="31" t="str">
        <f>+Table_2[[#This Row],[Producto]]&amp;Table_2[[#This Row],[Numero]]</f>
        <v>SUPLEMENTO 0,279x91</v>
      </c>
      <c r="B1550" s="31" t="s">
        <v>52</v>
      </c>
      <c r="C1550" s="31" t="s">
        <v>4366</v>
      </c>
      <c r="D1550" s="31" t="s">
        <v>4366</v>
      </c>
      <c r="E1550" s="32">
        <f>+VLOOKUP(Table_2[[#This Row],[ID]],LISTAS[],3,0)</f>
        <v>2541.44</v>
      </c>
      <c r="F1550" s="31" t="s">
        <v>8574</v>
      </c>
      <c r="G1550" s="20"/>
      <c r="H1550" s="20"/>
      <c r="I1550" s="110"/>
    </row>
    <row r="1551" spans="1:9" ht="15.75" customHeight="1">
      <c r="A1551" s="31" t="str">
        <f>+Table_2[[#This Row],[Producto]]&amp;Table_2[[#This Row],[Numero]]</f>
        <v>SUPLEMENTO 0,280x92</v>
      </c>
      <c r="B1551" s="31" t="s">
        <v>52</v>
      </c>
      <c r="C1551" s="31" t="s">
        <v>4367</v>
      </c>
      <c r="D1551" s="31" t="s">
        <v>4367</v>
      </c>
      <c r="E1551" s="32">
        <f>+VLOOKUP(Table_2[[#This Row],[ID]],LISTAS[],3,0)</f>
        <v>2541.44</v>
      </c>
      <c r="F1551" s="31" t="s">
        <v>8575</v>
      </c>
      <c r="G1551" s="20"/>
      <c r="H1551" s="20"/>
      <c r="I1551" s="110"/>
    </row>
    <row r="1552" spans="1:9" ht="15.75" customHeight="1">
      <c r="A1552" s="31" t="str">
        <f>+Table_2[[#This Row],[Producto]]&amp;Table_2[[#This Row],[Numero]]</f>
        <v>SUPLEMENTO 0,281x94</v>
      </c>
      <c r="B1552" s="31" t="s">
        <v>52</v>
      </c>
      <c r="C1552" s="31" t="s">
        <v>4368</v>
      </c>
      <c r="D1552" s="31" t="s">
        <v>4368</v>
      </c>
      <c r="E1552" s="32">
        <f>+VLOOKUP(Table_2[[#This Row],[ID]],LISTAS[],3,0)</f>
        <v>0</v>
      </c>
      <c r="F1552" s="31" t="s">
        <v>8576</v>
      </c>
      <c r="G1552" s="20"/>
      <c r="H1552" s="20"/>
      <c r="I1552" s="110"/>
    </row>
    <row r="1553" spans="1:9" ht="15.75" customHeight="1">
      <c r="A1553" s="31" t="str">
        <f>+Table_2[[#This Row],[Producto]]&amp;Table_2[[#This Row],[Numero]]</f>
        <v>SUPLEMENTO 0,282x95</v>
      </c>
      <c r="B1553" s="31" t="s">
        <v>52</v>
      </c>
      <c r="C1553" s="31" t="s">
        <v>4369</v>
      </c>
      <c r="D1553" s="31" t="s">
        <v>4369</v>
      </c>
      <c r="E1553" s="32">
        <f>+VLOOKUP(Table_2[[#This Row],[ID]],LISTAS[],3,0)</f>
        <v>0</v>
      </c>
      <c r="F1553" s="31" t="s">
        <v>8577</v>
      </c>
      <c r="G1553" s="20"/>
      <c r="H1553" s="20"/>
      <c r="I1553" s="110"/>
    </row>
    <row r="1554" spans="1:9" ht="15.75" customHeight="1">
      <c r="A1554" s="31" t="str">
        <f>+Table_2[[#This Row],[Producto]]&amp;Table_2[[#This Row],[Numero]]</f>
        <v>SUPLEMENTO 0,283x96</v>
      </c>
      <c r="B1554" s="31" t="s">
        <v>52</v>
      </c>
      <c r="C1554" s="31" t="s">
        <v>4370</v>
      </c>
      <c r="D1554" s="31" t="s">
        <v>4370</v>
      </c>
      <c r="E1554" s="32">
        <f>+VLOOKUP(Table_2[[#This Row],[ID]],LISTAS[],3,0)</f>
        <v>0</v>
      </c>
      <c r="F1554" s="31" t="s">
        <v>8578</v>
      </c>
      <c r="G1554" s="20"/>
      <c r="H1554" s="20"/>
      <c r="I1554" s="110"/>
    </row>
    <row r="1555" spans="1:9" ht="15.75" customHeight="1">
      <c r="A1555" s="31" t="str">
        <f>+Table_2[[#This Row],[Producto]]&amp;Table_2[[#This Row],[Numero]]</f>
        <v>SUPLEMENTO 0,284x97</v>
      </c>
      <c r="B1555" s="31" t="s">
        <v>52</v>
      </c>
      <c r="C1555" s="31" t="s">
        <v>4371</v>
      </c>
      <c r="D1555" s="31" t="s">
        <v>4371</v>
      </c>
      <c r="E1555" s="32">
        <f>+VLOOKUP(Table_2[[#This Row],[ID]],LISTAS[],3,0)</f>
        <v>0</v>
      </c>
      <c r="F1555" s="31" t="s">
        <v>8579</v>
      </c>
      <c r="G1555" s="20"/>
      <c r="H1555" s="20"/>
      <c r="I1555" s="110"/>
    </row>
    <row r="1556" spans="1:9" ht="15.75" customHeight="1">
      <c r="A1556" s="31" t="str">
        <f>+Table_2[[#This Row],[Producto]]&amp;Table_2[[#This Row],[Numero]]</f>
        <v>SUPLEMENTO 0,285x98</v>
      </c>
      <c r="B1556" s="31" t="s">
        <v>52</v>
      </c>
      <c r="C1556" s="31" t="s">
        <v>4372</v>
      </c>
      <c r="D1556" s="31" t="s">
        <v>4372</v>
      </c>
      <c r="E1556" s="32">
        <f>+VLOOKUP(Table_2[[#This Row],[ID]],LISTAS[],3,0)</f>
        <v>0</v>
      </c>
      <c r="F1556" s="31" t="s">
        <v>8580</v>
      </c>
      <c r="G1556" s="20"/>
      <c r="H1556" s="20"/>
      <c r="I1556" s="110"/>
    </row>
    <row r="1557" spans="1:9" ht="15.75" customHeight="1">
      <c r="A1557" s="31" t="str">
        <f>+Table_2[[#This Row],[Producto]]&amp;Table_2[[#This Row],[Numero]]</f>
        <v>SUPLEMENTO 0,286x99</v>
      </c>
      <c r="B1557" s="31" t="s">
        <v>52</v>
      </c>
      <c r="C1557" s="31" t="s">
        <v>4373</v>
      </c>
      <c r="D1557" s="31" t="s">
        <v>4373</v>
      </c>
      <c r="E1557" s="32">
        <f>+VLOOKUP(Table_2[[#This Row],[ID]],LISTAS[],3,0)</f>
        <v>0</v>
      </c>
      <c r="F1557" s="31" t="s">
        <v>8581</v>
      </c>
      <c r="G1557" s="20"/>
      <c r="H1557" s="20"/>
      <c r="I1557" s="110"/>
    </row>
    <row r="1558" spans="1:9" ht="15.75" customHeight="1">
      <c r="A1558" s="31" t="str">
        <f>+Table_2[[#This Row],[Producto]]&amp;Table_2[[#This Row],[Numero]]</f>
        <v>SUPLEMENTO 0,287x100</v>
      </c>
      <c r="B1558" s="31" t="s">
        <v>52</v>
      </c>
      <c r="C1558" s="31" t="s">
        <v>4374</v>
      </c>
      <c r="D1558" s="31" t="s">
        <v>4374</v>
      </c>
      <c r="E1558" s="32">
        <f>+VLOOKUP(Table_2[[#This Row],[ID]],LISTAS[],3,0)</f>
        <v>0</v>
      </c>
      <c r="F1558" s="31" t="s">
        <v>8582</v>
      </c>
      <c r="G1558" s="20"/>
      <c r="H1558" s="20"/>
      <c r="I1558" s="110"/>
    </row>
    <row r="1559" spans="1:9" ht="15.75" customHeight="1">
      <c r="A1559" s="31" t="str">
        <f>+Table_2[[#This Row],[Producto]]&amp;Table_2[[#This Row],[Numero]]</f>
        <v>SUPLEMENTO 0,288x101</v>
      </c>
      <c r="B1559" s="31" t="s">
        <v>52</v>
      </c>
      <c r="C1559" s="31" t="s">
        <v>4375</v>
      </c>
      <c r="D1559" s="31" t="s">
        <v>4375</v>
      </c>
      <c r="E1559" s="32">
        <f>+VLOOKUP(Table_2[[#This Row],[ID]],LISTAS[],3,0)</f>
        <v>0</v>
      </c>
      <c r="F1559" s="31" t="s">
        <v>8583</v>
      </c>
      <c r="G1559" s="20"/>
      <c r="H1559" s="20"/>
      <c r="I1559" s="110"/>
    </row>
    <row r="1560" spans="1:9" ht="15.75" customHeight="1">
      <c r="A1560" s="31" t="str">
        <f>+Table_2[[#This Row],[Producto]]&amp;Table_2[[#This Row],[Numero]]</f>
        <v>SUPLEMENTO 0,289x102</v>
      </c>
      <c r="B1560" s="31" t="s">
        <v>52</v>
      </c>
      <c r="C1560" s="31" t="s">
        <v>4376</v>
      </c>
      <c r="D1560" s="31" t="s">
        <v>4376</v>
      </c>
      <c r="E1560" s="32">
        <f>+VLOOKUP(Table_2[[#This Row],[ID]],LISTAS[],3,0)</f>
        <v>0</v>
      </c>
      <c r="F1560" s="31" t="s">
        <v>8584</v>
      </c>
      <c r="G1560" s="20"/>
      <c r="H1560" s="20"/>
      <c r="I1560" s="110"/>
    </row>
    <row r="1561" spans="1:9" ht="15.75" customHeight="1">
      <c r="A1561" s="31" t="str">
        <f>+Table_2[[#This Row],[Producto]]&amp;Table_2[[#This Row],[Numero]]</f>
        <v>SUPLEMENTO 0,290x103</v>
      </c>
      <c r="B1561" s="31" t="s">
        <v>52</v>
      </c>
      <c r="C1561" s="31" t="s">
        <v>4377</v>
      </c>
      <c r="D1561" s="31" t="s">
        <v>4377</v>
      </c>
      <c r="E1561" s="32">
        <f>+VLOOKUP(Table_2[[#This Row],[ID]],LISTAS[],3,0)</f>
        <v>0</v>
      </c>
      <c r="F1561" s="31" t="s">
        <v>8585</v>
      </c>
      <c r="G1561" s="20"/>
      <c r="H1561" s="20"/>
      <c r="I1561" s="110"/>
    </row>
    <row r="1562" spans="1:9" ht="15.75" customHeight="1">
      <c r="A1562" s="31" t="str">
        <f>+Table_2[[#This Row],[Producto]]&amp;Table_2[[#This Row],[Numero]]</f>
        <v>SUPLEMENTO 0,291x104</v>
      </c>
      <c r="B1562" s="31" t="s">
        <v>52</v>
      </c>
      <c r="C1562" s="31" t="s">
        <v>4378</v>
      </c>
      <c r="D1562" s="31" t="s">
        <v>4378</v>
      </c>
      <c r="E1562" s="32">
        <f>+VLOOKUP(Table_2[[#This Row],[ID]],LISTAS[],3,0)</f>
        <v>0</v>
      </c>
      <c r="F1562" s="31" t="s">
        <v>8586</v>
      </c>
      <c r="G1562" s="20"/>
      <c r="H1562" s="20"/>
      <c r="I1562" s="110"/>
    </row>
    <row r="1563" spans="1:9" ht="15.75" customHeight="1">
      <c r="A1563" s="31" t="str">
        <f>+Table_2[[#This Row],[Producto]]&amp;Table_2[[#This Row],[Numero]]</f>
        <v>SUPLEMENTO 0,292x105</v>
      </c>
      <c r="B1563" s="31" t="s">
        <v>52</v>
      </c>
      <c r="C1563" s="31" t="s">
        <v>4379</v>
      </c>
      <c r="D1563" s="31" t="s">
        <v>4379</v>
      </c>
      <c r="E1563" s="32">
        <f>+VLOOKUP(Table_2[[#This Row],[ID]],LISTAS[],3,0)</f>
        <v>0</v>
      </c>
      <c r="F1563" s="31" t="s">
        <v>8587</v>
      </c>
      <c r="G1563" s="20"/>
      <c r="H1563" s="20"/>
      <c r="I1563" s="110"/>
    </row>
    <row r="1564" spans="1:9" ht="15.75" customHeight="1">
      <c r="A1564" s="31" t="str">
        <f>+Table_2[[#This Row],[Producto]]&amp;Table_2[[#This Row],[Numero]]</f>
        <v>SUPLEMENTO 0,293x103</v>
      </c>
      <c r="B1564" s="31" t="s">
        <v>52</v>
      </c>
      <c r="C1564" s="31" t="s">
        <v>4380</v>
      </c>
      <c r="D1564" s="31" t="s">
        <v>4380</v>
      </c>
      <c r="E1564" s="32">
        <f>+VLOOKUP(Table_2[[#This Row],[ID]],LISTAS[],3,0)</f>
        <v>0</v>
      </c>
      <c r="F1564" s="31" t="s">
        <v>8588</v>
      </c>
      <c r="G1564" s="20"/>
      <c r="H1564" s="20"/>
      <c r="I1564" s="110"/>
    </row>
    <row r="1565" spans="1:9" ht="15.75" customHeight="1">
      <c r="A1565" s="31" t="str">
        <f>+Table_2[[#This Row],[Producto]]&amp;Table_2[[#This Row],[Numero]]</f>
        <v>SUPLEMENTO 0,294x106</v>
      </c>
      <c r="B1565" s="31" t="s">
        <v>52</v>
      </c>
      <c r="C1565" s="31" t="s">
        <v>4381</v>
      </c>
      <c r="D1565" s="31" t="s">
        <v>4381</v>
      </c>
      <c r="E1565" s="32">
        <f>+VLOOKUP(Table_2[[#This Row],[ID]],LISTAS[],3,0)</f>
        <v>3770.48</v>
      </c>
      <c r="F1565" s="31" t="s">
        <v>8589</v>
      </c>
      <c r="G1565" s="20"/>
      <c r="H1565" s="20"/>
      <c r="I1565" s="110"/>
    </row>
    <row r="1566" spans="1:9" ht="15.75" customHeight="1">
      <c r="A1566" s="31" t="str">
        <f>+Table_2[[#This Row],[Producto]]&amp;Table_2[[#This Row],[Numero]]</f>
        <v>SUPLEMENTO 0,295x107</v>
      </c>
      <c r="B1566" s="31" t="s">
        <v>52</v>
      </c>
      <c r="C1566" s="31" t="s">
        <v>4382</v>
      </c>
      <c r="D1566" s="31" t="s">
        <v>4382</v>
      </c>
      <c r="E1566" s="32">
        <f>+VLOOKUP(Table_2[[#This Row],[ID]],LISTAS[],3,0)</f>
        <v>3770.48</v>
      </c>
      <c r="F1566" s="31" t="s">
        <v>8590</v>
      </c>
      <c r="G1566" s="20"/>
      <c r="H1566" s="20"/>
      <c r="I1566" s="110"/>
    </row>
    <row r="1567" spans="1:9" ht="15.75" customHeight="1">
      <c r="A1567" s="31" t="str">
        <f>+Table_2[[#This Row],[Producto]]&amp;Table_2[[#This Row],[Numero]]</f>
        <v>SUPLEMENTO 0,296x108</v>
      </c>
      <c r="B1567" s="31" t="s">
        <v>52</v>
      </c>
      <c r="C1567" s="31" t="s">
        <v>4383</v>
      </c>
      <c r="D1567" s="31" t="s">
        <v>4383</v>
      </c>
      <c r="E1567" s="32">
        <f>+VLOOKUP(Table_2[[#This Row],[ID]],LISTAS[],3,0)</f>
        <v>3916.7</v>
      </c>
      <c r="F1567" s="31" t="s">
        <v>8591</v>
      </c>
      <c r="G1567" s="20"/>
      <c r="H1567" s="20"/>
      <c r="I1567" s="110"/>
    </row>
    <row r="1568" spans="1:9" ht="15.75" customHeight="1">
      <c r="A1568" s="31" t="str">
        <f>+Table_2[[#This Row],[Producto]]&amp;Table_2[[#This Row],[Numero]]</f>
        <v>SUPLEMENTO 0,297x109</v>
      </c>
      <c r="B1568" s="31" t="s">
        <v>52</v>
      </c>
      <c r="C1568" s="31" t="s">
        <v>4384</v>
      </c>
      <c r="D1568" s="31" t="s">
        <v>4384</v>
      </c>
      <c r="E1568" s="32">
        <f>+VLOOKUP(Table_2[[#This Row],[ID]],LISTAS[],3,0)</f>
        <v>3916.7</v>
      </c>
      <c r="F1568" s="31" t="s">
        <v>8592</v>
      </c>
      <c r="G1568" s="20"/>
      <c r="H1568" s="20"/>
      <c r="I1568" s="110"/>
    </row>
    <row r="1569" spans="1:9" ht="15.75" customHeight="1">
      <c r="A1569" s="31" t="str">
        <f>+Table_2[[#This Row],[Producto]]&amp;Table_2[[#This Row],[Numero]]</f>
        <v>SUPLEMENTO 0,298x110</v>
      </c>
      <c r="B1569" s="31" t="s">
        <v>52</v>
      </c>
      <c r="C1569" s="31" t="s">
        <v>4385</v>
      </c>
      <c r="D1569" s="31" t="s">
        <v>4385</v>
      </c>
      <c r="E1569" s="32">
        <f>+VLOOKUP(Table_2[[#This Row],[ID]],LISTAS[],3,0)</f>
        <v>3916.7</v>
      </c>
      <c r="F1569" s="31" t="s">
        <v>8593</v>
      </c>
      <c r="G1569" s="20"/>
      <c r="H1569" s="20"/>
      <c r="I1569" s="110"/>
    </row>
    <row r="1570" spans="1:9" ht="15.75" customHeight="1">
      <c r="A1570" s="31" t="str">
        <f>+Table_2[[#This Row],[Producto]]&amp;Table_2[[#This Row],[Numero]]</f>
        <v>SUPLEMENTO 0,299x111</v>
      </c>
      <c r="B1570" s="31" t="s">
        <v>52</v>
      </c>
      <c r="C1570" s="31" t="s">
        <v>4386</v>
      </c>
      <c r="D1570" s="31" t="s">
        <v>4386</v>
      </c>
      <c r="E1570" s="32">
        <f>+VLOOKUP(Table_2[[#This Row],[ID]],LISTAS[],3,0)</f>
        <v>3916.7</v>
      </c>
      <c r="F1570" s="31" t="s">
        <v>8594</v>
      </c>
      <c r="G1570" s="20"/>
      <c r="H1570" s="20"/>
      <c r="I1570" s="110"/>
    </row>
    <row r="1571" spans="1:9" ht="15.75" customHeight="1">
      <c r="A1571" s="31" t="str">
        <f>+Table_2[[#This Row],[Producto]]&amp;Table_2[[#This Row],[Numero]]</f>
        <v>SUPLEMENTO 0,2100x111</v>
      </c>
      <c r="B1571" s="31" t="s">
        <v>52</v>
      </c>
      <c r="C1571" s="31" t="s">
        <v>4387</v>
      </c>
      <c r="D1571" s="31" t="s">
        <v>4387</v>
      </c>
      <c r="E1571" s="32">
        <f>+VLOOKUP(Table_2[[#This Row],[ID]],LISTAS[],3,0)</f>
        <v>0</v>
      </c>
      <c r="F1571" s="31" t="s">
        <v>8595</v>
      </c>
      <c r="G1571" s="20"/>
      <c r="H1571" s="20"/>
      <c r="I1571" s="110"/>
    </row>
    <row r="1572" spans="1:9" ht="15.75" customHeight="1">
      <c r="A1572" s="31" t="str">
        <f>+Table_2[[#This Row],[Producto]]&amp;Table_2[[#This Row],[Numero]]</f>
        <v>SUPLEMENTO 0,2100x112</v>
      </c>
      <c r="B1572" s="31" t="s">
        <v>52</v>
      </c>
      <c r="C1572" s="31" t="s">
        <v>4388</v>
      </c>
      <c r="D1572" s="31" t="s">
        <v>4388</v>
      </c>
      <c r="E1572" s="32">
        <f>+VLOOKUP(Table_2[[#This Row],[ID]],LISTAS[],3,0)</f>
        <v>3916.7</v>
      </c>
      <c r="F1572" s="31" t="s">
        <v>8596</v>
      </c>
      <c r="G1572" s="20"/>
      <c r="H1572" s="20"/>
      <c r="I1572" s="110"/>
    </row>
    <row r="1573" spans="1:9" ht="15.75" customHeight="1">
      <c r="A1573" s="31" t="str">
        <f>+Table_2[[#This Row],[Producto]]&amp;Table_2[[#This Row],[Numero]]</f>
        <v>SUPLEMENTO 0,2101x113</v>
      </c>
      <c r="B1573" s="31" t="s">
        <v>52</v>
      </c>
      <c r="C1573" s="31" t="s">
        <v>4389</v>
      </c>
      <c r="D1573" s="31" t="s">
        <v>4389</v>
      </c>
      <c r="E1573" s="32">
        <f>+VLOOKUP(Table_2[[#This Row],[ID]],LISTAS[],3,0)</f>
        <v>0</v>
      </c>
      <c r="F1573" s="31" t="s">
        <v>8597</v>
      </c>
      <c r="G1573" s="20"/>
      <c r="H1573" s="20"/>
      <c r="I1573" s="110"/>
    </row>
    <row r="1574" spans="1:9" ht="15.75" customHeight="1">
      <c r="A1574" s="31" t="str">
        <f>+Table_2[[#This Row],[Producto]]&amp;Table_2[[#This Row],[Numero]]</f>
        <v>SUPLEMENTO 0,2102x114</v>
      </c>
      <c r="B1574" s="31" t="s">
        <v>52</v>
      </c>
      <c r="C1574" s="31" t="s">
        <v>4390</v>
      </c>
      <c r="D1574" s="31" t="s">
        <v>4390</v>
      </c>
      <c r="E1574" s="32">
        <f>+VLOOKUP(Table_2[[#This Row],[ID]],LISTAS[],3,0)</f>
        <v>0</v>
      </c>
      <c r="F1574" s="31" t="s">
        <v>8598</v>
      </c>
      <c r="G1574" s="20"/>
      <c r="H1574" s="20"/>
      <c r="I1574" s="110"/>
    </row>
    <row r="1575" spans="1:9" ht="15.75" customHeight="1">
      <c r="A1575" s="31" t="str">
        <f>+Table_2[[#This Row],[Producto]]&amp;Table_2[[#This Row],[Numero]]</f>
        <v>SUPLEMENTO 0,2103x114</v>
      </c>
      <c r="B1575" s="31" t="s">
        <v>52</v>
      </c>
      <c r="C1575" s="31" t="s">
        <v>4391</v>
      </c>
      <c r="D1575" s="31" t="s">
        <v>4391</v>
      </c>
      <c r="E1575" s="32">
        <f>+VLOOKUP(Table_2[[#This Row],[ID]],LISTAS[],3,0)</f>
        <v>0</v>
      </c>
      <c r="F1575" s="31" t="s">
        <v>8599</v>
      </c>
      <c r="G1575" s="20"/>
      <c r="H1575" s="20"/>
      <c r="I1575" s="110"/>
    </row>
    <row r="1576" spans="1:9" ht="15.75" customHeight="1">
      <c r="A1576" s="31" t="str">
        <f>+Table_2[[#This Row],[Producto]]&amp;Table_2[[#This Row],[Numero]]</f>
        <v>SUPLEMENTO 0,2103x115</v>
      </c>
      <c r="B1576" s="31" t="s">
        <v>52</v>
      </c>
      <c r="C1576" s="31" t="s">
        <v>4392</v>
      </c>
      <c r="D1576" s="31" t="s">
        <v>4392</v>
      </c>
      <c r="E1576" s="32">
        <f>+VLOOKUP(Table_2[[#This Row],[ID]],LISTAS[],3,0)</f>
        <v>0</v>
      </c>
      <c r="F1576" s="31" t="s">
        <v>8600</v>
      </c>
      <c r="G1576" s="20"/>
      <c r="H1576" s="20"/>
      <c r="I1576" s="110"/>
    </row>
    <row r="1577" spans="1:9" ht="15.75" customHeight="1">
      <c r="A1577" s="31" t="str">
        <f>+Table_2[[#This Row],[Producto]]&amp;Table_2[[#This Row],[Numero]]</f>
        <v>SUPLEMENTO 0,2104x114</v>
      </c>
      <c r="B1577" s="31" t="s">
        <v>52</v>
      </c>
      <c r="C1577" s="31" t="s">
        <v>4393</v>
      </c>
      <c r="D1577" s="31" t="s">
        <v>4393</v>
      </c>
      <c r="E1577" s="32">
        <f>+VLOOKUP(Table_2[[#This Row],[ID]],LISTAS[],3,0)</f>
        <v>0</v>
      </c>
      <c r="F1577" s="31" t="s">
        <v>8601</v>
      </c>
      <c r="G1577" s="20"/>
      <c r="H1577" s="20"/>
      <c r="I1577" s="110"/>
    </row>
    <row r="1578" spans="1:9" ht="15.75" customHeight="1">
      <c r="A1578" s="31" t="str">
        <f>+Table_2[[#This Row],[Producto]]&amp;Table_2[[#This Row],[Numero]]</f>
        <v>SUPLEMENTO 0,2104x116</v>
      </c>
      <c r="B1578" s="31" t="s">
        <v>52</v>
      </c>
      <c r="C1578" s="31" t="s">
        <v>4394</v>
      </c>
      <c r="D1578" s="31" t="s">
        <v>4394</v>
      </c>
      <c r="E1578" s="32">
        <f>+VLOOKUP(Table_2[[#This Row],[ID]],LISTAS[],3,0)</f>
        <v>0</v>
      </c>
      <c r="F1578" s="31" t="s">
        <v>8602</v>
      </c>
      <c r="G1578" s="20"/>
      <c r="H1578" s="20"/>
      <c r="I1578" s="110"/>
    </row>
    <row r="1579" spans="1:9" ht="15.75" customHeight="1">
      <c r="A1579" s="31" t="str">
        <f>+Table_2[[#This Row],[Producto]]&amp;Table_2[[#This Row],[Numero]]</f>
        <v>SUPLEMENTO 0,2105x117</v>
      </c>
      <c r="B1579" s="31" t="s">
        <v>52</v>
      </c>
      <c r="C1579" s="31" t="s">
        <v>4395</v>
      </c>
      <c r="D1579" s="31" t="s">
        <v>4395</v>
      </c>
      <c r="E1579" s="32">
        <f>+VLOOKUP(Table_2[[#This Row],[ID]],LISTAS[],3,0)</f>
        <v>4790.6899999999996</v>
      </c>
      <c r="F1579" s="31" t="s">
        <v>8603</v>
      </c>
      <c r="G1579" s="20"/>
      <c r="H1579" s="20"/>
      <c r="I1579" s="110"/>
    </row>
    <row r="1580" spans="1:9" ht="15.75" customHeight="1">
      <c r="A1580" s="31" t="str">
        <f>+Table_2[[#This Row],[Producto]]&amp;Table_2[[#This Row],[Numero]]</f>
        <v>SUPLEMENTO 0,2105x118</v>
      </c>
      <c r="B1580" s="31" t="s">
        <v>52</v>
      </c>
      <c r="C1580" s="31" t="s">
        <v>4396</v>
      </c>
      <c r="D1580" s="31" t="s">
        <v>4396</v>
      </c>
      <c r="E1580" s="32">
        <f>+VLOOKUP(Table_2[[#This Row],[ID]],LISTAS[],3,0)</f>
        <v>0</v>
      </c>
      <c r="F1580" s="31" t="s">
        <v>8604</v>
      </c>
      <c r="G1580" s="20"/>
      <c r="H1580" s="20"/>
      <c r="I1580" s="110"/>
    </row>
    <row r="1581" spans="1:9" ht="15.75" customHeight="1">
      <c r="A1581" s="31" t="str">
        <f>+Table_2[[#This Row],[Producto]]&amp;Table_2[[#This Row],[Numero]]</f>
        <v>SUPLEMENTO 0,2106x118</v>
      </c>
      <c r="B1581" s="31" t="s">
        <v>52</v>
      </c>
      <c r="C1581" s="31" t="s">
        <v>4397</v>
      </c>
      <c r="D1581" s="31" t="s">
        <v>4397</v>
      </c>
      <c r="E1581" s="32">
        <f>+VLOOKUP(Table_2[[#This Row],[ID]],LISTAS[],3,0)</f>
        <v>0</v>
      </c>
      <c r="F1581" s="31" t="s">
        <v>8605</v>
      </c>
      <c r="G1581" s="20"/>
      <c r="H1581" s="20"/>
      <c r="I1581" s="110"/>
    </row>
    <row r="1582" spans="1:9" ht="15.75" customHeight="1">
      <c r="A1582" s="31" t="str">
        <f>+Table_2[[#This Row],[Producto]]&amp;Table_2[[#This Row],[Numero]]</f>
        <v>SUPLEMENTO 0,2107x118</v>
      </c>
      <c r="B1582" s="31" t="s">
        <v>52</v>
      </c>
      <c r="C1582" s="31" t="s">
        <v>4398</v>
      </c>
      <c r="D1582" s="31" t="s">
        <v>4398</v>
      </c>
      <c r="E1582" s="32">
        <f>+VLOOKUP(Table_2[[#This Row],[ID]],LISTAS[],3,0)</f>
        <v>0</v>
      </c>
      <c r="F1582" s="31" t="s">
        <v>8606</v>
      </c>
      <c r="G1582" s="20"/>
      <c r="H1582" s="20"/>
      <c r="I1582" s="110"/>
    </row>
    <row r="1583" spans="1:9" ht="15.75" customHeight="1">
      <c r="A1583" s="31" t="str">
        <f>+Table_2[[#This Row],[Producto]]&amp;Table_2[[#This Row],[Numero]]</f>
        <v>SUPLEMENTO 0,2107x119</v>
      </c>
      <c r="B1583" s="31" t="s">
        <v>52</v>
      </c>
      <c r="C1583" s="31" t="s">
        <v>4399</v>
      </c>
      <c r="D1583" s="31" t="s">
        <v>4399</v>
      </c>
      <c r="E1583" s="32">
        <f>+VLOOKUP(Table_2[[#This Row],[ID]],LISTAS[],3,0)</f>
        <v>0</v>
      </c>
      <c r="F1583" s="31" t="s">
        <v>8607</v>
      </c>
      <c r="G1583" s="20"/>
      <c r="H1583" s="20"/>
      <c r="I1583" s="110"/>
    </row>
    <row r="1584" spans="1:9" ht="15.75" customHeight="1">
      <c r="A1584" s="31" t="str">
        <f>+Table_2[[#This Row],[Producto]]&amp;Table_2[[#This Row],[Numero]]</f>
        <v>SUPLEMENTO 0,2108x120</v>
      </c>
      <c r="B1584" s="31" t="s">
        <v>52</v>
      </c>
      <c r="C1584" s="31" t="s">
        <v>4400</v>
      </c>
      <c r="D1584" s="31" t="s">
        <v>4400</v>
      </c>
      <c r="E1584" s="32">
        <f>+VLOOKUP(Table_2[[#This Row],[ID]],LISTAS[],3,0)</f>
        <v>0</v>
      </c>
      <c r="F1584" s="31" t="s">
        <v>8608</v>
      </c>
      <c r="G1584" s="20"/>
      <c r="H1584" s="20"/>
      <c r="I1584" s="110"/>
    </row>
    <row r="1585" spans="1:9" ht="15.75" customHeight="1">
      <c r="A1585" s="31" t="str">
        <f>+Table_2[[#This Row],[Producto]]&amp;Table_2[[#This Row],[Numero]]</f>
        <v>SUPLEMENTO 0,2109x121</v>
      </c>
      <c r="B1585" s="31" t="s">
        <v>52</v>
      </c>
      <c r="C1585" s="31" t="s">
        <v>4401</v>
      </c>
      <c r="D1585" s="31" t="s">
        <v>4401</v>
      </c>
      <c r="E1585" s="32">
        <f>+VLOOKUP(Table_2[[#This Row],[ID]],LISTAS[],3,0)</f>
        <v>0</v>
      </c>
      <c r="F1585" s="31" t="s">
        <v>8609</v>
      </c>
      <c r="G1585" s="20"/>
      <c r="H1585" s="20"/>
      <c r="I1585" s="110"/>
    </row>
    <row r="1586" spans="1:9" ht="15.75" customHeight="1">
      <c r="A1586" s="31" t="str">
        <f>+Table_2[[#This Row],[Producto]]&amp;Table_2[[#This Row],[Numero]]</f>
        <v>SUPLEMENTO 0,2110x121</v>
      </c>
      <c r="B1586" s="31" t="s">
        <v>52</v>
      </c>
      <c r="C1586" s="31" t="s">
        <v>4402</v>
      </c>
      <c r="D1586" s="31" t="s">
        <v>4402</v>
      </c>
      <c r="E1586" s="32">
        <f>+VLOOKUP(Table_2[[#This Row],[ID]],LISTAS[],3,0)</f>
        <v>0</v>
      </c>
      <c r="F1586" s="31" t="s">
        <v>8610</v>
      </c>
      <c r="G1586" s="20"/>
      <c r="H1586" s="20"/>
      <c r="I1586" s="110"/>
    </row>
    <row r="1587" spans="1:9" ht="15.75" customHeight="1">
      <c r="A1587" s="31" t="str">
        <f>+Table_2[[#This Row],[Producto]]&amp;Table_2[[#This Row],[Numero]]</f>
        <v>SUPLEMENTO 0,2110x124</v>
      </c>
      <c r="B1587" s="31" t="s">
        <v>52</v>
      </c>
      <c r="C1587" s="31" t="s">
        <v>4403</v>
      </c>
      <c r="D1587" s="31" t="s">
        <v>4403</v>
      </c>
      <c r="E1587" s="32">
        <f>+VLOOKUP(Table_2[[#This Row],[ID]],LISTAS[],3,0)</f>
        <v>0</v>
      </c>
      <c r="F1587" s="31" t="s">
        <v>8611</v>
      </c>
      <c r="G1587" s="20"/>
      <c r="H1587" s="20"/>
      <c r="I1587" s="110"/>
    </row>
    <row r="1588" spans="1:9" ht="15.75" customHeight="1">
      <c r="A1588" s="31" t="str">
        <f>+Table_2[[#This Row],[Producto]]&amp;Table_2[[#This Row],[Numero]]</f>
        <v>SUPLEMENTO 0,2111x124</v>
      </c>
      <c r="B1588" s="31" t="s">
        <v>52</v>
      </c>
      <c r="C1588" s="31" t="s">
        <v>4404</v>
      </c>
      <c r="D1588" s="31" t="s">
        <v>4404</v>
      </c>
      <c r="E1588" s="32">
        <f>+VLOOKUP(Table_2[[#This Row],[ID]],LISTAS[],3,0)</f>
        <v>0</v>
      </c>
      <c r="F1588" s="31" t="s">
        <v>8612</v>
      </c>
      <c r="G1588" s="20"/>
      <c r="H1588" s="20"/>
      <c r="I1588" s="110"/>
    </row>
    <row r="1589" spans="1:9" ht="15.75" customHeight="1">
      <c r="A1589" s="31" t="str">
        <f>+Table_2[[#This Row],[Producto]]&amp;Table_2[[#This Row],[Numero]]</f>
        <v>SUPLEMENTO 0,2112x124</v>
      </c>
      <c r="B1589" s="31" t="s">
        <v>52</v>
      </c>
      <c r="C1589" s="31" t="s">
        <v>4405</v>
      </c>
      <c r="D1589" s="31" t="s">
        <v>4405</v>
      </c>
      <c r="E1589" s="32">
        <f>+VLOOKUP(Table_2[[#This Row],[ID]],LISTAS[],3,0)</f>
        <v>0</v>
      </c>
      <c r="F1589" s="31" t="s">
        <v>8613</v>
      </c>
      <c r="G1589" s="20"/>
      <c r="H1589" s="20"/>
      <c r="I1589" s="110"/>
    </row>
    <row r="1590" spans="1:9" ht="15.75" customHeight="1">
      <c r="A1590" s="31" t="str">
        <f>+Table_2[[#This Row],[Producto]]&amp;Table_2[[#This Row],[Numero]]</f>
        <v>SUPLEMENTO 0,2113x127</v>
      </c>
      <c r="B1590" s="31" t="s">
        <v>52</v>
      </c>
      <c r="C1590" s="31" t="s">
        <v>4406</v>
      </c>
      <c r="D1590" s="31" t="s">
        <v>4406</v>
      </c>
      <c r="E1590" s="32">
        <f>+VLOOKUP(Table_2[[#This Row],[ID]],LISTAS[],3,0)</f>
        <v>0</v>
      </c>
      <c r="F1590" s="31" t="s">
        <v>8614</v>
      </c>
      <c r="G1590" s="20"/>
      <c r="H1590" s="20"/>
      <c r="I1590" s="110"/>
    </row>
    <row r="1591" spans="1:9" ht="15.75" customHeight="1">
      <c r="A1591" s="31" t="str">
        <f>+Table_2[[#This Row],[Producto]]&amp;Table_2[[#This Row],[Numero]]</f>
        <v>SUPLEMENTO 0,2114x127</v>
      </c>
      <c r="B1591" s="31" t="s">
        <v>52</v>
      </c>
      <c r="C1591" s="31" t="s">
        <v>4407</v>
      </c>
      <c r="D1591" s="31" t="s">
        <v>4407</v>
      </c>
      <c r="E1591" s="32">
        <f>+VLOOKUP(Table_2[[#This Row],[ID]],LISTAS[],3,0)</f>
        <v>0</v>
      </c>
      <c r="F1591" s="31" t="s">
        <v>8615</v>
      </c>
      <c r="G1591" s="20"/>
      <c r="H1591" s="20"/>
      <c r="I1591" s="110"/>
    </row>
    <row r="1592" spans="1:9" ht="15.75" customHeight="1">
      <c r="A1592" s="31" t="str">
        <f>+Table_2[[#This Row],[Producto]]&amp;Table_2[[#This Row],[Numero]]</f>
        <v>SUPLEMENTO 0,2115x127</v>
      </c>
      <c r="B1592" s="31" t="s">
        <v>52</v>
      </c>
      <c r="C1592" s="31" t="s">
        <v>4408</v>
      </c>
      <c r="D1592" s="31" t="s">
        <v>4408</v>
      </c>
      <c r="E1592" s="32">
        <f>+VLOOKUP(Table_2[[#This Row],[ID]],LISTAS[],3,0)</f>
        <v>5154.4399999999996</v>
      </c>
      <c r="F1592" s="31" t="s">
        <v>8616</v>
      </c>
      <c r="G1592" s="20"/>
      <c r="H1592" s="20"/>
      <c r="I1592" s="110"/>
    </row>
    <row r="1593" spans="1:9" ht="15.75" customHeight="1">
      <c r="A1593" s="31" t="str">
        <f>+Table_2[[#This Row],[Producto]]&amp;Table_2[[#This Row],[Numero]]</f>
        <v>SUPLEMENTO 0,2116x130</v>
      </c>
      <c r="B1593" s="31" t="s">
        <v>52</v>
      </c>
      <c r="C1593" s="31" t="s">
        <v>4409</v>
      </c>
      <c r="D1593" s="31" t="s">
        <v>4409</v>
      </c>
      <c r="E1593" s="32">
        <f>+VLOOKUP(Table_2[[#This Row],[ID]],LISTAS[],3,0)</f>
        <v>0</v>
      </c>
      <c r="F1593" s="31" t="s">
        <v>8617</v>
      </c>
      <c r="G1593" s="20"/>
      <c r="H1593" s="20"/>
      <c r="I1593" s="110"/>
    </row>
    <row r="1594" spans="1:9" ht="15.75" customHeight="1">
      <c r="A1594" s="31" t="str">
        <f>+Table_2[[#This Row],[Producto]]&amp;Table_2[[#This Row],[Numero]]</f>
        <v>SUPLEMENTO 0,2117x130</v>
      </c>
      <c r="B1594" s="31" t="s">
        <v>52</v>
      </c>
      <c r="C1594" s="31" t="s">
        <v>4410</v>
      </c>
      <c r="D1594" s="31" t="s">
        <v>4410</v>
      </c>
      <c r="E1594" s="32">
        <f>+VLOOKUP(Table_2[[#This Row],[ID]],LISTAS[],3,0)</f>
        <v>0</v>
      </c>
      <c r="F1594" s="31" t="s">
        <v>8618</v>
      </c>
      <c r="G1594" s="20"/>
      <c r="H1594" s="20"/>
      <c r="I1594" s="110"/>
    </row>
    <row r="1595" spans="1:9" ht="15.75" customHeight="1">
      <c r="A1595" s="31" t="str">
        <f>+Table_2[[#This Row],[Producto]]&amp;Table_2[[#This Row],[Numero]]</f>
        <v>SUPLEMENTO 0,2118x130</v>
      </c>
      <c r="B1595" s="31" t="s">
        <v>52</v>
      </c>
      <c r="C1595" s="31" t="s">
        <v>4411</v>
      </c>
      <c r="D1595" s="31" t="s">
        <v>4411</v>
      </c>
      <c r="E1595" s="32">
        <f>+VLOOKUP(Table_2[[#This Row],[ID]],LISTAS[],3,0)</f>
        <v>0</v>
      </c>
      <c r="F1595" s="31" t="s">
        <v>8619</v>
      </c>
      <c r="G1595" s="20"/>
      <c r="H1595" s="20"/>
      <c r="I1595" s="110"/>
    </row>
    <row r="1596" spans="1:9" ht="15.75" customHeight="1">
      <c r="A1596" s="31" t="str">
        <f>+Table_2[[#This Row],[Producto]]&amp;Table_2[[#This Row],[Numero]]</f>
        <v>SUPLEMENTO 0,2119x133</v>
      </c>
      <c r="B1596" s="31" t="s">
        <v>52</v>
      </c>
      <c r="C1596" s="31" t="s">
        <v>4412</v>
      </c>
      <c r="D1596" s="31" t="s">
        <v>4412</v>
      </c>
      <c r="E1596" s="32">
        <f>+VLOOKUP(Table_2[[#This Row],[ID]],LISTAS[],3,0)</f>
        <v>0</v>
      </c>
      <c r="F1596" s="31" t="s">
        <v>8620</v>
      </c>
      <c r="G1596" s="20"/>
      <c r="H1596" s="20"/>
      <c r="I1596" s="110"/>
    </row>
    <row r="1597" spans="1:9" ht="15.75" customHeight="1">
      <c r="A1597" s="31" t="str">
        <f>+Table_2[[#This Row],[Producto]]&amp;Table_2[[#This Row],[Numero]]</f>
        <v>SUPLEMENTO 0,2120x133</v>
      </c>
      <c r="B1597" s="31" t="s">
        <v>52</v>
      </c>
      <c r="C1597" s="31" t="s">
        <v>4413</v>
      </c>
      <c r="D1597" s="31" t="s">
        <v>4413</v>
      </c>
      <c r="E1597" s="32">
        <f>+VLOOKUP(Table_2[[#This Row],[ID]],LISTAS[],3,0)</f>
        <v>0</v>
      </c>
      <c r="F1597" s="31" t="s">
        <v>8621</v>
      </c>
      <c r="G1597" s="20"/>
      <c r="H1597" s="20"/>
      <c r="I1597" s="110"/>
    </row>
    <row r="1598" spans="1:9" ht="15.75" customHeight="1">
      <c r="A1598" s="31" t="str">
        <f>+Table_2[[#This Row],[Producto]]&amp;Table_2[[#This Row],[Numero]]</f>
        <v>SUPLEMENTO 0,2121x133</v>
      </c>
      <c r="B1598" s="31" t="s">
        <v>52</v>
      </c>
      <c r="C1598" s="31" t="s">
        <v>4414</v>
      </c>
      <c r="D1598" s="31" t="s">
        <v>4414</v>
      </c>
      <c r="E1598" s="32">
        <f>+VLOOKUP(Table_2[[#This Row],[ID]],LISTAS[],3,0)</f>
        <v>0</v>
      </c>
      <c r="F1598" s="31" t="s">
        <v>8622</v>
      </c>
      <c r="G1598" s="20"/>
      <c r="H1598" s="20"/>
      <c r="I1598" s="110"/>
    </row>
    <row r="1599" spans="1:9" ht="15.75" customHeight="1">
      <c r="A1599" s="31" t="str">
        <f>+Table_2[[#This Row],[Producto]]&amp;Table_2[[#This Row],[Numero]]</f>
        <v>SUPLEMENTO 0,85x10</v>
      </c>
      <c r="B1599" s="31" t="s">
        <v>54</v>
      </c>
      <c r="C1599" s="31" t="s">
        <v>4249</v>
      </c>
      <c r="D1599" s="31" t="s">
        <v>4249</v>
      </c>
      <c r="E1599" s="32">
        <f>+VLOOKUP(Table_2[[#This Row],[ID]],LISTAS[],3,0)</f>
        <v>252.58</v>
      </c>
      <c r="F1599" s="31" t="s">
        <v>8623</v>
      </c>
      <c r="G1599" s="20"/>
      <c r="H1599" s="20"/>
      <c r="I1599" s="110"/>
    </row>
    <row r="1600" spans="1:9" ht="15.75" customHeight="1">
      <c r="A1600" s="31" t="str">
        <f>+Table_2[[#This Row],[Producto]]&amp;Table_2[[#This Row],[Numero]]</f>
        <v>SUPLEMENTO 0,85x13</v>
      </c>
      <c r="B1600" s="31" t="s">
        <v>54</v>
      </c>
      <c r="C1600" s="31" t="s">
        <v>4250</v>
      </c>
      <c r="D1600" s="31" t="s">
        <v>4250</v>
      </c>
      <c r="E1600" s="32">
        <f>+VLOOKUP(Table_2[[#This Row],[ID]],LISTAS[],3,0)</f>
        <v>255.23</v>
      </c>
      <c r="F1600" s="31" t="s">
        <v>8624</v>
      </c>
      <c r="G1600" s="20"/>
      <c r="H1600" s="20"/>
      <c r="I1600" s="110"/>
    </row>
    <row r="1601" spans="1:9" ht="15.75" customHeight="1">
      <c r="A1601" s="31" t="str">
        <f>+Table_2[[#This Row],[Producto]]&amp;Table_2[[#This Row],[Numero]]</f>
        <v>SUPLEMENTO 0,86x11</v>
      </c>
      <c r="B1601" s="31" t="s">
        <v>54</v>
      </c>
      <c r="C1601" s="31" t="s">
        <v>4251</v>
      </c>
      <c r="D1601" s="31" t="s">
        <v>4251</v>
      </c>
      <c r="E1601" s="32">
        <f>+VLOOKUP(Table_2[[#This Row],[ID]],LISTAS[],3,0)</f>
        <v>252.58</v>
      </c>
      <c r="F1601" s="31" t="s">
        <v>8625</v>
      </c>
      <c r="G1601" s="20"/>
      <c r="H1601" s="20"/>
      <c r="I1601" s="110"/>
    </row>
    <row r="1602" spans="1:9" ht="15.75" customHeight="1">
      <c r="A1602" s="31" t="str">
        <f>+Table_2[[#This Row],[Producto]]&amp;Table_2[[#This Row],[Numero]]</f>
        <v>SUPLEMENTO 0,86x14</v>
      </c>
      <c r="B1602" s="31" t="s">
        <v>54</v>
      </c>
      <c r="C1602" s="31" t="s">
        <v>4252</v>
      </c>
      <c r="D1602" s="31" t="s">
        <v>4252</v>
      </c>
      <c r="E1602" s="32">
        <f>+VLOOKUP(Table_2[[#This Row],[ID]],LISTAS[],3,0)</f>
        <v>346.6</v>
      </c>
      <c r="F1602" s="31" t="s">
        <v>8626</v>
      </c>
      <c r="G1602" s="20"/>
      <c r="H1602" s="20"/>
      <c r="I1602" s="110"/>
    </row>
    <row r="1603" spans="1:9" ht="15.75" customHeight="1">
      <c r="A1603" s="31" t="str">
        <f>+Table_2[[#This Row],[Producto]]&amp;Table_2[[#This Row],[Numero]]</f>
        <v>SUPLEMENTO 0,87x12</v>
      </c>
      <c r="B1603" s="31" t="s">
        <v>54</v>
      </c>
      <c r="C1603" s="31" t="s">
        <v>4253</v>
      </c>
      <c r="D1603" s="31" t="s">
        <v>4253</v>
      </c>
      <c r="E1603" s="32">
        <f>+VLOOKUP(Table_2[[#This Row],[ID]],LISTAS[],3,0)</f>
        <v>252.58</v>
      </c>
      <c r="F1603" s="31" t="s">
        <v>8627</v>
      </c>
      <c r="G1603" s="20"/>
      <c r="H1603" s="20"/>
      <c r="I1603" s="110"/>
    </row>
    <row r="1604" spans="1:9" ht="15.75" customHeight="1">
      <c r="A1604" s="31" t="str">
        <f>+Table_2[[#This Row],[Producto]]&amp;Table_2[[#This Row],[Numero]]</f>
        <v>SUPLEMENTO 0,87x15</v>
      </c>
      <c r="B1604" s="31" t="s">
        <v>54</v>
      </c>
      <c r="C1604" s="31" t="s">
        <v>4254</v>
      </c>
      <c r="D1604" s="31" t="s">
        <v>4254</v>
      </c>
      <c r="E1604" s="32">
        <f>+VLOOKUP(Table_2[[#This Row],[ID]],LISTAS[],3,0)</f>
        <v>346.6</v>
      </c>
      <c r="F1604" s="31" t="s">
        <v>8628</v>
      </c>
      <c r="G1604" s="20"/>
      <c r="H1604" s="20"/>
      <c r="I1604" s="110"/>
    </row>
    <row r="1605" spans="1:9" ht="15.75" customHeight="1">
      <c r="A1605" s="31" t="str">
        <f>+Table_2[[#This Row],[Producto]]&amp;Table_2[[#This Row],[Numero]]</f>
        <v>SUPLEMENTO 0,88x13</v>
      </c>
      <c r="B1605" s="31" t="s">
        <v>54</v>
      </c>
      <c r="C1605" s="31" t="s">
        <v>4218</v>
      </c>
      <c r="D1605" s="31" t="s">
        <v>4218</v>
      </c>
      <c r="E1605" s="32">
        <f>+VLOOKUP(Table_2[[#This Row],[ID]],LISTAS[],3,0)</f>
        <v>252.58</v>
      </c>
      <c r="F1605" s="31" t="s">
        <v>8629</v>
      </c>
      <c r="G1605" s="20"/>
      <c r="H1605" s="20"/>
      <c r="I1605" s="110"/>
    </row>
    <row r="1606" spans="1:9" ht="15.75" customHeight="1">
      <c r="A1606" s="31" t="str">
        <f>+Table_2[[#This Row],[Producto]]&amp;Table_2[[#This Row],[Numero]]</f>
        <v>SUPLEMENTO 0,88x16</v>
      </c>
      <c r="B1606" s="31" t="s">
        <v>54</v>
      </c>
      <c r="C1606" s="31" t="s">
        <v>4255</v>
      </c>
      <c r="D1606" s="31" t="s">
        <v>4255</v>
      </c>
      <c r="E1606" s="32">
        <f>+VLOOKUP(Table_2[[#This Row],[ID]],LISTAS[],3,0)</f>
        <v>346.6</v>
      </c>
      <c r="F1606" s="31" t="s">
        <v>8630</v>
      </c>
      <c r="G1606" s="20"/>
      <c r="H1606" s="20"/>
      <c r="I1606" s="110"/>
    </row>
    <row r="1607" spans="1:9" ht="15.75" customHeight="1">
      <c r="A1607" s="31" t="str">
        <f>+Table_2[[#This Row],[Producto]]&amp;Table_2[[#This Row],[Numero]]</f>
        <v>SUPLEMENTO 0,89x14</v>
      </c>
      <c r="B1607" s="31" t="s">
        <v>54</v>
      </c>
      <c r="C1607" s="31" t="s">
        <v>4219</v>
      </c>
      <c r="D1607" s="31" t="s">
        <v>4219</v>
      </c>
      <c r="E1607" s="32">
        <f>+VLOOKUP(Table_2[[#This Row],[ID]],LISTAS[],3,0)</f>
        <v>343.93</v>
      </c>
      <c r="F1607" s="31" t="s">
        <v>8631</v>
      </c>
      <c r="G1607" s="20"/>
      <c r="H1607" s="20"/>
      <c r="I1607" s="110"/>
    </row>
    <row r="1608" spans="1:9" ht="15.75" customHeight="1">
      <c r="A1608" s="31" t="str">
        <f>+Table_2[[#This Row],[Producto]]&amp;Table_2[[#This Row],[Numero]]</f>
        <v>SUPLEMENTO 0,89x17</v>
      </c>
      <c r="B1608" s="31" t="s">
        <v>54</v>
      </c>
      <c r="C1608" s="31" t="s">
        <v>4256</v>
      </c>
      <c r="D1608" s="31" t="s">
        <v>4256</v>
      </c>
      <c r="E1608" s="32">
        <f>+VLOOKUP(Table_2[[#This Row],[ID]],LISTAS[],3,0)</f>
        <v>349.74</v>
      </c>
      <c r="F1608" s="31" t="s">
        <v>8632</v>
      </c>
      <c r="G1608" s="20"/>
      <c r="H1608" s="20"/>
      <c r="I1608" s="110"/>
    </row>
    <row r="1609" spans="1:9" ht="15.75" customHeight="1">
      <c r="A1609" s="31" t="str">
        <f>+Table_2[[#This Row],[Producto]]&amp;Table_2[[#This Row],[Numero]]</f>
        <v>SUPLEMENTO 0,810x15</v>
      </c>
      <c r="B1609" s="31" t="s">
        <v>54</v>
      </c>
      <c r="C1609" s="31" t="s">
        <v>4257</v>
      </c>
      <c r="D1609" s="31" t="s">
        <v>4257</v>
      </c>
      <c r="E1609" s="32">
        <f>+VLOOKUP(Table_2[[#This Row],[ID]],LISTAS[],3,0)</f>
        <v>343.93</v>
      </c>
      <c r="F1609" s="31" t="s">
        <v>8633</v>
      </c>
      <c r="G1609" s="20"/>
      <c r="H1609" s="20"/>
      <c r="I1609" s="110"/>
    </row>
    <row r="1610" spans="1:9" ht="15.75" customHeight="1">
      <c r="A1610" s="31" t="str">
        <f>+Table_2[[#This Row],[Producto]]&amp;Table_2[[#This Row],[Numero]]</f>
        <v>SUPLEMENTO 0,810x18</v>
      </c>
      <c r="B1610" s="31" t="s">
        <v>54</v>
      </c>
      <c r="C1610" s="31" t="s">
        <v>4258</v>
      </c>
      <c r="D1610" s="31" t="s">
        <v>4258</v>
      </c>
      <c r="E1610" s="32">
        <f>+VLOOKUP(Table_2[[#This Row],[ID]],LISTAS[],3,0)</f>
        <v>349.74</v>
      </c>
      <c r="F1610" s="31" t="s">
        <v>8634</v>
      </c>
      <c r="G1610" s="20"/>
      <c r="H1610" s="20"/>
      <c r="I1610" s="110"/>
    </row>
    <row r="1611" spans="1:9" ht="15.75" customHeight="1">
      <c r="A1611" s="31" t="str">
        <f>+Table_2[[#This Row],[Producto]]&amp;Table_2[[#This Row],[Numero]]</f>
        <v>SUPLEMENTO 0,810x26</v>
      </c>
      <c r="B1611" s="31" t="s">
        <v>54</v>
      </c>
      <c r="C1611" s="31" t="s">
        <v>4259</v>
      </c>
      <c r="D1611" s="31" t="s">
        <v>4259</v>
      </c>
      <c r="E1611" s="32">
        <f>+VLOOKUP(Table_2[[#This Row],[ID]],LISTAS[],3,0)</f>
        <v>635.9</v>
      </c>
      <c r="F1611" s="31" t="s">
        <v>8635</v>
      </c>
      <c r="G1611" s="20"/>
      <c r="H1611" s="20"/>
      <c r="I1611" s="110"/>
    </row>
    <row r="1612" spans="1:9" ht="15.75" customHeight="1">
      <c r="A1612" s="31" t="str">
        <f>+Table_2[[#This Row],[Producto]]&amp;Table_2[[#This Row],[Numero]]</f>
        <v>SUPLEMENTO 0,811x16</v>
      </c>
      <c r="B1612" s="31" t="s">
        <v>54</v>
      </c>
      <c r="C1612" s="31" t="s">
        <v>4260</v>
      </c>
      <c r="D1612" s="31" t="s">
        <v>4260</v>
      </c>
      <c r="E1612" s="32">
        <f>+VLOOKUP(Table_2[[#This Row],[ID]],LISTAS[],3,0)</f>
        <v>343.93</v>
      </c>
      <c r="F1612" s="31" t="s">
        <v>8636</v>
      </c>
      <c r="G1612" s="20"/>
      <c r="H1612" s="20"/>
      <c r="I1612" s="110"/>
    </row>
    <row r="1613" spans="1:9" ht="15.75" customHeight="1">
      <c r="A1613" s="31" t="str">
        <f>+Table_2[[#This Row],[Producto]]&amp;Table_2[[#This Row],[Numero]]</f>
        <v>SUPLEMENTO 0,811x19</v>
      </c>
      <c r="B1613" s="31" t="s">
        <v>54</v>
      </c>
      <c r="C1613" s="31" t="s">
        <v>4261</v>
      </c>
      <c r="D1613" s="31" t="s">
        <v>4261</v>
      </c>
      <c r="E1613" s="32">
        <f>+VLOOKUP(Table_2[[#This Row],[ID]],LISTAS[],3,0)</f>
        <v>464.3</v>
      </c>
      <c r="F1613" s="31" t="s">
        <v>8637</v>
      </c>
      <c r="G1613" s="20"/>
      <c r="H1613" s="20"/>
      <c r="I1613" s="110"/>
    </row>
    <row r="1614" spans="1:9" ht="15.75" customHeight="1">
      <c r="A1614" s="31" t="str">
        <f>+Table_2[[#This Row],[Producto]]&amp;Table_2[[#This Row],[Numero]]</f>
        <v>SUPLEMENTO 0,811x27</v>
      </c>
      <c r="B1614" s="31" t="s">
        <v>54</v>
      </c>
      <c r="C1614" s="31" t="s">
        <v>4262</v>
      </c>
      <c r="D1614" s="31" t="s">
        <v>4262</v>
      </c>
      <c r="E1614" s="32">
        <f>+VLOOKUP(Table_2[[#This Row],[ID]],LISTAS[],3,0)</f>
        <v>641.95000000000005</v>
      </c>
      <c r="F1614" s="31" t="s">
        <v>8638</v>
      </c>
      <c r="G1614" s="20"/>
      <c r="H1614" s="20"/>
      <c r="I1614" s="110"/>
    </row>
    <row r="1615" spans="1:9" ht="15.75" customHeight="1">
      <c r="A1615" s="31" t="str">
        <f>+Table_2[[#This Row],[Producto]]&amp;Table_2[[#This Row],[Numero]]</f>
        <v>SUPLEMENTO 0,812x17</v>
      </c>
      <c r="B1615" s="31" t="s">
        <v>54</v>
      </c>
      <c r="C1615" s="31" t="s">
        <v>4222</v>
      </c>
      <c r="D1615" s="31" t="s">
        <v>4222</v>
      </c>
      <c r="E1615" s="32">
        <f>+VLOOKUP(Table_2[[#This Row],[ID]],LISTAS[],3,0)</f>
        <v>346.6</v>
      </c>
      <c r="F1615" s="31" t="s">
        <v>8639</v>
      </c>
      <c r="G1615" s="20"/>
      <c r="H1615" s="20"/>
      <c r="I1615" s="110"/>
    </row>
    <row r="1616" spans="1:9" ht="15.75" customHeight="1">
      <c r="A1616" s="31" t="str">
        <f>+Table_2[[#This Row],[Producto]]&amp;Table_2[[#This Row],[Numero]]</f>
        <v>SUPLEMENTO 0,812x20</v>
      </c>
      <c r="B1616" s="31" t="s">
        <v>54</v>
      </c>
      <c r="C1616" s="31" t="s">
        <v>4263</v>
      </c>
      <c r="D1616" s="31" t="s">
        <v>4263</v>
      </c>
      <c r="E1616" s="32">
        <f>+VLOOKUP(Table_2[[#This Row],[ID]],LISTAS[],3,0)</f>
        <v>470.1</v>
      </c>
      <c r="F1616" s="31" t="s">
        <v>8640</v>
      </c>
      <c r="G1616" s="20"/>
      <c r="H1616" s="20"/>
      <c r="I1616" s="110"/>
    </row>
    <row r="1617" spans="1:9" ht="15.75" customHeight="1">
      <c r="A1617" s="31" t="str">
        <f>+Table_2[[#This Row],[Producto]]&amp;Table_2[[#This Row],[Numero]]</f>
        <v>SUPLEMENTO 0,812x28</v>
      </c>
      <c r="B1617" s="31" t="s">
        <v>54</v>
      </c>
      <c r="C1617" s="31" t="s">
        <v>4264</v>
      </c>
      <c r="D1617" s="31" t="s">
        <v>4264</v>
      </c>
      <c r="E1617" s="32">
        <f>+VLOOKUP(Table_2[[#This Row],[ID]],LISTAS[],3,0)</f>
        <v>647.75</v>
      </c>
      <c r="F1617" s="31" t="s">
        <v>8641</v>
      </c>
      <c r="G1617" s="20"/>
      <c r="H1617" s="20"/>
      <c r="I1617" s="110"/>
    </row>
    <row r="1618" spans="1:9" ht="15.75" customHeight="1">
      <c r="A1618" s="31" t="str">
        <f>+Table_2[[#This Row],[Producto]]&amp;Table_2[[#This Row],[Numero]]</f>
        <v>SUPLEMENTO 0,813x18</v>
      </c>
      <c r="B1618" s="31" t="s">
        <v>54</v>
      </c>
      <c r="C1618" s="31" t="s">
        <v>4265</v>
      </c>
      <c r="D1618" s="31" t="s">
        <v>4265</v>
      </c>
      <c r="E1618" s="32">
        <f>+VLOOKUP(Table_2[[#This Row],[ID]],LISTAS[],3,0)</f>
        <v>346.6</v>
      </c>
      <c r="F1618" s="31" t="s">
        <v>8642</v>
      </c>
      <c r="G1618" s="20"/>
      <c r="H1618" s="20"/>
      <c r="I1618" s="110"/>
    </row>
    <row r="1619" spans="1:9" ht="15.75" customHeight="1">
      <c r="A1619" s="31" t="str">
        <f>+Table_2[[#This Row],[Producto]]&amp;Table_2[[#This Row],[Numero]]</f>
        <v>SUPLEMENTO 0,813x21</v>
      </c>
      <c r="B1619" s="31" t="s">
        <v>54</v>
      </c>
      <c r="C1619" s="31" t="s">
        <v>4266</v>
      </c>
      <c r="D1619" s="31" t="s">
        <v>4266</v>
      </c>
      <c r="E1619" s="32">
        <f>+VLOOKUP(Table_2[[#This Row],[ID]],LISTAS[],3,0)</f>
        <v>470.1</v>
      </c>
      <c r="F1619" s="31" t="s">
        <v>8643</v>
      </c>
      <c r="G1619" s="20"/>
      <c r="H1619" s="20"/>
      <c r="I1619" s="110"/>
    </row>
    <row r="1620" spans="1:9" ht="15.75" customHeight="1">
      <c r="A1620" s="31" t="str">
        <f>+Table_2[[#This Row],[Producto]]&amp;Table_2[[#This Row],[Numero]]</f>
        <v>SUPLEMENTO 0,813x29</v>
      </c>
      <c r="B1620" s="31" t="s">
        <v>54</v>
      </c>
      <c r="C1620" s="31" t="s">
        <v>4267</v>
      </c>
      <c r="D1620" s="31" t="s">
        <v>4267</v>
      </c>
      <c r="E1620" s="32">
        <f>+VLOOKUP(Table_2[[#This Row],[ID]],LISTAS[],3,0)</f>
        <v>810.65</v>
      </c>
      <c r="F1620" s="31" t="s">
        <v>8644</v>
      </c>
      <c r="G1620" s="20"/>
      <c r="H1620" s="20"/>
      <c r="I1620" s="110"/>
    </row>
    <row r="1621" spans="1:9" ht="15.75" customHeight="1">
      <c r="A1621" s="31" t="str">
        <f>+Table_2[[#This Row],[Producto]]&amp;Table_2[[#This Row],[Numero]]</f>
        <v>SUPLEMENTO 0,814x19</v>
      </c>
      <c r="B1621" s="31" t="s">
        <v>54</v>
      </c>
      <c r="C1621" s="31" t="s">
        <v>4268</v>
      </c>
      <c r="D1621" s="31" t="s">
        <v>4268</v>
      </c>
      <c r="E1621" s="32">
        <f>+VLOOKUP(Table_2[[#This Row],[ID]],LISTAS[],3,0)</f>
        <v>461.4</v>
      </c>
      <c r="F1621" s="31" t="s">
        <v>8645</v>
      </c>
      <c r="G1621" s="20"/>
      <c r="H1621" s="20"/>
      <c r="I1621" s="110"/>
    </row>
    <row r="1622" spans="1:9" ht="15.75" customHeight="1">
      <c r="A1622" s="31" t="str">
        <f>+Table_2[[#This Row],[Producto]]&amp;Table_2[[#This Row],[Numero]]</f>
        <v>SUPLEMENTO 0,814x22</v>
      </c>
      <c r="B1622" s="31" t="s">
        <v>54</v>
      </c>
      <c r="C1622" s="31" t="s">
        <v>4269</v>
      </c>
      <c r="D1622" s="31" t="s">
        <v>4269</v>
      </c>
      <c r="E1622" s="32">
        <f>+VLOOKUP(Table_2[[#This Row],[ID]],LISTAS[],3,0)</f>
        <v>470.1</v>
      </c>
      <c r="F1622" s="31" t="s">
        <v>8646</v>
      </c>
      <c r="G1622" s="20"/>
      <c r="H1622" s="20"/>
      <c r="I1622" s="110"/>
    </row>
    <row r="1623" spans="1:9" ht="15.75" customHeight="1">
      <c r="A1623" s="31" t="str">
        <f>+Table_2[[#This Row],[Producto]]&amp;Table_2[[#This Row],[Numero]]</f>
        <v>SUPLEMENTO 0,814x30</v>
      </c>
      <c r="B1623" s="31" t="s">
        <v>54</v>
      </c>
      <c r="C1623" s="31" t="s">
        <v>4270</v>
      </c>
      <c r="D1623" s="31" t="s">
        <v>4270</v>
      </c>
      <c r="E1623" s="32">
        <f>+VLOOKUP(Table_2[[#This Row],[ID]],LISTAS[],3,0)</f>
        <v>810.65</v>
      </c>
      <c r="F1623" s="31" t="s">
        <v>8647</v>
      </c>
      <c r="G1623" s="20"/>
      <c r="H1623" s="20"/>
      <c r="I1623" s="110"/>
    </row>
    <row r="1624" spans="1:9" ht="15.75" customHeight="1">
      <c r="A1624" s="31" t="str">
        <f>+Table_2[[#This Row],[Producto]]&amp;Table_2[[#This Row],[Numero]]</f>
        <v>SUPLEMENTO 0,815x20</v>
      </c>
      <c r="B1624" s="31" t="s">
        <v>54</v>
      </c>
      <c r="C1624" s="31" t="s">
        <v>4271</v>
      </c>
      <c r="D1624" s="31" t="s">
        <v>4271</v>
      </c>
      <c r="E1624" s="32">
        <f>+VLOOKUP(Table_2[[#This Row],[ID]],LISTAS[],3,0)</f>
        <v>461.4</v>
      </c>
      <c r="F1624" s="31" t="s">
        <v>8648</v>
      </c>
      <c r="G1624" s="20"/>
      <c r="H1624" s="20"/>
      <c r="I1624" s="110"/>
    </row>
    <row r="1625" spans="1:9" ht="15.75" customHeight="1">
      <c r="A1625" s="31" t="str">
        <f>+Table_2[[#This Row],[Producto]]&amp;Table_2[[#This Row],[Numero]]</f>
        <v>SUPLEMENTO 0,815x23</v>
      </c>
      <c r="B1625" s="31" t="s">
        <v>54</v>
      </c>
      <c r="C1625" s="31" t="s">
        <v>4272</v>
      </c>
      <c r="D1625" s="31" t="s">
        <v>4272</v>
      </c>
      <c r="E1625" s="32">
        <f>+VLOOKUP(Table_2[[#This Row],[ID]],LISTAS[],3,0)</f>
        <v>472.27</v>
      </c>
      <c r="F1625" s="31" t="s">
        <v>8649</v>
      </c>
      <c r="G1625" s="20"/>
      <c r="H1625" s="20"/>
      <c r="I1625" s="110"/>
    </row>
    <row r="1626" spans="1:9" ht="15.75" customHeight="1">
      <c r="A1626" s="31" t="str">
        <f>+Table_2[[#This Row],[Producto]]&amp;Table_2[[#This Row],[Numero]]</f>
        <v>SUPLEMENTO 0,815x30</v>
      </c>
      <c r="B1626" s="31" t="s">
        <v>54</v>
      </c>
      <c r="C1626" s="31" t="s">
        <v>4273</v>
      </c>
      <c r="D1626" s="31" t="s">
        <v>4273</v>
      </c>
      <c r="E1626" s="32">
        <f>+VLOOKUP(Table_2[[#This Row],[ID]],LISTAS[],3,0)</f>
        <v>0</v>
      </c>
      <c r="F1626" s="31" t="s">
        <v>8650</v>
      </c>
      <c r="G1626" s="20"/>
      <c r="H1626" s="20"/>
      <c r="I1626" s="110"/>
    </row>
    <row r="1627" spans="1:9" ht="15.75" customHeight="1">
      <c r="A1627" s="31" t="str">
        <f>+Table_2[[#This Row],[Producto]]&amp;Table_2[[#This Row],[Numero]]</f>
        <v>SUPLEMENTO 0,816x21</v>
      </c>
      <c r="B1627" s="31" t="s">
        <v>54</v>
      </c>
      <c r="C1627" s="31" t="s">
        <v>4226</v>
      </c>
      <c r="D1627" s="31" t="s">
        <v>4226</v>
      </c>
      <c r="E1627" s="32">
        <f>+VLOOKUP(Table_2[[#This Row],[ID]],LISTAS[],3,0)</f>
        <v>461.4</v>
      </c>
      <c r="F1627" s="31" t="s">
        <v>8651</v>
      </c>
      <c r="G1627" s="20"/>
      <c r="H1627" s="20"/>
      <c r="I1627" s="110"/>
    </row>
    <row r="1628" spans="1:9" ht="15.75" customHeight="1">
      <c r="A1628" s="31" t="str">
        <f>+Table_2[[#This Row],[Producto]]&amp;Table_2[[#This Row],[Numero]]</f>
        <v>SUPLEMENTO 0,816x24</v>
      </c>
      <c r="B1628" s="31" t="s">
        <v>54</v>
      </c>
      <c r="C1628" s="31" t="s">
        <v>4247</v>
      </c>
      <c r="D1628" s="31" t="s">
        <v>4247</v>
      </c>
      <c r="E1628" s="32">
        <f>+VLOOKUP(Table_2[[#This Row],[ID]],LISTAS[],3,0)</f>
        <v>624.79</v>
      </c>
      <c r="F1628" s="31" t="s">
        <v>8652</v>
      </c>
      <c r="G1628" s="20"/>
      <c r="H1628" s="20"/>
      <c r="I1628" s="110"/>
    </row>
    <row r="1629" spans="1:9" ht="15.75" customHeight="1">
      <c r="A1629" s="31" t="str">
        <f>+Table_2[[#This Row],[Producto]]&amp;Table_2[[#This Row],[Numero]]</f>
        <v>SUPLEMENTO 0,816x32</v>
      </c>
      <c r="B1629" s="31" t="s">
        <v>54</v>
      </c>
      <c r="C1629" s="31" t="s">
        <v>4274</v>
      </c>
      <c r="D1629" s="31" t="s">
        <v>4274</v>
      </c>
      <c r="E1629" s="32">
        <f>+VLOOKUP(Table_2[[#This Row],[ID]],LISTAS[],3,0)</f>
        <v>820.08</v>
      </c>
      <c r="F1629" s="31" t="s">
        <v>8653</v>
      </c>
      <c r="G1629" s="20"/>
      <c r="H1629" s="20"/>
      <c r="I1629" s="110"/>
    </row>
    <row r="1630" spans="1:9" ht="15.75" customHeight="1">
      <c r="A1630" s="31" t="str">
        <f>+Table_2[[#This Row],[Producto]]&amp;Table_2[[#This Row],[Numero]]</f>
        <v>SUPLEMENTO 0,817x22</v>
      </c>
      <c r="B1630" s="31" t="s">
        <v>54</v>
      </c>
      <c r="C1630" s="31" t="s">
        <v>4227</v>
      </c>
      <c r="D1630" s="31" t="s">
        <v>4227</v>
      </c>
      <c r="E1630" s="32">
        <f>+VLOOKUP(Table_2[[#This Row],[ID]],LISTAS[],3,0)</f>
        <v>464.3</v>
      </c>
      <c r="F1630" s="31" t="s">
        <v>8654</v>
      </c>
      <c r="G1630" s="20"/>
      <c r="H1630" s="20"/>
      <c r="I1630" s="110"/>
    </row>
    <row r="1631" spans="1:9" ht="15.75" customHeight="1">
      <c r="A1631" s="31" t="str">
        <f>+Table_2[[#This Row],[Producto]]&amp;Table_2[[#This Row],[Numero]]</f>
        <v>SUPLEMENTO 0,817x25</v>
      </c>
      <c r="B1631" s="31" t="s">
        <v>54</v>
      </c>
      <c r="C1631" s="31" t="s">
        <v>4275</v>
      </c>
      <c r="D1631" s="31" t="s">
        <v>4275</v>
      </c>
      <c r="E1631" s="32">
        <f>+VLOOKUP(Table_2[[#This Row],[ID]],LISTAS[],3,0)</f>
        <v>624.79</v>
      </c>
      <c r="F1631" s="31" t="s">
        <v>8655</v>
      </c>
      <c r="G1631" s="20"/>
      <c r="H1631" s="20"/>
      <c r="I1631" s="110"/>
    </row>
    <row r="1632" spans="1:9" ht="15.75" customHeight="1">
      <c r="A1632" s="31" t="str">
        <f>+Table_2[[#This Row],[Producto]]&amp;Table_2[[#This Row],[Numero]]</f>
        <v>SUPLEMENTO 0,817x33</v>
      </c>
      <c r="B1632" s="31" t="s">
        <v>54</v>
      </c>
      <c r="C1632" s="31" t="s">
        <v>4276</v>
      </c>
      <c r="D1632" s="31" t="s">
        <v>4276</v>
      </c>
      <c r="E1632" s="32">
        <f>+VLOOKUP(Table_2[[#This Row],[ID]],LISTAS[],3,0)</f>
        <v>820.08</v>
      </c>
      <c r="F1632" s="31" t="s">
        <v>8656</v>
      </c>
      <c r="G1632" s="20"/>
      <c r="H1632" s="20"/>
      <c r="I1632" s="110"/>
    </row>
    <row r="1633" spans="1:9" ht="15.75" customHeight="1">
      <c r="A1633" s="31" t="str">
        <f>+Table_2[[#This Row],[Producto]]&amp;Table_2[[#This Row],[Numero]]</f>
        <v>SUPLEMENTO 0,818x23</v>
      </c>
      <c r="B1633" s="31" t="s">
        <v>54</v>
      </c>
      <c r="C1633" s="31" t="s">
        <v>4228</v>
      </c>
      <c r="D1633" s="31" t="s">
        <v>4228</v>
      </c>
      <c r="E1633" s="32">
        <f>+VLOOKUP(Table_2[[#This Row],[ID]],LISTAS[],3,0)</f>
        <v>464.3</v>
      </c>
      <c r="F1633" s="31" t="s">
        <v>8657</v>
      </c>
      <c r="G1633" s="20"/>
      <c r="H1633" s="20"/>
      <c r="I1633" s="110"/>
    </row>
    <row r="1634" spans="1:9" ht="15.75" customHeight="1">
      <c r="A1634" s="31" t="str">
        <f>+Table_2[[#This Row],[Producto]]&amp;Table_2[[#This Row],[Numero]]</f>
        <v>SUPLEMENTO 0,818x26</v>
      </c>
      <c r="B1634" s="31" t="s">
        <v>54</v>
      </c>
      <c r="C1634" s="31" t="s">
        <v>4277</v>
      </c>
      <c r="D1634" s="31" t="s">
        <v>4277</v>
      </c>
      <c r="E1634" s="32">
        <f>+VLOOKUP(Table_2[[#This Row],[ID]],LISTAS[],3,0)</f>
        <v>627.44000000000005</v>
      </c>
      <c r="F1634" s="31" t="s">
        <v>8658</v>
      </c>
      <c r="G1634" s="20"/>
      <c r="H1634" s="20"/>
      <c r="I1634" s="110"/>
    </row>
    <row r="1635" spans="1:9" ht="15.75" customHeight="1">
      <c r="A1635" s="31" t="str">
        <f>+Table_2[[#This Row],[Producto]]&amp;Table_2[[#This Row],[Numero]]</f>
        <v>SUPLEMENTO 0,818x34</v>
      </c>
      <c r="B1635" s="31" t="s">
        <v>54</v>
      </c>
      <c r="C1635" s="31" t="s">
        <v>4278</v>
      </c>
      <c r="D1635" s="31" t="s">
        <v>4278</v>
      </c>
      <c r="E1635" s="32">
        <f>+VLOOKUP(Table_2[[#This Row],[ID]],LISTAS[],3,0)</f>
        <v>1077.24</v>
      </c>
      <c r="F1635" s="31" t="s">
        <v>8659</v>
      </c>
      <c r="G1635" s="20"/>
      <c r="H1635" s="20"/>
      <c r="I1635" s="110"/>
    </row>
    <row r="1636" spans="1:9" ht="15.75" customHeight="1">
      <c r="A1636" s="31" t="str">
        <f>+Table_2[[#This Row],[Producto]]&amp;Table_2[[#This Row],[Numero]]</f>
        <v>SUPLEMENTO 0,819x24</v>
      </c>
      <c r="B1636" s="31" t="s">
        <v>54</v>
      </c>
      <c r="C1636" s="31" t="s">
        <v>4229</v>
      </c>
      <c r="D1636" s="31" t="s">
        <v>4229</v>
      </c>
      <c r="E1636" s="32">
        <f>+VLOOKUP(Table_2[[#This Row],[ID]],LISTAS[],3,0)</f>
        <v>601.82000000000005</v>
      </c>
      <c r="F1636" s="31" t="s">
        <v>8660</v>
      </c>
      <c r="G1636" s="20"/>
      <c r="H1636" s="20"/>
      <c r="I1636" s="110"/>
    </row>
    <row r="1637" spans="1:9" ht="15.75" customHeight="1">
      <c r="A1637" s="31" t="str">
        <f>+Table_2[[#This Row],[Producto]]&amp;Table_2[[#This Row],[Numero]]</f>
        <v>SUPLEMENTO 0,819x27</v>
      </c>
      <c r="B1637" s="31" t="s">
        <v>54</v>
      </c>
      <c r="C1637" s="31" t="s">
        <v>4279</v>
      </c>
      <c r="D1637" s="31" t="s">
        <v>4279</v>
      </c>
      <c r="E1637" s="32">
        <f>+VLOOKUP(Table_2[[#This Row],[ID]],LISTAS[],3,0)</f>
        <v>627.44000000000005</v>
      </c>
      <c r="F1637" s="31" t="s">
        <v>8661</v>
      </c>
      <c r="G1637" s="20"/>
      <c r="H1637" s="20"/>
      <c r="I1637" s="110"/>
    </row>
    <row r="1638" spans="1:9" ht="15.75" customHeight="1">
      <c r="A1638" s="31" t="str">
        <f>+Table_2[[#This Row],[Producto]]&amp;Table_2[[#This Row],[Numero]]</f>
        <v>SUPLEMENTO 0,819x35</v>
      </c>
      <c r="B1638" s="31" t="s">
        <v>54</v>
      </c>
      <c r="C1638" s="31" t="s">
        <v>4280</v>
      </c>
      <c r="D1638" s="31" t="s">
        <v>4280</v>
      </c>
      <c r="E1638" s="32">
        <f>+VLOOKUP(Table_2[[#This Row],[ID]],LISTAS[],3,0)</f>
        <v>1080.3800000000001</v>
      </c>
      <c r="F1638" s="31" t="s">
        <v>8662</v>
      </c>
      <c r="G1638" s="20"/>
      <c r="H1638" s="20"/>
      <c r="I1638" s="110"/>
    </row>
    <row r="1639" spans="1:9" ht="15.75" customHeight="1">
      <c r="A1639" s="31" t="str">
        <f>+Table_2[[#This Row],[Producto]]&amp;Table_2[[#This Row],[Numero]]</f>
        <v>SUPLEMENTO 0,820x25</v>
      </c>
      <c r="B1639" s="31" t="s">
        <v>54</v>
      </c>
      <c r="C1639" s="31" t="s">
        <v>4281</v>
      </c>
      <c r="D1639" s="31" t="s">
        <v>4281</v>
      </c>
      <c r="E1639" s="32">
        <f>+VLOOKUP(Table_2[[#This Row],[ID]],LISTAS[],3,0)</f>
        <v>601.82000000000005</v>
      </c>
      <c r="F1639" s="31" t="s">
        <v>8663</v>
      </c>
      <c r="G1639" s="20"/>
      <c r="H1639" s="20"/>
      <c r="I1639" s="110"/>
    </row>
    <row r="1640" spans="1:9" ht="15.75" customHeight="1">
      <c r="A1640" s="31" t="str">
        <f>+Table_2[[#This Row],[Producto]]&amp;Table_2[[#This Row],[Numero]]</f>
        <v>SUPLEMENTO 0,820x28</v>
      </c>
      <c r="B1640" s="31" t="s">
        <v>54</v>
      </c>
      <c r="C1640" s="31" t="s">
        <v>4282</v>
      </c>
      <c r="D1640" s="31" t="s">
        <v>4282</v>
      </c>
      <c r="E1640" s="32">
        <f>+VLOOKUP(Table_2[[#This Row],[ID]],LISTAS[],3,0)</f>
        <v>627.44000000000005</v>
      </c>
      <c r="F1640" s="31" t="s">
        <v>8664</v>
      </c>
      <c r="G1640" s="20"/>
      <c r="H1640" s="20"/>
      <c r="I1640" s="110"/>
    </row>
    <row r="1641" spans="1:9" ht="15.75" customHeight="1">
      <c r="A1641" s="31" t="str">
        <f>+Table_2[[#This Row],[Producto]]&amp;Table_2[[#This Row],[Numero]]</f>
        <v>SUPLEMENTO 0,820x36</v>
      </c>
      <c r="B1641" s="31" t="s">
        <v>54</v>
      </c>
      <c r="C1641" s="31" t="s">
        <v>4283</v>
      </c>
      <c r="D1641" s="31" t="s">
        <v>4283</v>
      </c>
      <c r="E1641" s="32">
        <f>+VLOOKUP(Table_2[[#This Row],[ID]],LISTAS[],3,0)</f>
        <v>1080.3800000000001</v>
      </c>
      <c r="F1641" s="31" t="s">
        <v>8665</v>
      </c>
      <c r="G1641" s="20"/>
      <c r="H1641" s="20"/>
      <c r="I1641" s="110"/>
    </row>
    <row r="1642" spans="1:9" ht="15.75" customHeight="1">
      <c r="A1642" s="31" t="str">
        <f>+Table_2[[#This Row],[Producto]]&amp;Table_2[[#This Row],[Numero]]</f>
        <v>SUPLEMENTO 0,821x29</v>
      </c>
      <c r="B1642" s="31" t="s">
        <v>54</v>
      </c>
      <c r="C1642" s="31" t="s">
        <v>4284</v>
      </c>
      <c r="D1642" s="31" t="s">
        <v>4284</v>
      </c>
      <c r="E1642" s="32">
        <f>+VLOOKUP(Table_2[[#This Row],[ID]],LISTAS[],3,0)</f>
        <v>793.25</v>
      </c>
      <c r="F1642" s="31" t="s">
        <v>8666</v>
      </c>
      <c r="G1642" s="20"/>
      <c r="H1642" s="20"/>
      <c r="I1642" s="110"/>
    </row>
    <row r="1643" spans="1:9" ht="15.75" customHeight="1">
      <c r="A1643" s="31" t="str">
        <f>+Table_2[[#This Row],[Producto]]&amp;Table_2[[#This Row],[Numero]]</f>
        <v>SUPLEMENTO 0,821x37</v>
      </c>
      <c r="B1643" s="31" t="s">
        <v>54</v>
      </c>
      <c r="C1643" s="31" t="s">
        <v>4285</v>
      </c>
      <c r="D1643" s="31" t="s">
        <v>4285</v>
      </c>
      <c r="E1643" s="32">
        <f>+VLOOKUP(Table_2[[#This Row],[ID]],LISTAS[],3,0)</f>
        <v>1083.29</v>
      </c>
      <c r="F1643" s="31" t="s">
        <v>8667</v>
      </c>
      <c r="G1643" s="20"/>
      <c r="H1643" s="20"/>
      <c r="I1643" s="110"/>
    </row>
    <row r="1644" spans="1:9" ht="15.75" customHeight="1">
      <c r="A1644" s="31" t="str">
        <f>+Table_2[[#This Row],[Producto]]&amp;Table_2[[#This Row],[Numero]]</f>
        <v>SUPLEMENTO 0,822x30</v>
      </c>
      <c r="B1644" s="31" t="s">
        <v>54</v>
      </c>
      <c r="C1644" s="31" t="s">
        <v>4287</v>
      </c>
      <c r="D1644" s="31" t="s">
        <v>4287</v>
      </c>
      <c r="E1644" s="32">
        <f>+VLOOKUP(Table_2[[#This Row],[ID]],LISTAS[],3,0)</f>
        <v>793.25</v>
      </c>
      <c r="F1644" s="31" t="s">
        <v>8668</v>
      </c>
      <c r="G1644" s="20"/>
      <c r="H1644" s="20"/>
      <c r="I1644" s="110"/>
    </row>
    <row r="1645" spans="1:9" ht="15.75" customHeight="1">
      <c r="A1645" s="31" t="str">
        <f>+Table_2[[#This Row],[Producto]]&amp;Table_2[[#This Row],[Numero]]</f>
        <v>SUPLEMENTO 0,822x38</v>
      </c>
      <c r="B1645" s="31" t="s">
        <v>54</v>
      </c>
      <c r="C1645" s="31" t="s">
        <v>4288</v>
      </c>
      <c r="D1645" s="31" t="s">
        <v>4288</v>
      </c>
      <c r="E1645" s="32">
        <f>+VLOOKUP(Table_2[[#This Row],[ID]],LISTAS[],3,0)</f>
        <v>1083.29</v>
      </c>
      <c r="F1645" s="31" t="s">
        <v>8669</v>
      </c>
      <c r="G1645" s="20"/>
      <c r="H1645" s="20"/>
      <c r="I1645" s="110"/>
    </row>
    <row r="1646" spans="1:9" ht="15.75" customHeight="1">
      <c r="A1646" s="31" t="str">
        <f>+Table_2[[#This Row],[Producto]]&amp;Table_2[[#This Row],[Numero]]</f>
        <v>SUPLEMENTO 0,823x31</v>
      </c>
      <c r="B1646" s="31" t="s">
        <v>54</v>
      </c>
      <c r="C1646" s="31" t="s">
        <v>4290</v>
      </c>
      <c r="D1646" s="31" t="s">
        <v>4290</v>
      </c>
      <c r="E1646" s="32">
        <f>+VLOOKUP(Table_2[[#This Row],[ID]],LISTAS[],3,0)</f>
        <v>796.63</v>
      </c>
      <c r="F1646" s="31" t="s">
        <v>8670</v>
      </c>
      <c r="G1646" s="20"/>
      <c r="H1646" s="20"/>
      <c r="I1646" s="110"/>
    </row>
    <row r="1647" spans="1:9" ht="15.75" customHeight="1">
      <c r="A1647" s="31" t="str">
        <f>+Table_2[[#This Row],[Producto]]&amp;Table_2[[#This Row],[Numero]]</f>
        <v>SUPLEMENTO 0,823x39</v>
      </c>
      <c r="B1647" s="31" t="s">
        <v>54</v>
      </c>
      <c r="C1647" s="31" t="s">
        <v>4291</v>
      </c>
      <c r="D1647" s="31" t="s">
        <v>4291</v>
      </c>
      <c r="E1647" s="32">
        <f>+VLOOKUP(Table_2[[#This Row],[ID]],LISTAS[],3,0)</f>
        <v>1303.48</v>
      </c>
      <c r="F1647" s="31" t="s">
        <v>8671</v>
      </c>
      <c r="G1647" s="20"/>
      <c r="H1647" s="20"/>
      <c r="I1647" s="110"/>
    </row>
    <row r="1648" spans="1:9" ht="15.75" customHeight="1">
      <c r="A1648" s="31" t="str">
        <f>+Table_2[[#This Row],[Producto]]&amp;Table_2[[#This Row],[Numero]]</f>
        <v>SUPLEMENTO 0,824x32</v>
      </c>
      <c r="B1648" s="31" t="s">
        <v>54</v>
      </c>
      <c r="C1648" s="31" t="s">
        <v>4233</v>
      </c>
      <c r="D1648" s="31" t="s">
        <v>4233</v>
      </c>
      <c r="E1648" s="32">
        <f>+VLOOKUP(Table_2[[#This Row],[ID]],LISTAS[],3,0)</f>
        <v>796.63</v>
      </c>
      <c r="F1648" s="31" t="s">
        <v>8672</v>
      </c>
      <c r="G1648" s="20"/>
      <c r="H1648" s="20"/>
      <c r="I1648" s="110"/>
    </row>
    <row r="1649" spans="1:9" ht="15.75" customHeight="1">
      <c r="A1649" s="31" t="str">
        <f>+Table_2[[#This Row],[Producto]]&amp;Table_2[[#This Row],[Numero]]</f>
        <v>SUPLEMENTO 0,824x40</v>
      </c>
      <c r="B1649" s="31" t="s">
        <v>54</v>
      </c>
      <c r="C1649" s="31" t="s">
        <v>4293</v>
      </c>
      <c r="D1649" s="31" t="s">
        <v>4293</v>
      </c>
      <c r="E1649" s="32">
        <f>+VLOOKUP(Table_2[[#This Row],[ID]],LISTAS[],3,0)</f>
        <v>1309.51</v>
      </c>
      <c r="F1649" s="31" t="s">
        <v>8673</v>
      </c>
      <c r="G1649" s="20"/>
      <c r="H1649" s="20"/>
      <c r="I1649" s="110"/>
    </row>
    <row r="1650" spans="1:9" ht="15.75" customHeight="1">
      <c r="A1650" s="31" t="str">
        <f>+Table_2[[#This Row],[Producto]]&amp;Table_2[[#This Row],[Numero]]</f>
        <v>SUPLEMENTO 0,825x33</v>
      </c>
      <c r="B1650" s="31" t="s">
        <v>54</v>
      </c>
      <c r="C1650" s="31" t="s">
        <v>4295</v>
      </c>
      <c r="D1650" s="31" t="s">
        <v>4295</v>
      </c>
      <c r="E1650" s="32">
        <f>+VLOOKUP(Table_2[[#This Row],[ID]],LISTAS[],3,0)</f>
        <v>796.63</v>
      </c>
      <c r="F1650" s="31" t="s">
        <v>8674</v>
      </c>
      <c r="G1650" s="20"/>
      <c r="H1650" s="20"/>
      <c r="I1650" s="110"/>
    </row>
    <row r="1651" spans="1:9" ht="15.75" customHeight="1">
      <c r="A1651" s="31" t="str">
        <f>+Table_2[[#This Row],[Producto]]&amp;Table_2[[#This Row],[Numero]]</f>
        <v>SUPLEMENTO 0,825x41</v>
      </c>
      <c r="B1651" s="31" t="s">
        <v>54</v>
      </c>
      <c r="C1651" s="31" t="s">
        <v>4296</v>
      </c>
      <c r="D1651" s="31" t="s">
        <v>4296</v>
      </c>
      <c r="E1651" s="32">
        <f>+VLOOKUP(Table_2[[#This Row],[ID]],LISTAS[],3,0)</f>
        <v>1309.51</v>
      </c>
      <c r="F1651" s="31" t="s">
        <v>8675</v>
      </c>
      <c r="G1651" s="20"/>
      <c r="H1651" s="20"/>
      <c r="I1651" s="110"/>
    </row>
    <row r="1652" spans="1:9" ht="15.75" customHeight="1">
      <c r="A1652" s="31" t="str">
        <f>+Table_2[[#This Row],[Producto]]&amp;Table_2[[#This Row],[Numero]]</f>
        <v>SUPLEMENTO 0,826x34</v>
      </c>
      <c r="B1652" s="31" t="s">
        <v>54</v>
      </c>
      <c r="C1652" s="31" t="s">
        <v>4234</v>
      </c>
      <c r="D1652" s="31" t="s">
        <v>4234</v>
      </c>
      <c r="E1652" s="32">
        <f>+VLOOKUP(Table_2[[#This Row],[ID]],LISTAS[],3,0)</f>
        <v>1060.08</v>
      </c>
      <c r="F1652" s="31" t="s">
        <v>8676</v>
      </c>
      <c r="G1652" s="20"/>
      <c r="H1652" s="20"/>
      <c r="I1652" s="110"/>
    </row>
    <row r="1653" spans="1:9" ht="15.75" customHeight="1">
      <c r="A1653" s="31" t="str">
        <f>+Table_2[[#This Row],[Producto]]&amp;Table_2[[#This Row],[Numero]]</f>
        <v>SUPLEMENTO 0,826x42</v>
      </c>
      <c r="B1653" s="31" t="s">
        <v>54</v>
      </c>
      <c r="C1653" s="31" t="s">
        <v>4298</v>
      </c>
      <c r="D1653" s="31" t="s">
        <v>4298</v>
      </c>
      <c r="E1653" s="32">
        <f>+VLOOKUP(Table_2[[#This Row],[ID]],LISTAS[],3,0)</f>
        <v>1312.18</v>
      </c>
      <c r="F1653" s="31" t="s">
        <v>8677</v>
      </c>
      <c r="G1653" s="20"/>
      <c r="H1653" s="20"/>
      <c r="I1653" s="110"/>
    </row>
    <row r="1654" spans="1:9" ht="15.75" customHeight="1">
      <c r="A1654" s="31" t="str">
        <f>+Table_2[[#This Row],[Producto]]&amp;Table_2[[#This Row],[Numero]]</f>
        <v>SUPLEMENTO 0,827x35</v>
      </c>
      <c r="B1654" s="31" t="s">
        <v>54</v>
      </c>
      <c r="C1654" s="31" t="s">
        <v>4299</v>
      </c>
      <c r="D1654" s="31" t="s">
        <v>4299</v>
      </c>
      <c r="E1654" s="32">
        <f>+VLOOKUP(Table_2[[#This Row],[ID]],LISTAS[],3,0)</f>
        <v>1060.08</v>
      </c>
      <c r="F1654" s="31" t="s">
        <v>8678</v>
      </c>
      <c r="G1654" s="20"/>
      <c r="H1654" s="20"/>
      <c r="I1654" s="110"/>
    </row>
    <row r="1655" spans="1:9" ht="15.75" customHeight="1">
      <c r="A1655" s="31" t="str">
        <f>+Table_2[[#This Row],[Producto]]&amp;Table_2[[#This Row],[Numero]]</f>
        <v>SUPLEMENTO 0,827x43</v>
      </c>
      <c r="B1655" s="31" t="s">
        <v>54</v>
      </c>
      <c r="C1655" s="31" t="s">
        <v>4300</v>
      </c>
      <c r="D1655" s="31" t="s">
        <v>4300</v>
      </c>
      <c r="E1655" s="32">
        <f>+VLOOKUP(Table_2[[#This Row],[ID]],LISTAS[],3,0)</f>
        <v>1312.18</v>
      </c>
      <c r="F1655" s="31" t="s">
        <v>8679</v>
      </c>
      <c r="G1655" s="20"/>
      <c r="H1655" s="20"/>
      <c r="I1655" s="110"/>
    </row>
    <row r="1656" spans="1:9" ht="15.75" customHeight="1">
      <c r="A1656" s="31" t="str">
        <f>+Table_2[[#This Row],[Producto]]&amp;Table_2[[#This Row],[Numero]]</f>
        <v>SUPLEMENTO 0,828x36</v>
      </c>
      <c r="B1656" s="31" t="s">
        <v>54</v>
      </c>
      <c r="C1656" s="31" t="s">
        <v>4243</v>
      </c>
      <c r="D1656" s="31" t="s">
        <v>4243</v>
      </c>
      <c r="E1656" s="32">
        <f>+VLOOKUP(Table_2[[#This Row],[ID]],LISTAS[],3,0)</f>
        <v>1060.08</v>
      </c>
      <c r="F1656" s="31" t="s">
        <v>8680</v>
      </c>
      <c r="G1656" s="20"/>
      <c r="H1656" s="20"/>
      <c r="I1656" s="110"/>
    </row>
    <row r="1657" spans="1:9" ht="15.75" customHeight="1">
      <c r="A1657" s="31" t="str">
        <f>+Table_2[[#This Row],[Producto]]&amp;Table_2[[#This Row],[Numero]]</f>
        <v>SUPLEMENTO 0,828x44</v>
      </c>
      <c r="B1657" s="31" t="s">
        <v>54</v>
      </c>
      <c r="C1657" s="31" t="s">
        <v>4301</v>
      </c>
      <c r="D1657" s="31" t="s">
        <v>4301</v>
      </c>
      <c r="E1657" s="32">
        <f>+VLOOKUP(Table_2[[#This Row],[ID]],LISTAS[],3,0)</f>
        <v>1556.05</v>
      </c>
      <c r="F1657" s="31" t="s">
        <v>8681</v>
      </c>
      <c r="G1657" s="20"/>
      <c r="H1657" s="20"/>
      <c r="I1657" s="110"/>
    </row>
    <row r="1658" spans="1:9" ht="15.75" customHeight="1">
      <c r="A1658" s="31" t="str">
        <f>+Table_2[[#This Row],[Producto]]&amp;Table_2[[#This Row],[Numero]]</f>
        <v>SUPLEMENTO 0,829x37</v>
      </c>
      <c r="B1658" s="31" t="s">
        <v>54</v>
      </c>
      <c r="C1658" s="31" t="s">
        <v>4302</v>
      </c>
      <c r="D1658" s="31" t="s">
        <v>4302</v>
      </c>
      <c r="E1658" s="32">
        <f>+VLOOKUP(Table_2[[#This Row],[ID]],LISTAS[],3,0)</f>
        <v>1063.46</v>
      </c>
      <c r="F1658" s="31" t="s">
        <v>8682</v>
      </c>
      <c r="G1658" s="20"/>
      <c r="H1658" s="20"/>
      <c r="I1658" s="110"/>
    </row>
    <row r="1659" spans="1:9" ht="15.75" customHeight="1">
      <c r="A1659" s="31" t="str">
        <f>+Table_2[[#This Row],[Producto]]&amp;Table_2[[#This Row],[Numero]]</f>
        <v>SUPLEMENTO 0,829x45</v>
      </c>
      <c r="B1659" s="31" t="s">
        <v>54</v>
      </c>
      <c r="C1659" s="31" t="s">
        <v>4303</v>
      </c>
      <c r="D1659" s="31" t="s">
        <v>4303</v>
      </c>
      <c r="E1659" s="32">
        <f>+VLOOKUP(Table_2[[#This Row],[ID]],LISTAS[],3,0)</f>
        <v>1556.05</v>
      </c>
      <c r="F1659" s="31" t="s">
        <v>8683</v>
      </c>
      <c r="G1659" s="20"/>
      <c r="H1659" s="20"/>
      <c r="I1659" s="110"/>
    </row>
    <row r="1660" spans="1:9" ht="15.75" customHeight="1">
      <c r="A1660" s="31" t="str">
        <f>+Table_2[[#This Row],[Producto]]&amp;Table_2[[#This Row],[Numero]]</f>
        <v>SUPLEMENTO 0,830x38</v>
      </c>
      <c r="B1660" s="31" t="s">
        <v>54</v>
      </c>
      <c r="C1660" s="31" t="s">
        <v>4305</v>
      </c>
      <c r="D1660" s="31" t="s">
        <v>4305</v>
      </c>
      <c r="E1660" s="32">
        <f>+VLOOKUP(Table_2[[#This Row],[ID]],LISTAS[],3,0)</f>
        <v>1063.46</v>
      </c>
      <c r="F1660" s="31" t="s">
        <v>8684</v>
      </c>
      <c r="G1660" s="20"/>
      <c r="H1660" s="20"/>
      <c r="I1660" s="110"/>
    </row>
    <row r="1661" spans="1:9" ht="15.75" customHeight="1">
      <c r="A1661" s="31" t="str">
        <f>+Table_2[[#This Row],[Producto]]&amp;Table_2[[#This Row],[Numero]]</f>
        <v>SUPLEMENTO 0,830X46</v>
      </c>
      <c r="B1661" s="31" t="s">
        <v>54</v>
      </c>
      <c r="C1661" s="31" t="s">
        <v>4415</v>
      </c>
      <c r="D1661" s="31" t="s">
        <v>4415</v>
      </c>
      <c r="E1661" s="32">
        <f>+VLOOKUP(Table_2[[#This Row],[ID]],LISTAS[],3,0)</f>
        <v>1561.61</v>
      </c>
      <c r="F1661" s="31" t="s">
        <v>8685</v>
      </c>
      <c r="G1661" s="20"/>
      <c r="H1661" s="20"/>
      <c r="I1661" s="110"/>
    </row>
    <row r="1662" spans="1:9" ht="15.75" customHeight="1">
      <c r="A1662" s="31" t="str">
        <f>+Table_2[[#This Row],[Producto]]&amp;Table_2[[#This Row],[Numero]]</f>
        <v>SUPLEMENTO 0,831x39</v>
      </c>
      <c r="B1662" s="31" t="s">
        <v>54</v>
      </c>
      <c r="C1662" s="31" t="s">
        <v>4307</v>
      </c>
      <c r="D1662" s="31" t="s">
        <v>4307</v>
      </c>
      <c r="E1662" s="32">
        <f>+VLOOKUP(Table_2[[#This Row],[ID]],LISTAS[],3,0)</f>
        <v>1280.76</v>
      </c>
      <c r="F1662" s="31" t="s">
        <v>8686</v>
      </c>
      <c r="G1662" s="20"/>
      <c r="H1662" s="20"/>
      <c r="I1662" s="110"/>
    </row>
    <row r="1663" spans="1:9" ht="15.75" customHeight="1">
      <c r="A1663" s="31" t="str">
        <f>+Table_2[[#This Row],[Producto]]&amp;Table_2[[#This Row],[Numero]]</f>
        <v>SUPLEMENTO 0,831x47</v>
      </c>
      <c r="B1663" s="31" t="s">
        <v>54</v>
      </c>
      <c r="C1663" s="31" t="s">
        <v>4308</v>
      </c>
      <c r="D1663" s="31" t="s">
        <v>4308</v>
      </c>
      <c r="E1663" s="32">
        <f>+VLOOKUP(Table_2[[#This Row],[ID]],LISTAS[],3,0)</f>
        <v>1563.78</v>
      </c>
      <c r="F1663" s="31" t="s">
        <v>8687</v>
      </c>
      <c r="G1663" s="20"/>
      <c r="H1663" s="20"/>
      <c r="I1663" s="110"/>
    </row>
    <row r="1664" spans="1:9" ht="15.75" customHeight="1">
      <c r="A1664" s="31" t="str">
        <f>+Table_2[[#This Row],[Producto]]&amp;Table_2[[#This Row],[Numero]]</f>
        <v>SUPLEMENTO 0,832x40</v>
      </c>
      <c r="B1664" s="31" t="s">
        <v>54</v>
      </c>
      <c r="C1664" s="31" t="s">
        <v>4248</v>
      </c>
      <c r="D1664" s="31" t="s">
        <v>4248</v>
      </c>
      <c r="E1664" s="32">
        <f>+VLOOKUP(Table_2[[#This Row],[ID]],LISTAS[],3,0)</f>
        <v>1280.76</v>
      </c>
      <c r="F1664" s="31" t="s">
        <v>8688</v>
      </c>
      <c r="G1664" s="20"/>
      <c r="H1664" s="20"/>
      <c r="I1664" s="110"/>
    </row>
    <row r="1665" spans="1:9" ht="15.75" customHeight="1">
      <c r="A1665" s="31" t="str">
        <f>+Table_2[[#This Row],[Producto]]&amp;Table_2[[#This Row],[Numero]]</f>
        <v>SUPLEMENTO 0,832x48</v>
      </c>
      <c r="B1665" s="31" t="s">
        <v>54</v>
      </c>
      <c r="C1665" s="31" t="s">
        <v>4309</v>
      </c>
      <c r="D1665" s="31" t="s">
        <v>4309</v>
      </c>
      <c r="E1665" s="32">
        <f>+VLOOKUP(Table_2[[#This Row],[ID]],LISTAS[],3,0)</f>
        <v>1563.78</v>
      </c>
      <c r="F1665" s="31" t="s">
        <v>8689</v>
      </c>
      <c r="G1665" s="20"/>
      <c r="H1665" s="20"/>
      <c r="I1665" s="110"/>
    </row>
    <row r="1666" spans="1:9" ht="15.75" customHeight="1">
      <c r="A1666" s="31" t="str">
        <f>+Table_2[[#This Row],[Producto]]&amp;Table_2[[#This Row],[Numero]]</f>
        <v>SUPLEMENTO 0,833x41</v>
      </c>
      <c r="B1666" s="31" t="s">
        <v>54</v>
      </c>
      <c r="C1666" s="31" t="s">
        <v>4310</v>
      </c>
      <c r="D1666" s="31" t="s">
        <v>4310</v>
      </c>
      <c r="E1666" s="32">
        <f>+VLOOKUP(Table_2[[#This Row],[ID]],LISTAS[],3,0)</f>
        <v>1280.76</v>
      </c>
      <c r="F1666" s="31" t="s">
        <v>8690</v>
      </c>
      <c r="G1666" s="20"/>
      <c r="H1666" s="20"/>
      <c r="I1666" s="110"/>
    </row>
    <row r="1667" spans="1:9" ht="15.75" customHeight="1">
      <c r="A1667" s="31" t="str">
        <f>+Table_2[[#This Row],[Producto]]&amp;Table_2[[#This Row],[Numero]]</f>
        <v>SUPLEMENTO 0,833x49</v>
      </c>
      <c r="B1667" s="31" t="s">
        <v>54</v>
      </c>
      <c r="C1667" s="31" t="s">
        <v>4311</v>
      </c>
      <c r="D1667" s="31" t="s">
        <v>4311</v>
      </c>
      <c r="E1667" s="32">
        <f>+VLOOKUP(Table_2[[#This Row],[ID]],LISTAS[],3,0)</f>
        <v>1834</v>
      </c>
      <c r="F1667" s="31" t="s">
        <v>8691</v>
      </c>
      <c r="G1667" s="20"/>
      <c r="H1667" s="20"/>
      <c r="I1667" s="110"/>
    </row>
    <row r="1668" spans="1:9" ht="15.75" customHeight="1">
      <c r="A1668" s="31" t="str">
        <f>+Table_2[[#This Row],[Producto]]&amp;Table_2[[#This Row],[Numero]]</f>
        <v>SUPLEMENTO 0,834x42</v>
      </c>
      <c r="B1668" s="31" t="s">
        <v>54</v>
      </c>
      <c r="C1668" s="31" t="s">
        <v>4312</v>
      </c>
      <c r="D1668" s="31" t="s">
        <v>4312</v>
      </c>
      <c r="E1668" s="32">
        <f>+VLOOKUP(Table_2[[#This Row],[ID]],LISTAS[],3,0)</f>
        <v>1280.76</v>
      </c>
      <c r="F1668" s="31" t="s">
        <v>8692</v>
      </c>
      <c r="G1668" s="20"/>
      <c r="H1668" s="20"/>
      <c r="I1668" s="110"/>
    </row>
    <row r="1669" spans="1:9" ht="15.75" customHeight="1">
      <c r="A1669" s="31" t="str">
        <f>+Table_2[[#This Row],[Producto]]&amp;Table_2[[#This Row],[Numero]]</f>
        <v>SUPLEMENTO 0,834x50</v>
      </c>
      <c r="B1669" s="31" t="s">
        <v>54</v>
      </c>
      <c r="C1669" s="31" t="s">
        <v>4313</v>
      </c>
      <c r="D1669" s="31" t="s">
        <v>4313</v>
      </c>
      <c r="E1669" s="32">
        <f>+VLOOKUP(Table_2[[#This Row],[ID]],LISTAS[],3,0)</f>
        <v>1834</v>
      </c>
      <c r="F1669" s="31" t="s">
        <v>8693</v>
      </c>
      <c r="G1669" s="20"/>
      <c r="H1669" s="20"/>
      <c r="I1669" s="110"/>
    </row>
    <row r="1670" spans="1:9" ht="15.75" customHeight="1">
      <c r="A1670" s="31" t="str">
        <f>+Table_2[[#This Row],[Producto]]&amp;Table_2[[#This Row],[Numero]]</f>
        <v>SUPLEMENTO 0,835x43</v>
      </c>
      <c r="B1670" s="31" t="s">
        <v>54</v>
      </c>
      <c r="C1670" s="31" t="s">
        <v>4314</v>
      </c>
      <c r="D1670" s="31" t="s">
        <v>4314</v>
      </c>
      <c r="E1670" s="32">
        <f>+VLOOKUP(Table_2[[#This Row],[ID]],LISTAS[],3,0)</f>
        <v>1283.6500000000001</v>
      </c>
      <c r="F1670" s="31" t="s">
        <v>8694</v>
      </c>
      <c r="G1670" s="20"/>
      <c r="H1670" s="20"/>
      <c r="I1670" s="110"/>
    </row>
    <row r="1671" spans="1:9" ht="15.75" customHeight="1">
      <c r="A1671" s="31" t="str">
        <f>+Table_2[[#This Row],[Producto]]&amp;Table_2[[#This Row],[Numero]]</f>
        <v>SUPLEMENTO 0,835x51</v>
      </c>
      <c r="B1671" s="31" t="s">
        <v>54</v>
      </c>
      <c r="C1671" s="31" t="s">
        <v>4315</v>
      </c>
      <c r="D1671" s="31" t="s">
        <v>4315</v>
      </c>
      <c r="E1671" s="32">
        <f>+VLOOKUP(Table_2[[#This Row],[ID]],LISTAS[],3,0)</f>
        <v>1836.18</v>
      </c>
      <c r="F1671" s="31" t="s">
        <v>8695</v>
      </c>
      <c r="G1671" s="20"/>
      <c r="H1671" s="20"/>
      <c r="I1671" s="110"/>
    </row>
    <row r="1672" spans="1:9" ht="15.75" customHeight="1">
      <c r="A1672" s="31" t="str">
        <f>+Table_2[[#This Row],[Producto]]&amp;Table_2[[#This Row],[Numero]]</f>
        <v>SUPLEMENTO 0,836x44</v>
      </c>
      <c r="B1672" s="31" t="s">
        <v>54</v>
      </c>
      <c r="C1672" s="31" t="s">
        <v>4316</v>
      </c>
      <c r="D1672" s="31" t="s">
        <v>4316</v>
      </c>
      <c r="E1672" s="32">
        <f>+VLOOKUP(Table_2[[#This Row],[ID]],LISTAS[],3,0)</f>
        <v>1524.14</v>
      </c>
      <c r="F1672" s="31" t="s">
        <v>8696</v>
      </c>
      <c r="G1672" s="20"/>
      <c r="H1672" s="20"/>
      <c r="I1672" s="110"/>
    </row>
    <row r="1673" spans="1:9" ht="15.75" customHeight="1">
      <c r="A1673" s="31" t="str">
        <f>+Table_2[[#This Row],[Producto]]&amp;Table_2[[#This Row],[Numero]]</f>
        <v>SUPLEMENTO 0,836x52</v>
      </c>
      <c r="B1673" s="31" t="s">
        <v>54</v>
      </c>
      <c r="C1673" s="31" t="s">
        <v>4317</v>
      </c>
      <c r="D1673" s="31" t="s">
        <v>4317</v>
      </c>
      <c r="E1673" s="32">
        <f>+VLOOKUP(Table_2[[#This Row],[ID]],LISTAS[],3,0)</f>
        <v>1836.18</v>
      </c>
      <c r="F1673" s="31" t="s">
        <v>8697</v>
      </c>
      <c r="G1673" s="20"/>
      <c r="H1673" s="20"/>
      <c r="I1673" s="110"/>
    </row>
    <row r="1674" spans="1:9" ht="15.75" customHeight="1">
      <c r="A1674" s="31" t="str">
        <f>+Table_2[[#This Row],[Producto]]&amp;Table_2[[#This Row],[Numero]]</f>
        <v>SUPLEMENTO 0,837x45</v>
      </c>
      <c r="B1674" s="31" t="s">
        <v>54</v>
      </c>
      <c r="C1674" s="31" t="s">
        <v>4318</v>
      </c>
      <c r="D1674" s="31" t="s">
        <v>4318</v>
      </c>
      <c r="E1674" s="32">
        <f>+VLOOKUP(Table_2[[#This Row],[ID]],LISTAS[],3,0)</f>
        <v>1524.14</v>
      </c>
      <c r="F1674" s="31" t="s">
        <v>8698</v>
      </c>
      <c r="G1674" s="20"/>
      <c r="H1674" s="20"/>
      <c r="I1674" s="110"/>
    </row>
    <row r="1675" spans="1:9" ht="15.75" customHeight="1">
      <c r="A1675" s="31" t="str">
        <f>+Table_2[[#This Row],[Producto]]&amp;Table_2[[#This Row],[Numero]]</f>
        <v>SUPLEMENTO 0,837x53</v>
      </c>
      <c r="B1675" s="31" t="s">
        <v>54</v>
      </c>
      <c r="C1675" s="31" t="s">
        <v>4319</v>
      </c>
      <c r="D1675" s="31" t="s">
        <v>4319</v>
      </c>
      <c r="E1675" s="32">
        <f>+VLOOKUP(Table_2[[#This Row],[ID]],LISTAS[],3,0)</f>
        <v>1839.32</v>
      </c>
      <c r="F1675" s="31" t="s">
        <v>8699</v>
      </c>
      <c r="G1675" s="20"/>
      <c r="H1675" s="20"/>
      <c r="I1675" s="110"/>
    </row>
    <row r="1676" spans="1:9" ht="15.75" customHeight="1">
      <c r="A1676" s="31" t="str">
        <f>+Table_2[[#This Row],[Producto]]&amp;Table_2[[#This Row],[Numero]]</f>
        <v>SUPLEMENTO 0,838x46</v>
      </c>
      <c r="B1676" s="31" t="s">
        <v>54</v>
      </c>
      <c r="C1676" s="31" t="s">
        <v>4320</v>
      </c>
      <c r="D1676" s="31" t="s">
        <v>4320</v>
      </c>
      <c r="E1676" s="32">
        <f>+VLOOKUP(Table_2[[#This Row],[ID]],LISTAS[],3,0)</f>
        <v>1524.14</v>
      </c>
      <c r="F1676" s="31" t="s">
        <v>8700</v>
      </c>
      <c r="G1676" s="20"/>
      <c r="H1676" s="20"/>
      <c r="I1676" s="110"/>
    </row>
    <row r="1677" spans="1:9" ht="15.75" customHeight="1">
      <c r="A1677" s="31" t="str">
        <f>+Table_2[[#This Row],[Producto]]&amp;Table_2[[#This Row],[Numero]]</f>
        <v>SUPLEMENTO 0,838x54</v>
      </c>
      <c r="B1677" s="31" t="s">
        <v>54</v>
      </c>
      <c r="C1677" s="31" t="s">
        <v>4321</v>
      </c>
      <c r="D1677" s="31" t="s">
        <v>4321</v>
      </c>
      <c r="E1677" s="32">
        <f>+VLOOKUP(Table_2[[#This Row],[ID]],LISTAS[],3,0)</f>
        <v>2137.5700000000002</v>
      </c>
      <c r="F1677" s="31" t="s">
        <v>8701</v>
      </c>
      <c r="G1677" s="20"/>
      <c r="H1677" s="20"/>
      <c r="I1677" s="110"/>
    </row>
    <row r="1678" spans="1:9" ht="15.75" customHeight="1">
      <c r="A1678" s="31" t="str">
        <f>+Table_2[[#This Row],[Producto]]&amp;Table_2[[#This Row],[Numero]]</f>
        <v>SUPLEMENTO 0,839x47</v>
      </c>
      <c r="B1678" s="31" t="s">
        <v>54</v>
      </c>
      <c r="C1678" s="31" t="s">
        <v>4322</v>
      </c>
      <c r="D1678" s="31" t="s">
        <v>4322</v>
      </c>
      <c r="E1678" s="32">
        <f>+VLOOKUP(Table_2[[#This Row],[ID]],LISTAS[],3,0)</f>
        <v>1530.19</v>
      </c>
      <c r="F1678" s="31" t="s">
        <v>8702</v>
      </c>
      <c r="G1678" s="20"/>
      <c r="H1678" s="20"/>
      <c r="I1678" s="110"/>
    </row>
    <row r="1679" spans="1:9" ht="15.75" customHeight="1">
      <c r="A1679" s="31" t="str">
        <f>+Table_2[[#This Row],[Producto]]&amp;Table_2[[#This Row],[Numero]]</f>
        <v>SUPLEMENTO 0,839x55</v>
      </c>
      <c r="B1679" s="31" t="s">
        <v>54</v>
      </c>
      <c r="C1679" s="31" t="s">
        <v>4323</v>
      </c>
      <c r="D1679" s="31" t="s">
        <v>4323</v>
      </c>
      <c r="E1679" s="32">
        <f>+VLOOKUP(Table_2[[#This Row],[ID]],LISTAS[],3,0)</f>
        <v>2140.7199999999998</v>
      </c>
      <c r="F1679" s="31" t="s">
        <v>8703</v>
      </c>
      <c r="G1679" s="20"/>
      <c r="H1679" s="20"/>
      <c r="I1679" s="110"/>
    </row>
    <row r="1680" spans="1:9" ht="15.75" customHeight="1">
      <c r="A1680" s="31" t="str">
        <f>+Table_2[[#This Row],[Producto]]&amp;Table_2[[#This Row],[Numero]]</f>
        <v>SUPLEMENTO 0,840x48</v>
      </c>
      <c r="B1680" s="31" t="s">
        <v>54</v>
      </c>
      <c r="C1680" s="31" t="s">
        <v>4324</v>
      </c>
      <c r="D1680" s="31" t="s">
        <v>4324</v>
      </c>
      <c r="E1680" s="32">
        <f>+VLOOKUP(Table_2[[#This Row],[ID]],LISTAS[],3,0)</f>
        <v>1530.19</v>
      </c>
      <c r="F1680" s="31" t="s">
        <v>8704</v>
      </c>
      <c r="G1680" s="20"/>
      <c r="H1680" s="20"/>
      <c r="I1680" s="110"/>
    </row>
    <row r="1681" spans="1:9" ht="15.75" customHeight="1">
      <c r="A1681" s="31" t="str">
        <f>+Table_2[[#This Row],[Producto]]&amp;Table_2[[#This Row],[Numero]]</f>
        <v>SUPLEMENTO 0,840x56</v>
      </c>
      <c r="B1681" s="31" t="s">
        <v>54</v>
      </c>
      <c r="C1681" s="31" t="s">
        <v>4325</v>
      </c>
      <c r="D1681" s="31" t="s">
        <v>4325</v>
      </c>
      <c r="E1681" s="32">
        <f>+VLOOKUP(Table_2[[#This Row],[ID]],LISTAS[],3,0)</f>
        <v>2140.7199999999998</v>
      </c>
      <c r="F1681" s="31" t="s">
        <v>8705</v>
      </c>
      <c r="G1681" s="20"/>
      <c r="H1681" s="20"/>
      <c r="I1681" s="110"/>
    </row>
    <row r="1682" spans="1:9" ht="15.75" customHeight="1">
      <c r="A1682" s="31" t="str">
        <f>+Table_2[[#This Row],[Producto]]&amp;Table_2[[#This Row],[Numero]]</f>
        <v>SUPLEMENTO 0,841x49</v>
      </c>
      <c r="B1682" s="31" t="s">
        <v>54</v>
      </c>
      <c r="C1682" s="31" t="s">
        <v>4326</v>
      </c>
      <c r="D1682" s="31" t="s">
        <v>4326</v>
      </c>
      <c r="E1682" s="32">
        <f>+VLOOKUP(Table_2[[#This Row],[ID]],LISTAS[],3,0)</f>
        <v>1796.78</v>
      </c>
      <c r="F1682" s="31" t="s">
        <v>8706</v>
      </c>
      <c r="G1682" s="20"/>
      <c r="H1682" s="20"/>
      <c r="I1682" s="110"/>
    </row>
    <row r="1683" spans="1:9" ht="15.75" customHeight="1">
      <c r="A1683" s="31" t="str">
        <f>+Table_2[[#This Row],[Producto]]&amp;Table_2[[#This Row],[Numero]]</f>
        <v>SUPLEMENTO 0,841x57</v>
      </c>
      <c r="B1683" s="31" t="s">
        <v>54</v>
      </c>
      <c r="C1683" s="31" t="s">
        <v>4327</v>
      </c>
      <c r="D1683" s="31" t="s">
        <v>4327</v>
      </c>
      <c r="E1683" s="32">
        <f>+VLOOKUP(Table_2[[#This Row],[ID]],LISTAS[],3,0)</f>
        <v>2142.89</v>
      </c>
      <c r="F1683" s="31" t="s">
        <v>8707</v>
      </c>
      <c r="G1683" s="20"/>
      <c r="H1683" s="20"/>
      <c r="I1683" s="110"/>
    </row>
    <row r="1684" spans="1:9" ht="15.75" customHeight="1">
      <c r="A1684" s="31" t="str">
        <f>+Table_2[[#This Row],[Producto]]&amp;Table_2[[#This Row],[Numero]]</f>
        <v>SUPLEMENTO 0,842x50</v>
      </c>
      <c r="B1684" s="31" t="s">
        <v>54</v>
      </c>
      <c r="C1684" s="31" t="s">
        <v>4328</v>
      </c>
      <c r="D1684" s="31" t="s">
        <v>4328</v>
      </c>
      <c r="E1684" s="32">
        <f>+VLOOKUP(Table_2[[#This Row],[ID]],LISTAS[],3,0)</f>
        <v>1798.72</v>
      </c>
      <c r="F1684" s="31" t="s">
        <v>8708</v>
      </c>
      <c r="G1684" s="20"/>
      <c r="H1684" s="20"/>
      <c r="I1684" s="110"/>
    </row>
    <row r="1685" spans="1:9" ht="15.75" customHeight="1">
      <c r="A1685" s="31" t="str">
        <f>+Table_2[[#This Row],[Producto]]&amp;Table_2[[#This Row],[Numero]]</f>
        <v>SUPLEMENTO 0,842x58</v>
      </c>
      <c r="B1685" s="31" t="s">
        <v>54</v>
      </c>
      <c r="C1685" s="31" t="s">
        <v>4329</v>
      </c>
      <c r="D1685" s="31" t="s">
        <v>4329</v>
      </c>
      <c r="E1685" s="32">
        <f>+VLOOKUP(Table_2[[#This Row],[ID]],LISTAS[],3,0)</f>
        <v>2142.89</v>
      </c>
      <c r="F1685" s="31" t="s">
        <v>8709</v>
      </c>
      <c r="G1685" s="20"/>
      <c r="H1685" s="20"/>
      <c r="I1685" s="110"/>
    </row>
    <row r="1686" spans="1:9" ht="15.75" customHeight="1">
      <c r="A1686" s="31" t="str">
        <f>+Table_2[[#This Row],[Producto]]&amp;Table_2[[#This Row],[Numero]]</f>
        <v>SUPLEMENTO 0,843x59</v>
      </c>
      <c r="B1686" s="31" t="s">
        <v>54</v>
      </c>
      <c r="C1686" s="31" t="s">
        <v>4330</v>
      </c>
      <c r="D1686" s="31" t="s">
        <v>4330</v>
      </c>
      <c r="E1686" s="32">
        <f>+VLOOKUP(Table_2[[#This Row],[ID]],LISTAS[],3,0)</f>
        <v>2460.7199999999998</v>
      </c>
      <c r="F1686" s="31" t="s">
        <v>8710</v>
      </c>
      <c r="G1686" s="20"/>
      <c r="H1686" s="20"/>
      <c r="I1686" s="110"/>
    </row>
    <row r="1687" spans="1:9" ht="15.75" customHeight="1">
      <c r="A1687" s="31" t="str">
        <f>+Table_2[[#This Row],[Producto]]&amp;Table_2[[#This Row],[Numero]]</f>
        <v>SUPLEMENTO 0,844x60</v>
      </c>
      <c r="B1687" s="31" t="s">
        <v>54</v>
      </c>
      <c r="C1687" s="31" t="s">
        <v>4331</v>
      </c>
      <c r="D1687" s="31" t="s">
        <v>4331</v>
      </c>
      <c r="E1687" s="32">
        <f>+VLOOKUP(Table_2[[#This Row],[ID]],LISTAS[],3,0)</f>
        <v>2460.7199999999998</v>
      </c>
      <c r="F1687" s="31" t="s">
        <v>8711</v>
      </c>
      <c r="G1687" s="20"/>
      <c r="H1687" s="20"/>
      <c r="I1687" s="110"/>
    </row>
    <row r="1688" spans="1:9" ht="15.75" customHeight="1">
      <c r="A1688" s="31" t="str">
        <f>+Table_2[[#This Row],[Producto]]&amp;Table_2[[#This Row],[Numero]]</f>
        <v>SUPLEMENTO 0,845x61</v>
      </c>
      <c r="B1688" s="31" t="s">
        <v>54</v>
      </c>
      <c r="C1688" s="31" t="s">
        <v>4332</v>
      </c>
      <c r="D1688" s="31" t="s">
        <v>4332</v>
      </c>
      <c r="E1688" s="32">
        <f>+VLOOKUP(Table_2[[#This Row],[ID]],LISTAS[],3,0)</f>
        <v>2463.86</v>
      </c>
      <c r="F1688" s="31" t="s">
        <v>8712</v>
      </c>
      <c r="G1688" s="20"/>
      <c r="H1688" s="20"/>
      <c r="I1688" s="110"/>
    </row>
    <row r="1689" spans="1:9" ht="15.75" customHeight="1">
      <c r="A1689" s="31" t="str">
        <f>+Table_2[[#This Row],[Producto]]&amp;Table_2[[#This Row],[Numero]]</f>
        <v>SUPLEMENTO 0,846x58</v>
      </c>
      <c r="B1689" s="31" t="s">
        <v>54</v>
      </c>
      <c r="C1689" s="31" t="s">
        <v>4333</v>
      </c>
      <c r="D1689" s="31" t="s">
        <v>4333</v>
      </c>
      <c r="E1689" s="32">
        <f>+VLOOKUP(Table_2[[#This Row],[ID]],LISTAS[],3,0)</f>
        <v>2119.9299999999998</v>
      </c>
      <c r="F1689" s="31" t="s">
        <v>8713</v>
      </c>
      <c r="G1689" s="20"/>
      <c r="H1689" s="20"/>
      <c r="I1689" s="110"/>
    </row>
    <row r="1690" spans="1:9" ht="15.75" customHeight="1">
      <c r="A1690" s="31" t="str">
        <f>+Table_2[[#This Row],[Producto]]&amp;Table_2[[#This Row],[Numero]]</f>
        <v>SUPLEMENTO 0,847x59</v>
      </c>
      <c r="B1690" s="31" t="s">
        <v>54</v>
      </c>
      <c r="C1690" s="31" t="s">
        <v>4334</v>
      </c>
      <c r="D1690" s="31" t="s">
        <v>4334</v>
      </c>
      <c r="E1690" s="32">
        <f>+VLOOKUP(Table_2[[#This Row],[ID]],LISTAS[],3,0)</f>
        <v>2435.58</v>
      </c>
      <c r="F1690" s="31" t="s">
        <v>8714</v>
      </c>
      <c r="G1690" s="20"/>
      <c r="H1690" s="20"/>
      <c r="I1690" s="110"/>
    </row>
    <row r="1691" spans="1:9" ht="15.75" customHeight="1">
      <c r="A1691" s="31" t="str">
        <f>+Table_2[[#This Row],[Producto]]&amp;Table_2[[#This Row],[Numero]]</f>
        <v>SUPLEMENTO 0,848x60</v>
      </c>
      <c r="B1691" s="31" t="s">
        <v>54</v>
      </c>
      <c r="C1691" s="31" t="s">
        <v>4335</v>
      </c>
      <c r="D1691" s="31" t="s">
        <v>4335</v>
      </c>
      <c r="E1691" s="32">
        <f>+VLOOKUP(Table_2[[#This Row],[ID]],LISTAS[],3,0)</f>
        <v>2438.2399999999998</v>
      </c>
      <c r="F1691" s="31" t="s">
        <v>8715</v>
      </c>
      <c r="G1691" s="20"/>
      <c r="H1691" s="20"/>
      <c r="I1691" s="110"/>
    </row>
    <row r="1692" spans="1:9" ht="15.75" customHeight="1">
      <c r="A1692" s="31" t="str">
        <f>+Table_2[[#This Row],[Producto]]&amp;Table_2[[#This Row],[Numero]]</f>
        <v>SUPLEMENTO 0,849x61</v>
      </c>
      <c r="B1692" s="31" t="s">
        <v>54</v>
      </c>
      <c r="C1692" s="31" t="s">
        <v>4336</v>
      </c>
      <c r="D1692" s="31" t="s">
        <v>4336</v>
      </c>
      <c r="E1692" s="32">
        <f>+VLOOKUP(Table_2[[#This Row],[ID]],LISTAS[],3,0)</f>
        <v>2438.2399999999998</v>
      </c>
      <c r="F1692" s="31" t="s">
        <v>8716</v>
      </c>
      <c r="G1692" s="20"/>
      <c r="H1692" s="20"/>
      <c r="I1692" s="110"/>
    </row>
    <row r="1693" spans="1:9" ht="15.75" customHeight="1">
      <c r="A1693" s="31" t="str">
        <f>+Table_2[[#This Row],[Producto]]&amp;Table_2[[#This Row],[Numero]]</f>
        <v>SUPLEMENTO 0,850x62</v>
      </c>
      <c r="B1693" s="31" t="s">
        <v>54</v>
      </c>
      <c r="C1693" s="31" t="s">
        <v>4337</v>
      </c>
      <c r="D1693" s="31" t="s">
        <v>4337</v>
      </c>
      <c r="E1693" s="32">
        <f>+VLOOKUP(Table_2[[#This Row],[ID]],LISTAS[],3,0)</f>
        <v>2446.6999999999998</v>
      </c>
      <c r="F1693" s="31" t="s">
        <v>8717</v>
      </c>
      <c r="G1693" s="20"/>
      <c r="H1693" s="20"/>
      <c r="I1693" s="110"/>
    </row>
    <row r="1694" spans="1:9" ht="15.75" customHeight="1">
      <c r="A1694" s="31" t="str">
        <f>+Table_2[[#This Row],[Producto]]&amp;Table_2[[#This Row],[Numero]]</f>
        <v>SUPLEMENTO 0,851x63</v>
      </c>
      <c r="B1694" s="31" t="s">
        <v>54</v>
      </c>
      <c r="C1694" s="31" t="s">
        <v>4338</v>
      </c>
      <c r="D1694" s="31" t="s">
        <v>4338</v>
      </c>
      <c r="E1694" s="32">
        <f>+VLOOKUP(Table_2[[#This Row],[ID]],LISTAS[],3,0)</f>
        <v>2446.6999999999998</v>
      </c>
      <c r="F1694" s="31" t="s">
        <v>8718</v>
      </c>
      <c r="G1694" s="20"/>
      <c r="H1694" s="20"/>
      <c r="I1694" s="110"/>
    </row>
    <row r="1695" spans="1:9" ht="15.75" customHeight="1">
      <c r="A1695" s="31" t="str">
        <f>+Table_2[[#This Row],[Producto]]&amp;Table_2[[#This Row],[Numero]]</f>
        <v>SUPLEMENTO 0,852x64</v>
      </c>
      <c r="B1695" s="31" t="s">
        <v>54</v>
      </c>
      <c r="C1695" s="31" t="s">
        <v>4339</v>
      </c>
      <c r="D1695" s="31" t="s">
        <v>4339</v>
      </c>
      <c r="E1695" s="32">
        <f>+VLOOKUP(Table_2[[#This Row],[ID]],LISTAS[],3,0)</f>
        <v>2910.52</v>
      </c>
      <c r="F1695" s="31" t="s">
        <v>8719</v>
      </c>
      <c r="G1695" s="20"/>
      <c r="H1695" s="20"/>
      <c r="I1695" s="110"/>
    </row>
    <row r="1696" spans="1:9" ht="15.75" customHeight="1">
      <c r="A1696" s="31" t="str">
        <f>+Table_2[[#This Row],[Producto]]&amp;Table_2[[#This Row],[Numero]]</f>
        <v>SUPLEMENTO 0,853x65</v>
      </c>
      <c r="B1696" s="31" t="s">
        <v>54</v>
      </c>
      <c r="C1696" s="31" t="s">
        <v>4340</v>
      </c>
      <c r="D1696" s="31" t="s">
        <v>4340</v>
      </c>
      <c r="E1696" s="32">
        <f>+VLOOKUP(Table_2[[#This Row],[ID]],LISTAS[],3,0)</f>
        <v>2910.52</v>
      </c>
      <c r="F1696" s="31" t="s">
        <v>8720</v>
      </c>
      <c r="G1696" s="20"/>
      <c r="H1696" s="20"/>
      <c r="I1696" s="110"/>
    </row>
    <row r="1697" spans="1:9" ht="15.75" customHeight="1">
      <c r="A1697" s="31" t="str">
        <f>+Table_2[[#This Row],[Producto]]&amp;Table_2[[#This Row],[Numero]]</f>
        <v>SUPLEMENTO 0,854x66</v>
      </c>
      <c r="B1697" s="31" t="s">
        <v>54</v>
      </c>
      <c r="C1697" s="31" t="s">
        <v>4341</v>
      </c>
      <c r="D1697" s="31" t="s">
        <v>4341</v>
      </c>
      <c r="E1697" s="32">
        <f>+VLOOKUP(Table_2[[#This Row],[ID]],LISTAS[],3,0)</f>
        <v>2916.56</v>
      </c>
      <c r="F1697" s="31" t="s">
        <v>8721</v>
      </c>
      <c r="G1697" s="20"/>
      <c r="H1697" s="20"/>
      <c r="I1697" s="110"/>
    </row>
    <row r="1698" spans="1:9" ht="15.75" customHeight="1">
      <c r="A1698" s="31" t="str">
        <f>+Table_2[[#This Row],[Producto]]&amp;Table_2[[#This Row],[Numero]]</f>
        <v>SUPLEMENTO 0,855x67</v>
      </c>
      <c r="B1698" s="31" t="s">
        <v>54</v>
      </c>
      <c r="C1698" s="31" t="s">
        <v>4342</v>
      </c>
      <c r="D1698" s="31" t="s">
        <v>4342</v>
      </c>
      <c r="E1698" s="32">
        <f>+VLOOKUP(Table_2[[#This Row],[ID]],LISTAS[],3,0)</f>
        <v>2916.56</v>
      </c>
      <c r="F1698" s="31" t="s">
        <v>8722</v>
      </c>
      <c r="G1698" s="20"/>
      <c r="H1698" s="20"/>
      <c r="I1698" s="110"/>
    </row>
    <row r="1699" spans="1:9" ht="15.75" customHeight="1">
      <c r="A1699" s="31" t="str">
        <f>+Table_2[[#This Row],[Producto]]&amp;Table_2[[#This Row],[Numero]]</f>
        <v>SUPLEMENTO 0,856x68</v>
      </c>
      <c r="B1699" s="31" t="s">
        <v>54</v>
      </c>
      <c r="C1699" s="31" t="s">
        <v>4343</v>
      </c>
      <c r="D1699" s="31" t="s">
        <v>4343</v>
      </c>
      <c r="E1699" s="32">
        <f>+VLOOKUP(Table_2[[#This Row],[ID]],LISTAS[],3,0)</f>
        <v>2919.71</v>
      </c>
      <c r="F1699" s="31" t="s">
        <v>8723</v>
      </c>
      <c r="G1699" s="20"/>
      <c r="H1699" s="20"/>
      <c r="I1699" s="110"/>
    </row>
    <row r="1700" spans="1:9" ht="15.75" customHeight="1">
      <c r="A1700" s="31" t="str">
        <f>+Table_2[[#This Row],[Producto]]&amp;Table_2[[#This Row],[Numero]]</f>
        <v>SUPLEMENTO 0,857x69</v>
      </c>
      <c r="B1700" s="31" t="s">
        <v>54</v>
      </c>
      <c r="C1700" s="31" t="s">
        <v>4344</v>
      </c>
      <c r="D1700" s="31" t="s">
        <v>4344</v>
      </c>
      <c r="E1700" s="32">
        <f>+VLOOKUP(Table_2[[#This Row],[ID]],LISTAS[],3,0)</f>
        <v>3288.54</v>
      </c>
      <c r="F1700" s="31" t="s">
        <v>8724</v>
      </c>
      <c r="G1700" s="20"/>
      <c r="H1700" s="20"/>
      <c r="I1700" s="110"/>
    </row>
    <row r="1701" spans="1:9" ht="15.75" customHeight="1">
      <c r="A1701" s="31" t="str">
        <f>+Table_2[[#This Row],[Producto]]&amp;Table_2[[#This Row],[Numero]]</f>
        <v>SUPLEMENTO 0,858x70</v>
      </c>
      <c r="B1701" s="31" t="s">
        <v>54</v>
      </c>
      <c r="C1701" s="31" t="s">
        <v>4345</v>
      </c>
      <c r="D1701" s="31" t="s">
        <v>4345</v>
      </c>
      <c r="E1701" s="32">
        <f>+VLOOKUP(Table_2[[#This Row],[ID]],LISTAS[],3,0)</f>
        <v>3288.54</v>
      </c>
      <c r="F1701" s="31" t="s">
        <v>8725</v>
      </c>
      <c r="G1701" s="20"/>
      <c r="H1701" s="20"/>
      <c r="I1701" s="110"/>
    </row>
    <row r="1702" spans="1:9" ht="15.75" customHeight="1">
      <c r="A1702" s="31" t="str">
        <f>+Table_2[[#This Row],[Producto]]&amp;Table_2[[#This Row],[Numero]]</f>
        <v>SUPLEMENTO 0,859x71</v>
      </c>
      <c r="B1702" s="31" t="s">
        <v>54</v>
      </c>
      <c r="C1702" s="31" t="s">
        <v>4346</v>
      </c>
      <c r="D1702" s="31" t="s">
        <v>4346</v>
      </c>
      <c r="E1702" s="32">
        <f>+VLOOKUP(Table_2[[#This Row],[ID]],LISTAS[],3,0)</f>
        <v>3288.54</v>
      </c>
      <c r="F1702" s="31" t="s">
        <v>8726</v>
      </c>
      <c r="G1702" s="20"/>
      <c r="H1702" s="20"/>
      <c r="I1702" s="110"/>
    </row>
    <row r="1703" spans="1:9" ht="15.75" customHeight="1">
      <c r="A1703" s="31" t="str">
        <f>+Table_2[[#This Row],[Producto]]&amp;Table_2[[#This Row],[Numero]]</f>
        <v>SUPLEMENTO 0,860x72</v>
      </c>
      <c r="B1703" s="31" t="s">
        <v>54</v>
      </c>
      <c r="C1703" s="31" t="s">
        <v>4347</v>
      </c>
      <c r="D1703" s="31" t="s">
        <v>4347</v>
      </c>
      <c r="E1703" s="32">
        <f>+VLOOKUP(Table_2[[#This Row],[ID]],LISTAS[],3,0)</f>
        <v>3294.58</v>
      </c>
      <c r="F1703" s="31" t="s">
        <v>8727</v>
      </c>
      <c r="G1703" s="20"/>
      <c r="H1703" s="20"/>
      <c r="I1703" s="110"/>
    </row>
    <row r="1704" spans="1:9" ht="15.75" customHeight="1">
      <c r="A1704" s="31" t="str">
        <f>+Table_2[[#This Row],[Producto]]&amp;Table_2[[#This Row],[Numero]]</f>
        <v>SUPLEMENTO 0,861x73</v>
      </c>
      <c r="B1704" s="31" t="s">
        <v>54</v>
      </c>
      <c r="C1704" s="31" t="s">
        <v>4348</v>
      </c>
      <c r="D1704" s="31" t="s">
        <v>4348</v>
      </c>
      <c r="E1704" s="32">
        <f>+VLOOKUP(Table_2[[#This Row],[ID]],LISTAS[],3,0)</f>
        <v>3294.58</v>
      </c>
      <c r="F1704" s="31" t="s">
        <v>8728</v>
      </c>
      <c r="G1704" s="20"/>
      <c r="H1704" s="20"/>
      <c r="I1704" s="110"/>
    </row>
    <row r="1705" spans="1:9" ht="15.75" customHeight="1">
      <c r="A1705" s="31" t="str">
        <f>+Table_2[[#This Row],[Producto]]&amp;Table_2[[#This Row],[Numero]]</f>
        <v>RACORD - ACOPLES - REDUCCIONES - ENTREROSCAS1</v>
      </c>
      <c r="B1705" s="31" t="s">
        <v>3</v>
      </c>
      <c r="C1705" s="31">
        <v>1</v>
      </c>
      <c r="D1705" s="31" t="s">
        <v>9967</v>
      </c>
      <c r="E1705" s="32">
        <f>+VLOOKUP(Table_2[[#This Row],[ID]],LISTAS[],3,0)</f>
        <v>2866.48</v>
      </c>
      <c r="F1705" s="31" t="s">
        <v>8729</v>
      </c>
      <c r="G1705" s="20"/>
      <c r="H1705" s="20"/>
      <c r="I1705" s="110"/>
    </row>
    <row r="1706" spans="1:9" ht="15.75" customHeight="1">
      <c r="A1706" s="31" t="str">
        <f>+Table_2[[#This Row],[Producto]]&amp;Table_2[[#This Row],[Numero]]</f>
        <v>RACORD - ACOPLES - REDUCCIONES - ENTREROSCAS2</v>
      </c>
      <c r="B1706" s="31" t="s">
        <v>3</v>
      </c>
      <c r="C1706" s="31">
        <v>2</v>
      </c>
      <c r="D1706" s="31" t="s">
        <v>9968</v>
      </c>
      <c r="E1706" s="32">
        <f>+VLOOKUP(Table_2[[#This Row],[ID]],LISTAS[],3,0)</f>
        <v>3676.01</v>
      </c>
      <c r="F1706" s="31" t="s">
        <v>8730</v>
      </c>
      <c r="G1706" s="20"/>
      <c r="H1706" s="20"/>
      <c r="I1706" s="110"/>
    </row>
    <row r="1707" spans="1:9" ht="15.75" customHeight="1">
      <c r="A1707" s="31" t="str">
        <f>+Table_2[[#This Row],[Producto]]&amp;Table_2[[#This Row],[Numero]]</f>
        <v>RACORD - ACOPLES - REDUCCIONES - ENTREROSCAS3</v>
      </c>
      <c r="B1707" s="31" t="s">
        <v>3</v>
      </c>
      <c r="C1707" s="31">
        <v>3</v>
      </c>
      <c r="D1707" s="31" t="s">
        <v>9969</v>
      </c>
      <c r="E1707" s="32">
        <f>+VLOOKUP(Table_2[[#This Row],[ID]],LISTAS[],3,0)</f>
        <v>3676.01</v>
      </c>
      <c r="F1707" s="31" t="s">
        <v>8731</v>
      </c>
      <c r="G1707" s="20"/>
      <c r="H1707" s="20"/>
      <c r="I1707" s="110"/>
    </row>
    <row r="1708" spans="1:9" ht="15.75" customHeight="1">
      <c r="A1708" s="31" t="str">
        <f>+Table_2[[#This Row],[Producto]]&amp;Table_2[[#This Row],[Numero]]</f>
        <v>RACORD - ACOPLES - REDUCCIONES - ENTREROSCAS4</v>
      </c>
      <c r="B1708" s="31" t="s">
        <v>3</v>
      </c>
      <c r="C1708" s="31">
        <v>4</v>
      </c>
      <c r="D1708" s="31" t="s">
        <v>9970</v>
      </c>
      <c r="E1708" s="32">
        <f>+VLOOKUP(Table_2[[#This Row],[ID]],LISTAS[],3,0)</f>
        <v>5437.86</v>
      </c>
      <c r="F1708" s="31" t="s">
        <v>8732</v>
      </c>
      <c r="G1708" s="20"/>
      <c r="H1708" s="20"/>
      <c r="I1708" s="110"/>
    </row>
    <row r="1709" spans="1:9" ht="15.75" customHeight="1">
      <c r="A1709" s="31" t="str">
        <f>+Table_2[[#This Row],[Producto]]&amp;Table_2[[#This Row],[Numero]]</f>
        <v>RACORD - ACOPLES - REDUCCIONES - ENTREROSCAS5</v>
      </c>
      <c r="B1709" s="31" t="s">
        <v>3</v>
      </c>
      <c r="C1709" s="31">
        <v>5</v>
      </c>
      <c r="D1709" s="31" t="s">
        <v>9971</v>
      </c>
      <c r="E1709" s="32">
        <f>+VLOOKUP(Table_2[[#This Row],[ID]],LISTAS[],3,0)</f>
        <v>5979.59</v>
      </c>
      <c r="F1709" s="31" t="s">
        <v>8733</v>
      </c>
      <c r="G1709" s="20"/>
      <c r="H1709" s="20"/>
      <c r="I1709" s="110"/>
    </row>
    <row r="1710" spans="1:9" ht="15.75" customHeight="1">
      <c r="A1710" s="31" t="str">
        <f>+Table_2[[#This Row],[Producto]]&amp;Table_2[[#This Row],[Numero]]</f>
        <v>RACORD - ACOPLES - REDUCCIONES - ENTREROSCAS6</v>
      </c>
      <c r="B1710" s="31" t="s">
        <v>3</v>
      </c>
      <c r="C1710" s="31">
        <v>6</v>
      </c>
      <c r="D1710" s="31" t="s">
        <v>9972</v>
      </c>
      <c r="E1710" s="32">
        <f>+VLOOKUP(Table_2[[#This Row],[ID]],LISTAS[],3,0)</f>
        <v>2013.84</v>
      </c>
      <c r="F1710" s="31" t="s">
        <v>8734</v>
      </c>
      <c r="G1710" s="20"/>
      <c r="H1710" s="20"/>
      <c r="I1710" s="110"/>
    </row>
    <row r="1711" spans="1:9" ht="15.75" customHeight="1">
      <c r="A1711" s="31" t="str">
        <f>+Table_2[[#This Row],[Producto]]&amp;Table_2[[#This Row],[Numero]]</f>
        <v>RACORD - ACOPLES - REDUCCIONES - ENTREROSCAS7</v>
      </c>
      <c r="B1711" s="31" t="s">
        <v>3</v>
      </c>
      <c r="C1711" s="31">
        <v>7</v>
      </c>
      <c r="D1711" s="31" t="s">
        <v>9973</v>
      </c>
      <c r="E1711" s="32">
        <f>+VLOOKUP(Table_2[[#This Row],[ID]],LISTAS[],3,0)</f>
        <v>2017.66</v>
      </c>
      <c r="F1711" s="31" t="s">
        <v>8735</v>
      </c>
      <c r="G1711" s="20"/>
      <c r="H1711" s="20"/>
      <c r="I1711" s="110"/>
    </row>
    <row r="1712" spans="1:9" ht="15.75" customHeight="1">
      <c r="A1712" s="31" t="str">
        <f>+Table_2[[#This Row],[Producto]]&amp;Table_2[[#This Row],[Numero]]</f>
        <v>RACORD - ACOPLES - REDUCCIONES - ENTREROSCAS8</v>
      </c>
      <c r="B1712" s="31" t="s">
        <v>3</v>
      </c>
      <c r="C1712" s="31">
        <v>8</v>
      </c>
      <c r="D1712" s="31" t="s">
        <v>9974</v>
      </c>
      <c r="E1712" s="32">
        <f>+VLOOKUP(Table_2[[#This Row],[ID]],LISTAS[],3,0)</f>
        <v>2947.59</v>
      </c>
      <c r="F1712" s="31" t="s">
        <v>8736</v>
      </c>
      <c r="G1712" s="20"/>
      <c r="H1712" s="20"/>
      <c r="I1712" s="110"/>
    </row>
    <row r="1713" spans="1:9" ht="15.75" customHeight="1">
      <c r="A1713" s="31" t="str">
        <f>+Table_2[[#This Row],[Producto]]&amp;Table_2[[#This Row],[Numero]]</f>
        <v>RACORD - ACOPLES - REDUCCIONES - ENTREROSCAS9</v>
      </c>
      <c r="B1713" s="31" t="s">
        <v>3</v>
      </c>
      <c r="C1713" s="31">
        <v>9</v>
      </c>
      <c r="D1713" s="31" t="s">
        <v>9975</v>
      </c>
      <c r="E1713" s="32">
        <f>+VLOOKUP(Table_2[[#This Row],[ID]],LISTAS[],3,0)</f>
        <v>3563.23</v>
      </c>
      <c r="F1713" s="31" t="s">
        <v>8737</v>
      </c>
      <c r="G1713" s="20"/>
      <c r="H1713" s="20"/>
      <c r="I1713" s="110"/>
    </row>
    <row r="1714" spans="1:9" ht="15.75" customHeight="1">
      <c r="A1714" s="31" t="str">
        <f>+Table_2[[#This Row],[Producto]]&amp;Table_2[[#This Row],[Numero]]</f>
        <v>RACORD - ACOPLES - REDUCCIONES - ENTREROSCAS10</v>
      </c>
      <c r="B1714" s="31" t="s">
        <v>3</v>
      </c>
      <c r="C1714" s="31">
        <v>10</v>
      </c>
      <c r="D1714" s="31" t="s">
        <v>9976</v>
      </c>
      <c r="E1714" s="32">
        <f>+VLOOKUP(Table_2[[#This Row],[ID]],LISTAS[],3,0)</f>
        <v>2204.96</v>
      </c>
      <c r="F1714" s="31" t="s">
        <v>8738</v>
      </c>
      <c r="G1714" s="20"/>
      <c r="H1714" s="20"/>
      <c r="I1714" s="110"/>
    </row>
    <row r="1715" spans="1:9" ht="15.75" customHeight="1">
      <c r="A1715" s="31" t="str">
        <f>+Table_2[[#This Row],[Producto]]&amp;Table_2[[#This Row],[Numero]]</f>
        <v>RACORD - ACOPLES - REDUCCIONES - ENTREROSCAS11</v>
      </c>
      <c r="B1715" s="31" t="s">
        <v>3</v>
      </c>
      <c r="C1715" s="31">
        <v>11</v>
      </c>
      <c r="D1715" s="31" t="s">
        <v>9977</v>
      </c>
      <c r="E1715" s="32">
        <f>+VLOOKUP(Table_2[[#This Row],[ID]],LISTAS[],3,0)</f>
        <v>2208.7800000000002</v>
      </c>
      <c r="F1715" s="31" t="s">
        <v>8739</v>
      </c>
      <c r="G1715" s="20"/>
      <c r="H1715" s="20"/>
      <c r="I1715" s="110"/>
    </row>
    <row r="1716" spans="1:9" ht="15.75" customHeight="1">
      <c r="A1716" s="31" t="str">
        <f>+Table_2[[#This Row],[Producto]]&amp;Table_2[[#This Row],[Numero]]</f>
        <v>RACORD - ACOPLES - REDUCCIONES - ENTREROSCAS12</v>
      </c>
      <c r="B1716" s="31" t="s">
        <v>3</v>
      </c>
      <c r="C1716" s="31">
        <v>12</v>
      </c>
      <c r="D1716" s="31" t="s">
        <v>9978</v>
      </c>
      <c r="E1716" s="32">
        <f>+VLOOKUP(Table_2[[#This Row],[ID]],LISTAS[],3,0)</f>
        <v>2755.29</v>
      </c>
      <c r="F1716" s="31" t="s">
        <v>8740</v>
      </c>
      <c r="G1716" s="20"/>
      <c r="H1716" s="20"/>
      <c r="I1716" s="110"/>
    </row>
    <row r="1717" spans="1:9" ht="15.75" customHeight="1">
      <c r="A1717" s="31" t="str">
        <f>+Table_2[[#This Row],[Producto]]&amp;Table_2[[#This Row],[Numero]]</f>
        <v>RACORD - ACOPLES - REDUCCIONES - ENTREROSCAS13</v>
      </c>
      <c r="B1717" s="31" t="s">
        <v>3</v>
      </c>
      <c r="C1717" s="31">
        <v>13</v>
      </c>
      <c r="D1717" s="31" t="s">
        <v>9979</v>
      </c>
      <c r="E1717" s="32">
        <f>+VLOOKUP(Table_2[[#This Row],[ID]],LISTAS[],3,0)</f>
        <v>3538.67</v>
      </c>
      <c r="F1717" s="31" t="s">
        <v>8741</v>
      </c>
      <c r="G1717" s="20"/>
      <c r="H1717" s="20"/>
      <c r="I1717" s="110"/>
    </row>
    <row r="1718" spans="1:9" ht="15.75" customHeight="1">
      <c r="A1718" s="31" t="str">
        <f>+Table_2[[#This Row],[Producto]]&amp;Table_2[[#This Row],[Numero]]</f>
        <v>RACORD - ACOPLES - REDUCCIONES - ENTREROSCAS16</v>
      </c>
      <c r="B1718" s="31" t="s">
        <v>3</v>
      </c>
      <c r="C1718" s="31">
        <v>16</v>
      </c>
      <c r="D1718" s="31" t="s">
        <v>9980</v>
      </c>
      <c r="E1718" s="32">
        <f>+VLOOKUP(Table_2[[#This Row],[ID]],LISTAS[],3,0)</f>
        <v>4631.66</v>
      </c>
      <c r="F1718" s="31" t="s">
        <v>8742</v>
      </c>
      <c r="G1718" s="20"/>
      <c r="H1718" s="20"/>
      <c r="I1718" s="110"/>
    </row>
    <row r="1719" spans="1:9" ht="15.75" customHeight="1">
      <c r="A1719" s="31" t="str">
        <f>+Table_2[[#This Row],[Producto]]&amp;Table_2[[#This Row],[Numero]]</f>
        <v>RACORD - ACOPLES - REDUCCIONES - ENTREROSCAS17</v>
      </c>
      <c r="B1719" s="31" t="s">
        <v>3</v>
      </c>
      <c r="C1719" s="31">
        <v>17</v>
      </c>
      <c r="D1719" s="31" t="s">
        <v>9981</v>
      </c>
      <c r="E1719" s="32">
        <f>+VLOOKUP(Table_2[[#This Row],[ID]],LISTAS[],3,0)</f>
        <v>4553.6400000000003</v>
      </c>
      <c r="F1719" s="31" t="s">
        <v>8743</v>
      </c>
      <c r="G1719" s="20"/>
      <c r="H1719" s="20"/>
      <c r="I1719" s="110"/>
    </row>
    <row r="1720" spans="1:9" ht="15.75" customHeight="1">
      <c r="A1720" s="31" t="str">
        <f>+Table_2[[#This Row],[Producto]]&amp;Table_2[[#This Row],[Numero]]</f>
        <v>RACORD - ACOPLES - REDUCCIONES - ENTREROSCAS18</v>
      </c>
      <c r="B1720" s="31" t="s">
        <v>3</v>
      </c>
      <c r="C1720" s="31">
        <v>18</v>
      </c>
      <c r="D1720" s="31" t="s">
        <v>9982</v>
      </c>
      <c r="E1720" s="32">
        <f>+VLOOKUP(Table_2[[#This Row],[ID]],LISTAS[],3,0)</f>
        <v>4561.28</v>
      </c>
      <c r="F1720" s="31" t="s">
        <v>8744</v>
      </c>
      <c r="G1720" s="20"/>
      <c r="H1720" s="20"/>
      <c r="I1720" s="110"/>
    </row>
    <row r="1721" spans="1:9" ht="15.75" customHeight="1">
      <c r="A1721" s="31" t="str">
        <f>+Table_2[[#This Row],[Producto]]&amp;Table_2[[#This Row],[Numero]]</f>
        <v>RACORD - ACOPLES - REDUCCIONES - ENTREROSCAS20</v>
      </c>
      <c r="B1721" s="31" t="s">
        <v>3</v>
      </c>
      <c r="C1721" s="31">
        <v>20</v>
      </c>
      <c r="D1721" s="31" t="s">
        <v>9983</v>
      </c>
      <c r="E1721" s="32">
        <f>+VLOOKUP(Table_2[[#This Row],[ID]],LISTAS[],3,0)</f>
        <v>6328.16</v>
      </c>
      <c r="F1721" s="31" t="s">
        <v>8745</v>
      </c>
      <c r="G1721" s="20"/>
      <c r="H1721" s="20"/>
      <c r="I1721" s="110"/>
    </row>
    <row r="1722" spans="1:9" ht="15.75" customHeight="1">
      <c r="A1722" s="31" t="str">
        <f>+Table_2[[#This Row],[Producto]]&amp;Table_2[[#This Row],[Numero]]</f>
        <v>RACORD - ACOPLES - REDUCCIONES - ENTREROSCAS21</v>
      </c>
      <c r="B1722" s="31" t="s">
        <v>3</v>
      </c>
      <c r="C1722" s="31">
        <v>21</v>
      </c>
      <c r="D1722" s="31" t="s">
        <v>9984</v>
      </c>
      <c r="E1722" s="32">
        <f>+VLOOKUP(Table_2[[#This Row],[ID]],LISTAS[],3,0)</f>
        <v>9265.75</v>
      </c>
      <c r="F1722" s="31" t="s">
        <v>8746</v>
      </c>
      <c r="G1722" s="20"/>
      <c r="H1722" s="20"/>
      <c r="I1722" s="110"/>
    </row>
    <row r="1723" spans="1:9" ht="15.75" customHeight="1">
      <c r="A1723" s="31" t="str">
        <f>+Table_2[[#This Row],[Producto]]&amp;Table_2[[#This Row],[Numero]]</f>
        <v>RACORD - ACOPLES - REDUCCIONES - ENTREROSCAS22</v>
      </c>
      <c r="B1723" s="31" t="s">
        <v>3</v>
      </c>
      <c r="C1723" s="31">
        <v>22</v>
      </c>
      <c r="D1723" s="31" t="s">
        <v>9985</v>
      </c>
      <c r="E1723" s="32">
        <f>+VLOOKUP(Table_2[[#This Row],[ID]],LISTAS[],3,0)</f>
        <v>12221.16</v>
      </c>
      <c r="F1723" s="31" t="s">
        <v>8747</v>
      </c>
      <c r="G1723" s="20"/>
      <c r="H1723" s="20"/>
      <c r="I1723" s="110"/>
    </row>
    <row r="1724" spans="1:9" ht="15.75" customHeight="1">
      <c r="A1724" s="31" t="str">
        <f>+Table_2[[#This Row],[Producto]]&amp;Table_2[[#This Row],[Numero]]</f>
        <v>RACORD - ACOPLES - REDUCCIONES - ENTREROSCAS23</v>
      </c>
      <c r="B1724" s="31" t="s">
        <v>3</v>
      </c>
      <c r="C1724" s="31">
        <v>23</v>
      </c>
      <c r="D1724" s="31" t="s">
        <v>9986</v>
      </c>
      <c r="E1724" s="32">
        <f>+VLOOKUP(Table_2[[#This Row],[ID]],LISTAS[],3,0)</f>
        <v>16562</v>
      </c>
      <c r="F1724" s="31" t="s">
        <v>8748</v>
      </c>
      <c r="G1724" s="20"/>
      <c r="H1724" s="20"/>
      <c r="I1724" s="110"/>
    </row>
    <row r="1725" spans="1:9" ht="15.75" customHeight="1">
      <c r="A1725" s="31" t="str">
        <f>+Table_2[[#This Row],[Producto]]&amp;Table_2[[#This Row],[Numero]]</f>
        <v>RACORD - ACOPLES - REDUCCIONES - ENTREROSCAS25</v>
      </c>
      <c r="B1725" s="31" t="s">
        <v>3</v>
      </c>
      <c r="C1725" s="31">
        <v>25</v>
      </c>
      <c r="D1725" s="31" t="s">
        <v>9987</v>
      </c>
      <c r="E1725" s="32">
        <f>+VLOOKUP(Table_2[[#This Row],[ID]],LISTAS[],3,0)</f>
        <v>4638.49</v>
      </c>
      <c r="F1725" s="31" t="s">
        <v>8749</v>
      </c>
      <c r="G1725" s="20"/>
      <c r="H1725" s="20"/>
      <c r="I1725" s="110"/>
    </row>
    <row r="1726" spans="1:9" ht="15.75" customHeight="1">
      <c r="A1726" s="31" t="str">
        <f>+Table_2[[#This Row],[Producto]]&amp;Table_2[[#This Row],[Numero]]</f>
        <v>RACORD - ACOPLES - REDUCCIONES - ENTREROSCAS26</v>
      </c>
      <c r="B1726" s="31" t="s">
        <v>3</v>
      </c>
      <c r="C1726" s="31">
        <v>26</v>
      </c>
      <c r="D1726" s="31" t="s">
        <v>9988</v>
      </c>
      <c r="E1726" s="32">
        <f>+VLOOKUP(Table_2[[#This Row],[ID]],LISTAS[],3,0)</f>
        <v>2428.25</v>
      </c>
      <c r="F1726" s="31" t="s">
        <v>8750</v>
      </c>
      <c r="G1726" s="20"/>
      <c r="H1726" s="20"/>
      <c r="I1726" s="110"/>
    </row>
    <row r="1727" spans="1:9" ht="15.75" customHeight="1">
      <c r="A1727" s="31" t="str">
        <f>+Table_2[[#This Row],[Producto]]&amp;Table_2[[#This Row],[Numero]]</f>
        <v>RACORD - ACOPLES - REDUCCIONES - ENTREROSCAS27</v>
      </c>
      <c r="B1727" s="31" t="s">
        <v>3</v>
      </c>
      <c r="C1727" s="31">
        <v>27</v>
      </c>
      <c r="D1727" s="31" t="s">
        <v>9989</v>
      </c>
      <c r="E1727" s="32">
        <f>+VLOOKUP(Table_2[[#This Row],[ID]],LISTAS[],3,0)</f>
        <v>2428.25</v>
      </c>
      <c r="F1727" s="31" t="s">
        <v>8751</v>
      </c>
      <c r="G1727" s="20"/>
      <c r="H1727" s="20"/>
      <c r="I1727" s="110"/>
    </row>
    <row r="1728" spans="1:9" ht="15.75" customHeight="1">
      <c r="A1728" s="31" t="str">
        <f>+Table_2[[#This Row],[Producto]]&amp;Table_2[[#This Row],[Numero]]</f>
        <v>RACORD - ACOPLES - REDUCCIONES - ENTREROSCAS30</v>
      </c>
      <c r="B1728" s="31" t="s">
        <v>3</v>
      </c>
      <c r="C1728" s="31">
        <v>30</v>
      </c>
      <c r="D1728" s="31" t="s">
        <v>9990</v>
      </c>
      <c r="E1728" s="32">
        <f>+VLOOKUP(Table_2[[#This Row],[ID]],LISTAS[],3,0)</f>
        <v>2924.94</v>
      </c>
      <c r="F1728" s="31" t="s">
        <v>8752</v>
      </c>
      <c r="G1728" s="20"/>
      <c r="H1728" s="20"/>
      <c r="I1728" s="110"/>
    </row>
    <row r="1729" spans="1:9" ht="15.75" customHeight="1">
      <c r="A1729" s="31" t="str">
        <f>+Table_2[[#This Row],[Producto]]&amp;Table_2[[#This Row],[Numero]]</f>
        <v>RACORD - ACOPLES - REDUCCIONES - ENTREROSCAS31</v>
      </c>
      <c r="B1729" s="31" t="s">
        <v>3</v>
      </c>
      <c r="C1729" s="31">
        <v>31</v>
      </c>
      <c r="D1729" s="31" t="s">
        <v>9991</v>
      </c>
      <c r="E1729" s="32">
        <f>+VLOOKUP(Table_2[[#This Row],[ID]],LISTAS[],3,0)</f>
        <v>2924.94</v>
      </c>
      <c r="F1729" s="31" t="s">
        <v>8753</v>
      </c>
      <c r="G1729" s="20"/>
      <c r="H1729" s="20"/>
      <c r="I1729" s="110"/>
    </row>
    <row r="1730" spans="1:9" ht="15.75" customHeight="1">
      <c r="A1730" s="31" t="str">
        <f>+Table_2[[#This Row],[Producto]]&amp;Table_2[[#This Row],[Numero]]</f>
        <v>RACORD - ACOPLES - REDUCCIONES - ENTREROSCAS32</v>
      </c>
      <c r="B1730" s="31" t="s">
        <v>3</v>
      </c>
      <c r="C1730" s="31">
        <v>32</v>
      </c>
      <c r="D1730" s="31" t="s">
        <v>9992</v>
      </c>
      <c r="E1730" s="32">
        <f>+VLOOKUP(Table_2[[#This Row],[ID]],LISTAS[],3,0)</f>
        <v>4348.92</v>
      </c>
      <c r="F1730" s="31" t="s">
        <v>8754</v>
      </c>
      <c r="G1730" s="20"/>
      <c r="H1730" s="20"/>
      <c r="I1730" s="110"/>
    </row>
    <row r="1731" spans="1:9" ht="15.75" customHeight="1">
      <c r="A1731" s="31" t="str">
        <f>+Table_2[[#This Row],[Producto]]&amp;Table_2[[#This Row],[Numero]]</f>
        <v>RACORD - ACOPLES - REDUCCIONES - ENTREROSCAS33</v>
      </c>
      <c r="B1731" s="31" t="s">
        <v>3</v>
      </c>
      <c r="C1731" s="31">
        <v>33</v>
      </c>
      <c r="D1731" s="31" t="s">
        <v>9993</v>
      </c>
      <c r="E1731" s="32">
        <f>+VLOOKUP(Table_2[[#This Row],[ID]],LISTAS[],3,0)</f>
        <v>4929.7700000000004</v>
      </c>
      <c r="F1731" s="31" t="s">
        <v>8755</v>
      </c>
      <c r="G1731" s="20"/>
      <c r="H1731" s="20"/>
      <c r="I1731" s="110"/>
    </row>
    <row r="1732" spans="1:9" ht="15.75" customHeight="1">
      <c r="A1732" s="31" t="str">
        <f>+Table_2[[#This Row],[Producto]]&amp;Table_2[[#This Row],[Numero]]</f>
        <v>RACORD - ACOPLES - REDUCCIONES - ENTREROSCAS95</v>
      </c>
      <c r="B1732" s="31" t="s">
        <v>3</v>
      </c>
      <c r="C1732" s="31">
        <v>95</v>
      </c>
      <c r="D1732" s="31" t="s">
        <v>4416</v>
      </c>
      <c r="E1732" s="32">
        <f>+VLOOKUP(Table_2[[#This Row],[ID]],LISTAS[],3,0)</f>
        <v>4455</v>
      </c>
      <c r="F1732" s="31" t="s">
        <v>8756</v>
      </c>
      <c r="G1732" s="20"/>
      <c r="H1732" s="20"/>
      <c r="I1732" s="110"/>
    </row>
    <row r="1733" spans="1:9" ht="15.75" customHeight="1">
      <c r="A1733" s="31" t="str">
        <f>+Table_2[[#This Row],[Producto]]&amp;Table_2[[#This Row],[Numero]]</f>
        <v>RACORD - ACOPLES - REDUCCIONES - ENTREROSCAS96</v>
      </c>
      <c r="B1733" s="31" t="s">
        <v>3</v>
      </c>
      <c r="C1733" s="31">
        <v>96</v>
      </c>
      <c r="D1733" s="31" t="s">
        <v>4417</v>
      </c>
      <c r="E1733" s="32">
        <f>+VLOOKUP(Table_2[[#This Row],[ID]],LISTAS[],3,0)</f>
        <v>4455</v>
      </c>
      <c r="F1733" s="31" t="s">
        <v>8757</v>
      </c>
      <c r="G1733" s="20"/>
      <c r="H1733" s="20"/>
      <c r="I1733" s="110"/>
    </row>
    <row r="1734" spans="1:9" ht="15.75" customHeight="1">
      <c r="A1734" s="31" t="str">
        <f>+Table_2[[#This Row],[Producto]]&amp;Table_2[[#This Row],[Numero]]</f>
        <v>RACORD - ACOPLES - REDUCCIONES - ENTREROSCAS97</v>
      </c>
      <c r="B1734" s="31" t="s">
        <v>3</v>
      </c>
      <c r="C1734" s="31">
        <v>97</v>
      </c>
      <c r="D1734" s="31" t="s">
        <v>4418</v>
      </c>
      <c r="E1734" s="32">
        <f>+VLOOKUP(Table_2[[#This Row],[ID]],LISTAS[],3,0)</f>
        <v>4455</v>
      </c>
      <c r="F1734" s="31" t="s">
        <v>8758</v>
      </c>
      <c r="G1734" s="20"/>
      <c r="H1734" s="20"/>
      <c r="I1734" s="110"/>
    </row>
    <row r="1735" spans="1:9" ht="15.75" customHeight="1">
      <c r="A1735" s="31" t="str">
        <f>+Table_2[[#This Row],[Producto]]&amp;Table_2[[#This Row],[Numero]]</f>
        <v>RACORD - ACOPLES - REDUCCIONES - ENTREROSCAS98</v>
      </c>
      <c r="B1735" s="31" t="s">
        <v>3</v>
      </c>
      <c r="C1735" s="31">
        <v>98</v>
      </c>
      <c r="D1735" s="31" t="s">
        <v>4419</v>
      </c>
      <c r="E1735" s="32">
        <f>+VLOOKUP(Table_2[[#This Row],[ID]],LISTAS[],3,0)</f>
        <v>4455</v>
      </c>
      <c r="F1735" s="31" t="s">
        <v>8759</v>
      </c>
      <c r="G1735" s="20"/>
      <c r="H1735" s="20"/>
      <c r="I1735" s="110"/>
    </row>
    <row r="1736" spans="1:9" ht="15.75" customHeight="1">
      <c r="A1736" s="31" t="str">
        <f>+Table_2[[#This Row],[Producto]]&amp;Table_2[[#This Row],[Numero]]</f>
        <v>RACORD - ACOPLES - REDUCCIONES - ENTREROSCAS40</v>
      </c>
      <c r="B1736" s="31" t="s">
        <v>3</v>
      </c>
      <c r="C1736" s="31">
        <v>40</v>
      </c>
      <c r="D1736" s="31" t="s">
        <v>9994</v>
      </c>
      <c r="E1736" s="32">
        <f>+VLOOKUP(Table_2[[#This Row],[ID]],LISTAS[],3,0)</f>
        <v>2870.57</v>
      </c>
      <c r="F1736" s="31" t="s">
        <v>8760</v>
      </c>
      <c r="G1736" s="20"/>
      <c r="H1736" s="20"/>
      <c r="I1736" s="110"/>
    </row>
    <row r="1737" spans="1:9" ht="15.75" customHeight="1">
      <c r="A1737" s="31" t="str">
        <f>+Table_2[[#This Row],[Producto]]&amp;Table_2[[#This Row],[Numero]]</f>
        <v>RACORD - ACOPLES - REDUCCIONES - ENTREROSCAS41</v>
      </c>
      <c r="B1737" s="31" t="s">
        <v>3</v>
      </c>
      <c r="C1737" s="31">
        <v>41</v>
      </c>
      <c r="D1737" s="31" t="s">
        <v>9995</v>
      </c>
      <c r="E1737" s="32">
        <f>+VLOOKUP(Table_2[[#This Row],[ID]],LISTAS[],3,0)</f>
        <v>2518.9</v>
      </c>
      <c r="F1737" s="31" t="s">
        <v>8761</v>
      </c>
      <c r="G1737" s="20"/>
      <c r="H1737" s="20"/>
      <c r="I1737" s="110"/>
    </row>
    <row r="1738" spans="1:9" ht="15.75" customHeight="1">
      <c r="A1738" s="31" t="str">
        <f>+Table_2[[#This Row],[Producto]]&amp;Table_2[[#This Row],[Numero]]</f>
        <v>RACORD - ACOPLES - REDUCCIONES - ENTREROSCAS42</v>
      </c>
      <c r="B1738" s="31" t="s">
        <v>3</v>
      </c>
      <c r="C1738" s="31">
        <v>42</v>
      </c>
      <c r="D1738" s="31" t="s">
        <v>9996</v>
      </c>
      <c r="E1738" s="32">
        <f>+VLOOKUP(Table_2[[#This Row],[ID]],LISTAS[],3,0)</f>
        <v>2766.98</v>
      </c>
      <c r="F1738" s="31" t="s">
        <v>8762</v>
      </c>
      <c r="G1738" s="20"/>
      <c r="H1738" s="20"/>
      <c r="I1738" s="110"/>
    </row>
    <row r="1739" spans="1:9" ht="15.75" customHeight="1">
      <c r="A1739" s="31" t="str">
        <f>+Table_2[[#This Row],[Producto]]&amp;Table_2[[#This Row],[Numero]]</f>
        <v>RACORD - ACOPLES - REDUCCIONES - ENTREROSCAS43</v>
      </c>
      <c r="B1739" s="31" t="s">
        <v>3</v>
      </c>
      <c r="C1739" s="31">
        <v>43</v>
      </c>
      <c r="D1739" s="31" t="s">
        <v>9997</v>
      </c>
      <c r="E1739" s="32">
        <f>+VLOOKUP(Table_2[[#This Row],[ID]],LISTAS[],3,0)</f>
        <v>3222.76</v>
      </c>
      <c r="F1739" s="31" t="s">
        <v>8763</v>
      </c>
      <c r="G1739" s="20"/>
      <c r="H1739" s="20"/>
      <c r="I1739" s="110"/>
    </row>
    <row r="1740" spans="1:9" ht="15.75" customHeight="1">
      <c r="A1740" s="31" t="str">
        <f>+Table_2[[#This Row],[Producto]]&amp;Table_2[[#This Row],[Numero]]</f>
        <v>RACORD - ACOPLES - REDUCCIONES - ENTREROSCAS44</v>
      </c>
      <c r="B1740" s="31" t="s">
        <v>3</v>
      </c>
      <c r="C1740" s="31">
        <v>44</v>
      </c>
      <c r="D1740" s="31" t="s">
        <v>4420</v>
      </c>
      <c r="E1740" s="32">
        <f>+VLOOKUP(Table_2[[#This Row],[ID]],LISTAS[],3,0)</f>
        <v>3600</v>
      </c>
      <c r="F1740" s="31" t="s">
        <v>8764</v>
      </c>
      <c r="G1740" s="20"/>
      <c r="H1740" s="20"/>
      <c r="I1740" s="110"/>
    </row>
    <row r="1741" spans="1:9" ht="15.75" customHeight="1">
      <c r="A1741" s="31" t="str">
        <f>+Table_2[[#This Row],[Producto]]&amp;Table_2[[#This Row],[Numero]]</f>
        <v>RACORD - ACOPLES - REDUCCIONES - ENTREROSCAS45</v>
      </c>
      <c r="B1741" s="31" t="s">
        <v>3</v>
      </c>
      <c r="C1741" s="31">
        <v>45</v>
      </c>
      <c r="D1741" s="31" t="s">
        <v>9998</v>
      </c>
      <c r="E1741" s="32">
        <f>+VLOOKUP(Table_2[[#This Row],[ID]],LISTAS[],3,0)</f>
        <v>4757.91</v>
      </c>
      <c r="F1741" s="31" t="s">
        <v>8765</v>
      </c>
      <c r="G1741" s="20"/>
      <c r="H1741" s="20"/>
      <c r="I1741" s="110"/>
    </row>
    <row r="1742" spans="1:9" ht="15.75" customHeight="1">
      <c r="A1742" s="31" t="str">
        <f>+Table_2[[#This Row],[Producto]]&amp;Table_2[[#This Row],[Numero]]</f>
        <v>RACORD - ACOPLES - REDUCCIONES - ENTREROSCAS46</v>
      </c>
      <c r="B1742" s="31" t="s">
        <v>3</v>
      </c>
      <c r="C1742" s="31">
        <v>46</v>
      </c>
      <c r="D1742" s="31" t="s">
        <v>9999</v>
      </c>
      <c r="E1742" s="32">
        <f>+VLOOKUP(Table_2[[#This Row],[ID]],LISTAS[],3,0)</f>
        <v>10259.870000000001</v>
      </c>
      <c r="F1742" s="31" t="s">
        <v>8766</v>
      </c>
      <c r="G1742" s="20"/>
      <c r="H1742" s="20"/>
      <c r="I1742" s="110"/>
    </row>
    <row r="1743" spans="1:9" ht="15.75" customHeight="1">
      <c r="A1743" s="31" t="str">
        <f>+Table_2[[#This Row],[Producto]]&amp;Table_2[[#This Row],[Numero]]</f>
        <v>RACORD - ACOPLES - REDUCCIONES - ENTREROSCAS47</v>
      </c>
      <c r="B1743" s="31" t="s">
        <v>3</v>
      </c>
      <c r="C1743" s="31">
        <v>47</v>
      </c>
      <c r="D1743" s="31" t="s">
        <v>10000</v>
      </c>
      <c r="E1743" s="32">
        <f>+VLOOKUP(Table_2[[#This Row],[ID]],LISTAS[],3,0)</f>
        <v>15183.97</v>
      </c>
      <c r="F1743" s="31" t="s">
        <v>8767</v>
      </c>
      <c r="G1743" s="20"/>
      <c r="H1743" s="20"/>
      <c r="I1743" s="110"/>
    </row>
    <row r="1744" spans="1:9" ht="15.75" customHeight="1">
      <c r="A1744" s="31" t="str">
        <f>+Table_2[[#This Row],[Producto]]&amp;Table_2[[#This Row],[Numero]]</f>
        <v>RACORD - ACOPLES - REDUCCIONES - ENTREROSCAS50</v>
      </c>
      <c r="B1744" s="31" t="s">
        <v>3</v>
      </c>
      <c r="C1744" s="31">
        <v>50</v>
      </c>
      <c r="D1744" s="31" t="s">
        <v>10001</v>
      </c>
      <c r="E1744" s="32">
        <f>+VLOOKUP(Table_2[[#This Row],[ID]],LISTAS[],3,0)</f>
        <v>7537.79</v>
      </c>
      <c r="F1744" s="31" t="s">
        <v>8768</v>
      </c>
      <c r="G1744" s="20"/>
      <c r="H1744" s="20"/>
      <c r="I1744" s="110"/>
    </row>
    <row r="1745" spans="1:9" ht="15.75" customHeight="1">
      <c r="A1745" s="31" t="str">
        <f>+Table_2[[#This Row],[Producto]]&amp;Table_2[[#This Row],[Numero]]</f>
        <v>RACORD - ACOPLES - REDUCCIONES - ENTREROSCAS51</v>
      </c>
      <c r="B1745" s="31" t="s">
        <v>3</v>
      </c>
      <c r="C1745" s="31">
        <v>51</v>
      </c>
      <c r="D1745" s="31" t="s">
        <v>10002</v>
      </c>
      <c r="E1745" s="32">
        <f>+VLOOKUP(Table_2[[#This Row],[ID]],LISTAS[],3,0)</f>
        <v>7537.79</v>
      </c>
      <c r="F1745" s="31" t="s">
        <v>8769</v>
      </c>
      <c r="G1745" s="20"/>
      <c r="H1745" s="20"/>
      <c r="I1745" s="110"/>
    </row>
    <row r="1746" spans="1:9" ht="15.75" customHeight="1">
      <c r="A1746" s="31" t="str">
        <f>+Table_2[[#This Row],[Producto]]&amp;Table_2[[#This Row],[Numero]]</f>
        <v>RACORD - ACOPLES - REDUCCIONES - ENTREROSCAS52</v>
      </c>
      <c r="B1746" s="31" t="s">
        <v>3</v>
      </c>
      <c r="C1746" s="31">
        <v>52</v>
      </c>
      <c r="D1746" s="31" t="s">
        <v>10003</v>
      </c>
      <c r="E1746" s="32">
        <f>+VLOOKUP(Table_2[[#This Row],[ID]],LISTAS[],3,0)</f>
        <v>9219.99</v>
      </c>
      <c r="F1746" s="31" t="s">
        <v>8770</v>
      </c>
      <c r="G1746" s="20"/>
      <c r="H1746" s="20"/>
      <c r="I1746" s="110"/>
    </row>
    <row r="1747" spans="1:9" ht="15.75" customHeight="1">
      <c r="A1747" s="31" t="str">
        <f>+Table_2[[#This Row],[Producto]]&amp;Table_2[[#This Row],[Numero]]</f>
        <v>RACORD - ACOPLES - REDUCCIONES - ENTREROSCAS55</v>
      </c>
      <c r="B1747" s="31" t="s">
        <v>3</v>
      </c>
      <c r="C1747" s="31">
        <v>55</v>
      </c>
      <c r="D1747" s="31" t="s">
        <v>10004</v>
      </c>
      <c r="E1747" s="32">
        <f>+VLOOKUP(Table_2[[#This Row],[ID]],LISTAS[],3,0)</f>
        <v>4639.72</v>
      </c>
      <c r="F1747" s="31" t="s">
        <v>8771</v>
      </c>
      <c r="G1747" s="20"/>
      <c r="H1747" s="20"/>
      <c r="I1747" s="110"/>
    </row>
    <row r="1748" spans="1:9" ht="15.75" customHeight="1">
      <c r="A1748" s="31" t="str">
        <f>+Table_2[[#This Row],[Producto]]&amp;Table_2[[#This Row],[Numero]]</f>
        <v>RACORD - ACOPLES - REDUCCIONES - ENTREROSCAS56</v>
      </c>
      <c r="B1748" s="31" t="s">
        <v>3</v>
      </c>
      <c r="C1748" s="31">
        <v>56</v>
      </c>
      <c r="D1748" s="31" t="s">
        <v>10005</v>
      </c>
      <c r="E1748" s="32">
        <f>+VLOOKUP(Table_2[[#This Row],[ID]],LISTAS[],3,0)</f>
        <v>7445.88</v>
      </c>
      <c r="F1748" s="31" t="s">
        <v>8772</v>
      </c>
      <c r="G1748" s="20"/>
      <c r="H1748" s="20"/>
      <c r="I1748" s="110"/>
    </row>
    <row r="1749" spans="1:9" ht="15.75" customHeight="1">
      <c r="A1749" s="31" t="str">
        <f>+Table_2[[#This Row],[Producto]]&amp;Table_2[[#This Row],[Numero]]</f>
        <v>RACORD - ACOPLES - REDUCCIONES - ENTREROSCAS58</v>
      </c>
      <c r="B1749" s="31" t="s">
        <v>3</v>
      </c>
      <c r="C1749" s="31">
        <v>58</v>
      </c>
      <c r="D1749" s="31" t="s">
        <v>10006</v>
      </c>
      <c r="E1749" s="32">
        <f>+VLOOKUP(Table_2[[#This Row],[ID]],LISTAS[],3,0)</f>
        <v>7347.83</v>
      </c>
      <c r="F1749" s="31" t="s">
        <v>8773</v>
      </c>
      <c r="G1749" s="20"/>
      <c r="H1749" s="20"/>
      <c r="I1749" s="110"/>
    </row>
    <row r="1750" spans="1:9" ht="15.75" customHeight="1">
      <c r="A1750" s="31" t="str">
        <f>+Table_2[[#This Row],[Producto]]&amp;Table_2[[#This Row],[Numero]]</f>
        <v>RACORD - ACOPLES - REDUCCIONES - ENTREROSCAS62</v>
      </c>
      <c r="B1750" s="31" t="s">
        <v>3</v>
      </c>
      <c r="C1750" s="31">
        <v>62</v>
      </c>
      <c r="D1750" s="31" t="s">
        <v>10007</v>
      </c>
      <c r="E1750" s="32">
        <f>+VLOOKUP(Table_2[[#This Row],[ID]],LISTAS[],3,0)</f>
        <v>9143.7800000000007</v>
      </c>
      <c r="F1750" s="31" t="s">
        <v>8774</v>
      </c>
      <c r="G1750" s="20"/>
      <c r="H1750" s="20"/>
      <c r="I1750" s="110"/>
    </row>
    <row r="1751" spans="1:9" ht="15.75" customHeight="1">
      <c r="A1751" s="31" t="str">
        <f>+Table_2[[#This Row],[Producto]]&amp;Table_2[[#This Row],[Numero]]</f>
        <v>RACORD - ACOPLES - REDUCCIONES - ENTREROSCAS64</v>
      </c>
      <c r="B1751" s="31" t="s">
        <v>3</v>
      </c>
      <c r="C1751" s="31">
        <v>64</v>
      </c>
      <c r="D1751" s="31" t="s">
        <v>10008</v>
      </c>
      <c r="E1751" s="32">
        <f>+VLOOKUP(Table_2[[#This Row],[ID]],LISTAS[],3,0)</f>
        <v>4461.04</v>
      </c>
      <c r="F1751" s="31" t="s">
        <v>8775</v>
      </c>
      <c r="G1751" s="20"/>
      <c r="H1751" s="20"/>
      <c r="I1751" s="110"/>
    </row>
    <row r="1752" spans="1:9" ht="15.75" customHeight="1">
      <c r="A1752" s="31" t="str">
        <f>+Table_2[[#This Row],[Producto]]&amp;Table_2[[#This Row],[Numero]]</f>
        <v>RACORD - ACOPLES - REDUCCIONES - ENTREROSCAS65</v>
      </c>
      <c r="B1752" s="31" t="s">
        <v>3</v>
      </c>
      <c r="C1752" s="31">
        <v>65</v>
      </c>
      <c r="D1752" s="31" t="s">
        <v>10009</v>
      </c>
      <c r="E1752" s="32">
        <f>+VLOOKUP(Table_2[[#This Row],[ID]],LISTAS[],3,0)</f>
        <v>3349.71</v>
      </c>
      <c r="F1752" s="31" t="s">
        <v>8776</v>
      </c>
      <c r="G1752" s="20"/>
      <c r="H1752" s="20"/>
      <c r="I1752" s="110"/>
    </row>
    <row r="1753" spans="1:9" ht="15.75" customHeight="1">
      <c r="A1753" s="31" t="str">
        <f>+Table_2[[#This Row],[Producto]]&amp;Table_2[[#This Row],[Numero]]</f>
        <v>RACORD - ACOPLES - REDUCCIONES - ENTREROSCAS68</v>
      </c>
      <c r="B1753" s="31" t="s">
        <v>3</v>
      </c>
      <c r="C1753" s="31">
        <v>68</v>
      </c>
      <c r="D1753" s="31" t="s">
        <v>10010</v>
      </c>
      <c r="E1753" s="32">
        <f>+VLOOKUP(Table_2[[#This Row],[ID]],LISTAS[],3,0)</f>
        <v>3769.96</v>
      </c>
      <c r="F1753" s="31" t="s">
        <v>8777</v>
      </c>
      <c r="G1753" s="20"/>
      <c r="H1753" s="20"/>
      <c r="I1753" s="110"/>
    </row>
    <row r="1754" spans="1:9" ht="15.75" customHeight="1">
      <c r="A1754" s="31" t="str">
        <f>+Table_2[[#This Row],[Producto]]&amp;Table_2[[#This Row],[Numero]]</f>
        <v>RACORD - ACOPLES - REDUCCIONES - ENTREROSCAS71</v>
      </c>
      <c r="B1754" s="31" t="s">
        <v>3</v>
      </c>
      <c r="C1754" s="31">
        <v>71</v>
      </c>
      <c r="D1754" s="31" t="s">
        <v>10011</v>
      </c>
      <c r="E1754" s="32">
        <f>+VLOOKUP(Table_2[[#This Row],[ID]],LISTAS[],3,0)</f>
        <v>4634.24</v>
      </c>
      <c r="F1754" s="31" t="s">
        <v>8778</v>
      </c>
      <c r="G1754" s="20"/>
      <c r="H1754" s="20"/>
      <c r="I1754" s="110"/>
    </row>
    <row r="1755" spans="1:9" ht="15.75" customHeight="1">
      <c r="A1755" s="31" t="str">
        <f>+Table_2[[#This Row],[Producto]]&amp;Table_2[[#This Row],[Numero]]</f>
        <v>RACORD - ACOPLES - REDUCCIONES - ENTREROSCAS74</v>
      </c>
      <c r="B1755" s="31" t="s">
        <v>3</v>
      </c>
      <c r="C1755" s="31">
        <v>74</v>
      </c>
      <c r="D1755" s="31" t="s">
        <v>10012</v>
      </c>
      <c r="E1755" s="32">
        <f>+VLOOKUP(Table_2[[#This Row],[ID]],LISTAS[],3,0)</f>
        <v>8414.7999999999993</v>
      </c>
      <c r="F1755" s="31" t="s">
        <v>8779</v>
      </c>
      <c r="G1755" s="20"/>
      <c r="H1755" s="20"/>
      <c r="I1755" s="110"/>
    </row>
    <row r="1756" spans="1:9" ht="15.75" customHeight="1">
      <c r="A1756" s="31" t="str">
        <f>+Table_2[[#This Row],[Producto]]&amp;Table_2[[#This Row],[Numero]]</f>
        <v>RACORD - ACOPLES - REDUCCIONES - ENTREROSCAS77</v>
      </c>
      <c r="B1756" s="31" t="s">
        <v>3</v>
      </c>
      <c r="C1756" s="31">
        <v>77</v>
      </c>
      <c r="D1756" s="31" t="s">
        <v>10013</v>
      </c>
      <c r="E1756" s="32">
        <f>+VLOOKUP(Table_2[[#This Row],[ID]],LISTAS[],3,0)</f>
        <v>2576.62</v>
      </c>
      <c r="F1756" s="31" t="s">
        <v>8780</v>
      </c>
      <c r="G1756" s="20"/>
      <c r="H1756" s="20"/>
      <c r="I1756" s="110"/>
    </row>
    <row r="1757" spans="1:9" ht="15.75" customHeight="1">
      <c r="A1757" s="31" t="str">
        <f>+Table_2[[#This Row],[Producto]]&amp;Table_2[[#This Row],[Numero]]</f>
        <v>RACORD - ACOPLES - REDUCCIONES - ENTREROSCAS78</v>
      </c>
      <c r="B1757" s="31" t="s">
        <v>3</v>
      </c>
      <c r="C1757" s="31">
        <v>78</v>
      </c>
      <c r="D1757" s="31" t="s">
        <v>10014</v>
      </c>
      <c r="E1757" s="32">
        <f>+VLOOKUP(Table_2[[#This Row],[ID]],LISTAS[],3,0)</f>
        <v>3351.09</v>
      </c>
      <c r="F1757" s="31" t="s">
        <v>8781</v>
      </c>
      <c r="G1757" s="20"/>
      <c r="H1757" s="20"/>
      <c r="I1757" s="110"/>
    </row>
    <row r="1758" spans="1:9" ht="15.75" customHeight="1">
      <c r="A1758" s="31" t="str">
        <f>+Table_2[[#This Row],[Producto]]&amp;Table_2[[#This Row],[Numero]]</f>
        <v>RACORD - ACOPLES - REDUCCIONES - ENTREROSCAS79</v>
      </c>
      <c r="B1758" s="31" t="s">
        <v>3</v>
      </c>
      <c r="C1758" s="31">
        <v>79</v>
      </c>
      <c r="D1758" s="31" t="s">
        <v>10015</v>
      </c>
      <c r="E1758" s="32">
        <f>+VLOOKUP(Table_2[[#This Row],[ID]],LISTAS[],3,0)</f>
        <v>5047.16</v>
      </c>
      <c r="F1758" s="31" t="s">
        <v>8782</v>
      </c>
      <c r="G1758" s="20"/>
      <c r="H1758" s="20"/>
      <c r="I1758" s="110"/>
    </row>
    <row r="1759" spans="1:9" ht="15.75" customHeight="1">
      <c r="A1759" s="31" t="str">
        <f>+Table_2[[#This Row],[Producto]]&amp;Table_2[[#This Row],[Numero]]</f>
        <v>RACORD - ACOPLES - REDUCCIONES - ENTREROSCAS82</v>
      </c>
      <c r="B1759" s="31" t="s">
        <v>3</v>
      </c>
      <c r="C1759" s="31">
        <v>82</v>
      </c>
      <c r="D1759" s="31" t="s">
        <v>10016</v>
      </c>
      <c r="E1759" s="32">
        <f>+VLOOKUP(Table_2[[#This Row],[ID]],LISTAS[],3,0)</f>
        <v>1582.05</v>
      </c>
      <c r="F1759" s="31" t="s">
        <v>8783</v>
      </c>
      <c r="G1759" s="20"/>
      <c r="H1759" s="20"/>
      <c r="I1759" s="110"/>
    </row>
    <row r="1760" spans="1:9" ht="15.75" customHeight="1">
      <c r="A1760" s="31" t="str">
        <f>+Table_2[[#This Row],[Producto]]&amp;Table_2[[#This Row],[Numero]]</f>
        <v>RACORD - ACOPLES - REDUCCIONES - ENTREROSCAS83</v>
      </c>
      <c r="B1760" s="31" t="s">
        <v>3</v>
      </c>
      <c r="C1760" s="31">
        <v>83</v>
      </c>
      <c r="D1760" s="31" t="s">
        <v>10017</v>
      </c>
      <c r="E1760" s="32">
        <f>+VLOOKUP(Table_2[[#This Row],[ID]],LISTAS[],3,0)</f>
        <v>2118.35</v>
      </c>
      <c r="F1760" s="31" t="s">
        <v>8784</v>
      </c>
      <c r="G1760" s="20"/>
      <c r="H1760" s="20"/>
      <c r="I1760" s="110"/>
    </row>
    <row r="1761" spans="1:9" ht="15.75" customHeight="1">
      <c r="A1761" s="31" t="str">
        <f>+Table_2[[#This Row],[Producto]]&amp;Table_2[[#This Row],[Numero]]</f>
        <v>RACORD - ACOPLES - REDUCCIONES - ENTREROSCAS84</v>
      </c>
      <c r="B1761" s="31" t="s">
        <v>3</v>
      </c>
      <c r="C1761" s="31">
        <v>84</v>
      </c>
      <c r="D1761" s="31" t="s">
        <v>10018</v>
      </c>
      <c r="E1761" s="32">
        <f>+VLOOKUP(Table_2[[#This Row],[ID]],LISTAS[],3,0)</f>
        <v>2986.48</v>
      </c>
      <c r="F1761" s="31" t="s">
        <v>8785</v>
      </c>
      <c r="G1761" s="20"/>
      <c r="H1761" s="20"/>
      <c r="I1761" s="110"/>
    </row>
    <row r="1762" spans="1:9" ht="15.75" customHeight="1">
      <c r="A1762" s="31" t="str">
        <f>+Table_2[[#This Row],[Producto]]&amp;Table_2[[#This Row],[Numero]]</f>
        <v>RACORD - ACOPLES - REDUCCIONES - ENTREROSCAS90</v>
      </c>
      <c r="B1762" s="31" t="s">
        <v>3</v>
      </c>
      <c r="C1762" s="31">
        <v>90</v>
      </c>
      <c r="D1762" s="31" t="s">
        <v>10019</v>
      </c>
      <c r="E1762" s="32">
        <f>+VLOOKUP(Table_2[[#This Row],[ID]],LISTAS[],3,0)</f>
        <v>10017.379999999999</v>
      </c>
      <c r="F1762" s="31" t="s">
        <v>8786</v>
      </c>
      <c r="G1762" s="20"/>
      <c r="H1762" s="20"/>
      <c r="I1762" s="110"/>
    </row>
    <row r="1763" spans="1:9" ht="15.75" customHeight="1">
      <c r="A1763" s="31" t="str">
        <f>+Table_2[[#This Row],[Producto]]&amp;Table_2[[#This Row],[Numero]]</f>
        <v>RACORD - ACOPLES - REDUCCIONES - ENTREROSCAS91</v>
      </c>
      <c r="B1763" s="31" t="s">
        <v>3</v>
      </c>
      <c r="C1763" s="31">
        <v>91</v>
      </c>
      <c r="D1763" s="31" t="s">
        <v>10020</v>
      </c>
      <c r="E1763" s="32">
        <f>+VLOOKUP(Table_2[[#This Row],[ID]],LISTAS[],3,0)</f>
        <v>10017.379999999999</v>
      </c>
      <c r="F1763" s="31" t="s">
        <v>8787</v>
      </c>
      <c r="G1763" s="20"/>
      <c r="H1763" s="20"/>
      <c r="I1763" s="110"/>
    </row>
    <row r="1764" spans="1:9" ht="15.75" customHeight="1">
      <c r="A1764" s="31" t="str">
        <f>+Table_2[[#This Row],[Producto]]&amp;Table_2[[#This Row],[Numero]]</f>
        <v>RACORD - ACOPLES - REDUCCIONES - ENTREROSCAS92</v>
      </c>
      <c r="B1764" s="31" t="s">
        <v>3</v>
      </c>
      <c r="C1764" s="31">
        <v>92</v>
      </c>
      <c r="D1764" s="31" t="s">
        <v>10021</v>
      </c>
      <c r="E1764" s="32">
        <f>+VLOOKUP(Table_2[[#This Row],[ID]],LISTAS[],3,0)</f>
        <v>11949.79</v>
      </c>
      <c r="F1764" s="31" t="s">
        <v>8788</v>
      </c>
      <c r="G1764" s="20"/>
      <c r="H1764" s="20"/>
      <c r="I1764" s="110"/>
    </row>
    <row r="1765" spans="1:9" ht="15.75" customHeight="1">
      <c r="A1765" s="31" t="str">
        <f>+Table_2[[#This Row],[Producto]]&amp;Table_2[[#This Row],[Numero]]</f>
        <v>RACORD - ACOPLES - REDUCCIONES - ENTREROSCAS93</v>
      </c>
      <c r="B1765" s="31" t="s">
        <v>3</v>
      </c>
      <c r="C1765" s="31">
        <v>93</v>
      </c>
      <c r="D1765" s="31" t="s">
        <v>10022</v>
      </c>
      <c r="E1765" s="32">
        <f>+VLOOKUP(Table_2[[#This Row],[ID]],LISTAS[],3,0)</f>
        <v>10645.64</v>
      </c>
      <c r="F1765" s="31" t="s">
        <v>8789</v>
      </c>
      <c r="G1765" s="20"/>
      <c r="H1765" s="20"/>
      <c r="I1765" s="110"/>
    </row>
    <row r="1766" spans="1:9" ht="15.75" customHeight="1">
      <c r="A1766" s="31" t="str">
        <f>+Table_2[[#This Row],[Producto]]&amp;Table_2[[#This Row],[Numero]]</f>
        <v>TERMINALES30 ch</v>
      </c>
      <c r="B1766" s="31" t="s">
        <v>7</v>
      </c>
      <c r="C1766" s="31" t="s">
        <v>4421</v>
      </c>
      <c r="D1766" s="31" t="s">
        <v>4422</v>
      </c>
      <c r="E1766" s="32">
        <f>+VLOOKUP(Table_2[[#This Row],[ID]],LISTAS[],3,0)</f>
        <v>144.66</v>
      </c>
      <c r="F1766" s="31" t="s">
        <v>8790</v>
      </c>
      <c r="G1766" s="20"/>
      <c r="H1766" s="20"/>
      <c r="I1766" s="110"/>
    </row>
    <row r="1767" spans="1:9" ht="15.75" customHeight="1">
      <c r="A1767" s="31" t="str">
        <f>+Table_2[[#This Row],[Producto]]&amp;Table_2[[#This Row],[Numero]]</f>
        <v>TERMINALES30 gr</v>
      </c>
      <c r="B1767" s="31" t="s">
        <v>7</v>
      </c>
      <c r="C1767" s="31" t="s">
        <v>4423</v>
      </c>
      <c r="D1767" s="31" t="s">
        <v>4424</v>
      </c>
      <c r="E1767" s="32">
        <f>+VLOOKUP(Table_2[[#This Row],[ID]],LISTAS[],3,0)</f>
        <v>152.63</v>
      </c>
      <c r="F1767" s="31" t="s">
        <v>8791</v>
      </c>
      <c r="G1767" s="20"/>
      <c r="H1767" s="20"/>
      <c r="I1767" s="110"/>
    </row>
    <row r="1768" spans="1:9" ht="15.75" customHeight="1">
      <c r="A1768" s="31" t="str">
        <f>+Table_2[[#This Row],[Producto]]&amp;Table_2[[#This Row],[Numero]]</f>
        <v>TERMINALES31 ch</v>
      </c>
      <c r="B1768" s="31" t="s">
        <v>7</v>
      </c>
      <c r="C1768" s="31" t="s">
        <v>4425</v>
      </c>
      <c r="D1768" s="31" t="s">
        <v>4426</v>
      </c>
      <c r="E1768" s="32">
        <f>+VLOOKUP(Table_2[[#This Row],[ID]],LISTAS[],3,0)</f>
        <v>152.63</v>
      </c>
      <c r="F1768" s="31" t="s">
        <v>8792</v>
      </c>
      <c r="G1768" s="20"/>
      <c r="H1768" s="20"/>
      <c r="I1768" s="110"/>
    </row>
    <row r="1769" spans="1:9" ht="15.75" customHeight="1">
      <c r="A1769" s="31" t="str">
        <f>+Table_2[[#This Row],[Producto]]&amp;Table_2[[#This Row],[Numero]]</f>
        <v>TERMINALES31 gr</v>
      </c>
      <c r="B1769" s="31" t="s">
        <v>7</v>
      </c>
      <c r="C1769" s="31" t="s">
        <v>4427</v>
      </c>
      <c r="D1769" s="31" t="s">
        <v>4428</v>
      </c>
      <c r="E1769" s="32">
        <f>+VLOOKUP(Table_2[[#This Row],[ID]],LISTAS[],3,0)</f>
        <v>177.12</v>
      </c>
      <c r="F1769" s="31" t="s">
        <v>8793</v>
      </c>
      <c r="G1769" s="20"/>
      <c r="H1769" s="20"/>
      <c r="I1769" s="110"/>
    </row>
    <row r="1770" spans="1:9" ht="15.75" customHeight="1">
      <c r="A1770" s="31" t="str">
        <f>+Table_2[[#This Row],[Producto]]&amp;Table_2[[#This Row],[Numero]]</f>
        <v>TERMINALES32</v>
      </c>
      <c r="B1770" s="31" t="s">
        <v>7</v>
      </c>
      <c r="C1770" s="31">
        <v>32</v>
      </c>
      <c r="D1770" s="31" t="s">
        <v>4429</v>
      </c>
      <c r="E1770" s="32">
        <f>+VLOOKUP(Table_2[[#This Row],[ID]],LISTAS[],3,0)</f>
        <v>178.83</v>
      </c>
      <c r="F1770" s="31" t="s">
        <v>8794</v>
      </c>
      <c r="G1770" s="20"/>
      <c r="H1770" s="20"/>
      <c r="I1770" s="110"/>
    </row>
    <row r="1771" spans="1:9" ht="15.75" customHeight="1">
      <c r="A1771" s="31" t="str">
        <f>+Table_2[[#This Row],[Producto]]&amp;Table_2[[#This Row],[Numero]]</f>
        <v>TERMINALES33</v>
      </c>
      <c r="B1771" s="31" t="s">
        <v>7</v>
      </c>
      <c r="C1771" s="31">
        <v>33</v>
      </c>
      <c r="D1771" s="31" t="s">
        <v>4430</v>
      </c>
      <c r="E1771" s="32">
        <f>+VLOOKUP(Table_2[[#This Row],[ID]],LISTAS[],3,0)</f>
        <v>250.59</v>
      </c>
      <c r="F1771" s="31" t="s">
        <v>8795</v>
      </c>
      <c r="G1771" s="20"/>
      <c r="H1771" s="20"/>
      <c r="I1771" s="110"/>
    </row>
    <row r="1772" spans="1:9" ht="15.75" customHeight="1">
      <c r="A1772" s="31" t="str">
        <f>+Table_2[[#This Row],[Producto]]&amp;Table_2[[#This Row],[Numero]]</f>
        <v>TERMINALES34</v>
      </c>
      <c r="B1772" s="31" t="s">
        <v>7</v>
      </c>
      <c r="C1772" s="31">
        <v>34</v>
      </c>
      <c r="D1772" s="31" t="s">
        <v>4431</v>
      </c>
      <c r="E1772" s="32">
        <f>+VLOOKUP(Table_2[[#This Row],[ID]],LISTAS[],3,0)</f>
        <v>85.43</v>
      </c>
      <c r="F1772" s="31" t="s">
        <v>8796</v>
      </c>
      <c r="G1772" s="20"/>
      <c r="H1772" s="20"/>
      <c r="I1772" s="110"/>
    </row>
    <row r="1773" spans="1:9" ht="15.75" customHeight="1">
      <c r="A1773" s="31" t="str">
        <f>+Table_2[[#This Row],[Producto]]&amp;Table_2[[#This Row],[Numero]]</f>
        <v>TERMINALES35</v>
      </c>
      <c r="B1773" s="31" t="s">
        <v>7</v>
      </c>
      <c r="C1773" s="31">
        <v>35</v>
      </c>
      <c r="D1773" s="31" t="s">
        <v>4432</v>
      </c>
      <c r="E1773" s="32">
        <f>+VLOOKUP(Table_2[[#This Row],[ID]],LISTAS[],3,0)</f>
        <v>141.24</v>
      </c>
      <c r="F1773" s="31" t="s">
        <v>8797</v>
      </c>
      <c r="G1773" s="20"/>
      <c r="H1773" s="20"/>
      <c r="I1773" s="110"/>
    </row>
    <row r="1774" spans="1:9" ht="15.75" customHeight="1">
      <c r="A1774" s="31" t="str">
        <f>+Table_2[[#This Row],[Producto]]&amp;Table_2[[#This Row],[Numero]]</f>
        <v>TERMINALES36</v>
      </c>
      <c r="B1774" s="31" t="s">
        <v>7</v>
      </c>
      <c r="C1774" s="31">
        <v>36</v>
      </c>
      <c r="D1774" s="31" t="s">
        <v>4433</v>
      </c>
      <c r="E1774" s="32">
        <f>+VLOOKUP(Table_2[[#This Row],[ID]],LISTAS[],3,0)</f>
        <v>179.4</v>
      </c>
      <c r="F1774" s="31" t="s">
        <v>8798</v>
      </c>
      <c r="G1774" s="20"/>
      <c r="H1774" s="20"/>
      <c r="I1774" s="110"/>
    </row>
    <row r="1775" spans="1:9" ht="15.75" customHeight="1">
      <c r="A1775" s="31" t="str">
        <f>+Table_2[[#This Row],[Producto]]&amp;Table_2[[#This Row],[Numero]]</f>
        <v>TERMINALES37</v>
      </c>
      <c r="B1775" s="31" t="s">
        <v>7</v>
      </c>
      <c r="C1775" s="31">
        <v>37</v>
      </c>
      <c r="D1775" s="31" t="s">
        <v>4434</v>
      </c>
      <c r="E1775" s="32">
        <f>+VLOOKUP(Table_2[[#This Row],[ID]],LISTAS[],3,0)</f>
        <v>179.4</v>
      </c>
      <c r="F1775" s="31" t="s">
        <v>8799</v>
      </c>
      <c r="G1775" s="20"/>
      <c r="H1775" s="20"/>
      <c r="I1775" s="110"/>
    </row>
    <row r="1776" spans="1:9" ht="15.75" customHeight="1">
      <c r="A1776" s="31" t="str">
        <f>+Table_2[[#This Row],[Producto]]&amp;Table_2[[#This Row],[Numero]]</f>
        <v>TERMINALES38</v>
      </c>
      <c r="B1776" s="31" t="s">
        <v>7</v>
      </c>
      <c r="C1776" s="31">
        <v>38</v>
      </c>
      <c r="D1776" s="31" t="s">
        <v>4435</v>
      </c>
      <c r="E1776" s="32">
        <f>+VLOOKUP(Table_2[[#This Row],[ID]],LISTAS[],3,0)</f>
        <v>131.56</v>
      </c>
      <c r="F1776" s="31" t="s">
        <v>8800</v>
      </c>
      <c r="G1776" s="20"/>
      <c r="H1776" s="20"/>
      <c r="I1776" s="110"/>
    </row>
    <row r="1777" spans="1:9" ht="15.75" customHeight="1">
      <c r="A1777" s="31" t="str">
        <f>+Table_2[[#This Row],[Producto]]&amp;Table_2[[#This Row],[Numero]]</f>
        <v>TERMINALES40</v>
      </c>
      <c r="B1777" s="31" t="s">
        <v>7</v>
      </c>
      <c r="C1777" s="31">
        <v>40</v>
      </c>
      <c r="D1777" s="31" t="s">
        <v>4436</v>
      </c>
      <c r="E1777" s="32">
        <f>+VLOOKUP(Table_2[[#This Row],[ID]],LISTAS[],3,0)</f>
        <v>150.35</v>
      </c>
      <c r="F1777" s="31" t="s">
        <v>8801</v>
      </c>
      <c r="G1777" s="20"/>
      <c r="H1777" s="20"/>
      <c r="I1777" s="110"/>
    </row>
    <row r="1778" spans="1:9" ht="15.75" customHeight="1">
      <c r="A1778" s="31" t="str">
        <f>+Table_2[[#This Row],[Producto]]&amp;Table_2[[#This Row],[Numero]]</f>
        <v>TERMINALES41</v>
      </c>
      <c r="B1778" s="31" t="s">
        <v>7</v>
      </c>
      <c r="C1778" s="31">
        <v>41</v>
      </c>
      <c r="D1778" s="31" t="s">
        <v>4437</v>
      </c>
      <c r="E1778" s="32">
        <f>+VLOOKUP(Table_2[[#This Row],[ID]],LISTAS[],3,0)</f>
        <v>161.74</v>
      </c>
      <c r="F1778" s="31" t="s">
        <v>8802</v>
      </c>
      <c r="G1778" s="20"/>
      <c r="H1778" s="20"/>
      <c r="I1778" s="110"/>
    </row>
    <row r="1779" spans="1:9" ht="15.75" customHeight="1">
      <c r="A1779" s="31" t="str">
        <f>+Table_2[[#This Row],[Producto]]&amp;Table_2[[#This Row],[Numero]]</f>
        <v>TERMINALES42</v>
      </c>
      <c r="B1779" s="31" t="s">
        <v>7</v>
      </c>
      <c r="C1779" s="31">
        <v>42</v>
      </c>
      <c r="D1779" s="31" t="s">
        <v>4438</v>
      </c>
      <c r="E1779" s="32">
        <f>+VLOOKUP(Table_2[[#This Row],[ID]],LISTAS[],3,0)</f>
        <v>238.06</v>
      </c>
      <c r="F1779" s="31" t="s">
        <v>8803</v>
      </c>
      <c r="G1779" s="20"/>
      <c r="H1779" s="20"/>
      <c r="I1779" s="110"/>
    </row>
    <row r="1780" spans="1:9" ht="15.75" customHeight="1">
      <c r="A1780" s="31" t="str">
        <f>+Table_2[[#This Row],[Producto]]&amp;Table_2[[#This Row],[Numero]]</f>
        <v>TERMINALES43</v>
      </c>
      <c r="B1780" s="31" t="s">
        <v>7</v>
      </c>
      <c r="C1780" s="31">
        <v>43</v>
      </c>
      <c r="D1780" s="31" t="s">
        <v>4439</v>
      </c>
      <c r="E1780" s="32">
        <f>+VLOOKUP(Table_2[[#This Row],[ID]],LISTAS[],3,0)</f>
        <v>89.03</v>
      </c>
      <c r="F1780" s="31" t="s">
        <v>8804</v>
      </c>
      <c r="G1780" s="20"/>
      <c r="H1780" s="20"/>
      <c r="I1780" s="110"/>
    </row>
    <row r="1781" spans="1:9" ht="15.75" customHeight="1">
      <c r="A1781" s="31" t="str">
        <f>+Table_2[[#This Row],[Producto]]&amp;Table_2[[#This Row],[Numero]]</f>
        <v>TERMINALES44</v>
      </c>
      <c r="B1781" s="31" t="s">
        <v>7</v>
      </c>
      <c r="C1781" s="31">
        <v>44</v>
      </c>
      <c r="D1781" s="31" t="s">
        <v>4440</v>
      </c>
      <c r="E1781" s="32">
        <f>+VLOOKUP(Table_2[[#This Row],[ID]],LISTAS[],3,0)</f>
        <v>130.87</v>
      </c>
      <c r="F1781" s="31" t="s">
        <v>8805</v>
      </c>
      <c r="G1781" s="20"/>
      <c r="H1781" s="20"/>
      <c r="I1781" s="110"/>
    </row>
    <row r="1782" spans="1:9" ht="15.75" customHeight="1">
      <c r="A1782" s="31" t="str">
        <f>+Table_2[[#This Row],[Producto]]&amp;Table_2[[#This Row],[Numero]]</f>
        <v>TERMINALES45</v>
      </c>
      <c r="B1782" s="31" t="s">
        <v>7</v>
      </c>
      <c r="C1782" s="31">
        <v>45</v>
      </c>
      <c r="D1782" s="31" t="s">
        <v>4441</v>
      </c>
      <c r="E1782" s="32">
        <f>+VLOOKUP(Table_2[[#This Row],[ID]],LISTAS[],3,0)</f>
        <v>137.84</v>
      </c>
      <c r="F1782" s="31" t="s">
        <v>8806</v>
      </c>
      <c r="G1782" s="20"/>
      <c r="H1782" s="20"/>
      <c r="I1782" s="110"/>
    </row>
    <row r="1783" spans="1:9" ht="15.75" customHeight="1">
      <c r="A1783" s="31" t="str">
        <f>+Table_2[[#This Row],[Producto]]&amp;Table_2[[#This Row],[Numero]]</f>
        <v>TERMINALES46</v>
      </c>
      <c r="B1783" s="31" t="s">
        <v>7</v>
      </c>
      <c r="C1783" s="31">
        <v>46</v>
      </c>
      <c r="D1783" s="31" t="s">
        <v>4442</v>
      </c>
      <c r="E1783" s="32">
        <f>+VLOOKUP(Table_2[[#This Row],[ID]],LISTAS[],3,0)</f>
        <v>189.7</v>
      </c>
      <c r="F1783" s="31" t="s">
        <v>8807</v>
      </c>
      <c r="G1783" s="20"/>
      <c r="H1783" s="20"/>
      <c r="I1783" s="110"/>
    </row>
    <row r="1784" spans="1:9" ht="15.75" customHeight="1">
      <c r="A1784" s="31" t="str">
        <f>+Table_2[[#This Row],[Producto]]&amp;Table_2[[#This Row],[Numero]]</f>
        <v>TERMINALES47</v>
      </c>
      <c r="B1784" s="31" t="s">
        <v>7</v>
      </c>
      <c r="C1784" s="31">
        <v>47</v>
      </c>
      <c r="D1784" s="31" t="s">
        <v>4443</v>
      </c>
      <c r="E1784" s="32">
        <f>+VLOOKUP(Table_2[[#This Row],[ID]],LISTAS[],3,0)</f>
        <v>210.25</v>
      </c>
      <c r="F1784" s="31" t="s">
        <v>8808</v>
      </c>
      <c r="G1784" s="20"/>
      <c r="H1784" s="20"/>
      <c r="I1784" s="110"/>
    </row>
    <row r="1785" spans="1:9" ht="15.75" customHeight="1">
      <c r="A1785" s="31" t="str">
        <f>+Table_2[[#This Row],[Producto]]&amp;Table_2[[#This Row],[Numero]]</f>
        <v>TERMINALES51</v>
      </c>
      <c r="B1785" s="31" t="s">
        <v>7</v>
      </c>
      <c r="C1785" s="31">
        <v>51</v>
      </c>
      <c r="D1785" s="31" t="s">
        <v>4444</v>
      </c>
      <c r="E1785" s="32">
        <f>+VLOOKUP(Table_2[[#This Row],[ID]],LISTAS[],3,0)</f>
        <v>191.36</v>
      </c>
      <c r="F1785" s="31" t="s">
        <v>8809</v>
      </c>
      <c r="G1785" s="20"/>
      <c r="H1785" s="20"/>
      <c r="I1785" s="110"/>
    </row>
    <row r="1786" spans="1:9" ht="15.75" customHeight="1">
      <c r="A1786" s="31" t="str">
        <f>+Table_2[[#This Row],[Producto]]&amp;Table_2[[#This Row],[Numero]]</f>
        <v>TERMINALES52</v>
      </c>
      <c r="B1786" s="31" t="s">
        <v>7</v>
      </c>
      <c r="C1786" s="31">
        <v>52</v>
      </c>
      <c r="D1786" s="31" t="s">
        <v>4445</v>
      </c>
      <c r="E1786" s="32">
        <f>+VLOOKUP(Table_2[[#This Row],[ID]],LISTAS[],3,0)</f>
        <v>221.54</v>
      </c>
      <c r="F1786" s="31" t="s">
        <v>8810</v>
      </c>
      <c r="G1786" s="20"/>
      <c r="H1786" s="20"/>
      <c r="I1786" s="110"/>
    </row>
    <row r="1787" spans="1:9" ht="15.75" customHeight="1">
      <c r="A1787" s="31" t="str">
        <f>+Table_2[[#This Row],[Producto]]&amp;Table_2[[#This Row],[Numero]]</f>
        <v>TERMINALES53</v>
      </c>
      <c r="B1787" s="31" t="s">
        <v>7</v>
      </c>
      <c r="C1787" s="31">
        <v>53</v>
      </c>
      <c r="D1787" s="31" t="s">
        <v>4446</v>
      </c>
      <c r="E1787" s="32">
        <f>+VLOOKUP(Table_2[[#This Row],[ID]],LISTAS[],3,0)</f>
        <v>376.46</v>
      </c>
      <c r="F1787" s="31" t="s">
        <v>8811</v>
      </c>
      <c r="G1787" s="20"/>
      <c r="H1787" s="20"/>
      <c r="I1787" s="110"/>
    </row>
    <row r="1788" spans="1:9" ht="15.75" customHeight="1">
      <c r="A1788" s="31" t="str">
        <f>+Table_2[[#This Row],[Producto]]&amp;Table_2[[#This Row],[Numero]]</f>
        <v>TERMINALES54</v>
      </c>
      <c r="B1788" s="31" t="s">
        <v>7</v>
      </c>
      <c r="C1788" s="31">
        <v>54</v>
      </c>
      <c r="D1788" s="31" t="s">
        <v>4447</v>
      </c>
      <c r="E1788" s="32">
        <f>+VLOOKUP(Table_2[[#This Row],[ID]],LISTAS[],3,0)</f>
        <v>227.81</v>
      </c>
      <c r="F1788" s="31" t="s">
        <v>8812</v>
      </c>
      <c r="G1788" s="20"/>
      <c r="H1788" s="20"/>
      <c r="I1788" s="110"/>
    </row>
    <row r="1789" spans="1:9" ht="15.75" customHeight="1">
      <c r="A1789" s="31" t="str">
        <f>+Table_2[[#This Row],[Producto]]&amp;Table_2[[#This Row],[Numero]]</f>
        <v>TERMINALES58 ch</v>
      </c>
      <c r="B1789" s="31" t="s">
        <v>7</v>
      </c>
      <c r="C1789" s="31" t="s">
        <v>4448</v>
      </c>
      <c r="D1789" s="31" t="s">
        <v>4449</v>
      </c>
      <c r="E1789" s="32">
        <f>+VLOOKUP(Table_2[[#This Row],[ID]],LISTAS[],3,0)</f>
        <v>43.28</v>
      </c>
      <c r="F1789" s="31" t="s">
        <v>8813</v>
      </c>
      <c r="G1789" s="20"/>
      <c r="H1789" s="20"/>
      <c r="I1789" s="110"/>
    </row>
    <row r="1790" spans="1:9" ht="15.75" customHeight="1">
      <c r="A1790" s="31" t="str">
        <f>+Table_2[[#This Row],[Producto]]&amp;Table_2[[#This Row],[Numero]]</f>
        <v>TERMINALES58 gr</v>
      </c>
      <c r="B1790" s="31" t="s">
        <v>7</v>
      </c>
      <c r="C1790" s="31" t="s">
        <v>4450</v>
      </c>
      <c r="D1790" s="31" t="s">
        <v>4451</v>
      </c>
      <c r="E1790" s="32">
        <f>+VLOOKUP(Table_2[[#This Row],[ID]],LISTAS[],3,0)</f>
        <v>44.99</v>
      </c>
      <c r="F1790" s="31" t="s">
        <v>8814</v>
      </c>
      <c r="G1790" s="20"/>
      <c r="H1790" s="20"/>
      <c r="I1790" s="110"/>
    </row>
    <row r="1791" spans="1:9" ht="15.75" customHeight="1">
      <c r="A1791" s="31" t="str">
        <f>+Table_2[[#This Row],[Producto]]&amp;Table_2[[#This Row],[Numero]]</f>
        <v>TERMINALES59</v>
      </c>
      <c r="B1791" s="31" t="s">
        <v>7</v>
      </c>
      <c r="C1791" s="31">
        <v>59</v>
      </c>
      <c r="D1791" s="31" t="s">
        <v>4452</v>
      </c>
      <c r="E1791" s="32">
        <f>+VLOOKUP(Table_2[[#This Row],[ID]],LISTAS[],3,0)</f>
        <v>36.880000000000003</v>
      </c>
      <c r="F1791" s="31" t="s">
        <v>8815</v>
      </c>
      <c r="G1791" s="20"/>
      <c r="H1791" s="20"/>
      <c r="I1791" s="110"/>
    </row>
    <row r="1792" spans="1:9" ht="15.75" customHeight="1">
      <c r="A1792" s="31" t="str">
        <f>+Table_2[[#This Row],[Producto]]&amp;Table_2[[#This Row],[Numero]]</f>
        <v>TERMINALES60</v>
      </c>
      <c r="B1792" s="31" t="s">
        <v>7</v>
      </c>
      <c r="C1792" s="31">
        <v>60</v>
      </c>
      <c r="D1792" s="31" t="s">
        <v>4453</v>
      </c>
      <c r="E1792" s="32">
        <f>+VLOOKUP(Table_2[[#This Row],[ID]],LISTAS[],3,0)</f>
        <v>50.12</v>
      </c>
      <c r="F1792" s="31" t="s">
        <v>8816</v>
      </c>
      <c r="G1792" s="20"/>
      <c r="H1792" s="20"/>
      <c r="I1792" s="110"/>
    </row>
    <row r="1793" spans="1:9" ht="15.75" customHeight="1">
      <c r="A1793" s="31" t="str">
        <f>+Table_2[[#This Row],[Producto]]&amp;Table_2[[#This Row],[Numero]]</f>
        <v>TERMINALES61</v>
      </c>
      <c r="B1793" s="31" t="s">
        <v>7</v>
      </c>
      <c r="C1793" s="31">
        <v>61</v>
      </c>
      <c r="D1793" s="31" t="s">
        <v>4454</v>
      </c>
      <c r="E1793" s="32">
        <f>+VLOOKUP(Table_2[[#This Row],[ID]],LISTAS[],3,0)</f>
        <v>2672.46</v>
      </c>
      <c r="F1793" s="31" t="s">
        <v>8817</v>
      </c>
      <c r="G1793" s="20"/>
      <c r="H1793" s="20"/>
      <c r="I1793" s="110"/>
    </row>
    <row r="1794" spans="1:9" ht="15.75" customHeight="1">
      <c r="A1794" s="31" t="str">
        <f>+Table_2[[#This Row],[Producto]]&amp;Table_2[[#This Row],[Numero]]</f>
        <v>TERMINALES62</v>
      </c>
      <c r="B1794" s="31" t="s">
        <v>7</v>
      </c>
      <c r="C1794" s="31">
        <v>62</v>
      </c>
      <c r="D1794" s="31" t="s">
        <v>4455</v>
      </c>
      <c r="E1794" s="32">
        <f>+VLOOKUP(Table_2[[#This Row],[ID]],LISTAS[],3,0)</f>
        <v>2672.46</v>
      </c>
      <c r="F1794" s="31" t="s">
        <v>8818</v>
      </c>
      <c r="G1794" s="20"/>
      <c r="H1794" s="20"/>
      <c r="I1794" s="110"/>
    </row>
    <row r="1795" spans="1:9" ht="15.75" customHeight="1">
      <c r="A1795" s="31" t="str">
        <f>+Table_2[[#This Row],[Producto]]&amp;Table_2[[#This Row],[Numero]]</f>
        <v>TERMINALES63</v>
      </c>
      <c r="B1795" s="31" t="s">
        <v>7</v>
      </c>
      <c r="C1795" s="31">
        <v>63</v>
      </c>
      <c r="D1795" s="31" t="s">
        <v>4456</v>
      </c>
      <c r="E1795" s="32">
        <f>+VLOOKUP(Table_2[[#This Row],[ID]],LISTAS[],3,0)</f>
        <v>2785.03</v>
      </c>
      <c r="F1795" s="31" t="s">
        <v>8819</v>
      </c>
      <c r="G1795" s="20"/>
      <c r="H1795" s="20"/>
      <c r="I1795" s="110"/>
    </row>
    <row r="1796" spans="1:9" ht="15.75" customHeight="1">
      <c r="A1796" s="31" t="str">
        <f>+Table_2[[#This Row],[Producto]]&amp;Table_2[[#This Row],[Numero]]</f>
        <v>TERMINALES64</v>
      </c>
      <c r="B1796" s="31" t="s">
        <v>7</v>
      </c>
      <c r="C1796" s="31">
        <v>64</v>
      </c>
      <c r="D1796" s="31" t="s">
        <v>4457</v>
      </c>
      <c r="E1796" s="32">
        <f>+VLOOKUP(Table_2[[#This Row],[ID]],LISTAS[],3,0)</f>
        <v>250.59</v>
      </c>
      <c r="F1796" s="31" t="s">
        <v>8820</v>
      </c>
      <c r="G1796" s="20"/>
      <c r="H1796" s="20"/>
      <c r="I1796" s="110"/>
    </row>
    <row r="1797" spans="1:9" ht="15.75" customHeight="1">
      <c r="A1797" s="31" t="str">
        <f>+Table_2[[#This Row],[Producto]]&amp;Table_2[[#This Row],[Numero]]</f>
        <v>TERMINALES65</v>
      </c>
      <c r="B1797" s="31" t="s">
        <v>7</v>
      </c>
      <c r="C1797" s="31">
        <v>65</v>
      </c>
      <c r="D1797" s="31" t="s">
        <v>4458</v>
      </c>
      <c r="E1797" s="32">
        <f>+VLOOKUP(Table_2[[#This Row],[ID]],LISTAS[],3,0)</f>
        <v>424.3</v>
      </c>
      <c r="F1797" s="31" t="s">
        <v>8821</v>
      </c>
      <c r="G1797" s="20"/>
      <c r="H1797" s="20"/>
      <c r="I1797" s="110"/>
    </row>
    <row r="1798" spans="1:9" ht="15.75" customHeight="1">
      <c r="A1798" s="31" t="str">
        <f>+Table_2[[#This Row],[Producto]]&amp;Table_2[[#This Row],[Numero]]</f>
        <v>TERMINALES66</v>
      </c>
      <c r="B1798" s="31" t="s">
        <v>7</v>
      </c>
      <c r="C1798" s="31">
        <v>66</v>
      </c>
      <c r="D1798" s="31" t="s">
        <v>4459</v>
      </c>
      <c r="E1798" s="32">
        <f>+VLOOKUP(Table_2[[#This Row],[ID]],LISTAS[],3,0)</f>
        <v>424.3</v>
      </c>
      <c r="F1798" s="31" t="s">
        <v>8822</v>
      </c>
      <c r="G1798" s="20"/>
      <c r="H1798" s="20"/>
      <c r="I1798" s="110"/>
    </row>
    <row r="1799" spans="1:9" ht="15.75" customHeight="1">
      <c r="A1799" s="31" t="str">
        <f>+Table_2[[#This Row],[Producto]]&amp;Table_2[[#This Row],[Numero]]</f>
        <v>TERMINALES67</v>
      </c>
      <c r="B1799" s="31" t="s">
        <v>7</v>
      </c>
      <c r="C1799" s="31">
        <v>67</v>
      </c>
      <c r="D1799" s="31" t="s">
        <v>4460</v>
      </c>
      <c r="E1799" s="32">
        <f>+VLOOKUP(Table_2[[#This Row],[ID]],LISTAS[],3,0)</f>
        <v>719.31</v>
      </c>
      <c r="F1799" s="31" t="s">
        <v>8823</v>
      </c>
      <c r="G1799" s="20"/>
      <c r="H1799" s="20"/>
      <c r="I1799" s="110"/>
    </row>
    <row r="1800" spans="1:9" ht="15.75" customHeight="1">
      <c r="A1800" s="31" t="str">
        <f>+Table_2[[#This Row],[Producto]]&amp;Table_2[[#This Row],[Numero]]</f>
        <v>TERMINALES68</v>
      </c>
      <c r="B1800" s="31" t="s">
        <v>7</v>
      </c>
      <c r="C1800" s="31">
        <v>68</v>
      </c>
      <c r="D1800" s="31" t="s">
        <v>4461</v>
      </c>
      <c r="E1800" s="32">
        <f>+VLOOKUP(Table_2[[#This Row],[ID]],LISTAS[],3,0)</f>
        <v>719.31</v>
      </c>
      <c r="F1800" s="31" t="s">
        <v>8824</v>
      </c>
      <c r="G1800" s="20"/>
      <c r="H1800" s="20"/>
      <c r="I1800" s="110"/>
    </row>
    <row r="1801" spans="1:9" ht="15.75" customHeight="1">
      <c r="A1801" s="31" t="str">
        <f>+Table_2[[#This Row],[Producto]]&amp;Table_2[[#This Row],[Numero]]</f>
        <v>TERMINALES69</v>
      </c>
      <c r="B1801" s="31" t="s">
        <v>7</v>
      </c>
      <c r="C1801" s="31">
        <v>69</v>
      </c>
      <c r="D1801" s="31" t="s">
        <v>4462</v>
      </c>
      <c r="E1801" s="32">
        <f>+VLOOKUP(Table_2[[#This Row],[ID]],LISTAS[],3,0)</f>
        <v>719.31</v>
      </c>
      <c r="F1801" s="31" t="s">
        <v>8825</v>
      </c>
      <c r="G1801" s="20"/>
      <c r="H1801" s="20"/>
      <c r="I1801" s="110"/>
    </row>
    <row r="1802" spans="1:9" ht="15.75" customHeight="1">
      <c r="A1802" s="31" t="str">
        <f>+Table_2[[#This Row],[Producto]]&amp;Table_2[[#This Row],[Numero]]</f>
        <v>TERMINALES70</v>
      </c>
      <c r="B1802" s="31" t="s">
        <v>7</v>
      </c>
      <c r="C1802" s="31">
        <v>70</v>
      </c>
      <c r="D1802" s="31" t="s">
        <v>4463</v>
      </c>
      <c r="E1802" s="32">
        <f>+VLOOKUP(Table_2[[#This Row],[ID]],LISTAS[],3,0)</f>
        <v>726.14</v>
      </c>
      <c r="F1802" s="31" t="s">
        <v>8826</v>
      </c>
      <c r="G1802" s="20"/>
      <c r="H1802" s="20"/>
      <c r="I1802" s="110"/>
    </row>
    <row r="1803" spans="1:9" ht="15.75" customHeight="1">
      <c r="A1803" s="31" t="str">
        <f>+Table_2[[#This Row],[Producto]]&amp;Table_2[[#This Row],[Numero]]</f>
        <v>TERMINALES71</v>
      </c>
      <c r="B1803" s="31" t="s">
        <v>7</v>
      </c>
      <c r="C1803" s="31">
        <v>71</v>
      </c>
      <c r="D1803" s="31" t="s">
        <v>4464</v>
      </c>
      <c r="E1803" s="32">
        <f>+VLOOKUP(Table_2[[#This Row],[ID]],LISTAS[],3,0)</f>
        <v>732.41</v>
      </c>
      <c r="F1803" s="31" t="s">
        <v>8827</v>
      </c>
      <c r="G1803" s="20"/>
      <c r="H1803" s="20"/>
      <c r="I1803" s="110"/>
    </row>
    <row r="1804" spans="1:9" ht="15.75" customHeight="1">
      <c r="A1804" s="31" t="str">
        <f>+Table_2[[#This Row],[Producto]]&amp;Table_2[[#This Row],[Numero]]</f>
        <v>TERMINALES72</v>
      </c>
      <c r="B1804" s="31" t="s">
        <v>7</v>
      </c>
      <c r="C1804" s="31">
        <v>72</v>
      </c>
      <c r="D1804" s="31" t="s">
        <v>4465</v>
      </c>
      <c r="E1804" s="32">
        <f>+VLOOKUP(Table_2[[#This Row],[ID]],LISTAS[],3,0)</f>
        <v>732.41</v>
      </c>
      <c r="F1804" s="31" t="s">
        <v>8828</v>
      </c>
      <c r="G1804" s="20"/>
      <c r="H1804" s="20"/>
      <c r="I1804" s="110"/>
    </row>
    <row r="1805" spans="1:9" ht="15.75" customHeight="1">
      <c r="A1805" s="31" t="str">
        <f>+Table_2[[#This Row],[Producto]]&amp;Table_2[[#This Row],[Numero]]</f>
        <v>TERMINALES73</v>
      </c>
      <c r="B1805" s="31" t="s">
        <v>7</v>
      </c>
      <c r="C1805" s="31">
        <v>73</v>
      </c>
      <c r="D1805" s="31" t="s">
        <v>4466</v>
      </c>
      <c r="E1805" s="32">
        <f>+VLOOKUP(Table_2[[#This Row],[ID]],LISTAS[],3,0)</f>
        <v>1016.6</v>
      </c>
      <c r="F1805" s="31" t="s">
        <v>8829</v>
      </c>
      <c r="G1805" s="20"/>
      <c r="H1805" s="20"/>
      <c r="I1805" s="110"/>
    </row>
    <row r="1806" spans="1:9" ht="15.75" customHeight="1">
      <c r="A1806" s="31" t="str">
        <f>+Table_2[[#This Row],[Producto]]&amp;Table_2[[#This Row],[Numero]]</f>
        <v>TERMINALES74</v>
      </c>
      <c r="B1806" s="31" t="s">
        <v>7</v>
      </c>
      <c r="C1806" s="31">
        <v>74</v>
      </c>
      <c r="D1806" s="31" t="s">
        <v>4467</v>
      </c>
      <c r="E1806" s="32">
        <f>+VLOOKUP(Table_2[[#This Row],[ID]],LISTAS[],3,0)</f>
        <v>1016.6</v>
      </c>
      <c r="F1806" s="31" t="s">
        <v>8830</v>
      </c>
      <c r="G1806" s="20"/>
      <c r="H1806" s="20"/>
      <c r="I1806" s="110"/>
    </row>
    <row r="1807" spans="1:9" ht="15.75" customHeight="1">
      <c r="A1807" s="31" t="str">
        <f>+Table_2[[#This Row],[Producto]]&amp;Table_2[[#This Row],[Numero]]</f>
        <v>TERMINALES75</v>
      </c>
      <c r="B1807" s="31" t="s">
        <v>7</v>
      </c>
      <c r="C1807" s="31">
        <v>75</v>
      </c>
      <c r="D1807" s="31" t="s">
        <v>4468</v>
      </c>
      <c r="E1807" s="32">
        <f>+VLOOKUP(Table_2[[#This Row],[ID]],LISTAS[],3,0)</f>
        <v>1012.04</v>
      </c>
      <c r="F1807" s="31" t="s">
        <v>8831</v>
      </c>
      <c r="G1807" s="20"/>
      <c r="H1807" s="20"/>
      <c r="I1807" s="110"/>
    </row>
    <row r="1808" spans="1:9" ht="15.75" customHeight="1">
      <c r="A1808" s="31" t="str">
        <f>+Table_2[[#This Row],[Producto]]&amp;Table_2[[#This Row],[Numero]]</f>
        <v>TERMINALES1</v>
      </c>
      <c r="B1808" s="31" t="s">
        <v>7</v>
      </c>
      <c r="C1808" s="31">
        <v>1</v>
      </c>
      <c r="D1808" s="31" t="s">
        <v>4469</v>
      </c>
      <c r="E1808" s="32">
        <f>+VLOOKUP(Table_2[[#This Row],[ID]],LISTAS[],3,0)</f>
        <v>872.09</v>
      </c>
      <c r="F1808" s="31" t="s">
        <v>8832</v>
      </c>
      <c r="G1808" s="20"/>
      <c r="H1808" s="20"/>
      <c r="I1808" s="110"/>
    </row>
    <row r="1809" spans="1:9" ht="15.75" customHeight="1">
      <c r="A1809" s="31" t="str">
        <f>+Table_2[[#This Row],[Producto]]&amp;Table_2[[#This Row],[Numero]]</f>
        <v>TERMINALES2</v>
      </c>
      <c r="B1809" s="31" t="s">
        <v>7</v>
      </c>
      <c r="C1809" s="31">
        <v>2</v>
      </c>
      <c r="D1809" s="31" t="s">
        <v>4470</v>
      </c>
      <c r="E1809" s="32">
        <f>+VLOOKUP(Table_2[[#This Row],[ID]],LISTAS[],3,0)</f>
        <v>872.09</v>
      </c>
      <c r="F1809" s="31" t="s">
        <v>8833</v>
      </c>
      <c r="G1809" s="20"/>
      <c r="H1809" s="20"/>
      <c r="I1809" s="110"/>
    </row>
    <row r="1810" spans="1:9" ht="15.75" customHeight="1">
      <c r="A1810" s="31" t="str">
        <f>+Table_2[[#This Row],[Producto]]&amp;Table_2[[#This Row],[Numero]]</f>
        <v>TERMINALES3</v>
      </c>
      <c r="B1810" s="31" t="s">
        <v>7</v>
      </c>
      <c r="C1810" s="31">
        <v>3</v>
      </c>
      <c r="D1810" s="31" t="s">
        <v>4471</v>
      </c>
      <c r="E1810" s="32">
        <f>+VLOOKUP(Table_2[[#This Row],[ID]],LISTAS[],3,0)</f>
        <v>976.77</v>
      </c>
      <c r="F1810" s="31" t="s">
        <v>8834</v>
      </c>
      <c r="G1810" s="20"/>
      <c r="H1810" s="20"/>
      <c r="I1810" s="110"/>
    </row>
    <row r="1811" spans="1:9" ht="15.75" customHeight="1">
      <c r="A1811" s="31" t="str">
        <f>+Table_2[[#This Row],[Producto]]&amp;Table_2[[#This Row],[Numero]]</f>
        <v>TERMINALES4</v>
      </c>
      <c r="B1811" s="31" t="s">
        <v>7</v>
      </c>
      <c r="C1811" s="31">
        <v>4</v>
      </c>
      <c r="D1811" s="31" t="s">
        <v>4472</v>
      </c>
      <c r="E1811" s="32">
        <f>+VLOOKUP(Table_2[[#This Row],[ID]],LISTAS[],3,0)</f>
        <v>1023.29</v>
      </c>
      <c r="F1811" s="31" t="s">
        <v>8835</v>
      </c>
      <c r="G1811" s="20"/>
      <c r="H1811" s="20"/>
      <c r="I1811" s="110"/>
    </row>
    <row r="1812" spans="1:9" ht="15.75" customHeight="1">
      <c r="A1812" s="31" t="str">
        <f>+Table_2[[#This Row],[Producto]]&amp;Table_2[[#This Row],[Numero]]</f>
        <v>TERMINALES5</v>
      </c>
      <c r="B1812" s="31" t="s">
        <v>7</v>
      </c>
      <c r="C1812" s="31">
        <v>5</v>
      </c>
      <c r="D1812" s="31" t="s">
        <v>4473</v>
      </c>
      <c r="E1812" s="32">
        <f>+VLOOKUP(Table_2[[#This Row],[ID]],LISTAS[],3,0)</f>
        <v>1426.66</v>
      </c>
      <c r="F1812" s="31" t="s">
        <v>8836</v>
      </c>
      <c r="G1812" s="20"/>
      <c r="H1812" s="20"/>
      <c r="I1812" s="110"/>
    </row>
    <row r="1813" spans="1:9" ht="15.75" customHeight="1">
      <c r="A1813" s="31" t="str">
        <f>+Table_2[[#This Row],[Producto]]&amp;Table_2[[#This Row],[Numero]]</f>
        <v>TERMINALES6</v>
      </c>
      <c r="B1813" s="31" t="s">
        <v>7</v>
      </c>
      <c r="C1813" s="31">
        <v>6</v>
      </c>
      <c r="D1813" s="31" t="s">
        <v>4474</v>
      </c>
      <c r="E1813" s="32">
        <f>+VLOOKUP(Table_2[[#This Row],[ID]],LISTAS[],3,0)</f>
        <v>1426.66</v>
      </c>
      <c r="F1813" s="31" t="s">
        <v>8837</v>
      </c>
      <c r="G1813" s="20"/>
      <c r="H1813" s="20"/>
      <c r="I1813" s="110"/>
    </row>
    <row r="1814" spans="1:9" ht="15.75" customHeight="1">
      <c r="A1814" s="31" t="str">
        <f>+Table_2[[#This Row],[Producto]]&amp;Table_2[[#This Row],[Numero]]</f>
        <v>TERMINALES7</v>
      </c>
      <c r="B1814" s="31" t="s">
        <v>7</v>
      </c>
      <c r="C1814" s="31">
        <v>7</v>
      </c>
      <c r="D1814" s="31" t="s">
        <v>4475</v>
      </c>
      <c r="E1814" s="32">
        <f>+VLOOKUP(Table_2[[#This Row],[ID]],LISTAS[],3,0)</f>
        <v>2774.65</v>
      </c>
      <c r="F1814" s="31" t="s">
        <v>8838</v>
      </c>
      <c r="G1814" s="20"/>
      <c r="H1814" s="20"/>
      <c r="I1814" s="110"/>
    </row>
    <row r="1815" spans="1:9" ht="15.75" customHeight="1">
      <c r="A1815" s="31" t="str">
        <f>+Table_2[[#This Row],[Producto]]&amp;Table_2[[#This Row],[Numero]]</f>
        <v>TERMINALES8</v>
      </c>
      <c r="B1815" s="31" t="s">
        <v>7</v>
      </c>
      <c r="C1815" s="31">
        <v>8</v>
      </c>
      <c r="D1815" s="31" t="s">
        <v>4476</v>
      </c>
      <c r="E1815" s="32">
        <f>+VLOOKUP(Table_2[[#This Row],[ID]],LISTAS[],3,0)</f>
        <v>2774.65</v>
      </c>
      <c r="F1815" s="31" t="s">
        <v>8839</v>
      </c>
      <c r="G1815" s="20"/>
      <c r="H1815" s="20"/>
      <c r="I1815" s="110"/>
    </row>
    <row r="1816" spans="1:9" ht="15.75" customHeight="1">
      <c r="A1816" s="31" t="str">
        <f>+Table_2[[#This Row],[Producto]]&amp;Table_2[[#This Row],[Numero]]</f>
        <v>TERMINALES9</v>
      </c>
      <c r="B1816" s="31" t="s">
        <v>7</v>
      </c>
      <c r="C1816" s="31">
        <v>9</v>
      </c>
      <c r="D1816" s="31" t="s">
        <v>4477</v>
      </c>
      <c r="E1816" s="32">
        <f>+VLOOKUP(Table_2[[#This Row],[ID]],LISTAS[],3,0)</f>
        <v>2774.65</v>
      </c>
      <c r="F1816" s="31" t="s">
        <v>8840</v>
      </c>
      <c r="G1816" s="20"/>
      <c r="H1816" s="20"/>
      <c r="I1816" s="110"/>
    </row>
    <row r="1817" spans="1:9" ht="15.75" customHeight="1">
      <c r="A1817" s="31" t="str">
        <f>+Table_2[[#This Row],[Producto]]&amp;Table_2[[#This Row],[Numero]]</f>
        <v>TERMINALES10</v>
      </c>
      <c r="B1817" s="31" t="s">
        <v>7</v>
      </c>
      <c r="C1817" s="31">
        <v>10</v>
      </c>
      <c r="D1817" s="31" t="s">
        <v>4478</v>
      </c>
      <c r="E1817" s="32">
        <f>+VLOOKUP(Table_2[[#This Row],[ID]],LISTAS[],3,0)</f>
        <v>3506.03</v>
      </c>
      <c r="F1817" s="31" t="s">
        <v>8841</v>
      </c>
      <c r="G1817" s="20"/>
      <c r="H1817" s="20"/>
      <c r="I1817" s="110"/>
    </row>
    <row r="1818" spans="1:9" ht="15.75" customHeight="1">
      <c r="A1818" s="31" t="str">
        <f>+Table_2[[#This Row],[Producto]]&amp;Table_2[[#This Row],[Numero]]</f>
        <v>TERMINALES11</v>
      </c>
      <c r="B1818" s="31" t="s">
        <v>7</v>
      </c>
      <c r="C1818" s="31">
        <v>11</v>
      </c>
      <c r="D1818" s="31" t="s">
        <v>4479</v>
      </c>
      <c r="E1818" s="32">
        <f>+VLOOKUP(Table_2[[#This Row],[ID]],LISTAS[],3,0)</f>
        <v>3346.66</v>
      </c>
      <c r="F1818" s="31" t="s">
        <v>8842</v>
      </c>
      <c r="G1818" s="20"/>
      <c r="H1818" s="20"/>
      <c r="I1818" s="110"/>
    </row>
    <row r="1819" spans="1:9" ht="15.75" customHeight="1">
      <c r="A1819" s="31" t="str">
        <f>+Table_2[[#This Row],[Producto]]&amp;Table_2[[#This Row],[Numero]]</f>
        <v>TERMINALES12</v>
      </c>
      <c r="B1819" s="31" t="s">
        <v>7</v>
      </c>
      <c r="C1819" s="31">
        <v>12</v>
      </c>
      <c r="D1819" s="31" t="s">
        <v>4480</v>
      </c>
      <c r="E1819" s="32">
        <f>+VLOOKUP(Table_2[[#This Row],[ID]],LISTAS[],3,0)</f>
        <v>3506.03</v>
      </c>
      <c r="F1819" s="31" t="s">
        <v>8843</v>
      </c>
      <c r="G1819" s="20"/>
      <c r="H1819" s="20"/>
      <c r="I1819" s="110"/>
    </row>
    <row r="1820" spans="1:9" ht="15.75" customHeight="1">
      <c r="A1820" s="31" t="str">
        <f>+Table_2[[#This Row],[Producto]]&amp;Table_2[[#This Row],[Numero]]</f>
        <v>TERMINALES13</v>
      </c>
      <c r="B1820" s="31" t="s">
        <v>7</v>
      </c>
      <c r="C1820" s="31">
        <v>13</v>
      </c>
      <c r="D1820" s="31" t="s">
        <v>4481</v>
      </c>
      <c r="E1820" s="32">
        <f>+VLOOKUP(Table_2[[#This Row],[ID]],LISTAS[],3,0)</f>
        <v>3889.72</v>
      </c>
      <c r="F1820" s="31" t="s">
        <v>8844</v>
      </c>
      <c r="G1820" s="20"/>
      <c r="H1820" s="20"/>
      <c r="I1820" s="110"/>
    </row>
    <row r="1821" spans="1:9" ht="15.75" customHeight="1">
      <c r="A1821" s="31" t="str">
        <f>+Table_2[[#This Row],[Producto]]&amp;Table_2[[#This Row],[Numero]]</f>
        <v>TERMINALES14</v>
      </c>
      <c r="B1821" s="31" t="s">
        <v>7</v>
      </c>
      <c r="C1821" s="31">
        <v>14</v>
      </c>
      <c r="D1821" s="31" t="s">
        <v>4482</v>
      </c>
      <c r="E1821" s="32">
        <f>+VLOOKUP(Table_2[[#This Row],[ID]],LISTAS[],3,0)</f>
        <v>3889.72</v>
      </c>
      <c r="F1821" s="31" t="s">
        <v>8845</v>
      </c>
      <c r="G1821" s="20"/>
      <c r="H1821" s="20"/>
      <c r="I1821" s="110"/>
    </row>
    <row r="1822" spans="1:9" ht="15.75" customHeight="1">
      <c r="A1822" s="31" t="str">
        <f>+Table_2[[#This Row],[Producto]]&amp;Table_2[[#This Row],[Numero]]</f>
        <v>TERMINALES15</v>
      </c>
      <c r="B1822" s="31" t="s">
        <v>7</v>
      </c>
      <c r="C1822" s="31">
        <v>15</v>
      </c>
      <c r="D1822" s="31" t="s">
        <v>4483</v>
      </c>
      <c r="E1822" s="32">
        <f>+VLOOKUP(Table_2[[#This Row],[ID]],LISTAS[],3,0)</f>
        <v>3889.72</v>
      </c>
      <c r="F1822" s="31" t="s">
        <v>8846</v>
      </c>
      <c r="G1822" s="20"/>
      <c r="H1822" s="20"/>
      <c r="I1822" s="110"/>
    </row>
    <row r="1823" spans="1:9" ht="15.75" customHeight="1">
      <c r="A1823" s="31" t="str">
        <f>+Table_2[[#This Row],[Producto]]&amp;Table_2[[#This Row],[Numero]]</f>
        <v>TERMINALES16</v>
      </c>
      <c r="B1823" s="31" t="s">
        <v>7</v>
      </c>
      <c r="C1823" s="31">
        <v>16</v>
      </c>
      <c r="D1823" s="31" t="s">
        <v>4484</v>
      </c>
      <c r="E1823" s="32">
        <f>+VLOOKUP(Table_2[[#This Row],[ID]],LISTAS[],3,0)</f>
        <v>4733.54</v>
      </c>
      <c r="F1823" s="31" t="s">
        <v>8847</v>
      </c>
      <c r="G1823" s="20"/>
      <c r="H1823" s="20"/>
      <c r="I1823" s="110"/>
    </row>
    <row r="1824" spans="1:9" ht="15.75" customHeight="1">
      <c r="A1824" s="31" t="str">
        <f>+Table_2[[#This Row],[Producto]]&amp;Table_2[[#This Row],[Numero]]</f>
        <v>TERMINALES17</v>
      </c>
      <c r="B1824" s="31" t="s">
        <v>7</v>
      </c>
      <c r="C1824" s="31">
        <v>17</v>
      </c>
      <c r="D1824" s="31" t="s">
        <v>4485</v>
      </c>
      <c r="E1824" s="32">
        <f>+VLOOKUP(Table_2[[#This Row],[ID]],LISTAS[],3,0)</f>
        <v>5974.1</v>
      </c>
      <c r="F1824" s="31" t="s">
        <v>8848</v>
      </c>
      <c r="G1824" s="20"/>
      <c r="H1824" s="20"/>
      <c r="I1824" s="110"/>
    </row>
    <row r="1825" spans="1:9" ht="15.75" customHeight="1">
      <c r="A1825" s="31" t="str">
        <f>+Table_2[[#This Row],[Producto]]&amp;Table_2[[#This Row],[Numero]]</f>
        <v>TERMINALES18</v>
      </c>
      <c r="B1825" s="31" t="s">
        <v>7</v>
      </c>
      <c r="C1825" s="31">
        <v>18</v>
      </c>
      <c r="D1825" s="31" t="s">
        <v>4486</v>
      </c>
      <c r="E1825" s="32">
        <f>+VLOOKUP(Table_2[[#This Row],[ID]],LISTAS[],3,0)</f>
        <v>7808.02</v>
      </c>
      <c r="F1825" s="31" t="s">
        <v>8849</v>
      </c>
      <c r="G1825" s="20"/>
      <c r="H1825" s="20"/>
      <c r="I1825" s="110"/>
    </row>
    <row r="1826" spans="1:9" ht="15.75" customHeight="1">
      <c r="A1826" s="31" t="str">
        <f>+Table_2[[#This Row],[Producto]]&amp;Table_2[[#This Row],[Numero]]</f>
        <v>TERMINALES19</v>
      </c>
      <c r="B1826" s="31" t="s">
        <v>7</v>
      </c>
      <c r="C1826" s="31">
        <v>19</v>
      </c>
      <c r="D1826" s="31" t="s">
        <v>4487</v>
      </c>
      <c r="E1826" s="32">
        <f>+VLOOKUP(Table_2[[#This Row],[ID]],LISTAS[],3,0)</f>
        <v>7808.02</v>
      </c>
      <c r="F1826" s="31" t="s">
        <v>8850</v>
      </c>
      <c r="G1826" s="20"/>
      <c r="H1826" s="20"/>
      <c r="I1826" s="110"/>
    </row>
    <row r="1827" spans="1:9" ht="15.75" customHeight="1">
      <c r="A1827" s="31" t="str">
        <f>+Table_2[[#This Row],[Producto]]&amp;Table_2[[#This Row],[Numero]]</f>
        <v>TERMINALES20</v>
      </c>
      <c r="B1827" s="31" t="s">
        <v>7</v>
      </c>
      <c r="C1827" s="31">
        <v>20</v>
      </c>
      <c r="D1827" s="31" t="s">
        <v>4488</v>
      </c>
      <c r="E1827" s="32">
        <f>+VLOOKUP(Table_2[[#This Row],[ID]],LISTAS[],3,0)</f>
        <v>1311.97</v>
      </c>
      <c r="F1827" s="31" t="s">
        <v>8851</v>
      </c>
      <c r="G1827" s="20"/>
      <c r="H1827" s="20"/>
      <c r="I1827" s="110"/>
    </row>
    <row r="1828" spans="1:9" ht="15.75" customHeight="1">
      <c r="A1828" s="31" t="str">
        <f>+Table_2[[#This Row],[Producto]]&amp;Table_2[[#This Row],[Numero]]</f>
        <v>TERMINALES21</v>
      </c>
      <c r="B1828" s="31" t="s">
        <v>7</v>
      </c>
      <c r="C1828" s="31">
        <v>21</v>
      </c>
      <c r="D1828" s="31" t="s">
        <v>4489</v>
      </c>
      <c r="E1828" s="32">
        <f>+VLOOKUP(Table_2[[#This Row],[ID]],LISTAS[],3,0)</f>
        <v>1621.41</v>
      </c>
      <c r="F1828" s="31" t="s">
        <v>8852</v>
      </c>
      <c r="G1828" s="20"/>
      <c r="H1828" s="20"/>
      <c r="I1828" s="110"/>
    </row>
    <row r="1829" spans="1:9" ht="15.75" customHeight="1">
      <c r="A1829" s="31" t="str">
        <f>+Table_2[[#This Row],[Producto]]&amp;Table_2[[#This Row],[Numero]]</f>
        <v>TERMINALES22</v>
      </c>
      <c r="B1829" s="31" t="s">
        <v>7</v>
      </c>
      <c r="C1829" s="31">
        <v>22</v>
      </c>
      <c r="D1829" s="31" t="s">
        <v>4490</v>
      </c>
      <c r="E1829" s="32">
        <f>+VLOOKUP(Table_2[[#This Row],[ID]],LISTAS[],3,0)</f>
        <v>2070.5300000000002</v>
      </c>
      <c r="F1829" s="31" t="s">
        <v>8853</v>
      </c>
      <c r="G1829" s="20"/>
      <c r="H1829" s="20"/>
      <c r="I1829" s="110"/>
    </row>
    <row r="1830" spans="1:9" ht="15.75" customHeight="1">
      <c r="A1830" s="31" t="str">
        <f>+Table_2[[#This Row],[Producto]]&amp;Table_2[[#This Row],[Numero]]</f>
        <v>TERMINALES23</v>
      </c>
      <c r="B1830" s="31" t="s">
        <v>7</v>
      </c>
      <c r="C1830" s="31">
        <v>23</v>
      </c>
      <c r="D1830" s="31" t="s">
        <v>4491</v>
      </c>
      <c r="E1830" s="32">
        <f>+VLOOKUP(Table_2[[#This Row],[ID]],LISTAS[],3,0)</f>
        <v>2153.35</v>
      </c>
      <c r="F1830" s="31" t="s">
        <v>8854</v>
      </c>
      <c r="G1830" s="20"/>
      <c r="H1830" s="20"/>
      <c r="I1830" s="110"/>
    </row>
    <row r="1831" spans="1:9" ht="15.75" customHeight="1">
      <c r="A1831" s="31" t="str">
        <f>+Table_2[[#This Row],[Producto]]&amp;Table_2[[#This Row],[Numero]]</f>
        <v>TERMINALES24</v>
      </c>
      <c r="B1831" s="31" t="s">
        <v>7</v>
      </c>
      <c r="C1831" s="31">
        <v>24</v>
      </c>
      <c r="D1831" s="31" t="s">
        <v>4492</v>
      </c>
      <c r="E1831" s="32">
        <f>+VLOOKUP(Table_2[[#This Row],[ID]],LISTAS[],3,0)</f>
        <v>3378.56</v>
      </c>
      <c r="F1831" s="31" t="s">
        <v>8855</v>
      </c>
      <c r="G1831" s="20"/>
      <c r="H1831" s="20"/>
      <c r="I1831" s="110"/>
    </row>
    <row r="1832" spans="1:9" ht="15.75" customHeight="1">
      <c r="A1832" s="31" t="str">
        <f>+Table_2[[#This Row],[Producto]]&amp;Table_2[[#This Row],[Numero]]</f>
        <v>TERMINALES25</v>
      </c>
      <c r="B1832" s="31" t="s">
        <v>7</v>
      </c>
      <c r="C1832" s="31">
        <v>25</v>
      </c>
      <c r="D1832" s="31" t="s">
        <v>4493</v>
      </c>
      <c r="E1832" s="32">
        <f>+VLOOKUP(Table_2[[#This Row],[ID]],LISTAS[],3,0)</f>
        <v>4545.1899999999996</v>
      </c>
      <c r="F1832" s="31" t="s">
        <v>8856</v>
      </c>
      <c r="G1832" s="20"/>
      <c r="H1832" s="20"/>
      <c r="I1832" s="110"/>
    </row>
    <row r="1833" spans="1:9" ht="15.75" customHeight="1">
      <c r="A1833" s="31" t="str">
        <f>+Table_2[[#This Row],[Producto]]&amp;Table_2[[#This Row],[Numero]]</f>
        <v>TERMINALES93</v>
      </c>
      <c r="B1833" s="31" t="s">
        <v>7</v>
      </c>
      <c r="C1833" s="31">
        <v>93</v>
      </c>
      <c r="D1833" s="31" t="s">
        <v>4494</v>
      </c>
      <c r="E1833" s="32">
        <f>+VLOOKUP(Table_2[[#This Row],[ID]],LISTAS[],3,0)</f>
        <v>7270.12</v>
      </c>
      <c r="F1833" s="31" t="s">
        <v>8857</v>
      </c>
      <c r="G1833" s="20"/>
      <c r="H1833" s="20"/>
      <c r="I1833" s="110"/>
    </row>
    <row r="1834" spans="1:9" ht="15.75" customHeight="1">
      <c r="A1834" s="31" t="str">
        <f>+Table_2[[#This Row],[Producto]]&amp;Table_2[[#This Row],[Numero]]</f>
        <v>TERMINALES94</v>
      </c>
      <c r="B1834" s="31" t="s">
        <v>7</v>
      </c>
      <c r="C1834" s="31">
        <v>94</v>
      </c>
      <c r="D1834" s="31" t="s">
        <v>4495</v>
      </c>
      <c r="E1834" s="32">
        <f>+VLOOKUP(Table_2[[#This Row],[ID]],LISTAS[],3,0)</f>
        <v>7270.12</v>
      </c>
      <c r="F1834" s="31" t="s">
        <v>8858</v>
      </c>
      <c r="G1834" s="20"/>
      <c r="H1834" s="20"/>
      <c r="I1834" s="110"/>
    </row>
    <row r="1835" spans="1:9" ht="15.75" customHeight="1">
      <c r="A1835" s="31" t="str">
        <f>+Table_2[[#This Row],[Producto]]&amp;Table_2[[#This Row],[Numero]]</f>
        <v>TERMINALES95</v>
      </c>
      <c r="B1835" s="31" t="s">
        <v>7</v>
      </c>
      <c r="C1835" s="31">
        <v>95</v>
      </c>
      <c r="D1835" s="31" t="s">
        <v>4496</v>
      </c>
      <c r="E1835" s="32">
        <f>+VLOOKUP(Table_2[[#This Row],[ID]],LISTAS[],3,0)</f>
        <v>8197.3799999999992</v>
      </c>
      <c r="F1835" s="31" t="s">
        <v>8859</v>
      </c>
      <c r="G1835" s="20"/>
      <c r="H1835" s="20"/>
      <c r="I1835" s="110"/>
    </row>
    <row r="1836" spans="1:9" ht="15.75" customHeight="1">
      <c r="A1836" s="31" t="str">
        <f>+Table_2[[#This Row],[Producto]]&amp;Table_2[[#This Row],[Numero]]</f>
        <v>TERMINALES96</v>
      </c>
      <c r="B1836" s="31" t="s">
        <v>7</v>
      </c>
      <c r="C1836" s="31">
        <v>96</v>
      </c>
      <c r="D1836" s="31" t="s">
        <v>4497</v>
      </c>
      <c r="E1836" s="32">
        <f>+VLOOKUP(Table_2[[#This Row],[ID]],LISTAS[],3,0)</f>
        <v>8197.3799999999992</v>
      </c>
      <c r="F1836" s="31" t="s">
        <v>8860</v>
      </c>
      <c r="G1836" s="20"/>
      <c r="H1836" s="20"/>
      <c r="I1836" s="110"/>
    </row>
    <row r="1837" spans="1:9" ht="15.75" customHeight="1">
      <c r="A1837" s="31" t="str">
        <f>+Table_2[[#This Row],[Producto]]&amp;Table_2[[#This Row],[Numero]]</f>
        <v>TERMINALES80</v>
      </c>
      <c r="B1837" s="31" t="s">
        <v>7</v>
      </c>
      <c r="C1837" s="31">
        <v>80</v>
      </c>
      <c r="D1837" s="31" t="s">
        <v>4498</v>
      </c>
      <c r="E1837" s="32">
        <f>+VLOOKUP(Table_2[[#This Row],[ID]],LISTAS[],3,0)</f>
        <v>293.01</v>
      </c>
      <c r="F1837" s="31" t="s">
        <v>8861</v>
      </c>
      <c r="G1837" s="20"/>
      <c r="H1837" s="20"/>
      <c r="I1837" s="110"/>
    </row>
    <row r="1838" spans="1:9" ht="15.75" customHeight="1">
      <c r="A1838" s="31" t="str">
        <f>+Table_2[[#This Row],[Producto]]&amp;Table_2[[#This Row],[Numero]]</f>
        <v>TERMINALES81</v>
      </c>
      <c r="B1838" s="31" t="s">
        <v>7</v>
      </c>
      <c r="C1838" s="31">
        <v>81</v>
      </c>
      <c r="D1838" s="31" t="s">
        <v>4499</v>
      </c>
      <c r="E1838" s="32">
        <f>+VLOOKUP(Table_2[[#This Row],[ID]],LISTAS[],3,0)</f>
        <v>297.67</v>
      </c>
      <c r="F1838" s="31" t="s">
        <v>8862</v>
      </c>
      <c r="G1838" s="20"/>
      <c r="H1838" s="20"/>
      <c r="I1838" s="110"/>
    </row>
    <row r="1839" spans="1:9" ht="15.75" customHeight="1">
      <c r="A1839" s="31" t="str">
        <f>+Table_2[[#This Row],[Producto]]&amp;Table_2[[#This Row],[Numero]]</f>
        <v>TERMINALES82</v>
      </c>
      <c r="B1839" s="31" t="s">
        <v>7</v>
      </c>
      <c r="C1839" s="31">
        <v>82</v>
      </c>
      <c r="D1839" s="31" t="s">
        <v>4500</v>
      </c>
      <c r="E1839" s="32">
        <f>+VLOOKUP(Table_2[[#This Row],[ID]],LISTAS[],3,0)</f>
        <v>465.1</v>
      </c>
      <c r="F1839" s="31" t="s">
        <v>8863</v>
      </c>
      <c r="G1839" s="20"/>
      <c r="H1839" s="20"/>
      <c r="I1839" s="110"/>
    </row>
    <row r="1840" spans="1:9" ht="15.75" customHeight="1">
      <c r="A1840" s="31" t="str">
        <f>+Table_2[[#This Row],[Producto]]&amp;Table_2[[#This Row],[Numero]]</f>
        <v>TERMINALES83</v>
      </c>
      <c r="B1840" s="31" t="s">
        <v>7</v>
      </c>
      <c r="C1840" s="31">
        <v>83</v>
      </c>
      <c r="D1840" s="31" t="s">
        <v>4500</v>
      </c>
      <c r="E1840" s="32">
        <f>+VLOOKUP(Table_2[[#This Row],[ID]],LISTAS[],3,0)</f>
        <v>387.95</v>
      </c>
      <c r="F1840" s="31" t="s">
        <v>8864</v>
      </c>
      <c r="G1840" s="20"/>
      <c r="H1840" s="20"/>
      <c r="I1840" s="110"/>
    </row>
    <row r="1841" spans="1:9" ht="15.75" customHeight="1">
      <c r="A1841" s="31" t="str">
        <f>+Table_2[[#This Row],[Producto]]&amp;Table_2[[#This Row],[Numero]]</f>
        <v>TERMINALES84</v>
      </c>
      <c r="B1841" s="31" t="s">
        <v>7</v>
      </c>
      <c r="C1841" s="31">
        <v>84</v>
      </c>
      <c r="D1841" s="31" t="s">
        <v>4501</v>
      </c>
      <c r="E1841" s="32">
        <f>+VLOOKUP(Table_2[[#This Row],[ID]],LISTAS[],3,0)</f>
        <v>432.08</v>
      </c>
      <c r="F1841" s="31" t="s">
        <v>8865</v>
      </c>
      <c r="G1841" s="20"/>
      <c r="H1841" s="20"/>
      <c r="I1841" s="110"/>
    </row>
    <row r="1842" spans="1:9" ht="15.75" customHeight="1">
      <c r="A1842" s="31" t="str">
        <f>+Table_2[[#This Row],[Producto]]&amp;Table_2[[#This Row],[Numero]]</f>
        <v>TERMINALES85</v>
      </c>
      <c r="B1842" s="31" t="s">
        <v>7</v>
      </c>
      <c r="C1842" s="31">
        <v>85</v>
      </c>
      <c r="D1842" s="31" t="s">
        <v>4502</v>
      </c>
      <c r="E1842" s="32">
        <f>+VLOOKUP(Table_2[[#This Row],[ID]],LISTAS[],3,0)</f>
        <v>263.63</v>
      </c>
      <c r="F1842" s="31" t="s">
        <v>8866</v>
      </c>
      <c r="G1842" s="20"/>
      <c r="H1842" s="20"/>
      <c r="I1842" s="110"/>
    </row>
    <row r="1843" spans="1:9" ht="15.75" customHeight="1">
      <c r="A1843" s="31" t="str">
        <f>+Table_2[[#This Row],[Producto]]&amp;Table_2[[#This Row],[Numero]]</f>
        <v>TERMINALES86</v>
      </c>
      <c r="B1843" s="31" t="s">
        <v>7</v>
      </c>
      <c r="C1843" s="31">
        <v>86</v>
      </c>
      <c r="D1843" s="31" t="s">
        <v>4503</v>
      </c>
      <c r="E1843" s="32">
        <f>+VLOOKUP(Table_2[[#This Row],[ID]],LISTAS[],3,0)</f>
        <v>270.61</v>
      </c>
      <c r="F1843" s="31" t="s">
        <v>8867</v>
      </c>
      <c r="G1843" s="20"/>
      <c r="H1843" s="20"/>
      <c r="I1843" s="110"/>
    </row>
    <row r="1844" spans="1:9" ht="15.75" customHeight="1">
      <c r="A1844" s="31" t="str">
        <f>+Table_2[[#This Row],[Producto]]&amp;Table_2[[#This Row],[Numero]]</f>
        <v>TERMINALES87</v>
      </c>
      <c r="B1844" s="31" t="s">
        <v>7</v>
      </c>
      <c r="C1844" s="31">
        <v>87</v>
      </c>
      <c r="D1844" s="31" t="s">
        <v>4504</v>
      </c>
      <c r="E1844" s="32">
        <f>+VLOOKUP(Table_2[[#This Row],[ID]],LISTAS[],3,0)</f>
        <v>294.27999999999997</v>
      </c>
      <c r="F1844" s="31" t="s">
        <v>8868</v>
      </c>
      <c r="G1844" s="20"/>
      <c r="H1844" s="20"/>
      <c r="I1844" s="110"/>
    </row>
    <row r="1845" spans="1:9" ht="15.75" customHeight="1">
      <c r="A1845" s="31" t="str">
        <f>+Table_2[[#This Row],[Producto]]&amp;Table_2[[#This Row],[Numero]]</f>
        <v>TERMINALES88</v>
      </c>
      <c r="B1845" s="31" t="s">
        <v>7</v>
      </c>
      <c r="C1845" s="31">
        <v>88</v>
      </c>
      <c r="D1845" s="31" t="s">
        <v>4505</v>
      </c>
      <c r="E1845" s="32">
        <f>+VLOOKUP(Table_2[[#This Row],[ID]],LISTAS[],3,0)</f>
        <v>321.08</v>
      </c>
      <c r="F1845" s="31" t="s">
        <v>8869</v>
      </c>
      <c r="G1845" s="20"/>
      <c r="H1845" s="20"/>
      <c r="I1845" s="110"/>
    </row>
    <row r="1846" spans="1:9" ht="15.75" customHeight="1">
      <c r="A1846" s="31" t="str">
        <f>+Table_2[[#This Row],[Producto]]&amp;Table_2[[#This Row],[Numero]]</f>
        <v>TERMINALES89</v>
      </c>
      <c r="B1846" s="31" t="s">
        <v>7</v>
      </c>
      <c r="C1846" s="31">
        <v>89</v>
      </c>
      <c r="D1846" s="31" t="s">
        <v>4506</v>
      </c>
      <c r="E1846" s="32">
        <f>+VLOOKUP(Table_2[[#This Row],[ID]],LISTAS[],3,0)</f>
        <v>334.45</v>
      </c>
      <c r="F1846" s="31" t="s">
        <v>8870</v>
      </c>
      <c r="G1846" s="20"/>
      <c r="H1846" s="20"/>
      <c r="I1846" s="110"/>
    </row>
    <row r="1847" spans="1:9" ht="15.75" customHeight="1">
      <c r="A1847" s="31" t="str">
        <f>+Table_2[[#This Row],[Producto]]&amp;Table_2[[#This Row],[Numero]]</f>
        <v>TERMINALES90</v>
      </c>
      <c r="B1847" s="31" t="s">
        <v>7</v>
      </c>
      <c r="C1847" s="31">
        <v>90</v>
      </c>
      <c r="D1847" s="31" t="s">
        <v>4507</v>
      </c>
      <c r="E1847" s="32">
        <f>+VLOOKUP(Table_2[[#This Row],[ID]],LISTAS[],3,0)</f>
        <v>481.62</v>
      </c>
      <c r="F1847" s="31" t="s">
        <v>8871</v>
      </c>
      <c r="G1847" s="20"/>
      <c r="H1847" s="20"/>
      <c r="I1847" s="110"/>
    </row>
    <row r="1848" spans="1:9" ht="15.75" customHeight="1">
      <c r="A1848" s="31" t="str">
        <f>+Table_2[[#This Row],[Producto]]&amp;Table_2[[#This Row],[Numero]]</f>
        <v>TERMINALES91</v>
      </c>
      <c r="B1848" s="31" t="s">
        <v>7</v>
      </c>
      <c r="C1848" s="31">
        <v>91</v>
      </c>
      <c r="D1848" s="31" t="s">
        <v>4508</v>
      </c>
      <c r="E1848" s="32">
        <f>+VLOOKUP(Table_2[[#This Row],[ID]],LISTAS[],3,0)</f>
        <v>321.08</v>
      </c>
      <c r="F1848" s="31" t="s">
        <v>8872</v>
      </c>
      <c r="G1848" s="20"/>
      <c r="H1848" s="20"/>
      <c r="I1848" s="110"/>
    </row>
    <row r="1849" spans="1:9" ht="15.75" customHeight="1">
      <c r="A1849" s="31" t="str">
        <f>+Table_2[[#This Row],[Producto]]&amp;Table_2[[#This Row],[Numero]]</f>
        <v>ARANDELAS DE GOMA3 X 10</v>
      </c>
      <c r="B1849" s="31" t="s">
        <v>10</v>
      </c>
      <c r="C1849" s="31" t="s">
        <v>4509</v>
      </c>
      <c r="D1849" s="31" t="s">
        <v>4509</v>
      </c>
      <c r="E1849" s="32">
        <f>+VLOOKUP(Table_2[[#This Row],[ID]],LISTAS[],3,0)</f>
        <v>139.9</v>
      </c>
      <c r="F1849" s="31" t="s">
        <v>8873</v>
      </c>
      <c r="G1849" s="20"/>
      <c r="H1849" s="20"/>
      <c r="I1849" s="110"/>
    </row>
    <row r="1850" spans="1:9" ht="15.75" customHeight="1">
      <c r="A1850" s="31" t="str">
        <f>+Table_2[[#This Row],[Producto]]&amp;Table_2[[#This Row],[Numero]]</f>
        <v>ARANDELAS DE GOMA3 x 12</v>
      </c>
      <c r="B1850" s="31" t="s">
        <v>10</v>
      </c>
      <c r="C1850" s="31" t="s">
        <v>4510</v>
      </c>
      <c r="D1850" s="31" t="s">
        <v>4510</v>
      </c>
      <c r="E1850" s="32">
        <f>+VLOOKUP(Table_2[[#This Row],[ID]],LISTAS[],3,0)</f>
        <v>141.97999999999999</v>
      </c>
      <c r="F1850" s="31" t="s">
        <v>8874</v>
      </c>
      <c r="G1850" s="20"/>
      <c r="H1850" s="20"/>
      <c r="I1850" s="110"/>
    </row>
    <row r="1851" spans="1:9" ht="15.75" customHeight="1">
      <c r="A1851" s="31" t="str">
        <f>+Table_2[[#This Row],[Producto]]&amp;Table_2[[#This Row],[Numero]]</f>
        <v>ARANDELAS DE GOMA3 x 20</v>
      </c>
      <c r="B1851" s="31" t="s">
        <v>10</v>
      </c>
      <c r="C1851" s="31" t="s">
        <v>4511</v>
      </c>
      <c r="D1851" s="31" t="s">
        <v>4511</v>
      </c>
      <c r="E1851" s="32">
        <f>+VLOOKUP(Table_2[[#This Row],[ID]],LISTAS[],3,0)</f>
        <v>191.05</v>
      </c>
      <c r="F1851" s="31" t="s">
        <v>8875</v>
      </c>
      <c r="G1851" s="20"/>
      <c r="H1851" s="20"/>
      <c r="I1851" s="110"/>
    </row>
    <row r="1852" spans="1:9" ht="15.75" customHeight="1">
      <c r="A1852" s="31" t="str">
        <f>+Table_2[[#This Row],[Producto]]&amp;Table_2[[#This Row],[Numero]]</f>
        <v>ARANDELAS DE GOMA3,5 X 10 (1/8)</v>
      </c>
      <c r="B1852" s="31" t="s">
        <v>10</v>
      </c>
      <c r="C1852" s="31" t="s">
        <v>12012</v>
      </c>
      <c r="D1852" s="31" t="s">
        <v>12012</v>
      </c>
      <c r="E1852" s="32" t="e">
        <f>+VLOOKUP(Table_2[[#This Row],[ID]],LISTAS[],3,0)</f>
        <v>#N/A</v>
      </c>
      <c r="F1852" s="31" t="s">
        <v>8876</v>
      </c>
      <c r="G1852" s="20"/>
      <c r="H1852" s="20"/>
      <c r="I1852" s="110"/>
    </row>
    <row r="1853" spans="1:9" ht="15.75" customHeight="1">
      <c r="A1853" s="31" t="str">
        <f>+Table_2[[#This Row],[Producto]]&amp;Table_2[[#This Row],[Numero]]</f>
        <v>ARANDELAS DE GOMA4 X 12 (5/32)</v>
      </c>
      <c r="B1853" s="31" t="s">
        <v>10</v>
      </c>
      <c r="C1853" s="31" t="s">
        <v>12013</v>
      </c>
      <c r="D1853" s="31" t="s">
        <v>12013</v>
      </c>
      <c r="E1853" s="32" t="e">
        <f>+VLOOKUP(Table_2[[#This Row],[ID]],LISTAS[],3,0)</f>
        <v>#N/A</v>
      </c>
      <c r="F1853" s="31" t="s">
        <v>8877</v>
      </c>
      <c r="G1853" s="20"/>
      <c r="H1853" s="20"/>
      <c r="I1853" s="110"/>
    </row>
    <row r="1854" spans="1:9" ht="15.75" customHeight="1">
      <c r="A1854" s="31" t="str">
        <f>+Table_2[[#This Row],[Producto]]&amp;Table_2[[#This Row],[Numero]]</f>
        <v>ARANDELAS DE GOMA4 X 12</v>
      </c>
      <c r="B1854" s="31" t="s">
        <v>10</v>
      </c>
      <c r="C1854" s="31" t="s">
        <v>4512</v>
      </c>
      <c r="D1854" s="31" t="s">
        <v>4512</v>
      </c>
      <c r="E1854" s="32">
        <f>+VLOOKUP(Table_2[[#This Row],[ID]],LISTAS[],3,0)</f>
        <v>144.07</v>
      </c>
      <c r="F1854" s="31" t="s">
        <v>8878</v>
      </c>
      <c r="G1854" s="20"/>
      <c r="H1854" s="20"/>
      <c r="I1854" s="110"/>
    </row>
    <row r="1855" spans="1:9" ht="15.75" customHeight="1">
      <c r="A1855" s="31" t="str">
        <f>+Table_2[[#This Row],[Producto]]&amp;Table_2[[#This Row],[Numero]]</f>
        <v>ARANDELAS DE GOMA4 x 16</v>
      </c>
      <c r="B1855" s="31" t="s">
        <v>10</v>
      </c>
      <c r="C1855" s="31" t="s">
        <v>4513</v>
      </c>
      <c r="D1855" s="31" t="s">
        <v>4513</v>
      </c>
      <c r="E1855" s="32">
        <f>+VLOOKUP(Table_2[[#This Row],[ID]],LISTAS[],3,0)</f>
        <v>170.17</v>
      </c>
      <c r="F1855" s="31" t="s">
        <v>8879</v>
      </c>
      <c r="G1855" s="20"/>
      <c r="H1855" s="20"/>
      <c r="I1855" s="110"/>
    </row>
    <row r="1856" spans="1:9" ht="15.75" customHeight="1">
      <c r="A1856" s="31" t="str">
        <f>+Table_2[[#This Row],[Producto]]&amp;Table_2[[#This Row],[Numero]]</f>
        <v>ARANDELAS DE GOMA4 X 22</v>
      </c>
      <c r="B1856" s="31" t="s">
        <v>10</v>
      </c>
      <c r="C1856" s="31" t="s">
        <v>4514</v>
      </c>
      <c r="D1856" s="31" t="s">
        <v>4514</v>
      </c>
      <c r="E1856" s="32">
        <f>+VLOOKUP(Table_2[[#This Row],[ID]],LISTAS[],3,0)</f>
        <v>191.05</v>
      </c>
      <c r="F1856" s="31" t="s">
        <v>8880</v>
      </c>
      <c r="G1856" s="20"/>
      <c r="H1856" s="20"/>
      <c r="I1856" s="110"/>
    </row>
    <row r="1857" spans="1:9" ht="15.75" customHeight="1">
      <c r="A1857" s="31" t="str">
        <f>+Table_2[[#This Row],[Producto]]&amp;Table_2[[#This Row],[Numero]]</f>
        <v>ARANDELAS DE GOMA4 x 25</v>
      </c>
      <c r="B1857" s="31" t="s">
        <v>10</v>
      </c>
      <c r="C1857" s="31" t="s">
        <v>4515</v>
      </c>
      <c r="D1857" s="31" t="s">
        <v>4515</v>
      </c>
      <c r="E1857" s="32">
        <f>+VLOOKUP(Table_2[[#This Row],[ID]],LISTAS[],3,0)</f>
        <v>247.95</v>
      </c>
      <c r="F1857" s="31" t="s">
        <v>8881</v>
      </c>
      <c r="G1857" s="20"/>
      <c r="H1857" s="20"/>
      <c r="I1857" s="110"/>
    </row>
    <row r="1858" spans="1:9" ht="15.75" customHeight="1">
      <c r="A1858" s="31" t="str">
        <f>+Table_2[[#This Row],[Producto]]&amp;Table_2[[#This Row],[Numero]]</f>
        <v>ARANDELAS DE GOMA5 X 10</v>
      </c>
      <c r="B1858" s="31" t="s">
        <v>10</v>
      </c>
      <c r="C1858" s="31" t="s">
        <v>4516</v>
      </c>
      <c r="D1858" s="31" t="s">
        <v>4516</v>
      </c>
      <c r="E1858" s="32">
        <f>+VLOOKUP(Table_2[[#This Row],[ID]],LISTAS[],3,0)</f>
        <v>139.9</v>
      </c>
      <c r="F1858" s="31" t="s">
        <v>8882</v>
      </c>
      <c r="G1858" s="20"/>
      <c r="H1858" s="20"/>
      <c r="I1858" s="110"/>
    </row>
    <row r="1859" spans="1:9" ht="15.75" customHeight="1">
      <c r="A1859" s="31" t="str">
        <f>+Table_2[[#This Row],[Producto]]&amp;Table_2[[#This Row],[Numero]]</f>
        <v>ARANDELAS DE GOMA5 X 13 (3/16)</v>
      </c>
      <c r="B1859" s="31" t="s">
        <v>10</v>
      </c>
      <c r="C1859" s="31" t="s">
        <v>4517</v>
      </c>
      <c r="D1859" s="31" t="s">
        <v>12014</v>
      </c>
      <c r="E1859" s="32">
        <f>+VLOOKUP(Table_2[[#This Row],[ID]],LISTAS[],3,0)</f>
        <v>154.51</v>
      </c>
      <c r="F1859" s="31" t="s">
        <v>8883</v>
      </c>
      <c r="G1859" s="20"/>
      <c r="H1859" s="20"/>
      <c r="I1859" s="110"/>
    </row>
    <row r="1860" spans="1:9" ht="15.75" customHeight="1">
      <c r="A1860" s="31" t="str">
        <f>+Table_2[[#This Row],[Producto]]&amp;Table_2[[#This Row],[Numero]]</f>
        <v>ARANDELAS DE GOMA5 X 16</v>
      </c>
      <c r="B1860" s="31" t="s">
        <v>10</v>
      </c>
      <c r="C1860" s="31" t="s">
        <v>4518</v>
      </c>
      <c r="D1860" s="31" t="s">
        <v>4518</v>
      </c>
      <c r="E1860" s="32">
        <f>+VLOOKUP(Table_2[[#This Row],[ID]],LISTAS[],3,0)</f>
        <v>170.17</v>
      </c>
      <c r="F1860" s="31" t="s">
        <v>8884</v>
      </c>
      <c r="G1860" s="20"/>
      <c r="H1860" s="20"/>
      <c r="I1860" s="110"/>
    </row>
    <row r="1861" spans="1:9" ht="15.75" customHeight="1">
      <c r="A1861" s="31" t="str">
        <f>+Table_2[[#This Row],[Producto]]&amp;Table_2[[#This Row],[Numero]]</f>
        <v>ARANDELAS DE GOMA6 X 14</v>
      </c>
      <c r="B1861" s="31" t="s">
        <v>10</v>
      </c>
      <c r="C1861" s="31" t="s">
        <v>4519</v>
      </c>
      <c r="D1861" s="31" t="s">
        <v>4519</v>
      </c>
      <c r="E1861" s="32">
        <f>+VLOOKUP(Table_2[[#This Row],[ID]],LISTAS[],3,0)</f>
        <v>170.17</v>
      </c>
      <c r="F1861" s="31" t="s">
        <v>8885</v>
      </c>
      <c r="G1861" s="20"/>
      <c r="H1861" s="20"/>
      <c r="I1861" s="110"/>
    </row>
    <row r="1862" spans="1:9" ht="15.75" customHeight="1">
      <c r="A1862" s="31" t="str">
        <f>+Table_2[[#This Row],[Producto]]&amp;Table_2[[#This Row],[Numero]]</f>
        <v>ARANDELAS DE GOMA6 x 16</v>
      </c>
      <c r="B1862" s="31" t="s">
        <v>10</v>
      </c>
      <c r="C1862" s="31" t="s">
        <v>4520</v>
      </c>
      <c r="D1862" s="31" t="s">
        <v>4520</v>
      </c>
      <c r="E1862" s="32">
        <f>+VLOOKUP(Table_2[[#This Row],[ID]],LISTAS[],3,0)</f>
        <v>170.17</v>
      </c>
      <c r="F1862" s="31" t="s">
        <v>8886</v>
      </c>
      <c r="G1862" s="20"/>
      <c r="H1862" s="20"/>
      <c r="I1862" s="110"/>
    </row>
    <row r="1863" spans="1:9" ht="15.75" customHeight="1">
      <c r="A1863" s="31" t="str">
        <f>+Table_2[[#This Row],[Producto]]&amp;Table_2[[#This Row],[Numero]]</f>
        <v>ARANDELAS DE GOMA6 X 18</v>
      </c>
      <c r="B1863" s="31" t="s">
        <v>10</v>
      </c>
      <c r="C1863" s="31" t="s">
        <v>4521</v>
      </c>
      <c r="D1863" s="31" t="s">
        <v>4521</v>
      </c>
      <c r="E1863" s="32">
        <f>+VLOOKUP(Table_2[[#This Row],[ID]],LISTAS[],3,0)</f>
        <v>182.7</v>
      </c>
      <c r="F1863" s="31" t="s">
        <v>8887</v>
      </c>
      <c r="G1863" s="20"/>
      <c r="H1863" s="20"/>
      <c r="I1863" s="110"/>
    </row>
    <row r="1864" spans="1:9" ht="15.75" customHeight="1">
      <c r="A1864" s="31" t="str">
        <f>+Table_2[[#This Row],[Producto]]&amp;Table_2[[#This Row],[Numero]]</f>
        <v>ARANDELAS DE GOMA6 x 26</v>
      </c>
      <c r="B1864" s="31" t="s">
        <v>10</v>
      </c>
      <c r="C1864" s="31" t="s">
        <v>4522</v>
      </c>
      <c r="D1864" s="31" t="s">
        <v>4522</v>
      </c>
      <c r="E1864" s="32">
        <f>+VLOOKUP(Table_2[[#This Row],[ID]],LISTAS[],3,0)</f>
        <v>269.35000000000002</v>
      </c>
      <c r="F1864" s="31" t="s">
        <v>8888</v>
      </c>
      <c r="G1864" s="20"/>
      <c r="H1864" s="20"/>
      <c r="I1864" s="110"/>
    </row>
    <row r="1865" spans="1:9" ht="15.75" customHeight="1">
      <c r="A1865" s="31" t="str">
        <f>+Table_2[[#This Row],[Producto]]&amp;Table_2[[#This Row],[Numero]]</f>
        <v>ARANDELAS DE GOMA6 5 X 12 (1/4)</v>
      </c>
      <c r="B1865" s="31" t="s">
        <v>10</v>
      </c>
      <c r="C1865" s="31" t="s">
        <v>4523</v>
      </c>
      <c r="D1865" s="31" t="s">
        <v>4523</v>
      </c>
      <c r="E1865" s="32">
        <f>+VLOOKUP(Table_2[[#This Row],[ID]],LISTAS[],3,0)</f>
        <v>139.9</v>
      </c>
      <c r="F1865" s="31" t="s">
        <v>8889</v>
      </c>
      <c r="G1865" s="20"/>
      <c r="H1865" s="20"/>
      <c r="I1865" s="110"/>
    </row>
    <row r="1866" spans="1:9" ht="15.75" customHeight="1">
      <c r="A1866" s="31" t="str">
        <f>+Table_2[[#This Row],[Producto]]&amp;Table_2[[#This Row],[Numero]]</f>
        <v>ARANDELAS DE GOMA6,5 X 20 (1/4)</v>
      </c>
      <c r="B1866" s="31" t="s">
        <v>10</v>
      </c>
      <c r="C1866" s="31" t="s">
        <v>4524</v>
      </c>
      <c r="D1866" s="31" t="s">
        <v>4524</v>
      </c>
      <c r="E1866" s="32">
        <f>+VLOOKUP(Table_2[[#This Row],[ID]],LISTAS[],3,0)</f>
        <v>191.05</v>
      </c>
      <c r="F1866" s="31" t="s">
        <v>8890</v>
      </c>
      <c r="G1866" s="20"/>
      <c r="H1866" s="20"/>
      <c r="I1866" s="110"/>
    </row>
    <row r="1867" spans="1:9" ht="15.75" customHeight="1">
      <c r="A1867" s="31" t="str">
        <f>+Table_2[[#This Row],[Producto]]&amp;Table_2[[#This Row],[Numero]]</f>
        <v>ARANDELAS DE GOMA7 X 13</v>
      </c>
      <c r="B1867" s="31" t="s">
        <v>10</v>
      </c>
      <c r="C1867" s="31" t="s">
        <v>4525</v>
      </c>
      <c r="D1867" s="31" t="s">
        <v>4525</v>
      </c>
      <c r="E1867" s="32">
        <f>+VLOOKUP(Table_2[[#This Row],[ID]],LISTAS[],3,0)</f>
        <v>148.25</v>
      </c>
      <c r="F1867" s="31" t="s">
        <v>8891</v>
      </c>
      <c r="G1867" s="20"/>
      <c r="H1867" s="20"/>
      <c r="I1867" s="110"/>
    </row>
    <row r="1868" spans="1:9" ht="15.75" customHeight="1">
      <c r="A1868" s="31" t="str">
        <f>+Table_2[[#This Row],[Producto]]&amp;Table_2[[#This Row],[Numero]]</f>
        <v>ARANDELAS DE GOMA7 X 16</v>
      </c>
      <c r="B1868" s="31" t="s">
        <v>10</v>
      </c>
      <c r="C1868" s="31" t="s">
        <v>4526</v>
      </c>
      <c r="D1868" s="31" t="s">
        <v>4526</v>
      </c>
      <c r="E1868" s="32">
        <f>+VLOOKUP(Table_2[[#This Row],[ID]],LISTAS[],3,0)</f>
        <v>170.17</v>
      </c>
      <c r="F1868" s="31" t="s">
        <v>8892</v>
      </c>
      <c r="G1868" s="20"/>
      <c r="H1868" s="20"/>
      <c r="I1868" s="110"/>
    </row>
    <row r="1869" spans="1:9" ht="15.75" customHeight="1">
      <c r="A1869" s="31" t="str">
        <f>+Table_2[[#This Row],[Producto]]&amp;Table_2[[#This Row],[Numero]]</f>
        <v>ARANDELAS DE GOMA7  X 20</v>
      </c>
      <c r="B1869" s="31" t="s">
        <v>10</v>
      </c>
      <c r="C1869" s="31" t="s">
        <v>4527</v>
      </c>
      <c r="D1869" s="31" t="s">
        <v>4527</v>
      </c>
      <c r="E1869" s="32">
        <f>+VLOOKUP(Table_2[[#This Row],[ID]],LISTAS[],3,0)</f>
        <v>191.05</v>
      </c>
      <c r="F1869" s="31" t="s">
        <v>8893</v>
      </c>
      <c r="G1869" s="20"/>
      <c r="H1869" s="20"/>
      <c r="I1869" s="110"/>
    </row>
    <row r="1870" spans="1:9" ht="15.75" customHeight="1">
      <c r="A1870" s="31" t="str">
        <f>+Table_2[[#This Row],[Producto]]&amp;Table_2[[#This Row],[Numero]]</f>
        <v>ARANDELAS DE GOMA8 X 16 (5/16)</v>
      </c>
      <c r="B1870" s="31" t="s">
        <v>10</v>
      </c>
      <c r="C1870" s="31" t="s">
        <v>4528</v>
      </c>
      <c r="D1870" s="31" t="s">
        <v>4528</v>
      </c>
      <c r="E1870" s="32">
        <f>+VLOOKUP(Table_2[[#This Row],[ID]],LISTAS[],3,0)</f>
        <v>170.17</v>
      </c>
      <c r="F1870" s="31" t="s">
        <v>8894</v>
      </c>
      <c r="G1870" s="20"/>
      <c r="H1870" s="20"/>
      <c r="I1870" s="110"/>
    </row>
    <row r="1871" spans="1:9" ht="15.75" customHeight="1">
      <c r="A1871" s="31" t="str">
        <f>+Table_2[[#This Row],[Producto]]&amp;Table_2[[#This Row],[Numero]]</f>
        <v>ARANDELAS DE GOMA8 X 20</v>
      </c>
      <c r="B1871" s="31" t="s">
        <v>10</v>
      </c>
      <c r="C1871" s="31" t="s">
        <v>4529</v>
      </c>
      <c r="D1871" s="31" t="s">
        <v>4529</v>
      </c>
      <c r="E1871" s="32">
        <f>+VLOOKUP(Table_2[[#This Row],[ID]],LISTAS[],3,0)</f>
        <v>191.05</v>
      </c>
      <c r="F1871" s="31" t="s">
        <v>8895</v>
      </c>
      <c r="G1871" s="20"/>
      <c r="H1871" s="20"/>
      <c r="I1871" s="110"/>
    </row>
    <row r="1872" spans="1:9" ht="15.75" customHeight="1">
      <c r="A1872" s="31" t="str">
        <f>+Table_2[[#This Row],[Producto]]&amp;Table_2[[#This Row],[Numero]]</f>
        <v>ARANDELAS DE GOMA8 x 30</v>
      </c>
      <c r="B1872" s="31" t="s">
        <v>10</v>
      </c>
      <c r="C1872" s="31" t="s">
        <v>4530</v>
      </c>
      <c r="D1872" s="31" t="s">
        <v>4530</v>
      </c>
      <c r="E1872" s="32">
        <f>+VLOOKUP(Table_2[[#This Row],[ID]],LISTAS[],3,0)</f>
        <v>298.58</v>
      </c>
      <c r="F1872" s="31" t="s">
        <v>8896</v>
      </c>
      <c r="G1872" s="20"/>
      <c r="H1872" s="20"/>
      <c r="I1872" s="110"/>
    </row>
    <row r="1873" spans="1:9" ht="15.75" customHeight="1">
      <c r="A1873" s="31" t="str">
        <f>+Table_2[[#This Row],[Producto]]&amp;Table_2[[#This Row],[Numero]]</f>
        <v>ARANDELAS DE GOMA8 x  40</v>
      </c>
      <c r="B1873" s="31" t="s">
        <v>10</v>
      </c>
      <c r="C1873" s="31" t="s">
        <v>4531</v>
      </c>
      <c r="D1873" s="31" t="s">
        <v>4531</v>
      </c>
      <c r="E1873" s="32">
        <f>+VLOOKUP(Table_2[[#This Row],[ID]],LISTAS[],3,0)</f>
        <v>339.3</v>
      </c>
      <c r="F1873" s="31" t="s">
        <v>8897</v>
      </c>
      <c r="G1873" s="20"/>
      <c r="H1873" s="20"/>
      <c r="I1873" s="110"/>
    </row>
    <row r="1874" spans="1:9" ht="15.75" customHeight="1">
      <c r="A1874" s="31" t="str">
        <f>+Table_2[[#This Row],[Producto]]&amp;Table_2[[#This Row],[Numero]]</f>
        <v>ARANDELAS DE GOMA9,5 X 20 (3/8)</v>
      </c>
      <c r="B1874" s="31" t="s">
        <v>10</v>
      </c>
      <c r="C1874" s="31" t="s">
        <v>4532</v>
      </c>
      <c r="D1874" s="31" t="s">
        <v>4532</v>
      </c>
      <c r="E1874" s="32">
        <f>+VLOOKUP(Table_2[[#This Row],[ID]],LISTAS[],3,0)</f>
        <v>182.7</v>
      </c>
      <c r="F1874" s="31" t="s">
        <v>8898</v>
      </c>
      <c r="G1874" s="20"/>
      <c r="H1874" s="20"/>
      <c r="I1874" s="110"/>
    </row>
    <row r="1875" spans="1:9" ht="15.75" customHeight="1">
      <c r="A1875" s="31" t="str">
        <f>+Table_2[[#This Row],[Producto]]&amp;Table_2[[#This Row],[Numero]]</f>
        <v>ARANDELAS DE GOMA10 x 18</v>
      </c>
      <c r="B1875" s="31" t="s">
        <v>10</v>
      </c>
      <c r="C1875" s="31" t="s">
        <v>4533</v>
      </c>
      <c r="D1875" s="31" t="s">
        <v>4533</v>
      </c>
      <c r="E1875" s="32">
        <f>+VLOOKUP(Table_2[[#This Row],[ID]],LISTAS[],3,0)</f>
        <v>182.7</v>
      </c>
      <c r="F1875" s="31" t="s">
        <v>8899</v>
      </c>
      <c r="G1875" s="20"/>
      <c r="H1875" s="20"/>
      <c r="I1875" s="110"/>
    </row>
    <row r="1876" spans="1:9" ht="15.75" customHeight="1">
      <c r="A1876" s="31" t="str">
        <f>+Table_2[[#This Row],[Producto]]&amp;Table_2[[#This Row],[Numero]]</f>
        <v>ARANDELAS DE GOMA10 X 25</v>
      </c>
      <c r="B1876" s="31" t="s">
        <v>10</v>
      </c>
      <c r="C1876" s="31" t="s">
        <v>4534</v>
      </c>
      <c r="D1876" s="31" t="s">
        <v>4534</v>
      </c>
      <c r="E1876" s="32">
        <f>+VLOOKUP(Table_2[[#This Row],[ID]],LISTAS[],3,0)</f>
        <v>250.56</v>
      </c>
      <c r="F1876" s="31" t="s">
        <v>8900</v>
      </c>
      <c r="G1876" s="20"/>
      <c r="H1876" s="20"/>
      <c r="I1876" s="110"/>
    </row>
    <row r="1877" spans="1:9" ht="15.75" customHeight="1">
      <c r="A1877" s="31" t="str">
        <f>+Table_2[[#This Row],[Producto]]&amp;Table_2[[#This Row],[Numero]]</f>
        <v>ARANDELAS DE GOMA10 x 30</v>
      </c>
      <c r="B1877" s="31" t="s">
        <v>10</v>
      </c>
      <c r="C1877" s="31" t="s">
        <v>4535</v>
      </c>
      <c r="D1877" s="31" t="s">
        <v>4535</v>
      </c>
      <c r="E1877" s="32">
        <f>+VLOOKUP(Table_2[[#This Row],[ID]],LISTAS[],3,0)</f>
        <v>279.79000000000002</v>
      </c>
      <c r="F1877" s="31" t="s">
        <v>8901</v>
      </c>
      <c r="G1877" s="20"/>
      <c r="H1877" s="20"/>
      <c r="I1877" s="110"/>
    </row>
    <row r="1878" spans="1:9" ht="15.75" customHeight="1">
      <c r="A1878" s="31" t="str">
        <f>+Table_2[[#This Row],[Producto]]&amp;Table_2[[#This Row],[Numero]]</f>
        <v>ARANDELAS DE GOMA10 x 40</v>
      </c>
      <c r="B1878" s="31" t="s">
        <v>10</v>
      </c>
      <c r="C1878" s="31" t="s">
        <v>4536</v>
      </c>
      <c r="D1878" s="31" t="s">
        <v>4536</v>
      </c>
      <c r="E1878" s="32">
        <f>+VLOOKUP(Table_2[[#This Row],[ID]],LISTAS[],3,0)</f>
        <v>339.3</v>
      </c>
      <c r="F1878" s="31" t="s">
        <v>8902</v>
      </c>
      <c r="G1878" s="20"/>
      <c r="H1878" s="20"/>
      <c r="I1878" s="110"/>
    </row>
    <row r="1879" spans="1:9" ht="15.75" customHeight="1">
      <c r="A1879" s="31" t="str">
        <f>+Table_2[[#This Row],[Producto]]&amp;Table_2[[#This Row],[Numero]]</f>
        <v>ARANDELAS DE GOMA10 X 46 X 2</v>
      </c>
      <c r="B1879" s="31" t="s">
        <v>10</v>
      </c>
      <c r="C1879" s="31" t="s">
        <v>4537</v>
      </c>
      <c r="D1879" s="31" t="s">
        <v>4537</v>
      </c>
      <c r="E1879" s="32">
        <f>+VLOOKUP(Table_2[[#This Row],[ID]],LISTAS[],3,0)</f>
        <v>367.49</v>
      </c>
      <c r="F1879" s="31" t="s">
        <v>8903</v>
      </c>
      <c r="G1879" s="20"/>
      <c r="H1879" s="20"/>
      <c r="I1879" s="110"/>
    </row>
    <row r="1880" spans="1:9" ht="15.75" customHeight="1">
      <c r="A1880" s="31" t="str">
        <f>+Table_2[[#This Row],[Producto]]&amp;Table_2[[#This Row],[Numero]]</f>
        <v>ARANDELAS DE GOMA11,5 X 20 X 2,5 (7/16)</v>
      </c>
      <c r="B1880" s="31" t="s">
        <v>10</v>
      </c>
      <c r="C1880" s="31" t="s">
        <v>12015</v>
      </c>
      <c r="D1880" s="31" t="s">
        <v>12015</v>
      </c>
      <c r="E1880" s="32" t="e">
        <f>+VLOOKUP(Table_2[[#This Row],[ID]],LISTAS[],3,0)</f>
        <v>#N/A</v>
      </c>
      <c r="F1880" s="31" t="s">
        <v>8904</v>
      </c>
      <c r="G1880" s="20"/>
      <c r="H1880" s="20"/>
      <c r="I1880" s="110"/>
    </row>
    <row r="1881" spans="1:9" ht="15.75" customHeight="1">
      <c r="A1881" s="31" t="str">
        <f>+Table_2[[#This Row],[Producto]]&amp;Table_2[[#This Row],[Numero]]</f>
        <v>ARANDELAS DE GOMA11,5 X 26</v>
      </c>
      <c r="B1881" s="31" t="s">
        <v>10</v>
      </c>
      <c r="C1881" s="31" t="s">
        <v>4538</v>
      </c>
      <c r="D1881" s="31" t="s">
        <v>4538</v>
      </c>
      <c r="E1881" s="32">
        <f>+VLOOKUP(Table_2[[#This Row],[ID]],LISTAS[],3,0)</f>
        <v>271.44</v>
      </c>
      <c r="F1881" s="31" t="s">
        <v>8905</v>
      </c>
      <c r="G1881" s="20"/>
      <c r="H1881" s="20"/>
      <c r="I1881" s="110"/>
    </row>
    <row r="1882" spans="1:9" ht="15.75" customHeight="1">
      <c r="A1882" s="31" t="str">
        <f>+Table_2[[#This Row],[Producto]]&amp;Table_2[[#This Row],[Numero]]</f>
        <v>ARANDELAS DE GOMA12 X 20</v>
      </c>
      <c r="B1882" s="31" t="s">
        <v>10</v>
      </c>
      <c r="C1882" s="31" t="s">
        <v>4539</v>
      </c>
      <c r="D1882" s="31" t="s">
        <v>4539</v>
      </c>
      <c r="E1882" s="32">
        <f>+VLOOKUP(Table_2[[#This Row],[ID]],LISTAS[],3,0)</f>
        <v>191.05</v>
      </c>
      <c r="F1882" s="31" t="s">
        <v>8906</v>
      </c>
      <c r="G1882" s="20"/>
      <c r="H1882" s="20"/>
      <c r="I1882" s="110"/>
    </row>
    <row r="1883" spans="1:9" ht="15.75" customHeight="1">
      <c r="A1883" s="31" t="str">
        <f>+Table_2[[#This Row],[Producto]]&amp;Table_2[[#This Row],[Numero]]</f>
        <v>ARANDELAS DE GOMA12 x 40</v>
      </c>
      <c r="B1883" s="31" t="s">
        <v>10</v>
      </c>
      <c r="C1883" s="31" t="s">
        <v>4540</v>
      </c>
      <c r="D1883" s="31" t="s">
        <v>4540</v>
      </c>
      <c r="E1883" s="32">
        <f>+VLOOKUP(Table_2[[#This Row],[ID]],LISTAS[],3,0)</f>
        <v>339.3</v>
      </c>
      <c r="F1883" s="31" t="s">
        <v>8907</v>
      </c>
      <c r="G1883" s="20"/>
      <c r="H1883" s="20"/>
      <c r="I1883" s="110"/>
    </row>
    <row r="1884" spans="1:9" ht="15.75" customHeight="1">
      <c r="A1884" s="31" t="str">
        <f>+Table_2[[#This Row],[Producto]]&amp;Table_2[[#This Row],[Numero]]</f>
        <v>ARANDELAS DE GOMA12 X 46 X 2</v>
      </c>
      <c r="B1884" s="31" t="s">
        <v>10</v>
      </c>
      <c r="C1884" s="31" t="s">
        <v>4541</v>
      </c>
      <c r="D1884" s="31" t="s">
        <v>4541</v>
      </c>
      <c r="E1884" s="32">
        <f>+VLOOKUP(Table_2[[#This Row],[ID]],LISTAS[],3,0)</f>
        <v>367.49</v>
      </c>
      <c r="F1884" s="31" t="s">
        <v>8908</v>
      </c>
      <c r="G1884" s="20"/>
      <c r="H1884" s="20"/>
      <c r="I1884" s="110"/>
    </row>
    <row r="1885" spans="1:9" ht="15.75" customHeight="1">
      <c r="A1885" s="31" t="str">
        <f>+Table_2[[#This Row],[Producto]]&amp;Table_2[[#This Row],[Numero]]</f>
        <v>ARANDELAS DE GOMA13 X 24 (1/2)</v>
      </c>
      <c r="B1885" s="31" t="s">
        <v>10</v>
      </c>
      <c r="C1885" s="31" t="s">
        <v>4542</v>
      </c>
      <c r="D1885" s="31" t="s">
        <v>4542</v>
      </c>
      <c r="E1885" s="32">
        <f>+VLOOKUP(Table_2[[#This Row],[ID]],LISTAS[],3,0)</f>
        <v>250.56</v>
      </c>
      <c r="F1885" s="31" t="s">
        <v>8909</v>
      </c>
      <c r="G1885" s="20"/>
      <c r="H1885" s="20"/>
      <c r="I1885" s="110"/>
    </row>
    <row r="1886" spans="1:9" ht="15.75" customHeight="1">
      <c r="A1886" s="31" t="str">
        <f>+Table_2[[#This Row],[Producto]]&amp;Table_2[[#This Row],[Numero]]</f>
        <v>ARANDELAS DE GOMA14 X 24</v>
      </c>
      <c r="B1886" s="31" t="s">
        <v>10</v>
      </c>
      <c r="C1886" s="31" t="s">
        <v>4543</v>
      </c>
      <c r="D1886" s="31" t="s">
        <v>4543</v>
      </c>
      <c r="E1886" s="32">
        <f>+VLOOKUP(Table_2[[#This Row],[ID]],LISTAS[],3,0)</f>
        <v>250.56</v>
      </c>
      <c r="F1886" s="31" t="s">
        <v>8910</v>
      </c>
      <c r="G1886" s="20"/>
      <c r="H1886" s="20"/>
      <c r="I1886" s="110"/>
    </row>
    <row r="1887" spans="1:9" ht="15.75" customHeight="1">
      <c r="A1887" s="31" t="str">
        <f>+Table_2[[#This Row],[Producto]]&amp;Table_2[[#This Row],[Numero]]</f>
        <v>ARANDELAS DE GOMA14 x 36</v>
      </c>
      <c r="B1887" s="31" t="s">
        <v>10</v>
      </c>
      <c r="C1887" s="31" t="s">
        <v>4544</v>
      </c>
      <c r="D1887" s="31" t="s">
        <v>4544</v>
      </c>
      <c r="E1887" s="32">
        <f>+VLOOKUP(Table_2[[#This Row],[ID]],LISTAS[],3,0)</f>
        <v>312.16000000000003</v>
      </c>
      <c r="F1887" s="31" t="s">
        <v>8911</v>
      </c>
      <c r="G1887" s="20"/>
      <c r="H1887" s="20"/>
      <c r="I1887" s="110"/>
    </row>
    <row r="1888" spans="1:9" ht="15.75" customHeight="1">
      <c r="A1888" s="31" t="str">
        <f>+Table_2[[#This Row],[Producto]]&amp;Table_2[[#This Row],[Numero]]</f>
        <v>ARANDELAS DE GOMA14 X 46 X 2</v>
      </c>
      <c r="B1888" s="31" t="s">
        <v>10</v>
      </c>
      <c r="C1888" s="31" t="s">
        <v>4545</v>
      </c>
      <c r="D1888" s="31" t="s">
        <v>4545</v>
      </c>
      <c r="E1888" s="32">
        <f>+VLOOKUP(Table_2[[#This Row],[ID]],LISTAS[],3,0)</f>
        <v>367.49</v>
      </c>
      <c r="F1888" s="31" t="s">
        <v>8912</v>
      </c>
      <c r="G1888" s="20"/>
      <c r="H1888" s="20"/>
      <c r="I1888" s="110"/>
    </row>
    <row r="1889" spans="1:9" ht="15.75" customHeight="1">
      <c r="A1889" s="31" t="str">
        <f>+Table_2[[#This Row],[Producto]]&amp;Table_2[[#This Row],[Numero]]</f>
        <v>ARANDELAS DE GOMA15 X 36 X 2</v>
      </c>
      <c r="B1889" s="31" t="s">
        <v>10</v>
      </c>
      <c r="C1889" s="31" t="s">
        <v>4546</v>
      </c>
      <c r="D1889" s="31" t="s">
        <v>4546</v>
      </c>
      <c r="E1889" s="32">
        <f>+VLOOKUP(Table_2[[#This Row],[ID]],LISTAS[],3,0)</f>
        <v>312.16000000000003</v>
      </c>
      <c r="F1889" s="31" t="s">
        <v>8913</v>
      </c>
      <c r="G1889" s="20"/>
      <c r="H1889" s="20"/>
      <c r="I1889" s="110"/>
    </row>
    <row r="1890" spans="1:9" ht="15.75" customHeight="1">
      <c r="A1890" s="31" t="str">
        <f>+Table_2[[#This Row],[Producto]]&amp;Table_2[[#This Row],[Numero]]</f>
        <v>ARANDELAS DE GOMA16 X 36 X 2</v>
      </c>
      <c r="B1890" s="31" t="s">
        <v>10</v>
      </c>
      <c r="C1890" s="31" t="s">
        <v>4547</v>
      </c>
      <c r="D1890" s="31" t="s">
        <v>4547</v>
      </c>
      <c r="E1890" s="32">
        <f>+VLOOKUP(Table_2[[#This Row],[ID]],LISTAS[],3,0)</f>
        <v>292.32</v>
      </c>
      <c r="F1890" s="31" t="s">
        <v>8914</v>
      </c>
      <c r="G1890" s="20"/>
      <c r="H1890" s="20"/>
      <c r="I1890" s="110"/>
    </row>
    <row r="1891" spans="1:9" ht="15.75" customHeight="1">
      <c r="A1891" s="31" t="str">
        <f>+Table_2[[#This Row],[Producto]]&amp;Table_2[[#This Row],[Numero]]</f>
        <v>ARANDELAS DE GOMA16 x 46</v>
      </c>
      <c r="B1891" s="31" t="s">
        <v>10</v>
      </c>
      <c r="C1891" s="31" t="s">
        <v>4548</v>
      </c>
      <c r="D1891" s="31" t="s">
        <v>4549</v>
      </c>
      <c r="E1891" s="32">
        <f>+VLOOKUP(Table_2[[#This Row],[ID]],LISTAS[],3,0)</f>
        <v>339.3</v>
      </c>
      <c r="F1891" s="31" t="s">
        <v>8915</v>
      </c>
      <c r="G1891" s="20"/>
      <c r="H1891" s="20"/>
      <c r="I1891" s="110"/>
    </row>
    <row r="1892" spans="1:9" ht="15.75" customHeight="1">
      <c r="A1892" s="31" t="str">
        <f>+Table_2[[#This Row],[Producto]]&amp;Table_2[[#This Row],[Numero]]</f>
        <v>ARANDELAS DE GOMA17 X 24 X 2</v>
      </c>
      <c r="B1892" s="31" t="s">
        <v>10</v>
      </c>
      <c r="C1892" s="31" t="s">
        <v>4550</v>
      </c>
      <c r="D1892" s="31" t="s">
        <v>4550</v>
      </c>
      <c r="E1892" s="32">
        <f>+VLOOKUP(Table_2[[#This Row],[ID]],LISTAS[],3,0)</f>
        <v>250.56</v>
      </c>
      <c r="F1892" s="31" t="s">
        <v>8916</v>
      </c>
      <c r="G1892" s="20"/>
      <c r="H1892" s="20"/>
      <c r="I1892" s="110"/>
    </row>
    <row r="1893" spans="1:9" ht="15.75" customHeight="1">
      <c r="A1893" s="31" t="str">
        <f>+Table_2[[#This Row],[Producto]]&amp;Table_2[[#This Row],[Numero]]</f>
        <v>ARANDELAS DE GOMA18 x 40</v>
      </c>
      <c r="B1893" s="31" t="s">
        <v>10</v>
      </c>
      <c r="C1893" s="31" t="s">
        <v>4551</v>
      </c>
      <c r="D1893" s="31" t="s">
        <v>4551</v>
      </c>
      <c r="E1893" s="32">
        <f>+VLOOKUP(Table_2[[#This Row],[ID]],LISTAS[],3,0)</f>
        <v>339.3</v>
      </c>
      <c r="F1893" s="31" t="s">
        <v>8917</v>
      </c>
      <c r="G1893" s="20"/>
      <c r="H1893" s="20"/>
      <c r="I1893" s="110"/>
    </row>
    <row r="1894" spans="1:9" ht="15.75" customHeight="1">
      <c r="A1894" s="31" t="str">
        <f>+Table_2[[#This Row],[Producto]]&amp;Table_2[[#This Row],[Numero]]</f>
        <v>ARANDELAS DE GOMA18 X 46 X 2</v>
      </c>
      <c r="B1894" s="31" t="s">
        <v>10</v>
      </c>
      <c r="C1894" s="31" t="s">
        <v>4552</v>
      </c>
      <c r="D1894" s="31" t="s">
        <v>4552</v>
      </c>
      <c r="E1894" s="32">
        <f>+VLOOKUP(Table_2[[#This Row],[ID]],LISTAS[],3,0)</f>
        <v>367.49</v>
      </c>
      <c r="F1894" s="31" t="s">
        <v>8918</v>
      </c>
      <c r="G1894" s="20"/>
      <c r="H1894" s="20"/>
      <c r="I1894" s="110"/>
    </row>
    <row r="1895" spans="1:9" ht="15.75" customHeight="1">
      <c r="A1895" s="31" t="str">
        <f>+Table_2[[#This Row],[Producto]]&amp;Table_2[[#This Row],[Numero]]</f>
        <v>ARANDELAS DE GOMA20 X 40 X 2</v>
      </c>
      <c r="B1895" s="31" t="s">
        <v>10</v>
      </c>
      <c r="C1895" s="31" t="s">
        <v>4553</v>
      </c>
      <c r="D1895" s="31" t="s">
        <v>4553</v>
      </c>
      <c r="E1895" s="32">
        <f>+VLOOKUP(Table_2[[#This Row],[ID]],LISTAS[],3,0)</f>
        <v>339.3</v>
      </c>
      <c r="F1895" s="31" t="s">
        <v>8919</v>
      </c>
      <c r="G1895" s="20"/>
      <c r="H1895" s="20"/>
      <c r="I1895" s="110"/>
    </row>
    <row r="1896" spans="1:9" ht="15.75" customHeight="1">
      <c r="A1896" s="31" t="str">
        <f>+Table_2[[#This Row],[Producto]]&amp;Table_2[[#This Row],[Numero]]</f>
        <v>ARANDELAS DE GOMA20 x 46</v>
      </c>
      <c r="B1896" s="31" t="s">
        <v>10</v>
      </c>
      <c r="C1896" s="31" t="s">
        <v>4554</v>
      </c>
      <c r="D1896" s="31" t="s">
        <v>4554</v>
      </c>
      <c r="E1896" s="32">
        <f>+VLOOKUP(Table_2[[#This Row],[ID]],LISTAS[],3,0)</f>
        <v>367.49</v>
      </c>
      <c r="F1896" s="31" t="s">
        <v>8920</v>
      </c>
      <c r="G1896" s="20"/>
      <c r="H1896" s="20"/>
      <c r="I1896" s="110"/>
    </row>
    <row r="1897" spans="1:9" ht="15.75" customHeight="1">
      <c r="A1897" s="31" t="str">
        <f>+Table_2[[#This Row],[Producto]]&amp;Table_2[[#This Row],[Numero]]</f>
        <v>ARANDELAS DE GOMA22 x 46</v>
      </c>
      <c r="B1897" s="31" t="s">
        <v>10</v>
      </c>
      <c r="C1897" s="31" t="s">
        <v>4555</v>
      </c>
      <c r="D1897" s="31" t="s">
        <v>4555</v>
      </c>
      <c r="E1897" s="32">
        <f>+VLOOKUP(Table_2[[#This Row],[ID]],LISTAS[],3,0)</f>
        <v>367.49</v>
      </c>
      <c r="F1897" s="31" t="s">
        <v>8921</v>
      </c>
      <c r="G1897" s="20"/>
      <c r="H1897" s="20"/>
      <c r="I1897" s="110"/>
    </row>
    <row r="1898" spans="1:9" ht="15.75" customHeight="1">
      <c r="A1898" s="31" t="str">
        <f>+Table_2[[#This Row],[Producto]]&amp;Table_2[[#This Row],[Numero]]</f>
        <v>ARANDELAS DE GOMA25 x 46</v>
      </c>
      <c r="B1898" s="31" t="s">
        <v>10</v>
      </c>
      <c r="C1898" s="31" t="s">
        <v>4556</v>
      </c>
      <c r="D1898" s="31" t="s">
        <v>4556</v>
      </c>
      <c r="E1898" s="32">
        <f>+VLOOKUP(Table_2[[#This Row],[ID]],LISTAS[],3,0)</f>
        <v>367.49</v>
      </c>
      <c r="F1898" s="31" t="s">
        <v>8922</v>
      </c>
      <c r="G1898" s="20"/>
      <c r="H1898" s="20"/>
      <c r="I1898" s="110"/>
    </row>
    <row r="1899" spans="1:9" ht="15.75" customHeight="1">
      <c r="A1899" s="31" t="str">
        <f>+Table_2[[#This Row],[Producto]]&amp;Table_2[[#This Row],[Numero]]</f>
        <v>ARANDELAS DE GOMA26 X 46 X 2</v>
      </c>
      <c r="B1899" s="31" t="s">
        <v>10</v>
      </c>
      <c r="C1899" s="31" t="s">
        <v>4557</v>
      </c>
      <c r="D1899" s="31" t="s">
        <v>4557</v>
      </c>
      <c r="E1899" s="32">
        <f>+VLOOKUP(Table_2[[#This Row],[ID]],LISTAS[],3,0)</f>
        <v>367.49</v>
      </c>
      <c r="F1899" s="31" t="s">
        <v>8923</v>
      </c>
      <c r="G1899" s="20"/>
      <c r="H1899" s="20"/>
      <c r="I1899" s="110"/>
    </row>
    <row r="1900" spans="1:9" ht="15.75" customHeight="1">
      <c r="A1900" s="31" t="str">
        <f>+Table_2[[#This Row],[Producto]]&amp;Table_2[[#This Row],[Numero]]</f>
        <v>ARANDELAS DE GOMA28 X 46 X 2</v>
      </c>
      <c r="B1900" s="31" t="s">
        <v>10</v>
      </c>
      <c r="C1900" s="31" t="s">
        <v>4558</v>
      </c>
      <c r="D1900" s="31" t="s">
        <v>4558</v>
      </c>
      <c r="E1900" s="32">
        <f>+VLOOKUP(Table_2[[#This Row],[ID]],LISTAS[],3,0)</f>
        <v>367.49</v>
      </c>
      <c r="F1900" s="31" t="s">
        <v>8924</v>
      </c>
      <c r="G1900" s="20"/>
      <c r="H1900" s="20"/>
      <c r="I1900" s="110"/>
    </row>
    <row r="1901" spans="1:9" ht="15.75" customHeight="1">
      <c r="A1901" s="31" t="str">
        <f>+Table_2[[#This Row],[Producto]]&amp;Table_2[[#This Row],[Numero]]</f>
        <v>ARANDELAS DE GOMA30 x 46</v>
      </c>
      <c r="B1901" s="31" t="s">
        <v>10</v>
      </c>
      <c r="C1901" s="31" t="s">
        <v>4559</v>
      </c>
      <c r="D1901" s="31" t="s">
        <v>4559</v>
      </c>
      <c r="E1901" s="32">
        <f>+VLOOKUP(Table_2[[#This Row],[ID]],LISTAS[],3,0)</f>
        <v>367.49</v>
      </c>
      <c r="F1901" s="31" t="s">
        <v>8925</v>
      </c>
      <c r="G1901" s="20"/>
      <c r="H1901" s="20"/>
      <c r="I1901" s="110"/>
    </row>
    <row r="1902" spans="1:9" ht="15.75" customHeight="1">
      <c r="A1902" s="31" t="str">
        <f>+Table_2[[#This Row],[Producto]]&amp;Table_2[[#This Row],[Numero]]</f>
        <v>ARANDELAS DE GOMA1/4 x 1'' TOPE</v>
      </c>
      <c r="B1902" s="31" t="s">
        <v>10</v>
      </c>
      <c r="C1902" s="31" t="s">
        <v>4561</v>
      </c>
      <c r="D1902" s="31" t="s">
        <v>4562</v>
      </c>
      <c r="E1902" s="32">
        <f>+VLOOKUP(Table_2[[#This Row],[ID]],LISTAS[],3,0)</f>
        <v>1788.41</v>
      </c>
      <c r="F1902" s="31" t="s">
        <v>8926</v>
      </c>
      <c r="G1902" s="20"/>
      <c r="H1902" s="20"/>
      <c r="I1902" s="110"/>
    </row>
    <row r="1903" spans="1:9" ht="15.75" customHeight="1">
      <c r="A1903" s="31" t="str">
        <f>+Table_2[[#This Row],[Producto]]&amp;Table_2[[#This Row],[Numero]]</f>
        <v>ARANDELAS DE GOMA5/16 x 1,5'' TOPE</v>
      </c>
      <c r="B1903" s="31" t="s">
        <v>10</v>
      </c>
      <c r="C1903" s="31" t="s">
        <v>4564</v>
      </c>
      <c r="D1903" s="31" t="s">
        <v>4562</v>
      </c>
      <c r="E1903" s="32">
        <f>+VLOOKUP(Table_2[[#This Row],[ID]],LISTAS[],3,0)</f>
        <v>2299.83</v>
      </c>
      <c r="F1903" s="31" t="s">
        <v>8927</v>
      </c>
      <c r="G1903" s="20"/>
      <c r="H1903" s="20"/>
      <c r="I1903" s="110"/>
    </row>
    <row r="1904" spans="1:9" ht="15.75" customHeight="1">
      <c r="A1904" s="31" t="str">
        <f>+Table_2[[#This Row],[Producto]]&amp;Table_2[[#This Row],[Numero]]</f>
        <v>ARANDELAS DE GOMA3/8 x 1'' TOPE</v>
      </c>
      <c r="B1904" s="31" t="s">
        <v>10</v>
      </c>
      <c r="C1904" s="31" t="s">
        <v>4566</v>
      </c>
      <c r="D1904" s="31" t="s">
        <v>4562</v>
      </c>
      <c r="E1904" s="32">
        <f>+VLOOKUP(Table_2[[#This Row],[ID]],LISTAS[],3,0)</f>
        <v>3210.13</v>
      </c>
      <c r="F1904" s="31" t="s">
        <v>8928</v>
      </c>
      <c r="G1904" s="20"/>
      <c r="H1904" s="20"/>
      <c r="I1904" s="110"/>
    </row>
    <row r="1905" spans="1:9" ht="15.75" customHeight="1">
      <c r="A1905" s="31" t="str">
        <f>+Table_2[[#This Row],[Producto]]&amp;Table_2[[#This Row],[Numero]]</f>
        <v>ARANDELAS DE GOMA53</v>
      </c>
      <c r="B1905" s="31" t="s">
        <v>10</v>
      </c>
      <c r="C1905" s="31">
        <v>53</v>
      </c>
      <c r="D1905" s="31" t="s">
        <v>4151</v>
      </c>
      <c r="E1905" s="32">
        <f>+VLOOKUP(Table_2[[#This Row],[ID]],LISTAS[],3,0)</f>
        <v>2293.42</v>
      </c>
      <c r="F1905" s="31" t="s">
        <v>8929</v>
      </c>
      <c r="G1905" s="20"/>
      <c r="H1905" s="20"/>
      <c r="I1905" s="110"/>
    </row>
    <row r="1906" spans="1:9" ht="15.75" customHeight="1">
      <c r="A1906" s="31" t="str">
        <f>+Table_2[[#This Row],[Producto]]&amp;Table_2[[#This Row],[Numero]]</f>
        <v>ARANDELAS DE GOMA54</v>
      </c>
      <c r="B1906" s="31" t="s">
        <v>10</v>
      </c>
      <c r="C1906" s="31">
        <v>54</v>
      </c>
      <c r="D1906" s="31" t="s">
        <v>4152</v>
      </c>
      <c r="E1906" s="32">
        <f>+VLOOKUP(Table_2[[#This Row],[ID]],LISTAS[],3,0)</f>
        <v>2293.42</v>
      </c>
      <c r="F1906" s="31" t="s">
        <v>8930</v>
      </c>
      <c r="G1906" s="20"/>
      <c r="H1906" s="20"/>
      <c r="I1906" s="110"/>
    </row>
    <row r="1907" spans="1:9" ht="15.75" customHeight="1">
      <c r="A1907" s="31" t="str">
        <f>+Table_2[[#This Row],[Producto]]&amp;Table_2[[#This Row],[Numero]]</f>
        <v>ARANDELAS DE GOMA55</v>
      </c>
      <c r="B1907" s="31" t="s">
        <v>10</v>
      </c>
      <c r="C1907" s="31">
        <v>55</v>
      </c>
      <c r="D1907" s="31" t="s">
        <v>4153</v>
      </c>
      <c r="E1907" s="32">
        <f>+VLOOKUP(Table_2[[#This Row],[ID]],LISTAS[],3,0)</f>
        <v>2293.42</v>
      </c>
      <c r="F1907" s="31" t="s">
        <v>8931</v>
      </c>
      <c r="G1907" s="20"/>
      <c r="H1907" s="20"/>
      <c r="I1907" s="110"/>
    </row>
    <row r="1908" spans="1:9" ht="15.75" customHeight="1">
      <c r="A1908" s="31" t="str">
        <f>+Table_2[[#This Row],[Producto]]&amp;Table_2[[#This Row],[Numero]]</f>
        <v>ARANDELAS DE GOMA56</v>
      </c>
      <c r="B1908" s="31" t="s">
        <v>10</v>
      </c>
      <c r="C1908" s="31">
        <v>56</v>
      </c>
      <c r="D1908" s="31" t="s">
        <v>4154</v>
      </c>
      <c r="E1908" s="32">
        <f>+VLOOKUP(Table_2[[#This Row],[ID]],LISTAS[],3,0)</f>
        <v>2293.42</v>
      </c>
      <c r="F1908" s="31" t="s">
        <v>8932</v>
      </c>
      <c r="G1908" s="20"/>
      <c r="H1908" s="20"/>
      <c r="I1908" s="110"/>
    </row>
    <row r="1909" spans="1:9" ht="15.75" customHeight="1">
      <c r="A1909" s="31" t="str">
        <f>+Table_2[[#This Row],[Producto]]&amp;Table_2[[#This Row],[Numero]]</f>
        <v>ARANDELAS DE GOMA57</v>
      </c>
      <c r="B1909" s="31" t="s">
        <v>10</v>
      </c>
      <c r="C1909" s="31">
        <v>57</v>
      </c>
      <c r="D1909" s="31" t="s">
        <v>4155</v>
      </c>
      <c r="E1909" s="32">
        <f>+VLOOKUP(Table_2[[#This Row],[ID]],LISTAS[],3,0)</f>
        <v>2293.42</v>
      </c>
      <c r="F1909" s="31" t="s">
        <v>8933</v>
      </c>
      <c r="G1909" s="20"/>
      <c r="H1909" s="20"/>
      <c r="I1909" s="110"/>
    </row>
    <row r="1910" spans="1:9" ht="15.75" customHeight="1">
      <c r="A1910" s="31" t="str">
        <f>+Table_2[[#This Row],[Producto]]&amp;Table_2[[#This Row],[Numero]]</f>
        <v>ARANDELAS DE GOMA58</v>
      </c>
      <c r="B1910" s="31" t="s">
        <v>10</v>
      </c>
      <c r="C1910" s="31">
        <v>58</v>
      </c>
      <c r="D1910" s="31" t="s">
        <v>4156</v>
      </c>
      <c r="E1910" s="32">
        <f>+VLOOKUP(Table_2[[#This Row],[ID]],LISTAS[],3,0)</f>
        <v>2293.42</v>
      </c>
      <c r="F1910" s="31" t="s">
        <v>8934</v>
      </c>
      <c r="G1910" s="20"/>
      <c r="H1910" s="20"/>
      <c r="I1910" s="110"/>
    </row>
    <row r="1911" spans="1:9" ht="15.75" customHeight="1">
      <c r="A1911" s="31" t="str">
        <f>+Table_2[[#This Row],[Producto]]&amp;Table_2[[#This Row],[Numero]]</f>
        <v>ARANDELAS DE GOMA59</v>
      </c>
      <c r="B1911" s="31" t="s">
        <v>10</v>
      </c>
      <c r="C1911" s="31">
        <v>59</v>
      </c>
      <c r="D1911" s="31" t="s">
        <v>4157</v>
      </c>
      <c r="E1911" s="32">
        <f>+VLOOKUP(Table_2[[#This Row],[ID]],LISTAS[],3,0)</f>
        <v>2293.42</v>
      </c>
      <c r="F1911" s="31" t="s">
        <v>8935</v>
      </c>
      <c r="G1911" s="20"/>
      <c r="H1911" s="20"/>
      <c r="I1911" s="110"/>
    </row>
    <row r="1912" spans="1:9" ht="15.75" customHeight="1">
      <c r="A1912" s="31" t="str">
        <f>+Table_2[[#This Row],[Producto]]&amp;Table_2[[#This Row],[Numero]]</f>
        <v>ARANDELAS DE GOMA LINEA PESADA8 x 60 (5/16) 2,5</v>
      </c>
      <c r="B1912" s="31" t="s">
        <v>2892</v>
      </c>
      <c r="C1912" s="31" t="s">
        <v>4574</v>
      </c>
      <c r="D1912" s="31" t="s">
        <v>4575</v>
      </c>
      <c r="E1912" s="32">
        <f>+VLOOKUP(Table_2[[#This Row],[ID]],LISTAS[],3,0)</f>
        <v>671.29</v>
      </c>
      <c r="F1912" s="31" t="s">
        <v>8936</v>
      </c>
      <c r="G1912" s="20"/>
      <c r="H1912" s="20"/>
      <c r="I1912" s="110"/>
    </row>
    <row r="1913" spans="1:9" ht="15.75" customHeight="1">
      <c r="A1913" s="31" t="str">
        <f>+Table_2[[#This Row],[Producto]]&amp;Table_2[[#This Row],[Numero]]</f>
        <v>ARANDELAS DE GOMA LINEA PESADA10 x 60 (3/8) 2,5</v>
      </c>
      <c r="B1913" s="31" t="s">
        <v>2892</v>
      </c>
      <c r="C1913" s="31" t="s">
        <v>4576</v>
      </c>
      <c r="D1913" s="31" t="s">
        <v>4575</v>
      </c>
      <c r="E1913" s="32">
        <f>+VLOOKUP(Table_2[[#This Row],[ID]],LISTAS[],3,0)</f>
        <v>671.29</v>
      </c>
      <c r="F1913" s="31" t="s">
        <v>8937</v>
      </c>
      <c r="G1913" s="20"/>
      <c r="H1913" s="20"/>
      <c r="I1913" s="110"/>
    </row>
    <row r="1914" spans="1:9" ht="15.75" customHeight="1">
      <c r="A1914" s="31" t="str">
        <f>+Table_2[[#This Row],[Producto]]&amp;Table_2[[#This Row],[Numero]]</f>
        <v>ARANDELAS DE GOMA LINEA PESADA11,5 x 60 (7/16) 2,5</v>
      </c>
      <c r="B1914" s="31" t="s">
        <v>2892</v>
      </c>
      <c r="C1914" s="31" t="s">
        <v>4577</v>
      </c>
      <c r="D1914" s="31" t="s">
        <v>4575</v>
      </c>
      <c r="E1914" s="32">
        <f>+VLOOKUP(Table_2[[#This Row],[ID]],LISTAS[],3,0)</f>
        <v>671.29</v>
      </c>
      <c r="F1914" s="31" t="s">
        <v>8938</v>
      </c>
      <c r="G1914" s="20"/>
      <c r="H1914" s="20"/>
      <c r="I1914" s="110"/>
    </row>
    <row r="1915" spans="1:9" ht="15.75" customHeight="1">
      <c r="A1915" s="31" t="str">
        <f>+Table_2[[#This Row],[Producto]]&amp;Table_2[[#This Row],[Numero]]</f>
        <v>ARANDELAS DE GOMA LINEA PESADA13 x 60 (1/2) 2,5</v>
      </c>
      <c r="B1915" s="31" t="s">
        <v>2892</v>
      </c>
      <c r="C1915" s="31" t="s">
        <v>4578</v>
      </c>
      <c r="D1915" s="31" t="s">
        <v>4575</v>
      </c>
      <c r="E1915" s="32">
        <f>+VLOOKUP(Table_2[[#This Row],[ID]],LISTAS[],3,0)</f>
        <v>671.29</v>
      </c>
      <c r="F1915" s="31" t="s">
        <v>8939</v>
      </c>
      <c r="G1915" s="20"/>
      <c r="H1915" s="20"/>
      <c r="I1915" s="110"/>
    </row>
    <row r="1916" spans="1:9" ht="15.75" customHeight="1">
      <c r="A1916" s="31" t="str">
        <f>+Table_2[[#This Row],[Producto]]&amp;Table_2[[#This Row],[Numero]]</f>
        <v>ARANDELAS DE GOMA LINEA PESADA16 x 60 (5/8) 2,5</v>
      </c>
      <c r="B1916" s="31" t="s">
        <v>2892</v>
      </c>
      <c r="C1916" s="31" t="s">
        <v>4579</v>
      </c>
      <c r="D1916" s="31" t="s">
        <v>4575</v>
      </c>
      <c r="E1916" s="32">
        <f>+VLOOKUP(Table_2[[#This Row],[ID]],LISTAS[],3,0)</f>
        <v>671.29</v>
      </c>
      <c r="F1916" s="31" t="s">
        <v>8940</v>
      </c>
      <c r="G1916" s="20"/>
      <c r="H1916" s="20"/>
      <c r="I1916" s="110"/>
    </row>
    <row r="1917" spans="1:9" ht="15.75" customHeight="1">
      <c r="A1917" s="31" t="str">
        <f>+Table_2[[#This Row],[Producto]]&amp;Table_2[[#This Row],[Numero]]</f>
        <v>ARANDELAS DE GOMA LINEA PESADA18 x 60 2,5</v>
      </c>
      <c r="B1917" s="31" t="s">
        <v>2892</v>
      </c>
      <c r="C1917" s="31" t="s">
        <v>4580</v>
      </c>
      <c r="D1917" s="31" t="s">
        <v>4575</v>
      </c>
      <c r="E1917" s="32">
        <f>+VLOOKUP(Table_2[[#This Row],[ID]],LISTAS[],3,0)</f>
        <v>671.29</v>
      </c>
      <c r="F1917" s="31" t="s">
        <v>8941</v>
      </c>
      <c r="G1917" s="20"/>
      <c r="H1917" s="20"/>
      <c r="I1917" s="110"/>
    </row>
    <row r="1918" spans="1:9" ht="15.75" customHeight="1">
      <c r="A1918" s="31" t="str">
        <f>+Table_2[[#This Row],[Producto]]&amp;Table_2[[#This Row],[Numero]]</f>
        <v>ARANDELAS DE GOMA LINEA PESADA20 x 60 (3/4) 2,5</v>
      </c>
      <c r="B1918" s="31" t="s">
        <v>2892</v>
      </c>
      <c r="C1918" s="31" t="s">
        <v>4581</v>
      </c>
      <c r="D1918" s="31" t="s">
        <v>4575</v>
      </c>
      <c r="E1918" s="32">
        <f>+VLOOKUP(Table_2[[#This Row],[ID]],LISTAS[],3,0)</f>
        <v>671.29</v>
      </c>
      <c r="F1918" s="31" t="s">
        <v>8942</v>
      </c>
      <c r="G1918" s="20"/>
      <c r="H1918" s="20"/>
      <c r="I1918" s="110"/>
    </row>
    <row r="1919" spans="1:9" ht="15.75" customHeight="1">
      <c r="A1919" s="31" t="str">
        <f>+Table_2[[#This Row],[Producto]]&amp;Table_2[[#This Row],[Numero]]</f>
        <v>ARANDELAS DE GOMA LINEA PESADA22 x 60 (7/8) 2,5</v>
      </c>
      <c r="B1919" s="31" t="s">
        <v>2892</v>
      </c>
      <c r="C1919" s="31" t="s">
        <v>4582</v>
      </c>
      <c r="D1919" s="31" t="s">
        <v>4575</v>
      </c>
      <c r="E1919" s="32">
        <f>+VLOOKUP(Table_2[[#This Row],[ID]],LISTAS[],3,0)</f>
        <v>671.29</v>
      </c>
      <c r="F1919" s="31" t="s">
        <v>8943</v>
      </c>
      <c r="G1919" s="20"/>
      <c r="H1919" s="20"/>
      <c r="I1919" s="110"/>
    </row>
    <row r="1920" spans="1:9" ht="15.75" customHeight="1">
      <c r="A1920" s="31" t="str">
        <f>+Table_2[[#This Row],[Producto]]&amp;Table_2[[#This Row],[Numero]]</f>
        <v>ARANDELAS DE GOMA LINEA PESADA24 x 60 2,5</v>
      </c>
      <c r="B1920" s="31" t="s">
        <v>2892</v>
      </c>
      <c r="C1920" s="31" t="s">
        <v>4583</v>
      </c>
      <c r="D1920" s="31" t="s">
        <v>4575</v>
      </c>
      <c r="E1920" s="32">
        <f>+VLOOKUP(Table_2[[#This Row],[ID]],LISTAS[],3,0)</f>
        <v>671.29</v>
      </c>
      <c r="F1920" s="31" t="s">
        <v>8944</v>
      </c>
      <c r="G1920" s="20"/>
      <c r="H1920" s="20"/>
      <c r="I1920" s="110"/>
    </row>
    <row r="1921" spans="1:9" ht="15.75" customHeight="1">
      <c r="A1921" s="31" t="str">
        <f>+Table_2[[#This Row],[Producto]]&amp;Table_2[[#This Row],[Numero]]</f>
        <v>ARANDELAS DE GOMA LINEA PESADA26 x 60 (1") 2,5</v>
      </c>
      <c r="B1921" s="31" t="s">
        <v>2892</v>
      </c>
      <c r="C1921" s="31" t="s">
        <v>4584</v>
      </c>
      <c r="D1921" s="31" t="s">
        <v>4575</v>
      </c>
      <c r="E1921" s="32">
        <f>+VLOOKUP(Table_2[[#This Row],[ID]],LISTAS[],3,0)</f>
        <v>671.29</v>
      </c>
      <c r="F1921" s="31" t="s">
        <v>8945</v>
      </c>
      <c r="G1921" s="20"/>
      <c r="H1921" s="20"/>
      <c r="I1921" s="110"/>
    </row>
    <row r="1922" spans="1:9" ht="15.75" customHeight="1">
      <c r="A1922" s="31" t="str">
        <f>+Table_2[[#This Row],[Producto]]&amp;Table_2[[#This Row],[Numero]]</f>
        <v>ARANDELAS DE GOMA LINEA PESADA30 x 60 ( 1" 1/4) 2,5</v>
      </c>
      <c r="B1922" s="31" t="s">
        <v>2892</v>
      </c>
      <c r="C1922" s="31" t="s">
        <v>4585</v>
      </c>
      <c r="D1922" s="31" t="s">
        <v>4575</v>
      </c>
      <c r="E1922" s="32">
        <f>+VLOOKUP(Table_2[[#This Row],[ID]],LISTAS[],3,0)</f>
        <v>671.29</v>
      </c>
      <c r="F1922" s="31" t="s">
        <v>8946</v>
      </c>
      <c r="G1922" s="20"/>
      <c r="H1922" s="20"/>
      <c r="I1922" s="110"/>
    </row>
    <row r="1923" spans="1:9" ht="15.75" customHeight="1">
      <c r="A1923" s="31" t="str">
        <f>+Table_2[[#This Row],[Producto]]&amp;Table_2[[#This Row],[Numero]]</f>
        <v>ARANDELAS DE GOMA LINEA PESADA(1/4) 4</v>
      </c>
      <c r="B1923" s="31" t="s">
        <v>2892</v>
      </c>
      <c r="C1923" s="31" t="s">
        <v>4586</v>
      </c>
      <c r="D1923" s="31" t="s">
        <v>4587</v>
      </c>
      <c r="E1923" s="32">
        <f>+VLOOKUP(Table_2[[#This Row],[ID]],LISTAS[],3,0)</f>
        <v>264.13</v>
      </c>
      <c r="F1923" s="31" t="s">
        <v>8947</v>
      </c>
      <c r="G1923" s="20"/>
      <c r="H1923" s="20"/>
      <c r="I1923" s="110"/>
    </row>
    <row r="1924" spans="1:9" ht="15.75" customHeight="1">
      <c r="A1924" s="31" t="str">
        <f>+Table_2[[#This Row],[Producto]]&amp;Table_2[[#This Row],[Numero]]</f>
        <v>ARANDELAS DE GOMA LINEA PESADA(5/16) 4</v>
      </c>
      <c r="B1924" s="31" t="s">
        <v>2892</v>
      </c>
      <c r="C1924" s="31" t="s">
        <v>4588</v>
      </c>
      <c r="D1924" s="31" t="s">
        <v>4587</v>
      </c>
      <c r="E1924" s="32">
        <f>+VLOOKUP(Table_2[[#This Row],[ID]],LISTAS[],3,0)</f>
        <v>264.13</v>
      </c>
      <c r="F1924" s="31" t="s">
        <v>8948</v>
      </c>
      <c r="G1924" s="20"/>
      <c r="H1924" s="20"/>
      <c r="I1924" s="110"/>
    </row>
    <row r="1925" spans="1:9" ht="15.75" customHeight="1">
      <c r="A1925" s="31" t="str">
        <f>+Table_2[[#This Row],[Producto]]&amp;Table_2[[#This Row],[Numero]]</f>
        <v>ARANDELAS DE GOMA LINEA PESADA(3/8) 4</v>
      </c>
      <c r="B1925" s="31" t="s">
        <v>2892</v>
      </c>
      <c r="C1925" s="31" t="s">
        <v>4589</v>
      </c>
      <c r="D1925" s="31" t="s">
        <v>4587</v>
      </c>
      <c r="E1925" s="32">
        <f>+VLOOKUP(Table_2[[#This Row],[ID]],LISTAS[],3,0)</f>
        <v>331.99</v>
      </c>
      <c r="F1925" s="31" t="s">
        <v>8949</v>
      </c>
      <c r="G1925" s="20"/>
      <c r="H1925" s="20"/>
      <c r="I1925" s="110"/>
    </row>
    <row r="1926" spans="1:9" ht="15.75" customHeight="1">
      <c r="A1926" s="31" t="str">
        <f>+Table_2[[#This Row],[Producto]]&amp;Table_2[[#This Row],[Numero]]</f>
        <v>ARANDELAS DE GOMA LINEA PESADA(7/16) 4</v>
      </c>
      <c r="B1926" s="31" t="s">
        <v>2892</v>
      </c>
      <c r="C1926" s="31" t="s">
        <v>4590</v>
      </c>
      <c r="D1926" s="31" t="s">
        <v>4587</v>
      </c>
      <c r="E1926" s="32">
        <f>+VLOOKUP(Table_2[[#This Row],[ID]],LISTAS[],3,0)</f>
        <v>331.99</v>
      </c>
      <c r="F1926" s="31" t="s">
        <v>8950</v>
      </c>
      <c r="G1926" s="20"/>
      <c r="H1926" s="20"/>
      <c r="I1926" s="110"/>
    </row>
    <row r="1927" spans="1:9" ht="15.75" customHeight="1">
      <c r="A1927" s="31" t="str">
        <f>+Table_2[[#This Row],[Producto]]&amp;Table_2[[#This Row],[Numero]]</f>
        <v>ARANDELAS DE GOMA LINEA PESADA(1/2) 4</v>
      </c>
      <c r="B1927" s="31" t="s">
        <v>2892</v>
      </c>
      <c r="C1927" s="31" t="s">
        <v>4591</v>
      </c>
      <c r="D1927" s="31" t="s">
        <v>4587</v>
      </c>
      <c r="E1927" s="32">
        <f>+VLOOKUP(Table_2[[#This Row],[ID]],LISTAS[],3,0)</f>
        <v>371.66</v>
      </c>
      <c r="F1927" s="31" t="s">
        <v>8951</v>
      </c>
      <c r="G1927" s="20"/>
      <c r="H1927" s="20"/>
      <c r="I1927" s="110"/>
    </row>
    <row r="1928" spans="1:9" ht="15.75" customHeight="1">
      <c r="A1928" s="31" t="str">
        <f>+Table_2[[#This Row],[Producto]]&amp;Table_2[[#This Row],[Numero]]</f>
        <v>ARANDELAS DE GOMA LINEA PESADA8 x 60 (5/16) 4</v>
      </c>
      <c r="B1928" s="31" t="s">
        <v>2892</v>
      </c>
      <c r="C1928" s="31" t="s">
        <v>4592</v>
      </c>
      <c r="D1928" s="31" t="s">
        <v>4587</v>
      </c>
      <c r="E1928" s="32">
        <f>+VLOOKUP(Table_2[[#This Row],[ID]],LISTAS[],3,0)</f>
        <v>903.06</v>
      </c>
      <c r="F1928" s="31" t="s">
        <v>8952</v>
      </c>
      <c r="G1928" s="20"/>
      <c r="H1928" s="20"/>
      <c r="I1928" s="110"/>
    </row>
    <row r="1929" spans="1:9" ht="15.75" customHeight="1">
      <c r="A1929" s="31" t="str">
        <f>+Table_2[[#This Row],[Producto]]&amp;Table_2[[#This Row],[Numero]]</f>
        <v>ARANDELAS DE GOMA LINEA PESADA10 x 60 (3/8) 4</v>
      </c>
      <c r="B1929" s="31" t="s">
        <v>2892</v>
      </c>
      <c r="C1929" s="31" t="s">
        <v>4593</v>
      </c>
      <c r="D1929" s="31" t="s">
        <v>4587</v>
      </c>
      <c r="E1929" s="32">
        <f>+VLOOKUP(Table_2[[#This Row],[ID]],LISTAS[],3,0)</f>
        <v>903.06</v>
      </c>
      <c r="F1929" s="31" t="s">
        <v>8953</v>
      </c>
      <c r="G1929" s="20"/>
      <c r="H1929" s="20"/>
      <c r="I1929" s="110"/>
    </row>
    <row r="1930" spans="1:9" ht="15.75" customHeight="1">
      <c r="A1930" s="31" t="str">
        <f>+Table_2[[#This Row],[Producto]]&amp;Table_2[[#This Row],[Numero]]</f>
        <v>ARANDELAS DE GOMA LINEA PESADA11,5 x 60 (7/16) 4</v>
      </c>
      <c r="B1930" s="31" t="s">
        <v>2892</v>
      </c>
      <c r="C1930" s="31" t="s">
        <v>4594</v>
      </c>
      <c r="D1930" s="31" t="s">
        <v>4587</v>
      </c>
      <c r="E1930" s="32">
        <f>+VLOOKUP(Table_2[[#This Row],[ID]],LISTAS[],3,0)</f>
        <v>903.06</v>
      </c>
      <c r="F1930" s="31" t="s">
        <v>8954</v>
      </c>
      <c r="G1930" s="20"/>
      <c r="H1930" s="20"/>
      <c r="I1930" s="110"/>
    </row>
    <row r="1931" spans="1:9" ht="15.75" customHeight="1">
      <c r="A1931" s="31" t="str">
        <f>+Table_2[[#This Row],[Producto]]&amp;Table_2[[#This Row],[Numero]]</f>
        <v>ARANDELAS DE GOMA LINEA PESADA14 x 60 (9/16) 4</v>
      </c>
      <c r="B1931" s="31" t="s">
        <v>2892</v>
      </c>
      <c r="C1931" s="31" t="s">
        <v>4595</v>
      </c>
      <c r="D1931" s="31" t="s">
        <v>4587</v>
      </c>
      <c r="E1931" s="32">
        <f>+VLOOKUP(Table_2[[#This Row],[ID]],LISTAS[],3,0)</f>
        <v>903.06</v>
      </c>
      <c r="F1931" s="31" t="s">
        <v>8955</v>
      </c>
      <c r="G1931" s="20"/>
      <c r="H1931" s="20"/>
      <c r="I1931" s="110"/>
    </row>
    <row r="1932" spans="1:9" ht="15.75" customHeight="1">
      <c r="A1932" s="31" t="str">
        <f>+Table_2[[#This Row],[Producto]]&amp;Table_2[[#This Row],[Numero]]</f>
        <v>ARANDELAS DE GOMA LINEA PESADA16 x 60 (5/8) 4</v>
      </c>
      <c r="B1932" s="31" t="s">
        <v>2892</v>
      </c>
      <c r="C1932" s="31" t="s">
        <v>4596</v>
      </c>
      <c r="D1932" s="31" t="s">
        <v>4587</v>
      </c>
      <c r="E1932" s="32">
        <f>+VLOOKUP(Table_2[[#This Row],[ID]],LISTAS[],3,0)</f>
        <v>903.06</v>
      </c>
      <c r="F1932" s="31" t="s">
        <v>8956</v>
      </c>
      <c r="G1932" s="20"/>
      <c r="H1932" s="20"/>
      <c r="I1932" s="110"/>
    </row>
    <row r="1933" spans="1:9" ht="15.75" customHeight="1">
      <c r="A1933" s="31" t="str">
        <f>+Table_2[[#This Row],[Producto]]&amp;Table_2[[#This Row],[Numero]]</f>
        <v>ARANDELAS DE GOMA LINEA PESADA18 x 60 4</v>
      </c>
      <c r="B1933" s="31" t="s">
        <v>2892</v>
      </c>
      <c r="C1933" s="31" t="s">
        <v>4597</v>
      </c>
      <c r="D1933" s="31" t="s">
        <v>4587</v>
      </c>
      <c r="E1933" s="32">
        <f>+VLOOKUP(Table_2[[#This Row],[ID]],LISTAS[],3,0)</f>
        <v>903.06</v>
      </c>
      <c r="F1933" s="31" t="s">
        <v>8957</v>
      </c>
      <c r="G1933" s="20"/>
      <c r="H1933" s="20"/>
      <c r="I1933" s="110"/>
    </row>
    <row r="1934" spans="1:9" ht="15.75" customHeight="1">
      <c r="A1934" s="31" t="str">
        <f>+Table_2[[#This Row],[Producto]]&amp;Table_2[[#This Row],[Numero]]</f>
        <v>ARANDELAS DE GOMA LINEA PESADA20 x 60 (3/4) 4</v>
      </c>
      <c r="B1934" s="31" t="s">
        <v>2892</v>
      </c>
      <c r="C1934" s="31" t="s">
        <v>4598</v>
      </c>
      <c r="D1934" s="31" t="s">
        <v>4587</v>
      </c>
      <c r="E1934" s="32">
        <f>+VLOOKUP(Table_2[[#This Row],[ID]],LISTAS[],3,0)</f>
        <v>903.06</v>
      </c>
      <c r="F1934" s="31" t="s">
        <v>8958</v>
      </c>
      <c r="G1934" s="20"/>
      <c r="H1934" s="20"/>
      <c r="I1934" s="110"/>
    </row>
    <row r="1935" spans="1:9" ht="15.75" customHeight="1">
      <c r="A1935" s="31" t="str">
        <f>+Table_2[[#This Row],[Producto]]&amp;Table_2[[#This Row],[Numero]]</f>
        <v>ARANDELAS DE GOMA LINEA PESADA22 x 60 (7/8) 4</v>
      </c>
      <c r="B1935" s="31" t="s">
        <v>2892</v>
      </c>
      <c r="C1935" s="31" t="s">
        <v>4599</v>
      </c>
      <c r="D1935" s="31" t="s">
        <v>4587</v>
      </c>
      <c r="E1935" s="32">
        <f>+VLOOKUP(Table_2[[#This Row],[ID]],LISTAS[],3,0)</f>
        <v>903.06</v>
      </c>
      <c r="F1935" s="31" t="s">
        <v>8959</v>
      </c>
      <c r="G1935" s="20"/>
      <c r="H1935" s="20"/>
      <c r="I1935" s="110"/>
    </row>
    <row r="1936" spans="1:9" ht="15.75" customHeight="1">
      <c r="A1936" s="31" t="str">
        <f>+Table_2[[#This Row],[Producto]]&amp;Table_2[[#This Row],[Numero]]</f>
        <v>ARANDELAS DE GOMA LINEA PESADA24 x 60 4</v>
      </c>
      <c r="B1936" s="31" t="s">
        <v>2892</v>
      </c>
      <c r="C1936" s="31" t="s">
        <v>4600</v>
      </c>
      <c r="D1936" s="31" t="s">
        <v>4587</v>
      </c>
      <c r="E1936" s="32">
        <f>+VLOOKUP(Table_2[[#This Row],[ID]],LISTAS[],3,0)</f>
        <v>903.06</v>
      </c>
      <c r="F1936" s="31" t="s">
        <v>8960</v>
      </c>
      <c r="G1936" s="20"/>
      <c r="H1936" s="20"/>
      <c r="I1936" s="110"/>
    </row>
    <row r="1937" spans="1:9" ht="15.75" customHeight="1">
      <c r="A1937" s="31" t="str">
        <f>+Table_2[[#This Row],[Producto]]&amp;Table_2[[#This Row],[Numero]]</f>
        <v>ARANDELAS DE GOMA LINEA PESADA26 x 60 (1") 4</v>
      </c>
      <c r="B1937" s="31" t="s">
        <v>2892</v>
      </c>
      <c r="C1937" s="31" t="s">
        <v>4601</v>
      </c>
      <c r="D1937" s="31" t="s">
        <v>4587</v>
      </c>
      <c r="E1937" s="32">
        <f>+VLOOKUP(Table_2[[#This Row],[ID]],LISTAS[],3,0)</f>
        <v>903.06</v>
      </c>
      <c r="F1937" s="31" t="s">
        <v>8961</v>
      </c>
      <c r="G1937" s="20"/>
      <c r="H1937" s="20"/>
      <c r="I1937" s="110"/>
    </row>
    <row r="1938" spans="1:9" ht="15.75" customHeight="1">
      <c r="A1938" s="31" t="str">
        <f>+Table_2[[#This Row],[Producto]]&amp;Table_2[[#This Row],[Numero]]</f>
        <v>ARANDELAS DE GOMA LINEA PESADA28 x 60 ( 1" 1/8) 4</v>
      </c>
      <c r="B1938" s="31" t="s">
        <v>2892</v>
      </c>
      <c r="C1938" s="31" t="s">
        <v>4602</v>
      </c>
      <c r="D1938" s="31" t="s">
        <v>4587</v>
      </c>
      <c r="E1938" s="32">
        <f>+VLOOKUP(Table_2[[#This Row],[ID]],LISTAS[],3,0)</f>
        <v>903.06</v>
      </c>
      <c r="F1938" s="31" t="s">
        <v>8962</v>
      </c>
      <c r="G1938" s="20"/>
      <c r="H1938" s="20"/>
      <c r="I1938" s="110"/>
    </row>
    <row r="1939" spans="1:9" ht="15.75" customHeight="1">
      <c r="A1939" s="31" t="str">
        <f>+Table_2[[#This Row],[Producto]]&amp;Table_2[[#This Row],[Numero]]</f>
        <v>ARANDELAS DE GOMA LINEA PESADA30 x 60 ( 1" 1/4) 4</v>
      </c>
      <c r="B1939" s="31" t="s">
        <v>2892</v>
      </c>
      <c r="C1939" s="31" t="s">
        <v>4603</v>
      </c>
      <c r="D1939" s="31" t="s">
        <v>4587</v>
      </c>
      <c r="E1939" s="32">
        <f>+VLOOKUP(Table_2[[#This Row],[ID]],LISTAS[],3,0)</f>
        <v>903.06</v>
      </c>
      <c r="F1939" s="31" t="s">
        <v>8963</v>
      </c>
      <c r="G1939" s="20"/>
      <c r="H1939" s="20"/>
      <c r="I1939" s="110"/>
    </row>
    <row r="1940" spans="1:9" ht="15.75" customHeight="1">
      <c r="A1940" s="31" t="str">
        <f>+Table_2[[#This Row],[Producto]]&amp;Table_2[[#This Row],[Numero]]</f>
        <v>CHAVETASR 1,5 X 30</v>
      </c>
      <c r="B1940" s="31" t="s">
        <v>13</v>
      </c>
      <c r="C1940" s="31" t="s">
        <v>4604</v>
      </c>
      <c r="D1940" s="31" t="s">
        <v>4605</v>
      </c>
      <c r="E1940" s="32">
        <f>+VLOOKUP(Table_2[[#This Row],[ID]],LISTAS[],3,0)</f>
        <v>195.08</v>
      </c>
      <c r="F1940" s="31" t="s">
        <v>8964</v>
      </c>
      <c r="G1940" s="20"/>
      <c r="H1940" s="20"/>
      <c r="I1940" s="110"/>
    </row>
    <row r="1941" spans="1:9" ht="15.75" customHeight="1">
      <c r="A1941" s="31" t="str">
        <f>+Table_2[[#This Row],[Producto]]&amp;Table_2[[#This Row],[Numero]]</f>
        <v>CHAVETASR 2 X 50</v>
      </c>
      <c r="B1941" s="31" t="s">
        <v>13</v>
      </c>
      <c r="C1941" s="31" t="s">
        <v>4606</v>
      </c>
      <c r="D1941" s="31" t="s">
        <v>4607</v>
      </c>
      <c r="E1941" s="32">
        <f>+VLOOKUP(Table_2[[#This Row],[ID]],LISTAS[],3,0)</f>
        <v>298.35000000000002</v>
      </c>
      <c r="F1941" s="31" t="s">
        <v>8965</v>
      </c>
      <c r="G1941" s="20"/>
      <c r="H1941" s="20"/>
      <c r="I1941" s="110"/>
    </row>
    <row r="1942" spans="1:9" ht="15.75" customHeight="1">
      <c r="A1942" s="31" t="str">
        <f>+Table_2[[#This Row],[Producto]]&amp;Table_2[[#This Row],[Numero]]</f>
        <v>CHAVETASR 2,5 X 50</v>
      </c>
      <c r="B1942" s="31" t="s">
        <v>13</v>
      </c>
      <c r="C1942" s="31" t="s">
        <v>4608</v>
      </c>
      <c r="D1942" s="31" t="s">
        <v>4609</v>
      </c>
      <c r="E1942" s="32">
        <f>+VLOOKUP(Table_2[[#This Row],[ID]],LISTAS[],3,0)</f>
        <v>470.48</v>
      </c>
      <c r="F1942" s="31" t="s">
        <v>8966</v>
      </c>
      <c r="G1942" s="20"/>
      <c r="H1942" s="20"/>
      <c r="I1942" s="110"/>
    </row>
    <row r="1943" spans="1:9" ht="15.75" customHeight="1">
      <c r="A1943" s="31" t="str">
        <f>+Table_2[[#This Row],[Producto]]&amp;Table_2[[#This Row],[Numero]]</f>
        <v>CHAVETASR 3 X 60</v>
      </c>
      <c r="B1943" s="31" t="s">
        <v>13</v>
      </c>
      <c r="C1943" s="31" t="s">
        <v>4610</v>
      </c>
      <c r="D1943" s="31" t="s">
        <v>4611</v>
      </c>
      <c r="E1943" s="32">
        <f>+VLOOKUP(Table_2[[#This Row],[ID]],LISTAS[],3,0)</f>
        <v>775.54</v>
      </c>
      <c r="F1943" s="31" t="s">
        <v>8967</v>
      </c>
      <c r="G1943" s="20"/>
      <c r="H1943" s="20"/>
      <c r="I1943" s="110"/>
    </row>
    <row r="1944" spans="1:9" ht="15.75" customHeight="1">
      <c r="A1944" s="31" t="str">
        <f>+Table_2[[#This Row],[Producto]]&amp;Table_2[[#This Row],[Numero]]</f>
        <v>CHAVETASR 3 X 90</v>
      </c>
      <c r="B1944" s="31" t="s">
        <v>13</v>
      </c>
      <c r="C1944" s="31" t="s">
        <v>4612</v>
      </c>
      <c r="D1944" s="31" t="s">
        <v>4613</v>
      </c>
      <c r="E1944" s="32">
        <f>+VLOOKUP(Table_2[[#This Row],[ID]],LISTAS[],3,0)</f>
        <v>481.95</v>
      </c>
      <c r="F1944" s="31" t="s">
        <v>8968</v>
      </c>
      <c r="G1944" s="20"/>
      <c r="H1944" s="20"/>
      <c r="I1944" s="110"/>
    </row>
    <row r="1945" spans="1:9" ht="15.75" customHeight="1">
      <c r="A1945" s="31" t="str">
        <f>+Table_2[[#This Row],[Producto]]&amp;Table_2[[#This Row],[Numero]]</f>
        <v>CHAVETASR 3,5 X 60</v>
      </c>
      <c r="B1945" s="31" t="s">
        <v>13</v>
      </c>
      <c r="C1945" s="31" t="s">
        <v>10748</v>
      </c>
      <c r="D1945" s="31" t="s">
        <v>10749</v>
      </c>
      <c r="E1945" s="32">
        <f>+VLOOKUP(Table_2[[#This Row],[ID]],LISTAS[],3,0)</f>
        <v>580.03</v>
      </c>
      <c r="F1945" t="s">
        <v>10741</v>
      </c>
      <c r="G1945" s="20"/>
      <c r="H1945" s="20"/>
      <c r="I1945" s="110"/>
    </row>
    <row r="1946" spans="1:9" ht="15.75" customHeight="1">
      <c r="A1946" s="31" t="str">
        <f>+Table_2[[#This Row],[Producto]]&amp;Table_2[[#This Row],[Numero]]</f>
        <v>CHAVETASR 3,5 X 90</v>
      </c>
      <c r="B1946" s="31" t="s">
        <v>13</v>
      </c>
      <c r="C1946" s="31" t="s">
        <v>4614</v>
      </c>
      <c r="D1946" s="31" t="s">
        <v>4615</v>
      </c>
      <c r="E1946" s="32">
        <f>+VLOOKUP(Table_2[[#This Row],[ID]],LISTAS[],3,0)</f>
        <v>678.11</v>
      </c>
      <c r="F1946" s="31" t="s">
        <v>8969</v>
      </c>
      <c r="G1946" s="20"/>
      <c r="H1946" s="20"/>
      <c r="I1946" s="110"/>
    </row>
    <row r="1947" spans="1:9" ht="15.75" customHeight="1">
      <c r="A1947" s="31" t="str">
        <f>+Table_2[[#This Row],[Producto]]&amp;Table_2[[#This Row],[Numero]]</f>
        <v>CHAVETASR 4 X 100</v>
      </c>
      <c r="B1947" s="31" t="s">
        <v>13</v>
      </c>
      <c r="C1947" s="31" t="s">
        <v>4616</v>
      </c>
      <c r="D1947" s="31" t="s">
        <v>4617</v>
      </c>
      <c r="E1947" s="32">
        <f>+VLOOKUP(Table_2[[#This Row],[ID]],LISTAS[],3,0)</f>
        <v>1042.6099999999999</v>
      </c>
      <c r="F1947" s="31" t="s">
        <v>8970</v>
      </c>
      <c r="G1947" s="20"/>
      <c r="H1947" s="20"/>
      <c r="I1947" s="110"/>
    </row>
    <row r="1948" spans="1:9" ht="15.75" customHeight="1">
      <c r="A1948" s="31" t="str">
        <f>+Table_2[[#This Row],[Producto]]&amp;Table_2[[#This Row],[Numero]]</f>
        <v>CHAVETASR 4,5 X 100</v>
      </c>
      <c r="B1948" s="31" t="s">
        <v>13</v>
      </c>
      <c r="C1948" s="31" t="s">
        <v>4618</v>
      </c>
      <c r="D1948" s="31" t="s">
        <v>4619</v>
      </c>
      <c r="E1948" s="32">
        <f>+VLOOKUP(Table_2[[#This Row],[ID]],LISTAS[],3,0)</f>
        <v>1228.5</v>
      </c>
      <c r="F1948" s="31" t="s">
        <v>8971</v>
      </c>
      <c r="G1948" s="20"/>
      <c r="H1948" s="20"/>
      <c r="I1948" s="110"/>
    </row>
    <row r="1949" spans="1:9" ht="15.75" customHeight="1">
      <c r="A1949" s="31" t="str">
        <f>+Table_2[[#This Row],[Producto]]&amp;Table_2[[#This Row],[Numero]]</f>
        <v>CHAVETASR 5 X 100</v>
      </c>
      <c r="B1949" s="31" t="s">
        <v>13</v>
      </c>
      <c r="C1949" s="31" t="s">
        <v>4620</v>
      </c>
      <c r="D1949" s="31" t="s">
        <v>4621</v>
      </c>
      <c r="E1949" s="32">
        <f>+VLOOKUP(Table_2[[#This Row],[ID]],LISTAS[],3,0)</f>
        <v>1461.01</v>
      </c>
      <c r="F1949" s="31" t="s">
        <v>8972</v>
      </c>
      <c r="G1949" s="20"/>
      <c r="H1949" s="20"/>
      <c r="I1949" s="110"/>
    </row>
    <row r="1950" spans="1:9" ht="15.75" customHeight="1">
      <c r="A1950" s="31" t="str">
        <f>+Table_2[[#This Row],[Producto]]&amp;Table_2[[#This Row],[Numero]]</f>
        <v>CHAVETASR 6 X 130</v>
      </c>
      <c r="B1950" s="31" t="s">
        <v>13</v>
      </c>
      <c r="C1950" s="31" t="s">
        <v>4622</v>
      </c>
      <c r="D1950" s="31" t="s">
        <v>4623</v>
      </c>
      <c r="E1950" s="32">
        <f>+VLOOKUP(Table_2[[#This Row],[ID]],LISTAS[],3,0)</f>
        <v>4049.62</v>
      </c>
      <c r="F1950" s="31" t="s">
        <v>8973</v>
      </c>
      <c r="G1950" s="20"/>
      <c r="H1950" s="20"/>
      <c r="I1950" s="110"/>
    </row>
    <row r="1951" spans="1:9" ht="15.75" customHeight="1">
      <c r="A1951" s="31" t="str">
        <f>+Table_2[[#This Row],[Producto]]&amp;Table_2[[#This Row],[Numero]]</f>
        <v>CHAVETASR 7 x 170</v>
      </c>
      <c r="B1951" s="31" t="s">
        <v>13</v>
      </c>
      <c r="C1951" s="31" t="s">
        <v>4624</v>
      </c>
      <c r="D1951" s="31" t="s">
        <v>4625</v>
      </c>
      <c r="E1951" s="32">
        <f>+VLOOKUP(Table_2[[#This Row],[ID]],LISTAS[],3,0)</f>
        <v>6176.06</v>
      </c>
      <c r="F1951" s="31" t="s">
        <v>8974</v>
      </c>
      <c r="G1951" s="20"/>
      <c r="H1951" s="20"/>
      <c r="I1951" s="110"/>
    </row>
    <row r="1952" spans="1:9" ht="15.75" customHeight="1">
      <c r="A1952" s="31" t="str">
        <f>+Table_2[[#This Row],[Producto]]&amp;Table_2[[#This Row],[Numero]]</f>
        <v>CHAVETASR 8 x 180</v>
      </c>
      <c r="B1952" s="31" t="s">
        <v>13</v>
      </c>
      <c r="C1952" s="31" t="s">
        <v>4626</v>
      </c>
      <c r="D1952" s="31" t="s">
        <v>4627</v>
      </c>
      <c r="E1952" s="32">
        <f>+VLOOKUP(Table_2[[#This Row],[ID]],LISTAS[],3,0)</f>
        <v>8278.7900000000009</v>
      </c>
      <c r="F1952" s="31" t="s">
        <v>8975</v>
      </c>
      <c r="G1952" s="20"/>
      <c r="H1952" s="20"/>
      <c r="I1952" s="110"/>
    </row>
    <row r="1953" spans="1:9" ht="15.75" customHeight="1">
      <c r="A1953" s="31" t="str">
        <f>+Table_2[[#This Row],[Producto]]&amp;Table_2[[#This Row],[Numero]]</f>
        <v>CHAVETASALF 2,5 X 80</v>
      </c>
      <c r="B1953" s="31" t="s">
        <v>13</v>
      </c>
      <c r="C1953" s="31" t="s">
        <v>4628</v>
      </c>
      <c r="D1953" s="31" t="s">
        <v>4629</v>
      </c>
      <c r="E1953" s="32">
        <f>+VLOOKUP(Table_2[[#This Row],[ID]],LISTAS[],3,0)</f>
        <v>1209.06</v>
      </c>
      <c r="F1953" s="31" t="s">
        <v>8976</v>
      </c>
      <c r="G1953" s="20"/>
      <c r="H1953" s="20"/>
      <c r="I1953" s="110"/>
    </row>
    <row r="1954" spans="1:9" ht="15.75" customHeight="1">
      <c r="A1954" s="31" t="str">
        <f>+Table_2[[#This Row],[Producto]]&amp;Table_2[[#This Row],[Numero]]</f>
        <v>CHAVETASALF 2,5 X 130</v>
      </c>
      <c r="B1954" s="31" t="s">
        <v>13</v>
      </c>
      <c r="C1954" s="31" t="s">
        <v>4630</v>
      </c>
      <c r="D1954" s="31" t="s">
        <v>4631</v>
      </c>
      <c r="E1954" s="32">
        <f>+VLOOKUP(Table_2[[#This Row],[ID]],LISTAS[],3,0)</f>
        <v>1323</v>
      </c>
      <c r="F1954" s="31" t="s">
        <v>8977</v>
      </c>
      <c r="G1954" s="20"/>
      <c r="H1954" s="20"/>
      <c r="I1954" s="110"/>
    </row>
    <row r="1955" spans="1:9" ht="15.75" customHeight="1">
      <c r="A1955" s="31" t="str">
        <f>+Table_2[[#This Row],[Producto]]&amp;Table_2[[#This Row],[Numero]]</f>
        <v>CHAVETASALF 3 X 110</v>
      </c>
      <c r="B1955" s="31" t="s">
        <v>13</v>
      </c>
      <c r="C1955" s="31" t="s">
        <v>4632</v>
      </c>
      <c r="D1955" s="31" t="s">
        <v>4633</v>
      </c>
      <c r="E1955" s="32">
        <f>+VLOOKUP(Table_2[[#This Row],[ID]],LISTAS[],3,0)</f>
        <v>1344.06</v>
      </c>
      <c r="F1955" s="31" t="s">
        <v>8978</v>
      </c>
      <c r="G1955" s="20"/>
      <c r="H1955" s="20"/>
      <c r="I1955" s="110"/>
    </row>
    <row r="1956" spans="1:9" ht="15.75" customHeight="1">
      <c r="A1956" s="31" t="str">
        <f>+Table_2[[#This Row],[Producto]]&amp;Table_2[[#This Row],[Numero]]</f>
        <v>CHAVETASALF 3,5 X 120</v>
      </c>
      <c r="B1956" s="31" t="s">
        <v>13</v>
      </c>
      <c r="C1956" s="31" t="s">
        <v>4634</v>
      </c>
      <c r="D1956" s="31" t="s">
        <v>4635</v>
      </c>
      <c r="E1956" s="32">
        <f>+VLOOKUP(Table_2[[#This Row],[ID]],LISTAS[],3,0)</f>
        <v>1545.75</v>
      </c>
      <c r="F1956" s="31" t="s">
        <v>8979</v>
      </c>
      <c r="G1956" s="20"/>
      <c r="H1956" s="20"/>
      <c r="I1956" s="110"/>
    </row>
    <row r="1957" spans="1:9" ht="15.75" customHeight="1">
      <c r="A1957" s="31" t="str">
        <f>+Table_2[[#This Row],[Producto]]&amp;Table_2[[#This Row],[Numero]]</f>
        <v>CHAVETASALF 3,5 X 150</v>
      </c>
      <c r="B1957" s="31" t="s">
        <v>13</v>
      </c>
      <c r="C1957" s="31" t="s">
        <v>4636</v>
      </c>
      <c r="D1957" s="31" t="s">
        <v>4637</v>
      </c>
      <c r="E1957" s="32">
        <f>+VLOOKUP(Table_2[[#This Row],[ID]],LISTAS[],3,0)</f>
        <v>1728.88</v>
      </c>
      <c r="F1957" s="31" t="s">
        <v>8980</v>
      </c>
      <c r="G1957" s="20"/>
      <c r="H1957" s="20"/>
      <c r="I1957" s="110"/>
    </row>
    <row r="1958" spans="1:9" ht="15.75" customHeight="1">
      <c r="A1958" s="31" t="str">
        <f>+Table_2[[#This Row],[Producto]]&amp;Table_2[[#This Row],[Numero]]</f>
        <v>CHAVETASALF 4 X 130</v>
      </c>
      <c r="B1958" s="31" t="s">
        <v>13</v>
      </c>
      <c r="C1958" s="31" t="s">
        <v>4638</v>
      </c>
      <c r="D1958" s="31" t="s">
        <v>4639</v>
      </c>
      <c r="E1958" s="32">
        <f>+VLOOKUP(Table_2[[#This Row],[ID]],LISTAS[],3,0)</f>
        <v>1687.5</v>
      </c>
      <c r="F1958" s="31" t="s">
        <v>8981</v>
      </c>
      <c r="G1958" s="20"/>
      <c r="H1958" s="20"/>
      <c r="I1958" s="110"/>
    </row>
    <row r="1959" spans="1:9" ht="15.75" customHeight="1">
      <c r="A1959" s="31" t="str">
        <f>+Table_2[[#This Row],[Producto]]&amp;Table_2[[#This Row],[Numero]]</f>
        <v>CHAVETASALF 4,5 X 130</v>
      </c>
      <c r="B1959" s="31" t="s">
        <v>13</v>
      </c>
      <c r="C1959" s="31" t="s">
        <v>4640</v>
      </c>
      <c r="D1959" s="31" t="s">
        <v>4641</v>
      </c>
      <c r="E1959" s="32">
        <f>+VLOOKUP(Table_2[[#This Row],[ID]],LISTAS[],3,0)</f>
        <v>1909.92</v>
      </c>
      <c r="F1959" s="31" t="s">
        <v>8982</v>
      </c>
      <c r="G1959" s="20"/>
      <c r="H1959" s="20"/>
      <c r="I1959" s="110"/>
    </row>
    <row r="1960" spans="1:9" ht="15.75" customHeight="1">
      <c r="A1960" s="31" t="str">
        <f>+Table_2[[#This Row],[Producto]]&amp;Table_2[[#This Row],[Numero]]</f>
        <v>CHAVETASALF 5 X 120</v>
      </c>
      <c r="B1960" s="31" t="s">
        <v>13</v>
      </c>
      <c r="C1960" s="31" t="s">
        <v>4642</v>
      </c>
      <c r="D1960" s="31" t="s">
        <v>4643</v>
      </c>
      <c r="E1960" s="32">
        <f>+VLOOKUP(Table_2[[#This Row],[ID]],LISTAS[],3,0)</f>
        <v>2254.2199999999998</v>
      </c>
      <c r="F1960" s="31" t="s">
        <v>8983</v>
      </c>
      <c r="G1960" s="20"/>
      <c r="H1960" s="20"/>
      <c r="I1960" s="110"/>
    </row>
    <row r="1961" spans="1:9" ht="15.75" customHeight="1">
      <c r="A1961" s="31" t="str">
        <f>+Table_2[[#This Row],[Producto]]&amp;Table_2[[#This Row],[Numero]]</f>
        <v>CHAVETASALF 5 X 200</v>
      </c>
      <c r="B1961" s="31" t="s">
        <v>13</v>
      </c>
      <c r="C1961" s="31" t="s">
        <v>4644</v>
      </c>
      <c r="D1961" s="31" t="s">
        <v>4645</v>
      </c>
      <c r="E1961" s="32">
        <f>+VLOOKUP(Table_2[[#This Row],[ID]],LISTAS[],3,0)</f>
        <v>3337.19</v>
      </c>
      <c r="F1961" s="31" t="s">
        <v>8984</v>
      </c>
      <c r="G1961" s="20"/>
      <c r="H1961" s="20"/>
      <c r="I1961" s="110"/>
    </row>
    <row r="1962" spans="1:9" ht="15.75" customHeight="1">
      <c r="A1962" s="31" t="str">
        <f>+Table_2[[#This Row],[Producto]]&amp;Table_2[[#This Row],[Numero]]</f>
        <v>CHAVETASALF 6 X 200</v>
      </c>
      <c r="B1962" s="31" t="s">
        <v>13</v>
      </c>
      <c r="C1962" s="31" t="s">
        <v>4646</v>
      </c>
      <c r="D1962" s="31" t="s">
        <v>4647</v>
      </c>
      <c r="E1962" s="32">
        <f>+VLOOKUP(Table_2[[#This Row],[ID]],LISTAS[],3,0)</f>
        <v>4839.3</v>
      </c>
      <c r="F1962" s="31" t="s">
        <v>8985</v>
      </c>
      <c r="G1962" s="20"/>
      <c r="H1962" s="20"/>
      <c r="I1962" s="110"/>
    </row>
    <row r="1963" spans="1:9" ht="15.75" customHeight="1">
      <c r="A1963" s="31" t="str">
        <f>+Table_2[[#This Row],[Producto]]&amp;Table_2[[#This Row],[Numero]]</f>
        <v>CHAVETASALF 7 X 175</v>
      </c>
      <c r="B1963" s="31" t="s">
        <v>13</v>
      </c>
      <c r="C1963" s="31" t="s">
        <v>10752</v>
      </c>
      <c r="D1963" s="31" t="s">
        <v>10751</v>
      </c>
      <c r="E1963" s="32">
        <f>+VLOOKUP(Table_2[[#This Row],[ID]],LISTAS[],3,0)</f>
        <v>5641.41</v>
      </c>
      <c r="F1963" s="31" t="s">
        <v>10743</v>
      </c>
      <c r="G1963" s="20"/>
      <c r="H1963" s="20"/>
      <c r="I1963" s="110"/>
    </row>
    <row r="1964" spans="1:9" ht="15.75" customHeight="1">
      <c r="A1964" s="31" t="str">
        <f>+Table_2[[#This Row],[Producto]]&amp;Table_2[[#This Row],[Numero]]</f>
        <v>CHAVETASTRG 4 X 90</v>
      </c>
      <c r="B1964" s="31" t="s">
        <v>13</v>
      </c>
      <c r="C1964" s="31" t="s">
        <v>4648</v>
      </c>
      <c r="D1964" s="31" t="s">
        <v>4649</v>
      </c>
      <c r="E1964" s="32">
        <f>+VLOOKUP(Table_2[[#This Row],[ID]],LISTAS[],3,0)</f>
        <v>1444.77</v>
      </c>
      <c r="F1964" s="31" t="s">
        <v>8986</v>
      </c>
      <c r="G1964" s="20"/>
      <c r="H1964" s="20"/>
      <c r="I1964" s="110"/>
    </row>
    <row r="1965" spans="1:9" ht="15.75" customHeight="1">
      <c r="A1965" s="31" t="str">
        <f>+Table_2[[#This Row],[Producto]]&amp;Table_2[[#This Row],[Numero]]</f>
        <v>CHAVETASTRG 4,5 X 90</v>
      </c>
      <c r="B1965" s="31" t="s">
        <v>13</v>
      </c>
      <c r="C1965" s="31" t="s">
        <v>4650</v>
      </c>
      <c r="D1965" s="31" t="s">
        <v>4651</v>
      </c>
      <c r="E1965" s="32">
        <f>+VLOOKUP(Table_2[[#This Row],[ID]],LISTAS[],3,0)</f>
        <v>2093.7199999999998</v>
      </c>
      <c r="F1965" s="31" t="s">
        <v>8987</v>
      </c>
      <c r="G1965" s="20"/>
      <c r="H1965" s="20"/>
      <c r="I1965" s="110"/>
    </row>
    <row r="1966" spans="1:9" ht="15.75" customHeight="1">
      <c r="A1966" s="31" t="str">
        <f>+Table_2[[#This Row],[Producto]]&amp;Table_2[[#This Row],[Numero]]</f>
        <v>CHAVETASTRG 5 X 90</v>
      </c>
      <c r="B1966" s="31" t="s">
        <v>13</v>
      </c>
      <c r="C1966" s="31" t="s">
        <v>4652</v>
      </c>
      <c r="D1966" s="31" t="s">
        <v>4653</v>
      </c>
      <c r="E1966" s="32">
        <f>+VLOOKUP(Table_2[[#This Row],[ID]],LISTAS[],3,0)</f>
        <v>2322</v>
      </c>
      <c r="F1966" s="31" t="s">
        <v>8988</v>
      </c>
      <c r="G1966" s="20"/>
      <c r="H1966" s="20"/>
      <c r="I1966" s="110"/>
    </row>
    <row r="1967" spans="1:9" ht="15.75" customHeight="1">
      <c r="A1967" s="31" t="str">
        <f>+Table_2[[#This Row],[Producto]]&amp;Table_2[[#This Row],[Numero]]</f>
        <v>CHAVETASTRF 4 X 90</v>
      </c>
      <c r="B1967" s="31" t="s">
        <v>13</v>
      </c>
      <c r="C1967" s="31" t="s">
        <v>4654</v>
      </c>
      <c r="D1967" s="31" t="s">
        <v>4655</v>
      </c>
      <c r="E1967" s="32">
        <f>+VLOOKUP(Table_2[[#This Row],[ID]],LISTAS[],3,0)</f>
        <v>1444.77</v>
      </c>
      <c r="F1967" s="31" t="s">
        <v>8989</v>
      </c>
      <c r="G1967" s="20"/>
      <c r="H1967" s="20"/>
      <c r="I1967" s="110"/>
    </row>
    <row r="1968" spans="1:9" ht="15.75" customHeight="1">
      <c r="A1968" s="31" t="str">
        <f>+Table_2[[#This Row],[Producto]]&amp;Table_2[[#This Row],[Numero]]</f>
        <v>CHAVETASTRF 4,5 X 90</v>
      </c>
      <c r="B1968" s="31" t="s">
        <v>13</v>
      </c>
      <c r="C1968" s="31" t="s">
        <v>4656</v>
      </c>
      <c r="D1968" s="31" t="s">
        <v>4657</v>
      </c>
      <c r="E1968" s="32">
        <f>+VLOOKUP(Table_2[[#This Row],[ID]],LISTAS[],3,0)</f>
        <v>2093.7199999999998</v>
      </c>
      <c r="F1968" s="31" t="s">
        <v>8990</v>
      </c>
      <c r="G1968" s="20"/>
      <c r="H1968" s="20"/>
      <c r="I1968" s="110"/>
    </row>
    <row r="1969" spans="1:9" ht="15.75" customHeight="1">
      <c r="A1969" s="31" t="str">
        <f>+Table_2[[#This Row],[Producto]]&amp;Table_2[[#This Row],[Numero]]</f>
        <v>CHAVETASTRF 5 X 90</v>
      </c>
      <c r="B1969" s="31" t="s">
        <v>13</v>
      </c>
      <c r="C1969" s="31" t="s">
        <v>4658</v>
      </c>
      <c r="D1969" s="31" t="s">
        <v>4659</v>
      </c>
      <c r="E1969" s="32">
        <f>+VLOOKUP(Table_2[[#This Row],[ID]],LISTAS[],3,0)</f>
        <v>2322</v>
      </c>
      <c r="F1969" s="31" t="s">
        <v>8991</v>
      </c>
      <c r="G1969" s="20"/>
      <c r="H1969" s="20"/>
      <c r="I1969" s="110"/>
    </row>
    <row r="1970" spans="1:9" ht="15.75" customHeight="1">
      <c r="A1970" s="31" t="str">
        <f>+Table_2[[#This Row],[Producto]]&amp;Table_2[[#This Row],[Numero]]</f>
        <v>GANCHOS - CHAVETASGancho - 3x55 AC</v>
      </c>
      <c r="B1970" s="31" t="s">
        <v>16</v>
      </c>
      <c r="C1970" s="31" t="s">
        <v>4660</v>
      </c>
      <c r="D1970" s="31" t="s">
        <v>4661</v>
      </c>
      <c r="E1970" s="32">
        <f>+VLOOKUP(Table_2[[#This Row],[ID]],LISTAS[],3,0)</f>
        <v>279.3</v>
      </c>
      <c r="F1970" s="31" t="s">
        <v>8992</v>
      </c>
      <c r="G1970" s="20"/>
      <c r="H1970" s="20"/>
      <c r="I1970" s="110"/>
    </row>
    <row r="1971" spans="1:9" ht="15.75" customHeight="1">
      <c r="A1971" s="31" t="str">
        <f>+Table_2[[#This Row],[Producto]]&amp;Table_2[[#This Row],[Numero]]</f>
        <v>GANCHOS - CHAVETASGancho - 3x80 AL</v>
      </c>
      <c r="B1971" s="31" t="s">
        <v>16</v>
      </c>
      <c r="C1971" s="31" t="s">
        <v>4662</v>
      </c>
      <c r="D1971" s="31" t="s">
        <v>4663</v>
      </c>
      <c r="E1971" s="32">
        <f>+VLOOKUP(Table_2[[#This Row],[ID]],LISTAS[],3,0)</f>
        <v>399</v>
      </c>
      <c r="F1971" s="31" t="s">
        <v>8993</v>
      </c>
      <c r="G1971" s="20"/>
      <c r="H1971" s="20"/>
      <c r="I1971" s="110"/>
    </row>
    <row r="1972" spans="1:9" ht="15.75" customHeight="1">
      <c r="A1972" s="31" t="str">
        <f>+Table_2[[#This Row],[Producto]]&amp;Table_2[[#This Row],[Numero]]</f>
        <v>GANCHOS - CHAVETASGancho - 3,5x55 AC</v>
      </c>
      <c r="B1972" s="31" t="s">
        <v>16</v>
      </c>
      <c r="C1972" s="31" t="s">
        <v>4664</v>
      </c>
      <c r="D1972" s="31" t="s">
        <v>4665</v>
      </c>
      <c r="E1972" s="32">
        <f>+VLOOKUP(Table_2[[#This Row],[ID]],LISTAS[],3,0)</f>
        <v>359.1</v>
      </c>
      <c r="F1972" s="31" t="s">
        <v>8994</v>
      </c>
      <c r="G1972" s="20"/>
      <c r="H1972" s="20"/>
      <c r="I1972" s="110"/>
    </row>
    <row r="1973" spans="1:9" ht="15.75" customHeight="1">
      <c r="A1973" s="31" t="str">
        <f>+Table_2[[#This Row],[Producto]]&amp;Table_2[[#This Row],[Numero]]</f>
        <v>GANCHOS - CHAVETASGancho - 3,5x80 AL</v>
      </c>
      <c r="B1973" s="31" t="s">
        <v>16</v>
      </c>
      <c r="C1973" s="31" t="s">
        <v>4666</v>
      </c>
      <c r="D1973" s="31" t="s">
        <v>4667</v>
      </c>
      <c r="E1973" s="32">
        <f>+VLOOKUP(Table_2[[#This Row],[ID]],LISTAS[],3,0)</f>
        <v>798</v>
      </c>
      <c r="F1973" s="31" t="s">
        <v>8995</v>
      </c>
      <c r="G1973" s="20"/>
      <c r="H1973" s="20"/>
      <c r="I1973" s="110"/>
    </row>
    <row r="1974" spans="1:9" ht="15.75" customHeight="1">
      <c r="A1974" s="31" t="str">
        <f>+Table_2[[#This Row],[Producto]]&amp;Table_2[[#This Row],[Numero]]</f>
        <v>GANCHOS - CHAVETASGancho - 4x55 AC</v>
      </c>
      <c r="B1974" s="31" t="s">
        <v>16</v>
      </c>
      <c r="C1974" s="31" t="s">
        <v>4668</v>
      </c>
      <c r="D1974" s="31" t="s">
        <v>4669</v>
      </c>
      <c r="E1974" s="32">
        <f>+VLOOKUP(Table_2[[#This Row],[ID]],LISTAS[],3,0)</f>
        <v>598.5</v>
      </c>
      <c r="F1974" s="31" t="s">
        <v>8996</v>
      </c>
      <c r="G1974" s="20"/>
      <c r="H1974" s="20"/>
      <c r="I1974" s="110"/>
    </row>
    <row r="1975" spans="1:9" ht="15.75" customHeight="1">
      <c r="A1975" s="31" t="str">
        <f>+Table_2[[#This Row],[Producto]]&amp;Table_2[[#This Row],[Numero]]</f>
        <v>GANCHOS - CHAVETASGancho - 4x80 AL</v>
      </c>
      <c r="B1975" s="31" t="s">
        <v>16</v>
      </c>
      <c r="C1975" s="31" t="s">
        <v>4670</v>
      </c>
      <c r="D1975" s="31" t="s">
        <v>4671</v>
      </c>
      <c r="E1975" s="32">
        <f>+VLOOKUP(Table_2[[#This Row],[ID]],LISTAS[],3,0)</f>
        <v>798</v>
      </c>
      <c r="F1975" s="31" t="s">
        <v>8997</v>
      </c>
      <c r="G1975" s="20"/>
      <c r="H1975" s="20"/>
      <c r="I1975" s="110"/>
    </row>
    <row r="1976" spans="1:9" ht="15.75" customHeight="1">
      <c r="A1976" s="31" t="str">
        <f>+Table_2[[#This Row],[Producto]]&amp;Table_2[[#This Row],[Numero]]</f>
        <v>GANCHOS - CHAVETASGancho - 5x65 AC</v>
      </c>
      <c r="B1976" s="31" t="s">
        <v>16</v>
      </c>
      <c r="C1976" s="31" t="s">
        <v>4672</v>
      </c>
      <c r="D1976" s="31" t="s">
        <v>4673</v>
      </c>
      <c r="E1976" s="32">
        <f>+VLOOKUP(Table_2[[#This Row],[ID]],LISTAS[],3,0)</f>
        <v>957.6</v>
      </c>
      <c r="F1976" s="31" t="s">
        <v>8998</v>
      </c>
      <c r="G1976" s="20"/>
      <c r="H1976" s="20"/>
      <c r="I1976" s="110"/>
    </row>
    <row r="1977" spans="1:9" ht="15.75" customHeight="1">
      <c r="A1977" s="31" t="str">
        <f>+Table_2[[#This Row],[Producto]]&amp;Table_2[[#This Row],[Numero]]</f>
        <v>GANCHOS - CHAVETASGancho - 5x100 C</v>
      </c>
      <c r="B1977" s="31" t="s">
        <v>16</v>
      </c>
      <c r="C1977" s="31" t="s">
        <v>4674</v>
      </c>
      <c r="D1977" s="31" t="s">
        <v>4675</v>
      </c>
      <c r="E1977" s="32">
        <f>+VLOOKUP(Table_2[[#This Row],[ID]],LISTAS[],3,0)</f>
        <v>1516.2</v>
      </c>
      <c r="F1977" s="31" t="s">
        <v>8999</v>
      </c>
      <c r="G1977" s="20"/>
      <c r="H1977" s="20"/>
      <c r="I1977" s="110"/>
    </row>
    <row r="1978" spans="1:9" ht="15.75" customHeight="1">
      <c r="A1978" s="31" t="str">
        <f>+Table_2[[#This Row],[Producto]]&amp;Table_2[[#This Row],[Numero]]</f>
        <v>GANCHOS - CHAVETASGancho - 5x100 A</v>
      </c>
      <c r="B1978" s="31" t="s">
        <v>16</v>
      </c>
      <c r="C1978" s="31" t="s">
        <v>4676</v>
      </c>
      <c r="D1978" s="31" t="s">
        <v>4677</v>
      </c>
      <c r="E1978" s="32">
        <f>+VLOOKUP(Table_2[[#This Row],[ID]],LISTAS[],3,0)</f>
        <v>1276.8</v>
      </c>
      <c r="F1978" s="31" t="s">
        <v>9000</v>
      </c>
      <c r="G1978" s="20"/>
      <c r="H1978" s="20"/>
      <c r="I1978" s="110"/>
    </row>
    <row r="1979" spans="1:9" ht="15.75" customHeight="1">
      <c r="A1979" s="31" t="str">
        <f>+Table_2[[#This Row],[Producto]]&amp;Table_2[[#This Row],[Numero]]</f>
        <v>GANCHOS - CHAVETASGancho - 6x95 A</v>
      </c>
      <c r="B1979" s="31" t="s">
        <v>16</v>
      </c>
      <c r="C1979" s="31" t="s">
        <v>4678</v>
      </c>
      <c r="D1979" s="31" t="s">
        <v>4679</v>
      </c>
      <c r="E1979" s="32">
        <f>+VLOOKUP(Table_2[[#This Row],[ID]],LISTAS[],3,0)</f>
        <v>1596</v>
      </c>
      <c r="F1979" s="31" t="s">
        <v>9001</v>
      </c>
      <c r="G1979" s="20"/>
      <c r="H1979" s="20"/>
      <c r="I1979" s="110"/>
    </row>
    <row r="1980" spans="1:9" ht="15.75" customHeight="1">
      <c r="A1980" s="31" t="str">
        <f>+Table_2[[#This Row],[Producto]]&amp;Table_2[[#This Row],[Numero]]</f>
        <v>GANCHOS - CHAVETASGancho - 6x95 C</v>
      </c>
      <c r="B1980" s="31" t="s">
        <v>16</v>
      </c>
      <c r="C1980" s="31" t="s">
        <v>4680</v>
      </c>
      <c r="D1980" s="31" t="s">
        <v>4681</v>
      </c>
      <c r="E1980" s="32">
        <f>+VLOOKUP(Table_2[[#This Row],[ID]],LISTAS[],3,0)</f>
        <v>2354.1</v>
      </c>
      <c r="F1980" s="31" t="s">
        <v>9002</v>
      </c>
      <c r="G1980" s="20"/>
      <c r="H1980" s="20"/>
      <c r="I1980" s="110"/>
    </row>
    <row r="1981" spans="1:9" ht="15.75" customHeight="1">
      <c r="A1981" s="31" t="str">
        <f>+Table_2[[#This Row],[Producto]]&amp;Table_2[[#This Row],[Numero]]</f>
        <v>GANCHOS - CHAVETASGancho - 6x100 A</v>
      </c>
      <c r="B1981" s="31" t="s">
        <v>16</v>
      </c>
      <c r="C1981" s="31" t="s">
        <v>4682</v>
      </c>
      <c r="D1981" s="31" t="s">
        <v>4683</v>
      </c>
      <c r="E1981" s="32">
        <f>+VLOOKUP(Table_2[[#This Row],[ID]],LISTAS[],3,0)</f>
        <v>1875.3</v>
      </c>
      <c r="F1981" s="31" t="s">
        <v>9003</v>
      </c>
      <c r="G1981" s="20"/>
      <c r="H1981" s="20"/>
      <c r="I1981" s="110"/>
    </row>
    <row r="1982" spans="1:9" ht="15.75" customHeight="1">
      <c r="A1982" s="31" t="str">
        <f>+Table_2[[#This Row],[Producto]]&amp;Table_2[[#This Row],[Numero]]</f>
        <v>GANCHOS - CHAVETASGancho - 8x110 A</v>
      </c>
      <c r="B1982" s="31" t="s">
        <v>16</v>
      </c>
      <c r="C1982" s="31" t="s">
        <v>4684</v>
      </c>
      <c r="D1982" s="31" t="s">
        <v>4685</v>
      </c>
      <c r="E1982" s="32">
        <f>+VLOOKUP(Table_2[[#This Row],[ID]],LISTAS[],3,0)</f>
        <v>3830.4</v>
      </c>
      <c r="F1982" s="31" t="s">
        <v>9004</v>
      </c>
      <c r="G1982" s="20"/>
      <c r="H1982" s="20"/>
      <c r="I1982" s="110"/>
    </row>
    <row r="1983" spans="1:9" ht="15.75" customHeight="1">
      <c r="A1983" s="31" t="str">
        <f>+Table_2[[#This Row],[Producto]]&amp;Table_2[[#This Row],[Numero]]</f>
        <v>GANCHOS - CHAVETASGancho - 8x90 C</v>
      </c>
      <c r="B1983" s="31" t="s">
        <v>16</v>
      </c>
      <c r="C1983" s="31" t="s">
        <v>4686</v>
      </c>
      <c r="D1983" s="31" t="s">
        <v>4687</v>
      </c>
      <c r="E1983" s="32">
        <f>+VLOOKUP(Table_2[[#This Row],[ID]],LISTAS[],3,0)</f>
        <v>3876</v>
      </c>
      <c r="F1983" s="31" t="s">
        <v>9005</v>
      </c>
      <c r="G1983" s="20"/>
      <c r="H1983" s="20"/>
      <c r="I1983" s="110"/>
    </row>
    <row r="1984" spans="1:9" ht="15.75" customHeight="1">
      <c r="A1984" s="31" t="str">
        <f>+Table_2[[#This Row],[Producto]]&amp;Table_2[[#This Row],[Numero]]</f>
        <v>GANCHOS - CHAVETASGancho - M1</v>
      </c>
      <c r="B1984" s="31" t="s">
        <v>16</v>
      </c>
      <c r="C1984" s="31" t="s">
        <v>4688</v>
      </c>
      <c r="D1984" s="31" t="s">
        <v>4688</v>
      </c>
      <c r="E1984" s="32">
        <f>+VLOOKUP(Table_2[[#This Row],[ID]],LISTAS[],3,0)</f>
        <v>798</v>
      </c>
      <c r="F1984" s="31" t="s">
        <v>9006</v>
      </c>
      <c r="G1984" s="20"/>
      <c r="H1984" s="20"/>
      <c r="I1984" s="110"/>
    </row>
    <row r="1985" spans="1:9" ht="15.75" customHeight="1">
      <c r="A1985" s="31" t="str">
        <f>+Table_2[[#This Row],[Producto]]&amp;Table_2[[#This Row],[Numero]]</f>
        <v>GANCHOS - CHAVETASGancho - M2</v>
      </c>
      <c r="B1985" s="31" t="s">
        <v>16</v>
      </c>
      <c r="C1985" s="31" t="s">
        <v>4689</v>
      </c>
      <c r="D1985" s="31" t="s">
        <v>4689</v>
      </c>
      <c r="E1985" s="32">
        <f>+VLOOKUP(Table_2[[#This Row],[ID]],LISTAS[],3,0)</f>
        <v>969</v>
      </c>
      <c r="F1985" s="31" t="s">
        <v>9007</v>
      </c>
      <c r="G1985" s="20"/>
      <c r="H1985" s="20"/>
      <c r="I1985" s="110"/>
    </row>
    <row r="1986" spans="1:9" ht="15.75" customHeight="1">
      <c r="A1986" s="31" t="str">
        <f>+Table_2[[#This Row],[Producto]]&amp;Table_2[[#This Row],[Numero]]</f>
        <v>GANCHOS - CHAVETASChav-TRB 2,5x50</v>
      </c>
      <c r="B1986" s="31" t="s">
        <v>16</v>
      </c>
      <c r="C1986" s="31" t="s">
        <v>10750</v>
      </c>
      <c r="D1986" s="31" t="s">
        <v>10750</v>
      </c>
      <c r="E1986" s="32">
        <f>+VLOOKUP(Table_2[[#This Row],[ID]],LISTAS[],3,0)</f>
        <v>335.8</v>
      </c>
      <c r="F1986" s="31" t="s">
        <v>10747</v>
      </c>
      <c r="G1986" s="20"/>
      <c r="H1986" s="20"/>
      <c r="I1986" s="110"/>
    </row>
    <row r="1987" spans="1:9" ht="15.75" customHeight="1">
      <c r="A1987" s="31" t="str">
        <f>+Table_2[[#This Row],[Producto]]&amp;Table_2[[#This Row],[Numero]]</f>
        <v>GANCHOS - CHAVETASChav-TRB 3x95</v>
      </c>
      <c r="B1987" s="31" t="s">
        <v>16</v>
      </c>
      <c r="C1987" s="31" t="s">
        <v>4690</v>
      </c>
      <c r="D1987" s="31" t="s">
        <v>4691</v>
      </c>
      <c r="E1987" s="32">
        <f>+VLOOKUP(Table_2[[#This Row],[ID]],LISTAS[],3,0)</f>
        <v>438.9</v>
      </c>
      <c r="F1987" s="31" t="s">
        <v>9008</v>
      </c>
      <c r="G1987" s="20"/>
      <c r="H1987" s="20"/>
      <c r="I1987" s="110"/>
    </row>
    <row r="1988" spans="1:9" ht="15.75" customHeight="1">
      <c r="A1988" s="31" t="str">
        <f>+Table_2[[#This Row],[Producto]]&amp;Table_2[[#This Row],[Numero]]</f>
        <v>GANCHOS - CHAVETASChav-TRB 3,5x95</v>
      </c>
      <c r="B1988" s="31" t="s">
        <v>16</v>
      </c>
      <c r="C1988" s="31" t="s">
        <v>4692</v>
      </c>
      <c r="D1988" s="31" t="s">
        <v>4693</v>
      </c>
      <c r="E1988" s="32">
        <f>+VLOOKUP(Table_2[[#This Row],[ID]],LISTAS[],3,0)</f>
        <v>598.5</v>
      </c>
      <c r="F1988" s="31" t="s">
        <v>9009</v>
      </c>
      <c r="G1988" s="20"/>
      <c r="H1988" s="20"/>
      <c r="I1988" s="110"/>
    </row>
    <row r="1989" spans="1:9" ht="15.75" customHeight="1">
      <c r="A1989" s="31" t="str">
        <f>+Table_2[[#This Row],[Producto]]&amp;Table_2[[#This Row],[Numero]]</f>
        <v>GANCHOS - CHAVETASChav-R 4x120</v>
      </c>
      <c r="B1989" s="31" t="s">
        <v>16</v>
      </c>
      <c r="C1989" s="31" t="s">
        <v>4694</v>
      </c>
      <c r="D1989" s="31" t="s">
        <v>4695</v>
      </c>
      <c r="E1989" s="32">
        <f>+VLOOKUP(Table_2[[#This Row],[ID]],LISTAS[],3,0)</f>
        <v>1307.58</v>
      </c>
      <c r="F1989" s="31" t="s">
        <v>9010</v>
      </c>
      <c r="G1989" s="20"/>
      <c r="H1989" s="20"/>
      <c r="I1989" s="110"/>
    </row>
    <row r="1990" spans="1:9" ht="15.75" customHeight="1">
      <c r="A1990" s="31" t="str">
        <f>+Table_2[[#This Row],[Producto]]&amp;Table_2[[#This Row],[Numero]]</f>
        <v>GANCHOS - CHAVETASChav-R 4,5x120</v>
      </c>
      <c r="B1990" s="31" t="s">
        <v>16</v>
      </c>
      <c r="C1990" s="31" t="s">
        <v>4696</v>
      </c>
      <c r="D1990" s="31" t="s">
        <v>4697</v>
      </c>
      <c r="E1990" s="32">
        <f>+VLOOKUP(Table_2[[#This Row],[ID]],LISTAS[],3,0)</f>
        <v>1407.9</v>
      </c>
      <c r="F1990" s="31" t="s">
        <v>9011</v>
      </c>
      <c r="G1990" s="20"/>
      <c r="H1990" s="20"/>
      <c r="I1990" s="110"/>
    </row>
    <row r="1991" spans="1:9" ht="15.75" customHeight="1">
      <c r="A1991" s="31" t="str">
        <f>+Table_2[[#This Row],[Producto]]&amp;Table_2[[#This Row],[Numero]]</f>
        <v>GANCHOS - CHAVETASChav-R 5x120</v>
      </c>
      <c r="B1991" s="31" t="s">
        <v>16</v>
      </c>
      <c r="C1991" s="31" t="s">
        <v>4698</v>
      </c>
      <c r="D1991" s="31" t="s">
        <v>4699</v>
      </c>
      <c r="E1991" s="32">
        <f>+VLOOKUP(Table_2[[#This Row],[ID]],LISTAS[],3,0)</f>
        <v>1653</v>
      </c>
      <c r="F1991" s="31" t="s">
        <v>9012</v>
      </c>
      <c r="G1991" s="20"/>
      <c r="H1991" s="20"/>
      <c r="I1991" s="110"/>
    </row>
    <row r="1992" spans="1:9" ht="15.75" customHeight="1">
      <c r="A1992" s="31" t="str">
        <f>+Table_2[[#This Row],[Producto]]&amp;Table_2[[#This Row],[Numero]]</f>
        <v>GANCHOS - CHAVETASChav-ALF 4x150</v>
      </c>
      <c r="B1992" s="31" t="s">
        <v>16</v>
      </c>
      <c r="C1992" s="31" t="s">
        <v>4700</v>
      </c>
      <c r="D1992" s="31" t="s">
        <v>4701</v>
      </c>
      <c r="E1992" s="32">
        <f>+VLOOKUP(Table_2[[#This Row],[ID]],LISTAS[],3,0)</f>
        <v>2225.2800000000002</v>
      </c>
      <c r="F1992" s="31" t="s">
        <v>9013</v>
      </c>
      <c r="G1992" s="20"/>
      <c r="H1992" s="20"/>
      <c r="I1992" s="110"/>
    </row>
    <row r="1993" spans="1:9" ht="15.75" customHeight="1">
      <c r="A1993" s="31" t="str">
        <f>+Table_2[[#This Row],[Producto]]&amp;Table_2[[#This Row],[Numero]]</f>
        <v>GANCHOS - CHAVETASChav-ALF 4,5x150</v>
      </c>
      <c r="B1993" s="31" t="s">
        <v>16</v>
      </c>
      <c r="C1993" s="31" t="s">
        <v>4702</v>
      </c>
      <c r="D1993" s="31" t="s">
        <v>4703</v>
      </c>
      <c r="E1993" s="32">
        <f>+VLOOKUP(Table_2[[#This Row],[ID]],LISTAS[],3,0)</f>
        <v>2455.56</v>
      </c>
      <c r="F1993" s="31" t="s">
        <v>9014</v>
      </c>
      <c r="G1993" s="20"/>
      <c r="H1993" s="20"/>
      <c r="I1993" s="110"/>
    </row>
    <row r="1994" spans="1:9" ht="15.75" customHeight="1">
      <c r="A1994" s="31" t="str">
        <f>+Table_2[[#This Row],[Producto]]&amp;Table_2[[#This Row],[Numero]]</f>
        <v>GANCHOS - CHAVETASChav-ALF 5x150</v>
      </c>
      <c r="B1994" s="31" t="s">
        <v>16</v>
      </c>
      <c r="C1994" s="31" t="s">
        <v>4704</v>
      </c>
      <c r="D1994" s="31" t="s">
        <v>4705</v>
      </c>
      <c r="E1994" s="32">
        <f>+VLOOKUP(Table_2[[#This Row],[ID]],LISTAS[],3,0)</f>
        <v>2876.22</v>
      </c>
      <c r="F1994" s="31" t="s">
        <v>9015</v>
      </c>
      <c r="G1994" s="20"/>
      <c r="H1994" s="20"/>
      <c r="I1994" s="110"/>
    </row>
    <row r="1995" spans="1:9" ht="15.75" customHeight="1">
      <c r="A1995" s="31" t="str">
        <f>+Table_2[[#This Row],[Producto]]&amp;Table_2[[#This Row],[Numero]]</f>
        <v>CARBONES1 -  27 x 12 x 6</v>
      </c>
      <c r="B1995" s="31" t="s">
        <v>21</v>
      </c>
      <c r="C1995" s="31" t="s">
        <v>4706</v>
      </c>
      <c r="D1995" s="31" t="s">
        <v>4707</v>
      </c>
      <c r="E1995" s="32">
        <f>+VLOOKUP(Table_2[[#This Row],[ID]],LISTAS[],3,0)</f>
        <v>5967.27</v>
      </c>
      <c r="F1995" s="31" t="s">
        <v>9016</v>
      </c>
      <c r="G1995" s="20"/>
      <c r="H1995" s="20"/>
      <c r="I1995" s="110"/>
    </row>
    <row r="1996" spans="1:9" ht="15.75" customHeight="1">
      <c r="A1996" s="31" t="str">
        <f>+Table_2[[#This Row],[Producto]]&amp;Table_2[[#This Row],[Numero]]</f>
        <v>CARBONES2 -  27 x 9 x 6</v>
      </c>
      <c r="B1996" s="31" t="s">
        <v>21</v>
      </c>
      <c r="C1996" s="31" t="s">
        <v>4708</v>
      </c>
      <c r="D1996" s="31" t="s">
        <v>4709</v>
      </c>
      <c r="E1996" s="32">
        <f>+VLOOKUP(Table_2[[#This Row],[ID]],LISTAS[],3,0)</f>
        <v>5967.27</v>
      </c>
      <c r="F1996" s="31" t="s">
        <v>9017</v>
      </c>
      <c r="G1996" s="20"/>
      <c r="H1996" s="20"/>
      <c r="I1996" s="110"/>
    </row>
    <row r="1997" spans="1:9" ht="15.75" customHeight="1">
      <c r="A1997" s="31" t="str">
        <f>+Table_2[[#This Row],[Producto]]&amp;Table_2[[#This Row],[Numero]]</f>
        <v>CARBONES3 -  18 x 5 x 8</v>
      </c>
      <c r="B1997" s="31" t="s">
        <v>21</v>
      </c>
      <c r="C1997" s="31" t="s">
        <v>4710</v>
      </c>
      <c r="D1997" s="31" t="s">
        <v>4711</v>
      </c>
      <c r="E1997" s="32">
        <f>+VLOOKUP(Table_2[[#This Row],[ID]],LISTAS[],3,0)</f>
        <v>5967.27</v>
      </c>
      <c r="F1997" s="31" t="s">
        <v>9018</v>
      </c>
      <c r="G1997" s="20"/>
      <c r="H1997" s="20"/>
      <c r="I1997" s="110"/>
    </row>
    <row r="1998" spans="1:9" ht="15.75" customHeight="1">
      <c r="A1998" s="31" t="str">
        <f>+Table_2[[#This Row],[Producto]]&amp;Table_2[[#This Row],[Numero]]</f>
        <v>CARBONES4 -  22 x 16 x 6,3</v>
      </c>
      <c r="B1998" s="31" t="s">
        <v>21</v>
      </c>
      <c r="C1998" s="31" t="s">
        <v>4712</v>
      </c>
      <c r="D1998" s="31" t="s">
        <v>4713</v>
      </c>
      <c r="E1998" s="32">
        <f>+VLOOKUP(Table_2[[#This Row],[ID]],LISTAS[],3,0)</f>
        <v>5967.27</v>
      </c>
      <c r="F1998" s="31" t="s">
        <v>9019</v>
      </c>
      <c r="G1998" s="20"/>
      <c r="H1998" s="20"/>
      <c r="I1998" s="110"/>
    </row>
    <row r="1999" spans="1:9" ht="15.75" customHeight="1">
      <c r="A1999" s="31" t="str">
        <f>+Table_2[[#This Row],[Producto]]&amp;Table_2[[#This Row],[Numero]]</f>
        <v>CARBONES5 -  17 x 15 x 7</v>
      </c>
      <c r="B1999" s="31" t="s">
        <v>21</v>
      </c>
      <c r="C1999" s="31" t="s">
        <v>4714</v>
      </c>
      <c r="D1999" s="31" t="s">
        <v>4715</v>
      </c>
      <c r="E1999" s="32">
        <f>+VLOOKUP(Table_2[[#This Row],[ID]],LISTAS[],3,0)</f>
        <v>5967.27</v>
      </c>
      <c r="F1999" s="31" t="s">
        <v>9020</v>
      </c>
      <c r="G1999" s="20"/>
      <c r="H1999" s="20"/>
      <c r="I1999" s="110"/>
    </row>
    <row r="2000" spans="1:9" ht="15.75" customHeight="1">
      <c r="A2000" s="31" t="str">
        <f>+Table_2[[#This Row],[Producto]]&amp;Table_2[[#This Row],[Numero]]</f>
        <v>CARBONES8 -  17 x 11 x 7</v>
      </c>
      <c r="B2000" s="31" t="s">
        <v>21</v>
      </c>
      <c r="C2000" s="31" t="s">
        <v>4716</v>
      </c>
      <c r="D2000" s="31" t="s">
        <v>4717</v>
      </c>
      <c r="E2000" s="32">
        <f>+VLOOKUP(Table_2[[#This Row],[ID]],LISTAS[],3,0)</f>
        <v>5967.27</v>
      </c>
      <c r="F2000" s="31" t="s">
        <v>9021</v>
      </c>
      <c r="G2000" s="20"/>
      <c r="H2000" s="20"/>
      <c r="I2000" s="110"/>
    </row>
    <row r="2001" spans="1:9" ht="15.75" customHeight="1">
      <c r="A2001" s="31" t="str">
        <f>+Table_2[[#This Row],[Producto]]&amp;Table_2[[#This Row],[Numero]]</f>
        <v>CARBONES9 -  22 x 16 x 6,3</v>
      </c>
      <c r="B2001" s="31" t="s">
        <v>21</v>
      </c>
      <c r="C2001" s="31" t="s">
        <v>4718</v>
      </c>
      <c r="D2001" s="31" t="s">
        <v>4719</v>
      </c>
      <c r="E2001" s="32">
        <f>+VLOOKUP(Table_2[[#This Row],[ID]],LISTAS[],3,0)</f>
        <v>5967.27</v>
      </c>
      <c r="F2001" s="31" t="s">
        <v>9022</v>
      </c>
      <c r="G2001" s="20"/>
      <c r="H2001" s="20"/>
      <c r="I2001" s="110"/>
    </row>
    <row r="2002" spans="1:9" ht="15.75" customHeight="1">
      <c r="A2002" s="31" t="str">
        <f>+Table_2[[#This Row],[Producto]]&amp;Table_2[[#This Row],[Numero]]</f>
        <v>CARBONES12 -  14 x 5 x 5</v>
      </c>
      <c r="B2002" s="31" t="s">
        <v>21</v>
      </c>
      <c r="C2002" s="31" t="s">
        <v>4720</v>
      </c>
      <c r="D2002" s="31" t="s">
        <v>4721</v>
      </c>
      <c r="E2002" s="32">
        <f>+VLOOKUP(Table_2[[#This Row],[ID]],LISTAS[],3,0)</f>
        <v>5967.27</v>
      </c>
      <c r="F2002" s="31" t="s">
        <v>9023</v>
      </c>
      <c r="G2002" s="20"/>
      <c r="H2002" s="20"/>
      <c r="I2002" s="110"/>
    </row>
    <row r="2003" spans="1:9" ht="15.75" customHeight="1">
      <c r="A2003" s="31" t="str">
        <f>+Table_2[[#This Row],[Producto]]&amp;Table_2[[#This Row],[Numero]]</f>
        <v>CARBONES13 -  16 x 6 x 6</v>
      </c>
      <c r="B2003" s="31" t="s">
        <v>21</v>
      </c>
      <c r="C2003" s="31" t="s">
        <v>4722</v>
      </c>
      <c r="D2003" s="31" t="s">
        <v>4723</v>
      </c>
      <c r="E2003" s="32">
        <f>+VLOOKUP(Table_2[[#This Row],[ID]],LISTAS[],3,0)</f>
        <v>5967.27</v>
      </c>
      <c r="F2003" s="31" t="s">
        <v>9024</v>
      </c>
      <c r="G2003" s="20"/>
      <c r="H2003" s="20"/>
      <c r="I2003" s="110"/>
    </row>
    <row r="2004" spans="1:9" ht="15.75" customHeight="1">
      <c r="A2004" s="31" t="str">
        <f>+Table_2[[#This Row],[Producto]]&amp;Table_2[[#This Row],[Numero]]</f>
        <v>CARBONES15 - 16 x 7,5 x 6,5</v>
      </c>
      <c r="B2004" s="31" t="s">
        <v>21</v>
      </c>
      <c r="C2004" s="31" t="s">
        <v>4724</v>
      </c>
      <c r="D2004" s="31" t="s">
        <v>4725</v>
      </c>
      <c r="E2004" s="32">
        <f>+VLOOKUP(Table_2[[#This Row],[ID]],LISTAS[],3,0)</f>
        <v>5967.27</v>
      </c>
      <c r="F2004" s="31" t="s">
        <v>9025</v>
      </c>
      <c r="G2004" s="20"/>
      <c r="H2004" s="20"/>
      <c r="I2004" s="110"/>
    </row>
    <row r="2005" spans="1:9" ht="15.75" customHeight="1">
      <c r="A2005" s="31" t="str">
        <f>+Table_2[[#This Row],[Producto]]&amp;Table_2[[#This Row],[Numero]]</f>
        <v>CARBONES16 -  17 x 6 x 6</v>
      </c>
      <c r="B2005" s="31" t="s">
        <v>21</v>
      </c>
      <c r="C2005" s="31" t="s">
        <v>4726</v>
      </c>
      <c r="D2005" s="31" t="s">
        <v>4727</v>
      </c>
      <c r="E2005" s="32">
        <f>+VLOOKUP(Table_2[[#This Row],[ID]],LISTAS[],3,0)</f>
        <v>5967.27</v>
      </c>
      <c r="F2005" s="31" t="s">
        <v>9026</v>
      </c>
      <c r="G2005" s="20"/>
      <c r="H2005" s="20"/>
      <c r="I2005" s="110"/>
    </row>
    <row r="2006" spans="1:9" ht="15.75" customHeight="1">
      <c r="A2006" s="31" t="str">
        <f>+Table_2[[#This Row],[Producto]]&amp;Table_2[[#This Row],[Numero]]</f>
        <v>CARBONES17 -  17 x 13 x 7</v>
      </c>
      <c r="B2006" s="31" t="s">
        <v>21</v>
      </c>
      <c r="C2006" s="31" t="s">
        <v>4728</v>
      </c>
      <c r="D2006" s="31" t="s">
        <v>4729</v>
      </c>
      <c r="E2006" s="32">
        <f>+VLOOKUP(Table_2[[#This Row],[ID]],LISTAS[],3,0)</f>
        <v>5967.27</v>
      </c>
      <c r="F2006" s="31" t="s">
        <v>9027</v>
      </c>
      <c r="G2006" s="20"/>
      <c r="H2006" s="20"/>
      <c r="I2006" s="110"/>
    </row>
    <row r="2007" spans="1:9" ht="15.75" customHeight="1">
      <c r="A2007" s="31" t="str">
        <f>+Table_2[[#This Row],[Producto]]&amp;Table_2[[#This Row],[Numero]]</f>
        <v>CARBONES18 -  18 x 6 x 9</v>
      </c>
      <c r="B2007" s="31" t="s">
        <v>21</v>
      </c>
      <c r="C2007" s="31" t="s">
        <v>4730</v>
      </c>
      <c r="D2007" s="31" t="s">
        <v>4731</v>
      </c>
      <c r="E2007" s="32">
        <f>+VLOOKUP(Table_2[[#This Row],[ID]],LISTAS[],3,0)</f>
        <v>5967.27</v>
      </c>
      <c r="F2007" s="31" t="s">
        <v>9028</v>
      </c>
      <c r="G2007" s="20"/>
      <c r="H2007" s="20"/>
      <c r="I2007" s="110"/>
    </row>
    <row r="2008" spans="1:9" ht="15.75" customHeight="1">
      <c r="A2008" s="31" t="str">
        <f>+Table_2[[#This Row],[Producto]]&amp;Table_2[[#This Row],[Numero]]</f>
        <v>CARBONES19 -  18 x 6 x 6</v>
      </c>
      <c r="B2008" s="31" t="s">
        <v>21</v>
      </c>
      <c r="C2008" s="31" t="s">
        <v>4732</v>
      </c>
      <c r="D2008" s="31" t="s">
        <v>4733</v>
      </c>
      <c r="E2008" s="32">
        <f>+VLOOKUP(Table_2[[#This Row],[ID]],LISTAS[],3,0)</f>
        <v>5967.27</v>
      </c>
      <c r="F2008" s="31" t="s">
        <v>9029</v>
      </c>
      <c r="G2008" s="20"/>
      <c r="H2008" s="20"/>
      <c r="I2008" s="110"/>
    </row>
    <row r="2009" spans="1:9" ht="15.75" customHeight="1">
      <c r="A2009" s="31" t="str">
        <f>+Table_2[[#This Row],[Producto]]&amp;Table_2[[#This Row],[Numero]]</f>
        <v>CARBONES20 -  18 x 17 x 7</v>
      </c>
      <c r="B2009" s="31" t="s">
        <v>21</v>
      </c>
      <c r="C2009" s="31" t="s">
        <v>4734</v>
      </c>
      <c r="D2009" s="31" t="s">
        <v>4735</v>
      </c>
      <c r="E2009" s="32">
        <f>+VLOOKUP(Table_2[[#This Row],[ID]],LISTAS[],3,0)</f>
        <v>5967.27</v>
      </c>
      <c r="F2009" s="31" t="s">
        <v>9030</v>
      </c>
      <c r="G2009" s="20"/>
      <c r="H2009" s="20"/>
      <c r="I2009" s="110"/>
    </row>
    <row r="2010" spans="1:9" ht="15.75" customHeight="1">
      <c r="A2010" s="31" t="str">
        <f>+Table_2[[#This Row],[Producto]]&amp;Table_2[[#This Row],[Numero]]</f>
        <v>CARBONES21 -  22 x 9 x 6</v>
      </c>
      <c r="B2010" s="31" t="s">
        <v>21</v>
      </c>
      <c r="C2010" s="31" t="s">
        <v>4736</v>
      </c>
      <c r="D2010" s="31" t="s">
        <v>4737</v>
      </c>
      <c r="E2010" s="32">
        <f>+VLOOKUP(Table_2[[#This Row],[ID]],LISTAS[],3,0)</f>
        <v>5967.27</v>
      </c>
      <c r="F2010" s="31" t="s">
        <v>9031</v>
      </c>
      <c r="G2010" s="20"/>
      <c r="H2010" s="20"/>
      <c r="I2010" s="110"/>
    </row>
    <row r="2011" spans="1:9" ht="15.75" customHeight="1">
      <c r="A2011" s="31" t="str">
        <f>+Table_2[[#This Row],[Producto]]&amp;Table_2[[#This Row],[Numero]]</f>
        <v>CARBONES22 -  14 x 9,5 x 5</v>
      </c>
      <c r="B2011" s="31" t="s">
        <v>21</v>
      </c>
      <c r="C2011" s="31" t="s">
        <v>4738</v>
      </c>
      <c r="D2011" s="31" t="s">
        <v>4739</v>
      </c>
      <c r="E2011" s="32">
        <f>+VLOOKUP(Table_2[[#This Row],[ID]],LISTAS[],3,0)</f>
        <v>5967.27</v>
      </c>
      <c r="F2011" s="31" t="s">
        <v>9032</v>
      </c>
      <c r="G2011" s="20"/>
      <c r="H2011" s="20"/>
      <c r="I2011" s="110"/>
    </row>
    <row r="2012" spans="1:9" ht="15.75" customHeight="1">
      <c r="A2012" s="31" t="str">
        <f>+Table_2[[#This Row],[Producto]]&amp;Table_2[[#This Row],[Numero]]</f>
        <v>CARBONES24 -  15 x 7 x 6</v>
      </c>
      <c r="B2012" s="31" t="s">
        <v>21</v>
      </c>
      <c r="C2012" s="31" t="s">
        <v>4740</v>
      </c>
      <c r="D2012" s="31" t="s">
        <v>4741</v>
      </c>
      <c r="E2012" s="32">
        <f>+VLOOKUP(Table_2[[#This Row],[ID]],LISTAS[],3,0)</f>
        <v>5967.27</v>
      </c>
      <c r="F2012" s="31" t="s">
        <v>9033</v>
      </c>
      <c r="G2012" s="20"/>
      <c r="H2012" s="20"/>
      <c r="I2012" s="110"/>
    </row>
    <row r="2013" spans="1:9" ht="15.75" customHeight="1">
      <c r="A2013" s="31" t="str">
        <f>+Table_2[[#This Row],[Producto]]&amp;Table_2[[#This Row],[Numero]]</f>
        <v>CARBONES38 -  30 x 9 x 6</v>
      </c>
      <c r="B2013" s="31" t="s">
        <v>21</v>
      </c>
      <c r="C2013" s="31" t="s">
        <v>4742</v>
      </c>
      <c r="D2013" s="31" t="s">
        <v>4743</v>
      </c>
      <c r="E2013" s="32">
        <f>+VLOOKUP(Table_2[[#This Row],[ID]],LISTAS[],3,0)</f>
        <v>5967.27</v>
      </c>
      <c r="F2013" s="31" t="s">
        <v>9034</v>
      </c>
      <c r="G2013" s="20"/>
      <c r="H2013" s="20"/>
      <c r="I2013" s="110"/>
    </row>
    <row r="2014" spans="1:9" ht="15.75" customHeight="1">
      <c r="A2014" s="31" t="str">
        <f>+Table_2[[#This Row],[Producto]]&amp;Table_2[[#This Row],[Numero]]</f>
        <v>CARBONES39 -  22 x 14 x 6</v>
      </c>
      <c r="B2014" s="31" t="s">
        <v>21</v>
      </c>
      <c r="C2014" s="31" t="s">
        <v>4744</v>
      </c>
      <c r="D2014" s="31" t="s">
        <v>4745</v>
      </c>
      <c r="E2014" s="32">
        <f>+VLOOKUP(Table_2[[#This Row],[ID]],LISTAS[],3,0)</f>
        <v>5967.27</v>
      </c>
      <c r="F2014" s="31" t="s">
        <v>9035</v>
      </c>
      <c r="G2014" s="20"/>
      <c r="H2014" s="20"/>
      <c r="I2014" s="110"/>
    </row>
    <row r="2015" spans="1:9" ht="15.75" customHeight="1">
      <c r="A2015" s="31" t="str">
        <f>+Table_2[[#This Row],[Producto]]&amp;Table_2[[#This Row],[Numero]]</f>
        <v>CARBONES41 -  18 x 8 x 5</v>
      </c>
      <c r="B2015" s="31" t="s">
        <v>21</v>
      </c>
      <c r="C2015" s="31" t="s">
        <v>4746</v>
      </c>
      <c r="D2015" s="31" t="s">
        <v>4747</v>
      </c>
      <c r="E2015" s="32">
        <f>+VLOOKUP(Table_2[[#This Row],[ID]],LISTAS[],3,0)</f>
        <v>5967.27</v>
      </c>
      <c r="F2015" s="31" t="s">
        <v>9036</v>
      </c>
      <c r="G2015" s="20"/>
      <c r="H2015" s="20"/>
      <c r="I2015" s="110"/>
    </row>
    <row r="2016" spans="1:9" ht="15.75" customHeight="1">
      <c r="A2016" s="31" t="str">
        <f>+Table_2[[#This Row],[Producto]]&amp;Table_2[[#This Row],[Numero]]</f>
        <v>CARBONES42 -  17 x 8 x 6</v>
      </c>
      <c r="B2016" s="31" t="s">
        <v>21</v>
      </c>
      <c r="C2016" s="31" t="s">
        <v>4748</v>
      </c>
      <c r="D2016" s="31" t="s">
        <v>4749</v>
      </c>
      <c r="E2016" s="32">
        <f>+VLOOKUP(Table_2[[#This Row],[ID]],LISTAS[],3,0)</f>
        <v>5967.27</v>
      </c>
      <c r="F2016" s="31" t="s">
        <v>9037</v>
      </c>
      <c r="G2016" s="20"/>
      <c r="H2016" s="20"/>
      <c r="I2016" s="110"/>
    </row>
    <row r="2017" spans="1:9" ht="15.75" customHeight="1">
      <c r="A2017" s="31" t="str">
        <f>+Table_2[[#This Row],[Producto]]&amp;Table_2[[#This Row],[Numero]]</f>
        <v>CARBONES43 -  13 x 8 x 5</v>
      </c>
      <c r="B2017" s="31" t="s">
        <v>21</v>
      </c>
      <c r="C2017" s="31" t="s">
        <v>4750</v>
      </c>
      <c r="D2017" s="31" t="s">
        <v>4751</v>
      </c>
      <c r="E2017" s="32">
        <f>+VLOOKUP(Table_2[[#This Row],[ID]],LISTAS[],3,0)</f>
        <v>5967.27</v>
      </c>
      <c r="F2017" s="31" t="s">
        <v>9038</v>
      </c>
      <c r="G2017" s="20"/>
      <c r="H2017" s="20"/>
      <c r="I2017" s="110"/>
    </row>
    <row r="2018" spans="1:9" ht="15.75" customHeight="1">
      <c r="A2018" s="31" t="str">
        <f>+Table_2[[#This Row],[Producto]]&amp;Table_2[[#This Row],[Numero]]</f>
        <v>CARBONES44 -  10 x 8 x 5</v>
      </c>
      <c r="B2018" s="31" t="s">
        <v>21</v>
      </c>
      <c r="C2018" s="31" t="s">
        <v>4752</v>
      </c>
      <c r="D2018" s="31" t="s">
        <v>4753</v>
      </c>
      <c r="E2018" s="32">
        <f>+VLOOKUP(Table_2[[#This Row],[ID]],LISTAS[],3,0)</f>
        <v>5462.83</v>
      </c>
      <c r="F2018" s="31" t="s">
        <v>9039</v>
      </c>
      <c r="G2018" s="20"/>
      <c r="H2018" s="20"/>
      <c r="I2018" s="110"/>
    </row>
    <row r="2019" spans="1:9" ht="15.75" customHeight="1">
      <c r="A2019" s="31" t="str">
        <f>+Table_2[[#This Row],[Producto]]&amp;Table_2[[#This Row],[Numero]]</f>
        <v>CARBONES47 - 15 x 9 x 6,3</v>
      </c>
      <c r="B2019" s="31" t="s">
        <v>21</v>
      </c>
      <c r="C2019" s="31" t="s">
        <v>4754</v>
      </c>
      <c r="D2019" s="31" t="s">
        <v>4755</v>
      </c>
      <c r="E2019" s="32">
        <f>+VLOOKUP(Table_2[[#This Row],[ID]],LISTAS[],3,0)</f>
        <v>5967.27</v>
      </c>
      <c r="F2019" s="31" t="s">
        <v>9040</v>
      </c>
      <c r="G2019" s="20"/>
      <c r="H2019" s="20"/>
      <c r="I2019" s="110"/>
    </row>
    <row r="2020" spans="1:9" ht="15.75" customHeight="1">
      <c r="A2020" s="31" t="str">
        <f>+Table_2[[#This Row],[Producto]]&amp;Table_2[[#This Row],[Numero]]</f>
        <v>CARBONES48 -  6 x 10 x 20</v>
      </c>
      <c r="B2020" s="31" t="s">
        <v>21</v>
      </c>
      <c r="C2020" s="31" t="s">
        <v>4756</v>
      </c>
      <c r="D2020" s="31" t="s">
        <v>4757</v>
      </c>
      <c r="E2020" s="32">
        <f>+VLOOKUP(Table_2[[#This Row],[ID]],LISTAS[],3,0)</f>
        <v>5967.27</v>
      </c>
      <c r="F2020" s="31" t="s">
        <v>9041</v>
      </c>
      <c r="G2020" s="20"/>
      <c r="H2020" s="20"/>
      <c r="I2020" s="110"/>
    </row>
    <row r="2021" spans="1:9" ht="15.75" customHeight="1">
      <c r="A2021" s="31" t="str">
        <f>+Table_2[[#This Row],[Producto]]&amp;Table_2[[#This Row],[Numero]]</f>
        <v>CARBONES50 - 20 x 6 x 6</v>
      </c>
      <c r="B2021" s="31" t="s">
        <v>21</v>
      </c>
      <c r="C2021" s="31" t="s">
        <v>4758</v>
      </c>
      <c r="D2021" s="31" t="s">
        <v>4759</v>
      </c>
      <c r="E2021" s="32">
        <f>+VLOOKUP(Table_2[[#This Row],[ID]],LISTAS[],3,0)</f>
        <v>5967.27</v>
      </c>
      <c r="F2021" s="31" t="s">
        <v>9042</v>
      </c>
      <c r="G2021" s="20"/>
      <c r="H2021" s="20"/>
      <c r="I2021" s="110"/>
    </row>
    <row r="2022" spans="1:9" ht="15.75" customHeight="1">
      <c r="A2022" s="31" t="str">
        <f>+Table_2[[#This Row],[Producto]]&amp;Table_2[[#This Row],[Numero]]</f>
        <v>CARBONES53 - 12 x 7,8 x 4,8</v>
      </c>
      <c r="B2022" s="31" t="s">
        <v>21</v>
      </c>
      <c r="C2022" s="31" t="s">
        <v>4760</v>
      </c>
      <c r="D2022" s="31" t="s">
        <v>4761</v>
      </c>
      <c r="E2022" s="32">
        <f>+VLOOKUP(Table_2[[#This Row],[ID]],LISTAS[],3,0)</f>
        <v>5967.27</v>
      </c>
      <c r="F2022" s="31" t="s">
        <v>9043</v>
      </c>
      <c r="G2022" s="20"/>
      <c r="H2022" s="20"/>
      <c r="I2022" s="110"/>
    </row>
    <row r="2023" spans="1:9" ht="15.75" customHeight="1">
      <c r="A2023" s="31" t="str">
        <f>+Table_2[[#This Row],[Producto]]&amp;Table_2[[#This Row],[Numero]]</f>
        <v>CARBONES54 - 6 x 8 x 15</v>
      </c>
      <c r="B2023" s="31" t="s">
        <v>21</v>
      </c>
      <c r="C2023" s="31" t="s">
        <v>4762</v>
      </c>
      <c r="D2023" s="31" t="s">
        <v>4763</v>
      </c>
      <c r="E2023" s="32">
        <f>+VLOOKUP(Table_2[[#This Row],[ID]],LISTAS[],3,0)</f>
        <v>5462.83</v>
      </c>
      <c r="F2023" s="31" t="s">
        <v>9044</v>
      </c>
      <c r="G2023" s="20"/>
      <c r="H2023" s="20"/>
      <c r="I2023" s="110"/>
    </row>
    <row r="2024" spans="1:9" ht="15.75" customHeight="1">
      <c r="A2024" s="31" t="str">
        <f>+Table_2[[#This Row],[Producto]]&amp;Table_2[[#This Row],[Numero]]</f>
        <v>CARBONES55 - 5 x 8 x 14</v>
      </c>
      <c r="B2024" s="31" t="s">
        <v>21</v>
      </c>
      <c r="C2024" s="31" t="s">
        <v>4764</v>
      </c>
      <c r="D2024" s="31" t="s">
        <v>4765</v>
      </c>
      <c r="E2024" s="32">
        <f>+VLOOKUP(Table_2[[#This Row],[ID]],LISTAS[],3,0)</f>
        <v>5967.27</v>
      </c>
      <c r="F2024" s="31" t="s">
        <v>9045</v>
      </c>
      <c r="G2024" s="20"/>
      <c r="H2024" s="20"/>
      <c r="I2024" s="110"/>
    </row>
    <row r="2025" spans="1:9" ht="15.75" customHeight="1">
      <c r="A2025" s="31" t="str">
        <f>+Table_2[[#This Row],[Producto]]&amp;Table_2[[#This Row],[Numero]]</f>
        <v>CARBONES62 - 6 x 10 x 14</v>
      </c>
      <c r="B2025" s="31" t="s">
        <v>21</v>
      </c>
      <c r="C2025" s="31" t="s">
        <v>4766</v>
      </c>
      <c r="D2025" s="31" t="s">
        <v>4767</v>
      </c>
      <c r="E2025" s="32">
        <f>+VLOOKUP(Table_2[[#This Row],[ID]],LISTAS[],3,0)</f>
        <v>5967.27</v>
      </c>
      <c r="F2025" s="31" t="s">
        <v>9046</v>
      </c>
      <c r="G2025" s="20"/>
      <c r="H2025" s="20"/>
      <c r="I2025" s="110"/>
    </row>
    <row r="2026" spans="1:9" ht="15.75" customHeight="1">
      <c r="A2026" s="31" t="str">
        <f>+Table_2[[#This Row],[Producto]]&amp;Table_2[[#This Row],[Numero]]</f>
        <v>CARBONES70 - 14 x 7 x 6</v>
      </c>
      <c r="B2026" s="31" t="s">
        <v>21</v>
      </c>
      <c r="C2026" s="31" t="s">
        <v>4768</v>
      </c>
      <c r="D2026" s="31" t="s">
        <v>4769</v>
      </c>
      <c r="E2026" s="32">
        <f>+VLOOKUP(Table_2[[#This Row],[ID]],LISTAS[],3,0)</f>
        <v>5967.27</v>
      </c>
      <c r="F2026" s="31" t="s">
        <v>9047</v>
      </c>
      <c r="G2026" s="20"/>
      <c r="H2026" s="20"/>
      <c r="I2026" s="110"/>
    </row>
    <row r="2027" spans="1:9" ht="15.75" customHeight="1">
      <c r="A2027" s="31" t="str">
        <f>+Table_2[[#This Row],[Producto]]&amp;Table_2[[#This Row],[Numero]]</f>
        <v>CARBONES81 - 15 x 4,5 x 4,5</v>
      </c>
      <c r="B2027" s="31" t="s">
        <v>21</v>
      </c>
      <c r="C2027" s="31" t="s">
        <v>4770</v>
      </c>
      <c r="D2027" s="31" t="s">
        <v>4771</v>
      </c>
      <c r="E2027" s="32">
        <f>+VLOOKUP(Table_2[[#This Row],[ID]],LISTAS[],3,0)</f>
        <v>5967.27</v>
      </c>
      <c r="F2027" s="31" t="s">
        <v>9048</v>
      </c>
      <c r="G2027" s="20"/>
      <c r="H2027" s="20"/>
      <c r="I2027" s="110"/>
    </row>
    <row r="2028" spans="1:9" ht="15.75" customHeight="1">
      <c r="A2028" s="31" t="str">
        <f>+Table_2[[#This Row],[Producto]]&amp;Table_2[[#This Row],[Numero]]</f>
        <v>CARBONES82 - 18 x 8 x 6</v>
      </c>
      <c r="B2028" s="31" t="s">
        <v>21</v>
      </c>
      <c r="C2028" s="31" t="s">
        <v>4772</v>
      </c>
      <c r="D2028" s="31" t="s">
        <v>4773</v>
      </c>
      <c r="E2028" s="32">
        <f>+VLOOKUP(Table_2[[#This Row],[ID]],LISTAS[],3,0)</f>
        <v>5967.27</v>
      </c>
      <c r="F2028" s="31" t="s">
        <v>9049</v>
      </c>
      <c r="G2028" s="20"/>
      <c r="H2028" s="20"/>
      <c r="I2028" s="110"/>
    </row>
    <row r="2029" spans="1:9" ht="15.75" customHeight="1">
      <c r="A2029" s="31" t="str">
        <f>+Table_2[[#This Row],[Producto]]&amp;Table_2[[#This Row],[Numero]]</f>
        <v>CARBONES89 - 19 x 18 x 7</v>
      </c>
      <c r="B2029" s="31" t="s">
        <v>21</v>
      </c>
      <c r="C2029" s="31" t="s">
        <v>4774</v>
      </c>
      <c r="D2029" s="31" t="s">
        <v>4775</v>
      </c>
      <c r="E2029" s="32">
        <f>+VLOOKUP(Table_2[[#This Row],[ID]],LISTAS[],3,0)</f>
        <v>5967.27</v>
      </c>
      <c r="F2029" s="31" t="s">
        <v>9050</v>
      </c>
      <c r="G2029" s="20"/>
      <c r="H2029" s="20"/>
      <c r="I2029" s="110"/>
    </row>
    <row r="2030" spans="1:9" ht="15.75" customHeight="1">
      <c r="A2030" s="31" t="str">
        <f>+Table_2[[#This Row],[Producto]]&amp;Table_2[[#This Row],[Numero]]</f>
        <v>CARBONES94 - 14 x 10 x 6</v>
      </c>
      <c r="B2030" s="31" t="s">
        <v>21</v>
      </c>
      <c r="C2030" s="31" t="s">
        <v>4776</v>
      </c>
      <c r="D2030" s="31" t="s">
        <v>4777</v>
      </c>
      <c r="E2030" s="32">
        <f>+VLOOKUP(Table_2[[#This Row],[ID]],LISTAS[],3,0)</f>
        <v>5967.27</v>
      </c>
      <c r="F2030" s="31" t="s">
        <v>9051</v>
      </c>
      <c r="G2030" s="20"/>
      <c r="H2030" s="20"/>
      <c r="I2030" s="110"/>
    </row>
    <row r="2031" spans="1:9" ht="15.75" customHeight="1">
      <c r="A2031" s="31" t="str">
        <f>+Table_2[[#This Row],[Producto]]&amp;Table_2[[#This Row],[Numero]]</f>
        <v>CARBONES105 - 16 x 11 x 6</v>
      </c>
      <c r="B2031" s="31" t="s">
        <v>21</v>
      </c>
      <c r="C2031" s="31" t="s">
        <v>4778</v>
      </c>
      <c r="D2031" s="31" t="s">
        <v>4779</v>
      </c>
      <c r="E2031" s="32">
        <f>+VLOOKUP(Table_2[[#This Row],[ID]],LISTAS[],3,0)</f>
        <v>5967.27</v>
      </c>
      <c r="F2031" s="31" t="s">
        <v>9052</v>
      </c>
      <c r="G2031" s="20"/>
      <c r="H2031" s="20"/>
      <c r="I2031" s="110"/>
    </row>
    <row r="2032" spans="1:9" ht="15.75" customHeight="1">
      <c r="A2032" s="31" t="str">
        <f>+Table_2[[#This Row],[Producto]]&amp;Table_2[[#This Row],[Numero]]</f>
        <v>CARBONES107 - 14 x 8 x 5</v>
      </c>
      <c r="B2032" s="31" t="s">
        <v>21</v>
      </c>
      <c r="C2032" s="31" t="s">
        <v>4780</v>
      </c>
      <c r="D2032" s="31" t="s">
        <v>4781</v>
      </c>
      <c r="E2032" s="32">
        <f>+VLOOKUP(Table_2[[#This Row],[ID]],LISTAS[],3,0)</f>
        <v>5967.27</v>
      </c>
      <c r="F2032" s="31" t="s">
        <v>9053</v>
      </c>
      <c r="G2032" s="20"/>
      <c r="H2032" s="20"/>
      <c r="I2032" s="110"/>
    </row>
    <row r="2033" spans="1:9" ht="15.75" customHeight="1">
      <c r="A2033" s="31" t="str">
        <f>+Table_2[[#This Row],[Producto]]&amp;Table_2[[#This Row],[Numero]]</f>
        <v>CARBONES108 - 18 x 8 x 6</v>
      </c>
      <c r="B2033" s="31" t="s">
        <v>21</v>
      </c>
      <c r="C2033" s="31" t="s">
        <v>4782</v>
      </c>
      <c r="D2033" s="31" t="s">
        <v>4781</v>
      </c>
      <c r="E2033" s="32">
        <f>+VLOOKUP(Table_2[[#This Row],[ID]],LISTAS[],3,0)</f>
        <v>5967.27</v>
      </c>
      <c r="F2033" s="31" t="s">
        <v>9054</v>
      </c>
      <c r="G2033" s="20"/>
      <c r="H2033" s="20"/>
      <c r="I2033" s="110"/>
    </row>
    <row r="2034" spans="1:9" ht="15.75" customHeight="1">
      <c r="A2034" s="31" t="str">
        <f>+Table_2[[#This Row],[Producto]]&amp;Table_2[[#This Row],[Numero]]</f>
        <v>CARBONES109 - 13,7 x 7 x 6</v>
      </c>
      <c r="B2034" s="31" t="s">
        <v>21</v>
      </c>
      <c r="C2034" s="31" t="s">
        <v>4783</v>
      </c>
      <c r="D2034" s="31" t="s">
        <v>4784</v>
      </c>
      <c r="E2034" s="32">
        <f>+VLOOKUP(Table_2[[#This Row],[ID]],LISTAS[],3,0)</f>
        <v>5979.93</v>
      </c>
      <c r="F2034" s="31" t="s">
        <v>9055</v>
      </c>
      <c r="G2034" s="20"/>
      <c r="H2034" s="20"/>
      <c r="I2034" s="110"/>
    </row>
    <row r="2035" spans="1:9" ht="15.75" customHeight="1">
      <c r="A2035" s="31" t="str">
        <f>+Table_2[[#This Row],[Producto]]&amp;Table_2[[#This Row],[Numero]]</f>
        <v>CARBONESExhibidor</v>
      </c>
      <c r="B2035" s="31" t="s">
        <v>21</v>
      </c>
      <c r="C2035" s="31" t="s">
        <v>4786</v>
      </c>
      <c r="D2035" s="31" t="s">
        <v>4786</v>
      </c>
      <c r="E2035" s="32">
        <f>+VLOOKUP(Table_2[[#This Row],[ID]],LISTAS[],3,0)</f>
        <v>0</v>
      </c>
      <c r="F2035" s="31">
        <v>0</v>
      </c>
      <c r="G2035" s="20"/>
      <c r="H2035" s="20"/>
      <c r="I2035" s="110"/>
    </row>
    <row r="2036" spans="1:9" ht="15.75" customHeight="1">
      <c r="A2036" s="31" t="str">
        <f>+Table_2[[#This Row],[Producto]]&amp;Table_2[[#This Row],[Numero]]</f>
        <v>ESPINAS ELASTICAS2 x 12</v>
      </c>
      <c r="B2036" s="31" t="s">
        <v>28</v>
      </c>
      <c r="C2036" s="31" t="s">
        <v>4787</v>
      </c>
      <c r="D2036" s="31" t="s">
        <v>4788</v>
      </c>
      <c r="E2036" s="32">
        <f>+VLOOKUP(Table_2[[#This Row],[ID]],LISTAS[],3,0)</f>
        <v>52.79</v>
      </c>
      <c r="F2036" s="31" t="s">
        <v>9057</v>
      </c>
      <c r="G2036" s="20"/>
      <c r="H2036" s="20"/>
      <c r="I2036" s="110"/>
    </row>
    <row r="2037" spans="1:9" ht="15.75" customHeight="1">
      <c r="A2037" s="31" t="str">
        <f>+Table_2[[#This Row],[Producto]]&amp;Table_2[[#This Row],[Numero]]</f>
        <v>ESPINAS ELASTICAS2 x 16</v>
      </c>
      <c r="B2037" s="31" t="s">
        <v>28</v>
      </c>
      <c r="C2037" s="31" t="s">
        <v>4789</v>
      </c>
      <c r="D2037" s="31" t="s">
        <v>4790</v>
      </c>
      <c r="E2037" s="32">
        <f>+VLOOKUP(Table_2[[#This Row],[ID]],LISTAS[],3,0)</f>
        <v>70.39</v>
      </c>
      <c r="F2037" s="31" t="s">
        <v>9058</v>
      </c>
      <c r="G2037" s="20"/>
      <c r="H2037" s="20"/>
      <c r="I2037" s="110"/>
    </row>
    <row r="2038" spans="1:9" ht="15.75" customHeight="1">
      <c r="A2038" s="31" t="str">
        <f>+Table_2[[#This Row],[Producto]]&amp;Table_2[[#This Row],[Numero]]</f>
        <v>ESPINAS ELASTICAS2 x 20</v>
      </c>
      <c r="B2038" s="31" t="s">
        <v>28</v>
      </c>
      <c r="C2038" s="31" t="s">
        <v>4791</v>
      </c>
      <c r="D2038" s="31" t="s">
        <v>4792</v>
      </c>
      <c r="E2038" s="32">
        <f>+VLOOKUP(Table_2[[#This Row],[ID]],LISTAS[],3,0)</f>
        <v>87.97</v>
      </c>
      <c r="F2038" s="31" t="s">
        <v>9059</v>
      </c>
      <c r="G2038" s="20"/>
      <c r="H2038" s="20"/>
      <c r="I2038" s="110"/>
    </row>
    <row r="2039" spans="1:9" ht="15.75" customHeight="1">
      <c r="A2039" s="31" t="str">
        <f>+Table_2[[#This Row],[Producto]]&amp;Table_2[[#This Row],[Numero]]</f>
        <v>ESPINAS ELASTICAS2,5 x 14</v>
      </c>
      <c r="B2039" s="31" t="s">
        <v>28</v>
      </c>
      <c r="C2039" s="31" t="s">
        <v>4793</v>
      </c>
      <c r="D2039" s="31" t="s">
        <v>4794</v>
      </c>
      <c r="E2039" s="32">
        <f>+VLOOKUP(Table_2[[#This Row],[ID]],LISTAS[],3,0)</f>
        <v>77.180000000000007</v>
      </c>
      <c r="F2039" s="31" t="s">
        <v>9060</v>
      </c>
      <c r="G2039" s="20"/>
      <c r="H2039" s="20"/>
      <c r="I2039" s="110"/>
    </row>
    <row r="2040" spans="1:9" ht="15.75" customHeight="1">
      <c r="A2040" s="31" t="str">
        <f>+Table_2[[#This Row],[Producto]]&amp;Table_2[[#This Row],[Numero]]</f>
        <v>ESPINAS ELASTICAS2,5 x 16</v>
      </c>
      <c r="B2040" s="31" t="s">
        <v>28</v>
      </c>
      <c r="C2040" s="31" t="s">
        <v>4795</v>
      </c>
      <c r="D2040" s="31" t="s">
        <v>4796</v>
      </c>
      <c r="E2040" s="32">
        <f>+VLOOKUP(Table_2[[#This Row],[ID]],LISTAS[],3,0)</f>
        <v>88.17</v>
      </c>
      <c r="F2040" s="31" t="s">
        <v>9061</v>
      </c>
      <c r="G2040" s="20"/>
      <c r="H2040" s="20"/>
      <c r="I2040" s="110"/>
    </row>
    <row r="2041" spans="1:9" ht="15.75" customHeight="1">
      <c r="A2041" s="31" t="str">
        <f>+Table_2[[#This Row],[Producto]]&amp;Table_2[[#This Row],[Numero]]</f>
        <v xml:space="preserve">ESPINAS ELASTICAS2,5 x 26 </v>
      </c>
      <c r="B2041" s="31" t="s">
        <v>28</v>
      </c>
      <c r="C2041" s="31" t="s">
        <v>4797</v>
      </c>
      <c r="D2041" s="31" t="s">
        <v>4798</v>
      </c>
      <c r="E2041" s="32">
        <f>+VLOOKUP(Table_2[[#This Row],[ID]],LISTAS[],3,0)</f>
        <v>143.31</v>
      </c>
      <c r="F2041" s="31" t="s">
        <v>9062</v>
      </c>
      <c r="G2041" s="20"/>
      <c r="H2041" s="20"/>
      <c r="I2041" s="110"/>
    </row>
    <row r="2042" spans="1:9" ht="15.75" customHeight="1">
      <c r="A2042" s="31" t="str">
        <f>+Table_2[[#This Row],[Producto]]&amp;Table_2[[#This Row],[Numero]]</f>
        <v>ESPINAS ELASTICAS2,5 x 30</v>
      </c>
      <c r="B2042" s="31" t="s">
        <v>28</v>
      </c>
      <c r="C2042" s="31" t="s">
        <v>4799</v>
      </c>
      <c r="D2042" s="31" t="s">
        <v>4800</v>
      </c>
      <c r="E2042" s="32">
        <f>+VLOOKUP(Table_2[[#This Row],[ID]],LISTAS[],3,0)</f>
        <v>165.43</v>
      </c>
      <c r="F2042" s="31" t="s">
        <v>9063</v>
      </c>
      <c r="G2042" s="20"/>
      <c r="H2042" s="20"/>
      <c r="I2042" s="110"/>
    </row>
    <row r="2043" spans="1:9" ht="15.75" customHeight="1">
      <c r="A2043" s="31" t="str">
        <f>+Table_2[[#This Row],[Producto]]&amp;Table_2[[#This Row],[Numero]]</f>
        <v>ESPINAS ELASTICAS3 x 14</v>
      </c>
      <c r="B2043" s="31" t="s">
        <v>28</v>
      </c>
      <c r="C2043" s="31" t="s">
        <v>4801</v>
      </c>
      <c r="D2043" s="31" t="s">
        <v>4802</v>
      </c>
      <c r="E2043" s="32">
        <f>+VLOOKUP(Table_2[[#This Row],[ID]],LISTAS[],3,0)</f>
        <v>94.37</v>
      </c>
      <c r="F2043" s="31" t="s">
        <v>9064</v>
      </c>
      <c r="G2043" s="20"/>
      <c r="H2043" s="20"/>
      <c r="I2043" s="110"/>
    </row>
    <row r="2044" spans="1:9" ht="15.75" customHeight="1">
      <c r="A2044" s="31" t="str">
        <f>+Table_2[[#This Row],[Producto]]&amp;Table_2[[#This Row],[Numero]]</f>
        <v>ESPINAS ELASTICAS3 x 16</v>
      </c>
      <c r="B2044" s="31" t="s">
        <v>28</v>
      </c>
      <c r="C2044" s="31" t="s">
        <v>4803</v>
      </c>
      <c r="D2044" s="31" t="s">
        <v>4804</v>
      </c>
      <c r="E2044" s="32">
        <f>+VLOOKUP(Table_2[[#This Row],[ID]],LISTAS[],3,0)</f>
        <v>121.36</v>
      </c>
      <c r="F2044" s="31" t="s">
        <v>9065</v>
      </c>
      <c r="G2044" s="20"/>
      <c r="H2044" s="20"/>
      <c r="I2044" s="110"/>
    </row>
    <row r="2045" spans="1:9" ht="15.75" customHeight="1">
      <c r="A2045" s="31" t="str">
        <f>+Table_2[[#This Row],[Producto]]&amp;Table_2[[#This Row],[Numero]]</f>
        <v>ESPINAS ELASTICAS3 x 20</v>
      </c>
      <c r="B2045" s="31" t="s">
        <v>28</v>
      </c>
      <c r="C2045" s="31" t="s">
        <v>4511</v>
      </c>
      <c r="D2045" s="31" t="s">
        <v>4805</v>
      </c>
      <c r="E2045" s="32">
        <f>+VLOOKUP(Table_2[[#This Row],[ID]],LISTAS[],3,0)</f>
        <v>134.87</v>
      </c>
      <c r="F2045" s="31" t="s">
        <v>9066</v>
      </c>
      <c r="G2045" s="20"/>
      <c r="H2045" s="20"/>
      <c r="I2045" s="110"/>
    </row>
    <row r="2046" spans="1:9" ht="15.75" customHeight="1">
      <c r="A2046" s="31" t="str">
        <f>+Table_2[[#This Row],[Producto]]&amp;Table_2[[#This Row],[Numero]]</f>
        <v>ESPINAS ELASTICAS3 x 26</v>
      </c>
      <c r="B2046" s="31" t="s">
        <v>28</v>
      </c>
      <c r="C2046" s="31" t="s">
        <v>4806</v>
      </c>
      <c r="D2046" s="31" t="s">
        <v>4807</v>
      </c>
      <c r="E2046" s="32">
        <f>+VLOOKUP(Table_2[[#This Row],[ID]],LISTAS[],3,0)</f>
        <v>175.34</v>
      </c>
      <c r="F2046" s="31" t="s">
        <v>9067</v>
      </c>
      <c r="G2046" s="20"/>
      <c r="H2046" s="20"/>
      <c r="I2046" s="110"/>
    </row>
    <row r="2047" spans="1:9" ht="15.75" customHeight="1">
      <c r="A2047" s="31" t="str">
        <f>+Table_2[[#This Row],[Producto]]&amp;Table_2[[#This Row],[Numero]]</f>
        <v>ESPINAS ELASTICAS3 x 30</v>
      </c>
      <c r="B2047" s="31" t="s">
        <v>28</v>
      </c>
      <c r="C2047" s="31" t="s">
        <v>4808</v>
      </c>
      <c r="D2047" s="31" t="s">
        <v>4809</v>
      </c>
      <c r="E2047" s="32">
        <f>+VLOOKUP(Table_2[[#This Row],[ID]],LISTAS[],3,0)</f>
        <v>202.27</v>
      </c>
      <c r="F2047" s="31" t="s">
        <v>9068</v>
      </c>
      <c r="G2047" s="20"/>
      <c r="H2047" s="20"/>
      <c r="I2047" s="110"/>
    </row>
    <row r="2048" spans="1:9" ht="15.75" customHeight="1">
      <c r="A2048" s="31" t="str">
        <f>+Table_2[[#This Row],[Producto]]&amp;Table_2[[#This Row],[Numero]]</f>
        <v>ESPINAS ELASTICAS3 x 36</v>
      </c>
      <c r="B2048" s="31" t="s">
        <v>28</v>
      </c>
      <c r="C2048" s="31" t="s">
        <v>4810</v>
      </c>
      <c r="D2048" s="31" t="s">
        <v>4811</v>
      </c>
      <c r="E2048" s="32">
        <f>+VLOOKUP(Table_2[[#This Row],[ID]],LISTAS[],3,0)</f>
        <v>242.79</v>
      </c>
      <c r="F2048" s="31" t="s">
        <v>9069</v>
      </c>
      <c r="G2048" s="20"/>
      <c r="H2048" s="20"/>
      <c r="I2048" s="110"/>
    </row>
    <row r="2049" spans="1:9" ht="15.75" customHeight="1">
      <c r="A2049" s="31" t="str">
        <f>+Table_2[[#This Row],[Producto]]&amp;Table_2[[#This Row],[Numero]]</f>
        <v>ESPINAS ELASTICAS3 x 40</v>
      </c>
      <c r="B2049" s="31" t="s">
        <v>28</v>
      </c>
      <c r="C2049" s="31" t="s">
        <v>4812</v>
      </c>
      <c r="D2049" s="31" t="s">
        <v>4813</v>
      </c>
      <c r="E2049" s="32">
        <f>+VLOOKUP(Table_2[[#This Row],[ID]],LISTAS[],3,0)</f>
        <v>269.73</v>
      </c>
      <c r="F2049" s="31" t="s">
        <v>9070</v>
      </c>
      <c r="G2049" s="20"/>
      <c r="H2049" s="20"/>
      <c r="I2049" s="110"/>
    </row>
    <row r="2050" spans="1:9" ht="15.75" customHeight="1">
      <c r="A2050" s="31" t="str">
        <f>+Table_2[[#This Row],[Producto]]&amp;Table_2[[#This Row],[Numero]]</f>
        <v>ESPINAS ELASTICAS3 x 45</v>
      </c>
      <c r="B2050" s="31" t="s">
        <v>28</v>
      </c>
      <c r="C2050" s="31" t="s">
        <v>4814</v>
      </c>
      <c r="D2050" s="31" t="s">
        <v>4815</v>
      </c>
      <c r="E2050" s="32">
        <f>+VLOOKUP(Table_2[[#This Row],[ID]],LISTAS[],3,0)</f>
        <v>303.47000000000003</v>
      </c>
      <c r="F2050" s="31" t="s">
        <v>9071</v>
      </c>
      <c r="G2050" s="20"/>
      <c r="H2050" s="20"/>
      <c r="I2050" s="110"/>
    </row>
    <row r="2051" spans="1:9" ht="15.75" customHeight="1">
      <c r="A2051" s="31" t="str">
        <f>+Table_2[[#This Row],[Producto]]&amp;Table_2[[#This Row],[Numero]]</f>
        <v>ESPINAS ELASTICAS3 x 50</v>
      </c>
      <c r="B2051" s="31" t="s">
        <v>28</v>
      </c>
      <c r="C2051" s="31" t="s">
        <v>4816</v>
      </c>
      <c r="D2051" s="31" t="s">
        <v>4817</v>
      </c>
      <c r="E2051" s="32">
        <f>+VLOOKUP(Table_2[[#This Row],[ID]],LISTAS[],3,0)</f>
        <v>335.36</v>
      </c>
      <c r="F2051" s="31" t="s">
        <v>9072</v>
      </c>
      <c r="G2051" s="20"/>
      <c r="H2051" s="20"/>
      <c r="I2051" s="110"/>
    </row>
    <row r="2052" spans="1:9" ht="15.75" customHeight="1">
      <c r="A2052" s="31" t="str">
        <f>+Table_2[[#This Row],[Producto]]&amp;Table_2[[#This Row],[Numero]]</f>
        <v>ESPINAS ELASTICAS3,5 x 20</v>
      </c>
      <c r="B2052" s="31" t="s">
        <v>28</v>
      </c>
      <c r="C2052" s="31" t="s">
        <v>4818</v>
      </c>
      <c r="D2052" s="31" t="s">
        <v>4819</v>
      </c>
      <c r="E2052" s="32">
        <f>+VLOOKUP(Table_2[[#This Row],[ID]],LISTAS[],3,0)</f>
        <v>140.32</v>
      </c>
      <c r="F2052" s="31" t="s">
        <v>9073</v>
      </c>
      <c r="G2052" s="20"/>
      <c r="H2052" s="20"/>
      <c r="I2052" s="110"/>
    </row>
    <row r="2053" spans="1:9" ht="15.75" customHeight="1">
      <c r="A2053" s="31" t="str">
        <f>+Table_2[[#This Row],[Producto]]&amp;Table_2[[#This Row],[Numero]]</f>
        <v>ESPINAS ELASTICAS3,5 x 30</v>
      </c>
      <c r="B2053" s="31" t="s">
        <v>28</v>
      </c>
      <c r="C2053" s="31" t="s">
        <v>4820</v>
      </c>
      <c r="D2053" s="31" t="s">
        <v>4821</v>
      </c>
      <c r="E2053" s="32">
        <f>+VLOOKUP(Table_2[[#This Row],[ID]],LISTAS[],3,0)</f>
        <v>254.95</v>
      </c>
      <c r="F2053" s="31" t="s">
        <v>9074</v>
      </c>
      <c r="G2053" s="20"/>
      <c r="H2053" s="20"/>
      <c r="I2053" s="110"/>
    </row>
    <row r="2054" spans="1:9" ht="15.75" customHeight="1">
      <c r="A2054" s="31" t="str">
        <f>+Table_2[[#This Row],[Producto]]&amp;Table_2[[#This Row],[Numero]]</f>
        <v>ESPINAS ELASTICAS3,5 x 40</v>
      </c>
      <c r="B2054" s="31" t="s">
        <v>28</v>
      </c>
      <c r="C2054" s="31" t="s">
        <v>4822</v>
      </c>
      <c r="D2054" s="31" t="s">
        <v>4823</v>
      </c>
      <c r="E2054" s="32">
        <f>+VLOOKUP(Table_2[[#This Row],[ID]],LISTAS[],3,0)</f>
        <v>340</v>
      </c>
      <c r="F2054" s="31" t="s">
        <v>9075</v>
      </c>
      <c r="G2054" s="20"/>
      <c r="H2054" s="20"/>
      <c r="I2054" s="110"/>
    </row>
    <row r="2055" spans="1:9" ht="15.75" customHeight="1">
      <c r="A2055" s="31" t="str">
        <f>+Table_2[[#This Row],[Producto]]&amp;Table_2[[#This Row],[Numero]]</f>
        <v>ESPINAS ELASTICAS3,5 x 50</v>
      </c>
      <c r="B2055" s="31" t="s">
        <v>28</v>
      </c>
      <c r="C2055" s="31" t="s">
        <v>4824</v>
      </c>
      <c r="D2055" s="31" t="s">
        <v>4825</v>
      </c>
      <c r="E2055" s="32">
        <f>+VLOOKUP(Table_2[[#This Row],[ID]],LISTAS[],3,0)</f>
        <v>424.96</v>
      </c>
      <c r="F2055" s="31" t="s">
        <v>9076</v>
      </c>
      <c r="G2055" s="20"/>
      <c r="H2055" s="20"/>
      <c r="I2055" s="110"/>
    </row>
    <row r="2056" spans="1:9" ht="15.75" customHeight="1">
      <c r="A2056" s="31" t="str">
        <f>+Table_2[[#This Row],[Producto]]&amp;Table_2[[#This Row],[Numero]]</f>
        <v>ESPINAS ELASTICAS4 x 20</v>
      </c>
      <c r="B2056" s="31" t="s">
        <v>28</v>
      </c>
      <c r="C2056" s="31" t="s">
        <v>4826</v>
      </c>
      <c r="D2056" s="31" t="s">
        <v>4827</v>
      </c>
      <c r="E2056" s="32">
        <f>+VLOOKUP(Table_2[[#This Row],[ID]],LISTAS[],3,0)</f>
        <v>195.86</v>
      </c>
      <c r="F2056" s="31" t="s">
        <v>9077</v>
      </c>
      <c r="G2056" s="20"/>
      <c r="H2056" s="20"/>
      <c r="I2056" s="110"/>
    </row>
    <row r="2057" spans="1:9" ht="15.75" customHeight="1">
      <c r="A2057" s="31" t="str">
        <f>+Table_2[[#This Row],[Producto]]&amp;Table_2[[#This Row],[Numero]]</f>
        <v>ESPINAS ELASTICAS4 x 26</v>
      </c>
      <c r="B2057" s="31" t="s">
        <v>28</v>
      </c>
      <c r="C2057" s="31" t="s">
        <v>4828</v>
      </c>
      <c r="D2057" s="31" t="s">
        <v>4829</v>
      </c>
      <c r="E2057" s="32">
        <f>+VLOOKUP(Table_2[[#This Row],[ID]],LISTAS[],3,0)</f>
        <v>254.58</v>
      </c>
      <c r="F2057" s="31" t="s">
        <v>9078</v>
      </c>
      <c r="G2057" s="20"/>
      <c r="H2057" s="20"/>
      <c r="I2057" s="110"/>
    </row>
    <row r="2058" spans="1:9" ht="15.75" customHeight="1">
      <c r="A2058" s="31" t="str">
        <f>+Table_2[[#This Row],[Producto]]&amp;Table_2[[#This Row],[Numero]]</f>
        <v>ESPINAS ELASTICAS4 x 30</v>
      </c>
      <c r="B2058" s="31" t="s">
        <v>28</v>
      </c>
      <c r="C2058" s="31" t="s">
        <v>4830</v>
      </c>
      <c r="D2058" s="31" t="s">
        <v>4831</v>
      </c>
      <c r="E2058" s="32">
        <f>+VLOOKUP(Table_2[[#This Row],[ID]],LISTAS[],3,0)</f>
        <v>293.77999999999997</v>
      </c>
      <c r="F2058" s="31" t="s">
        <v>9079</v>
      </c>
      <c r="G2058" s="20"/>
      <c r="H2058" s="20"/>
      <c r="I2058" s="110"/>
    </row>
    <row r="2059" spans="1:9" ht="15.75" customHeight="1">
      <c r="A2059" s="31" t="str">
        <f>+Table_2[[#This Row],[Producto]]&amp;Table_2[[#This Row],[Numero]]</f>
        <v>ESPINAS ELASTICAS4 x 40</v>
      </c>
      <c r="B2059" s="31" t="s">
        <v>28</v>
      </c>
      <c r="C2059" s="31" t="s">
        <v>4832</v>
      </c>
      <c r="D2059" s="31" t="s">
        <v>4833</v>
      </c>
      <c r="E2059" s="32">
        <f>+VLOOKUP(Table_2[[#This Row],[ID]],LISTAS[],3,0)</f>
        <v>391.72</v>
      </c>
      <c r="F2059" s="31" t="s">
        <v>9080</v>
      </c>
      <c r="G2059" s="20"/>
      <c r="H2059" s="20"/>
      <c r="I2059" s="110"/>
    </row>
    <row r="2060" spans="1:9" ht="15.75" customHeight="1">
      <c r="A2060" s="31" t="str">
        <f>+Table_2[[#This Row],[Producto]]&amp;Table_2[[#This Row],[Numero]]</f>
        <v>ESPINAS ELASTICAS4 x 50</v>
      </c>
      <c r="B2060" s="31" t="s">
        <v>28</v>
      </c>
      <c r="C2060" s="31" t="s">
        <v>4834</v>
      </c>
      <c r="D2060" s="31" t="s">
        <v>4835</v>
      </c>
      <c r="E2060" s="32">
        <f>+VLOOKUP(Table_2[[#This Row],[ID]],LISTAS[],3,0)</f>
        <v>489.64</v>
      </c>
      <c r="F2060" s="31" t="s">
        <v>9081</v>
      </c>
      <c r="G2060" s="20"/>
      <c r="H2060" s="20"/>
      <c r="I2060" s="110"/>
    </row>
    <row r="2061" spans="1:9" ht="15.75" customHeight="1">
      <c r="A2061" s="31" t="str">
        <f>+Table_2[[#This Row],[Producto]]&amp;Table_2[[#This Row],[Numero]]</f>
        <v>ESPINAS ELASTICAS4,5 x 20</v>
      </c>
      <c r="B2061" s="31" t="s">
        <v>28</v>
      </c>
      <c r="C2061" s="31" t="s">
        <v>4836</v>
      </c>
      <c r="D2061" s="31" t="s">
        <v>4837</v>
      </c>
      <c r="E2061" s="32">
        <f>+VLOOKUP(Table_2[[#This Row],[ID]],LISTAS[],3,0)</f>
        <v>275.19</v>
      </c>
      <c r="F2061" s="31" t="s">
        <v>9082</v>
      </c>
      <c r="G2061" s="20"/>
      <c r="H2061" s="20"/>
      <c r="I2061" s="110"/>
    </row>
    <row r="2062" spans="1:9" ht="15.75" customHeight="1">
      <c r="A2062" s="31" t="str">
        <f>+Table_2[[#This Row],[Producto]]&amp;Table_2[[#This Row],[Numero]]</f>
        <v>ESPINAS ELASTICAS4,5 x 30</v>
      </c>
      <c r="B2062" s="31" t="s">
        <v>28</v>
      </c>
      <c r="C2062" s="31" t="s">
        <v>4838</v>
      </c>
      <c r="D2062" s="31" t="s">
        <v>4839</v>
      </c>
      <c r="E2062" s="32">
        <f>+VLOOKUP(Table_2[[#This Row],[ID]],LISTAS[],3,0)</f>
        <v>355.19</v>
      </c>
      <c r="F2062" s="31" t="s">
        <v>9083</v>
      </c>
      <c r="G2062" s="20"/>
      <c r="H2062" s="20"/>
      <c r="I2062" s="110"/>
    </row>
    <row r="2063" spans="1:9" ht="15.75" customHeight="1">
      <c r="A2063" s="31" t="str">
        <f>+Table_2[[#This Row],[Producto]]&amp;Table_2[[#This Row],[Numero]]</f>
        <v>ESPINAS ELASTICAS4,5 x 40</v>
      </c>
      <c r="B2063" s="31" t="s">
        <v>28</v>
      </c>
      <c r="C2063" s="31" t="s">
        <v>4840</v>
      </c>
      <c r="D2063" s="31" t="s">
        <v>4841</v>
      </c>
      <c r="E2063" s="32">
        <f>+VLOOKUP(Table_2[[#This Row],[ID]],LISTAS[],3,0)</f>
        <v>447.77</v>
      </c>
      <c r="F2063" s="31" t="s">
        <v>9084</v>
      </c>
      <c r="G2063" s="20"/>
      <c r="H2063" s="20"/>
      <c r="I2063" s="110"/>
    </row>
    <row r="2064" spans="1:9" ht="15.75" customHeight="1">
      <c r="A2064" s="31" t="str">
        <f>+Table_2[[#This Row],[Producto]]&amp;Table_2[[#This Row],[Numero]]</f>
        <v>ESPINAS ELASTICAS4,5 x 50</v>
      </c>
      <c r="B2064" s="31" t="s">
        <v>28</v>
      </c>
      <c r="C2064" s="31" t="s">
        <v>4842</v>
      </c>
      <c r="D2064" s="31" t="s">
        <v>4843</v>
      </c>
      <c r="E2064" s="32">
        <f>+VLOOKUP(Table_2[[#This Row],[ID]],LISTAS[],3,0)</f>
        <v>559.72</v>
      </c>
      <c r="F2064" s="31" t="s">
        <v>9085</v>
      </c>
      <c r="G2064" s="20"/>
      <c r="H2064" s="20"/>
      <c r="I2064" s="110"/>
    </row>
    <row r="2065" spans="1:9" ht="15.75" customHeight="1">
      <c r="A2065" s="31" t="str">
        <f>+Table_2[[#This Row],[Producto]]&amp;Table_2[[#This Row],[Numero]]</f>
        <v>ESPINAS ELASTICAS5 x 24</v>
      </c>
      <c r="B2065" s="31" t="s">
        <v>28</v>
      </c>
      <c r="C2065" s="31" t="s">
        <v>4844</v>
      </c>
      <c r="D2065" s="31" t="s">
        <v>4845</v>
      </c>
      <c r="E2065" s="32">
        <f>+VLOOKUP(Table_2[[#This Row],[ID]],LISTAS[],3,0)</f>
        <v>304.83</v>
      </c>
      <c r="F2065" s="31" t="s">
        <v>9086</v>
      </c>
      <c r="G2065" s="20"/>
      <c r="H2065" s="20"/>
      <c r="I2065" s="110"/>
    </row>
    <row r="2066" spans="1:9" ht="15.75" customHeight="1">
      <c r="A2066" s="31" t="str">
        <f>+Table_2[[#This Row],[Producto]]&amp;Table_2[[#This Row],[Numero]]</f>
        <v>ESPINAS ELASTICAS5 x 30</v>
      </c>
      <c r="B2066" s="31" t="s">
        <v>28</v>
      </c>
      <c r="C2066" s="31" t="s">
        <v>4846</v>
      </c>
      <c r="D2066" s="31" t="s">
        <v>4847</v>
      </c>
      <c r="E2066" s="32">
        <f>+VLOOKUP(Table_2[[#This Row],[ID]],LISTAS[],3,0)</f>
        <v>381.02</v>
      </c>
      <c r="F2066" s="31" t="s">
        <v>9087</v>
      </c>
      <c r="G2066" s="20"/>
      <c r="H2066" s="20"/>
      <c r="I2066" s="110"/>
    </row>
    <row r="2067" spans="1:9" ht="15.75" customHeight="1">
      <c r="A2067" s="31" t="str">
        <f>+Table_2[[#This Row],[Producto]]&amp;Table_2[[#This Row],[Numero]]</f>
        <v>ESPINAS ELASTICAS5 x 40</v>
      </c>
      <c r="B2067" s="31" t="s">
        <v>28</v>
      </c>
      <c r="C2067" s="31" t="s">
        <v>4848</v>
      </c>
      <c r="D2067" s="31" t="s">
        <v>4849</v>
      </c>
      <c r="E2067" s="32">
        <f>+VLOOKUP(Table_2[[#This Row],[ID]],LISTAS[],3,0)</f>
        <v>508.05</v>
      </c>
      <c r="F2067" s="31" t="s">
        <v>9088</v>
      </c>
      <c r="G2067" s="20"/>
      <c r="H2067" s="20"/>
      <c r="I2067" s="110"/>
    </row>
    <row r="2068" spans="1:9" ht="15.75" customHeight="1">
      <c r="A2068" s="31" t="str">
        <f>+Table_2[[#This Row],[Producto]]&amp;Table_2[[#This Row],[Numero]]</f>
        <v>ESPINAS ELASTICAS5 x 50</v>
      </c>
      <c r="B2068" s="31" t="s">
        <v>28</v>
      </c>
      <c r="C2068" s="31" t="s">
        <v>4850</v>
      </c>
      <c r="D2068" s="31" t="s">
        <v>4851</v>
      </c>
      <c r="E2068" s="32">
        <f>+VLOOKUP(Table_2[[#This Row],[ID]],LISTAS[],3,0)</f>
        <v>635.04999999999995</v>
      </c>
      <c r="F2068" s="31" t="s">
        <v>9089</v>
      </c>
      <c r="G2068" s="20"/>
      <c r="H2068" s="20"/>
      <c r="I2068" s="110"/>
    </row>
    <row r="2069" spans="1:9" ht="15.75" customHeight="1">
      <c r="A2069" s="31" t="str">
        <f>+Table_2[[#This Row],[Producto]]&amp;Table_2[[#This Row],[Numero]]</f>
        <v>ESPINAS ELASTICAS5 x 60</v>
      </c>
      <c r="B2069" s="31" t="s">
        <v>28</v>
      </c>
      <c r="C2069" s="31" t="s">
        <v>4852</v>
      </c>
      <c r="D2069" s="31" t="s">
        <v>4853</v>
      </c>
      <c r="E2069" s="32">
        <f>+VLOOKUP(Table_2[[#This Row],[ID]],LISTAS[],3,0)</f>
        <v>762.1</v>
      </c>
      <c r="F2069" s="31" t="s">
        <v>9090</v>
      </c>
      <c r="G2069" s="20"/>
      <c r="H2069" s="20"/>
      <c r="I2069" s="110"/>
    </row>
    <row r="2070" spans="1:9" ht="15.75" customHeight="1">
      <c r="A2070" s="31" t="str">
        <f>+Table_2[[#This Row],[Producto]]&amp;Table_2[[#This Row],[Numero]]</f>
        <v>ESPINAS ELASTICAS5 X 70</v>
      </c>
      <c r="B2070" s="31" t="s">
        <v>28</v>
      </c>
      <c r="C2070" s="31" t="s">
        <v>4854</v>
      </c>
      <c r="D2070" s="31" t="s">
        <v>4855</v>
      </c>
      <c r="E2070" s="32">
        <f>+VLOOKUP(Table_2[[#This Row],[ID]],LISTAS[],3,0)</f>
        <v>889.12</v>
      </c>
      <c r="F2070" s="31" t="s">
        <v>9091</v>
      </c>
      <c r="G2070" s="20"/>
      <c r="H2070" s="20"/>
      <c r="I2070" s="110"/>
    </row>
    <row r="2071" spans="1:9" ht="15.75" customHeight="1">
      <c r="A2071" s="31" t="str">
        <f>+Table_2[[#This Row],[Producto]]&amp;Table_2[[#This Row],[Numero]]</f>
        <v>ESPINAS ELASTICAS5X 80</v>
      </c>
      <c r="B2071" s="31" t="s">
        <v>28</v>
      </c>
      <c r="C2071" s="31" t="s">
        <v>4856</v>
      </c>
      <c r="D2071" s="31" t="s">
        <v>4857</v>
      </c>
      <c r="E2071" s="32">
        <f>+VLOOKUP(Table_2[[#This Row],[ID]],LISTAS[],3,0)</f>
        <v>1016.17</v>
      </c>
      <c r="F2071" s="31" t="s">
        <v>9092</v>
      </c>
      <c r="G2071" s="20"/>
      <c r="H2071" s="20"/>
      <c r="I2071" s="110"/>
    </row>
    <row r="2072" spans="1:9" ht="15.75" customHeight="1">
      <c r="A2072" s="31" t="str">
        <f>+Table_2[[#This Row],[Producto]]&amp;Table_2[[#This Row],[Numero]]</f>
        <v>ESPINAS ELASTICAS6 x 30</v>
      </c>
      <c r="B2072" s="31" t="s">
        <v>28</v>
      </c>
      <c r="C2072" s="31" t="s">
        <v>4858</v>
      </c>
      <c r="D2072" s="31" t="s">
        <v>4859</v>
      </c>
      <c r="E2072" s="32">
        <f>+VLOOKUP(Table_2[[#This Row],[ID]],LISTAS[],3,0)</f>
        <v>792.16</v>
      </c>
      <c r="F2072" s="31" t="s">
        <v>9093</v>
      </c>
      <c r="G2072" s="20"/>
      <c r="H2072" s="20"/>
      <c r="I2072" s="110"/>
    </row>
    <row r="2073" spans="1:9" ht="15.75" customHeight="1">
      <c r="A2073" s="31" t="str">
        <f>+Table_2[[#This Row],[Producto]]&amp;Table_2[[#This Row],[Numero]]</f>
        <v>ESPINAS ELASTICAS6 x 40</v>
      </c>
      <c r="B2073" s="31" t="s">
        <v>28</v>
      </c>
      <c r="C2073" s="31" t="s">
        <v>4860</v>
      </c>
      <c r="D2073" s="31" t="s">
        <v>4861</v>
      </c>
      <c r="E2073" s="32">
        <f>+VLOOKUP(Table_2[[#This Row],[ID]],LISTAS[],3,0)</f>
        <v>1045.29</v>
      </c>
      <c r="F2073" s="31" t="s">
        <v>9094</v>
      </c>
      <c r="G2073" s="20"/>
      <c r="H2073" s="20"/>
      <c r="I2073" s="110"/>
    </row>
    <row r="2074" spans="1:9" ht="15.75" customHeight="1">
      <c r="A2074" s="31" t="str">
        <f>+Table_2[[#This Row],[Producto]]&amp;Table_2[[#This Row],[Numero]]</f>
        <v>ESPINAS ELASTICAS6 x 50</v>
      </c>
      <c r="B2074" s="31" t="s">
        <v>28</v>
      </c>
      <c r="C2074" s="31" t="s">
        <v>4862</v>
      </c>
      <c r="D2074" s="31" t="s">
        <v>4863</v>
      </c>
      <c r="E2074" s="32">
        <f>+VLOOKUP(Table_2[[#This Row],[ID]],LISTAS[],3,0)</f>
        <v>1031.1300000000001</v>
      </c>
      <c r="F2074" s="31" t="s">
        <v>9095</v>
      </c>
      <c r="G2074" s="20"/>
      <c r="H2074" s="20"/>
      <c r="I2074" s="110"/>
    </row>
    <row r="2075" spans="1:9" ht="15.75" customHeight="1">
      <c r="A2075" s="31" t="str">
        <f>+Table_2[[#This Row],[Producto]]&amp;Table_2[[#This Row],[Numero]]</f>
        <v>ESPINAS ELASTICAS6 x 60</v>
      </c>
      <c r="B2075" s="31" t="s">
        <v>28</v>
      </c>
      <c r="C2075" s="31" t="s">
        <v>4864</v>
      </c>
      <c r="D2075" s="31" t="s">
        <v>4865</v>
      </c>
      <c r="E2075" s="32">
        <f>+VLOOKUP(Table_2[[#This Row],[ID]],LISTAS[],3,0)</f>
        <v>1528.31</v>
      </c>
      <c r="F2075" s="31" t="s">
        <v>9096</v>
      </c>
      <c r="G2075" s="20"/>
      <c r="H2075" s="20"/>
      <c r="I2075" s="110"/>
    </row>
    <row r="2076" spans="1:9" ht="15.75" customHeight="1">
      <c r="A2076" s="31" t="str">
        <f>+Table_2[[#This Row],[Producto]]&amp;Table_2[[#This Row],[Numero]]</f>
        <v>ESPINAS ELASTICAS6 x 70</v>
      </c>
      <c r="B2076" s="31" t="s">
        <v>28</v>
      </c>
      <c r="C2076" s="31" t="s">
        <v>4866</v>
      </c>
      <c r="D2076" s="31" t="s">
        <v>4867</v>
      </c>
      <c r="E2076" s="32">
        <f>+VLOOKUP(Table_2[[#This Row],[ID]],LISTAS[],3,0)</f>
        <v>1765.3</v>
      </c>
      <c r="F2076" s="31" t="s">
        <v>9097</v>
      </c>
      <c r="G2076" s="20"/>
      <c r="H2076" s="20"/>
      <c r="I2076" s="110"/>
    </row>
    <row r="2077" spans="1:9" ht="15.75" customHeight="1">
      <c r="A2077" s="31" t="str">
        <f>+Table_2[[#This Row],[Producto]]&amp;Table_2[[#This Row],[Numero]]</f>
        <v>ESPINAS ELASTICAS6 x 80</v>
      </c>
      <c r="B2077" s="31" t="s">
        <v>28</v>
      </c>
      <c r="C2077" s="31" t="s">
        <v>4868</v>
      </c>
      <c r="D2077" s="31" t="s">
        <v>4869</v>
      </c>
      <c r="E2077" s="32">
        <f>+VLOOKUP(Table_2[[#This Row],[ID]],LISTAS[],3,0)</f>
        <v>2002.37</v>
      </c>
      <c r="F2077" s="31" t="s">
        <v>9098</v>
      </c>
      <c r="G2077" s="20"/>
      <c r="H2077" s="20"/>
      <c r="I2077" s="110"/>
    </row>
    <row r="2078" spans="1:9" ht="15.75" customHeight="1">
      <c r="A2078" s="31" t="str">
        <f>+Table_2[[#This Row],[Producto]]&amp;Table_2[[#This Row],[Numero]]</f>
        <v>ESPINAS ELASTICAS7 x 40</v>
      </c>
      <c r="B2078" s="31" t="s">
        <v>28</v>
      </c>
      <c r="C2078" s="31" t="s">
        <v>4870</v>
      </c>
      <c r="D2078" s="31" t="s">
        <v>4871</v>
      </c>
      <c r="E2078" s="32">
        <f>+VLOOKUP(Table_2[[#This Row],[ID]],LISTAS[],3,0)</f>
        <v>1249.54</v>
      </c>
      <c r="F2078" s="31" t="s">
        <v>9099</v>
      </c>
      <c r="G2078" s="20"/>
      <c r="H2078" s="20"/>
      <c r="I2078" s="110"/>
    </row>
    <row r="2079" spans="1:9" ht="15.75" customHeight="1">
      <c r="A2079" s="31" t="str">
        <f>+Table_2[[#This Row],[Producto]]&amp;Table_2[[#This Row],[Numero]]</f>
        <v>ESPINAS ELASTICAS7 x 50</v>
      </c>
      <c r="B2079" s="31" t="s">
        <v>28</v>
      </c>
      <c r="C2079" s="31" t="s">
        <v>4872</v>
      </c>
      <c r="D2079" s="31" t="s">
        <v>4873</v>
      </c>
      <c r="E2079" s="32">
        <f>+VLOOKUP(Table_2[[#This Row],[ID]],LISTAS[],3,0)</f>
        <v>1571.08</v>
      </c>
      <c r="F2079" s="31" t="s">
        <v>9100</v>
      </c>
      <c r="G2079" s="20"/>
      <c r="H2079" s="20"/>
      <c r="I2079" s="110"/>
    </row>
    <row r="2080" spans="1:9" ht="15.75" customHeight="1">
      <c r="A2080" s="31" t="str">
        <f>+Table_2[[#This Row],[Producto]]&amp;Table_2[[#This Row],[Numero]]</f>
        <v>ESPINAS ELASTICAS7 x 60</v>
      </c>
      <c r="B2080" s="31" t="s">
        <v>28</v>
      </c>
      <c r="C2080" s="31" t="s">
        <v>4874</v>
      </c>
      <c r="D2080" s="31" t="s">
        <v>4875</v>
      </c>
      <c r="E2080" s="32">
        <f>+VLOOKUP(Table_2[[#This Row],[ID]],LISTAS[],3,0)</f>
        <v>1852.77</v>
      </c>
      <c r="F2080" s="31" t="s">
        <v>9101</v>
      </c>
      <c r="G2080" s="20"/>
      <c r="H2080" s="20"/>
      <c r="I2080" s="110"/>
    </row>
    <row r="2081" spans="1:9" ht="15.75" customHeight="1">
      <c r="A2081" s="31" t="str">
        <f>+Table_2[[#This Row],[Producto]]&amp;Table_2[[#This Row],[Numero]]</f>
        <v>ESPINAS ELASTICAS8 x 40</v>
      </c>
      <c r="B2081" s="31" t="s">
        <v>28</v>
      </c>
      <c r="C2081" s="31" t="s">
        <v>4876</v>
      </c>
      <c r="D2081" s="31" t="s">
        <v>4877</v>
      </c>
      <c r="E2081" s="32">
        <f>+VLOOKUP(Table_2[[#This Row],[ID]],LISTAS[],3,0)</f>
        <v>1410.47</v>
      </c>
      <c r="F2081" s="31" t="s">
        <v>9102</v>
      </c>
      <c r="G2081" s="20"/>
      <c r="H2081" s="20"/>
      <c r="I2081" s="110"/>
    </row>
    <row r="2082" spans="1:9" ht="15.75" customHeight="1">
      <c r="A2082" s="31" t="str">
        <f>+Table_2[[#This Row],[Producto]]&amp;Table_2[[#This Row],[Numero]]</f>
        <v>ESPINAS ELASTICAS8 x 50</v>
      </c>
      <c r="B2082" s="31" t="s">
        <v>28</v>
      </c>
      <c r="C2082" s="31" t="s">
        <v>4878</v>
      </c>
      <c r="D2082" s="31" t="s">
        <v>4879</v>
      </c>
      <c r="E2082" s="32">
        <f>+VLOOKUP(Table_2[[#This Row],[ID]],LISTAS[],3,0)</f>
        <v>1730.81</v>
      </c>
      <c r="F2082" s="31" t="s">
        <v>9103</v>
      </c>
      <c r="G2082" s="20"/>
      <c r="H2082" s="20"/>
      <c r="I2082" s="110"/>
    </row>
    <row r="2083" spans="1:9" ht="15.75" customHeight="1">
      <c r="A2083" s="31" t="str">
        <f>+Table_2[[#This Row],[Producto]]&amp;Table_2[[#This Row],[Numero]]</f>
        <v>ESPINAS ELASTICAS8 x 60</v>
      </c>
      <c r="B2083" s="31" t="s">
        <v>28</v>
      </c>
      <c r="C2083" s="31" t="s">
        <v>4880</v>
      </c>
      <c r="D2083" s="31" t="s">
        <v>4881</v>
      </c>
      <c r="E2083" s="32">
        <f>+VLOOKUP(Table_2[[#This Row],[ID]],LISTAS[],3,0)</f>
        <v>2058.15</v>
      </c>
      <c r="F2083" s="31" t="s">
        <v>9104</v>
      </c>
      <c r="G2083" s="20"/>
      <c r="H2083" s="20"/>
      <c r="I2083" s="110"/>
    </row>
    <row r="2084" spans="1:9" ht="15.75" customHeight="1">
      <c r="A2084" s="31" t="str">
        <f>+Table_2[[#This Row],[Producto]]&amp;Table_2[[#This Row],[Numero]]</f>
        <v>ESPINAS ELASTICAS8 x 70</v>
      </c>
      <c r="B2084" s="31" t="s">
        <v>28</v>
      </c>
      <c r="C2084" s="31" t="s">
        <v>4882</v>
      </c>
      <c r="D2084" s="31" t="s">
        <v>4883</v>
      </c>
      <c r="E2084" s="32">
        <f>+VLOOKUP(Table_2[[#This Row],[ID]],LISTAS[],3,0)</f>
        <v>2393.75</v>
      </c>
      <c r="F2084" s="31" t="s">
        <v>9105</v>
      </c>
      <c r="G2084" s="20"/>
      <c r="H2084" s="20"/>
      <c r="I2084" s="110"/>
    </row>
    <row r="2085" spans="1:9" ht="15.75" customHeight="1">
      <c r="A2085" s="31" t="str">
        <f>+Table_2[[#This Row],[Producto]]&amp;Table_2[[#This Row],[Numero]]</f>
        <v>ESPINAS ELASTICAS8 x 80</v>
      </c>
      <c r="B2085" s="31" t="s">
        <v>28</v>
      </c>
      <c r="C2085" s="31" t="s">
        <v>4884</v>
      </c>
      <c r="D2085" s="31" t="s">
        <v>4885</v>
      </c>
      <c r="E2085" s="32">
        <f>+VLOOKUP(Table_2[[#This Row],[ID]],LISTAS[],3,0)</f>
        <v>2724.13</v>
      </c>
      <c r="F2085" s="31" t="s">
        <v>9106</v>
      </c>
      <c r="G2085" s="20"/>
      <c r="H2085" s="20"/>
      <c r="I2085" s="110"/>
    </row>
    <row r="2086" spans="1:9" ht="15.75" customHeight="1">
      <c r="A2086" s="31" t="str">
        <f>+Table_2[[#This Row],[Producto]]&amp;Table_2[[#This Row],[Numero]]</f>
        <v>ESPINAS ELASTICAS8 x 100</v>
      </c>
      <c r="B2086" s="31" t="s">
        <v>28</v>
      </c>
      <c r="C2086" s="31" t="s">
        <v>4886</v>
      </c>
      <c r="D2086" s="31" t="s">
        <v>4886</v>
      </c>
      <c r="E2086" s="32">
        <f>+VLOOKUP(Table_2[[#This Row],[ID]],LISTAS[],3,0)</f>
        <v>3196.89</v>
      </c>
      <c r="F2086" s="31" t="s">
        <v>9107</v>
      </c>
      <c r="G2086" s="20"/>
      <c r="H2086" s="20"/>
      <c r="I2086" s="110"/>
    </row>
    <row r="2087" spans="1:9" ht="15.75" customHeight="1">
      <c r="A2087" s="31" t="str">
        <f>+Table_2[[#This Row],[Producto]]&amp;Table_2[[#This Row],[Numero]]</f>
        <v>ESPINAS ELASTICAS10 x 50</v>
      </c>
      <c r="B2087" s="31" t="s">
        <v>28</v>
      </c>
      <c r="C2087" s="31" t="s">
        <v>4887</v>
      </c>
      <c r="D2087" s="31" t="s">
        <v>4888</v>
      </c>
      <c r="E2087" s="32">
        <f>+VLOOKUP(Table_2[[#This Row],[ID]],LISTAS[],3,0)</f>
        <v>2814.74</v>
      </c>
      <c r="F2087" s="31" t="s">
        <v>9108</v>
      </c>
      <c r="G2087" s="20"/>
      <c r="H2087" s="20"/>
      <c r="I2087" s="110"/>
    </row>
    <row r="2088" spans="1:9" ht="15.75" customHeight="1">
      <c r="A2088" s="31" t="str">
        <f>+Table_2[[#This Row],[Producto]]&amp;Table_2[[#This Row],[Numero]]</f>
        <v>ESPINAS ELASTICAS10 x 60</v>
      </c>
      <c r="B2088" s="31" t="s">
        <v>28</v>
      </c>
      <c r="C2088" s="31" t="s">
        <v>4889</v>
      </c>
      <c r="D2088" s="31" t="s">
        <v>4890</v>
      </c>
      <c r="E2088" s="32">
        <f>+VLOOKUP(Table_2[[#This Row],[ID]],LISTAS[],3,0)</f>
        <v>3361.63</v>
      </c>
      <c r="F2088" s="31" t="s">
        <v>9109</v>
      </c>
      <c r="G2088" s="20"/>
      <c r="H2088" s="20"/>
      <c r="I2088" s="110"/>
    </row>
    <row r="2089" spans="1:9" ht="15.75" customHeight="1">
      <c r="A2089" s="31" t="str">
        <f>+Table_2[[#This Row],[Producto]]&amp;Table_2[[#This Row],[Numero]]</f>
        <v>ESPINAS ELASTICAS10 x 70</v>
      </c>
      <c r="B2089" s="31" t="s">
        <v>28</v>
      </c>
      <c r="C2089" s="31" t="s">
        <v>4891</v>
      </c>
      <c r="D2089" s="31" t="s">
        <v>4892</v>
      </c>
      <c r="E2089" s="32">
        <f>+VLOOKUP(Table_2[[#This Row],[ID]],LISTAS[],3,0)</f>
        <v>3805.52</v>
      </c>
      <c r="F2089" s="31" t="s">
        <v>9110</v>
      </c>
      <c r="G2089" s="20"/>
      <c r="H2089" s="20"/>
      <c r="I2089" s="110"/>
    </row>
    <row r="2090" spans="1:9" ht="15.75" customHeight="1">
      <c r="A2090" s="31" t="str">
        <f>+Table_2[[#This Row],[Producto]]&amp;Table_2[[#This Row],[Numero]]</f>
        <v>ESPINAS ELASTICAS10 x 80</v>
      </c>
      <c r="B2090" s="31" t="s">
        <v>28</v>
      </c>
      <c r="C2090" s="31" t="s">
        <v>4893</v>
      </c>
      <c r="D2090" s="31" t="s">
        <v>4894</v>
      </c>
      <c r="E2090" s="32">
        <f>+VLOOKUP(Table_2[[#This Row],[ID]],LISTAS[],3,0)</f>
        <v>4300.95</v>
      </c>
      <c r="F2090" s="31" t="s">
        <v>9111</v>
      </c>
      <c r="G2090" s="20"/>
      <c r="H2090" s="20"/>
      <c r="I2090" s="110"/>
    </row>
    <row r="2091" spans="1:9" ht="15.75" customHeight="1">
      <c r="A2091" s="31" t="str">
        <f>+Table_2[[#This Row],[Producto]]&amp;Table_2[[#This Row],[Numero]]</f>
        <v>TARUGOS ESTRIADOS5 x 25</v>
      </c>
      <c r="B2091" s="31" t="s">
        <v>30</v>
      </c>
      <c r="C2091" s="31" t="s">
        <v>4895</v>
      </c>
      <c r="D2091" s="31" t="s">
        <v>4895</v>
      </c>
      <c r="E2091" s="32">
        <f>+VLOOKUP(Table_2[[#This Row],[ID]],LISTAS[],3,0)</f>
        <v>71.48</v>
      </c>
      <c r="F2091" s="31" t="s">
        <v>9112</v>
      </c>
      <c r="G2091" s="20"/>
      <c r="H2091" s="20"/>
      <c r="I2091" s="110"/>
    </row>
    <row r="2092" spans="1:9" ht="15.75" customHeight="1">
      <c r="A2092" s="31" t="str">
        <f>+Table_2[[#This Row],[Producto]]&amp;Table_2[[#This Row],[Numero]]</f>
        <v>TARUGOS ESTRIADOS5 x 30</v>
      </c>
      <c r="B2092" s="31" t="s">
        <v>30</v>
      </c>
      <c r="C2092" s="31" t="s">
        <v>4846</v>
      </c>
      <c r="D2092" s="31" t="s">
        <v>4846</v>
      </c>
      <c r="E2092" s="32">
        <f>+VLOOKUP(Table_2[[#This Row],[ID]],LISTAS[],3,0)</f>
        <v>71.48</v>
      </c>
      <c r="F2092" s="31" t="s">
        <v>9113</v>
      </c>
      <c r="G2092" s="20"/>
      <c r="H2092" s="20"/>
      <c r="I2092" s="110"/>
    </row>
    <row r="2093" spans="1:9" ht="15.75" customHeight="1">
      <c r="A2093" s="31" t="str">
        <f>+Table_2[[#This Row],[Producto]]&amp;Table_2[[#This Row],[Numero]]</f>
        <v>TARUGOS ESTRIADOS5 x 35</v>
      </c>
      <c r="B2093" s="31" t="s">
        <v>30</v>
      </c>
      <c r="C2093" s="31" t="s">
        <v>4896</v>
      </c>
      <c r="D2093" s="31" t="s">
        <v>4896</v>
      </c>
      <c r="E2093" s="32">
        <f>+VLOOKUP(Table_2[[#This Row],[ID]],LISTAS[],3,0)</f>
        <v>88.8</v>
      </c>
      <c r="F2093" s="31" t="s">
        <v>9114</v>
      </c>
      <c r="G2093" s="20"/>
      <c r="H2093" s="20"/>
      <c r="I2093" s="110"/>
    </row>
    <row r="2094" spans="1:9" ht="15.75" customHeight="1">
      <c r="A2094" s="31" t="str">
        <f>+Table_2[[#This Row],[Producto]]&amp;Table_2[[#This Row],[Numero]]</f>
        <v>TARUGOS ESTRIADOS5 x 40</v>
      </c>
      <c r="B2094" s="31" t="s">
        <v>30</v>
      </c>
      <c r="C2094" s="31" t="s">
        <v>4848</v>
      </c>
      <c r="D2094" s="31" t="s">
        <v>4848</v>
      </c>
      <c r="E2094" s="32">
        <f>+VLOOKUP(Table_2[[#This Row],[ID]],LISTAS[],3,0)</f>
        <v>95.6</v>
      </c>
      <c r="F2094" s="31" t="s">
        <v>9115</v>
      </c>
      <c r="G2094" s="20"/>
      <c r="H2094" s="20"/>
      <c r="I2094" s="110"/>
    </row>
    <row r="2095" spans="1:9" ht="15.75" customHeight="1">
      <c r="A2095" s="31" t="str">
        <f>+Table_2[[#This Row],[Producto]]&amp;Table_2[[#This Row],[Numero]]</f>
        <v xml:space="preserve">TARUGOS ESTRIADOS5 x 45 </v>
      </c>
      <c r="B2095" s="31" t="s">
        <v>30</v>
      </c>
      <c r="C2095" s="31" t="s">
        <v>4897</v>
      </c>
      <c r="D2095" s="31" t="s">
        <v>4897</v>
      </c>
      <c r="E2095" s="32">
        <f>+VLOOKUP(Table_2[[#This Row],[ID]],LISTAS[],3,0)</f>
        <v>103.72</v>
      </c>
      <c r="F2095" s="31" t="s">
        <v>9116</v>
      </c>
      <c r="G2095" s="20"/>
      <c r="H2095" s="20"/>
      <c r="I2095" s="110"/>
    </row>
    <row r="2096" spans="1:9" ht="15.75" customHeight="1">
      <c r="A2096" s="31" t="str">
        <f>+Table_2[[#This Row],[Producto]]&amp;Table_2[[#This Row],[Numero]]</f>
        <v>TARUGOS ESTRIADOS5 x 50</v>
      </c>
      <c r="B2096" s="31" t="s">
        <v>30</v>
      </c>
      <c r="C2096" s="31" t="s">
        <v>4850</v>
      </c>
      <c r="D2096" s="31" t="s">
        <v>4850</v>
      </c>
      <c r="E2096" s="32">
        <f>+VLOOKUP(Table_2[[#This Row],[ID]],LISTAS[],3,0)</f>
        <v>113.32</v>
      </c>
      <c r="F2096" s="31" t="s">
        <v>9117</v>
      </c>
      <c r="G2096" s="20"/>
      <c r="H2096" s="20"/>
      <c r="I2096" s="110"/>
    </row>
    <row r="2097" spans="1:9" ht="15.75" customHeight="1">
      <c r="A2097" s="31" t="str">
        <f>+Table_2[[#This Row],[Producto]]&amp;Table_2[[#This Row],[Numero]]</f>
        <v>TARUGOS ESTRIADOS6 x 25</v>
      </c>
      <c r="B2097" s="31" t="s">
        <v>30</v>
      </c>
      <c r="C2097" s="31" t="s">
        <v>4898</v>
      </c>
      <c r="D2097" s="31" t="s">
        <v>4898</v>
      </c>
      <c r="E2097" s="32">
        <f>+VLOOKUP(Table_2[[#This Row],[ID]],LISTAS[],3,0)</f>
        <v>71.48</v>
      </c>
      <c r="F2097" s="31" t="s">
        <v>9118</v>
      </c>
      <c r="G2097" s="20"/>
      <c r="H2097" s="20"/>
      <c r="I2097" s="110"/>
    </row>
    <row r="2098" spans="1:9" ht="15.75" customHeight="1">
      <c r="A2098" s="31" t="str">
        <f>+Table_2[[#This Row],[Producto]]&amp;Table_2[[#This Row],[Numero]]</f>
        <v>TARUGOS ESTRIADOS6 x 30</v>
      </c>
      <c r="B2098" s="31" t="s">
        <v>30</v>
      </c>
      <c r="C2098" s="31" t="s">
        <v>4858</v>
      </c>
      <c r="D2098" s="31" t="s">
        <v>4858</v>
      </c>
      <c r="E2098" s="32">
        <f>+VLOOKUP(Table_2[[#This Row],[ID]],LISTAS[],3,0)</f>
        <v>71.48</v>
      </c>
      <c r="F2098" s="31" t="s">
        <v>9119</v>
      </c>
      <c r="G2098" s="20"/>
      <c r="H2098" s="20"/>
      <c r="I2098" s="110"/>
    </row>
    <row r="2099" spans="1:9" ht="15.75" customHeight="1">
      <c r="A2099" s="31" t="str">
        <f>+Table_2[[#This Row],[Producto]]&amp;Table_2[[#This Row],[Numero]]</f>
        <v>TARUGOS ESTRIADOS6 x 35</v>
      </c>
      <c r="B2099" s="31" t="s">
        <v>30</v>
      </c>
      <c r="C2099" s="31" t="s">
        <v>4899</v>
      </c>
      <c r="D2099" s="31" t="s">
        <v>4899</v>
      </c>
      <c r="E2099" s="32">
        <f>+VLOOKUP(Table_2[[#This Row],[ID]],LISTAS[],3,0)</f>
        <v>88.8</v>
      </c>
      <c r="F2099" s="31" t="s">
        <v>9120</v>
      </c>
      <c r="G2099" s="20"/>
      <c r="H2099" s="20"/>
      <c r="I2099" s="110"/>
    </row>
    <row r="2100" spans="1:9" ht="15.75" customHeight="1">
      <c r="A2100" s="31" t="str">
        <f>+Table_2[[#This Row],[Producto]]&amp;Table_2[[#This Row],[Numero]]</f>
        <v>TARUGOS ESTRIADOS6 x 40</v>
      </c>
      <c r="B2100" s="31" t="s">
        <v>30</v>
      </c>
      <c r="C2100" s="31" t="s">
        <v>4860</v>
      </c>
      <c r="D2100" s="31" t="s">
        <v>4860</v>
      </c>
      <c r="E2100" s="32">
        <f>+VLOOKUP(Table_2[[#This Row],[ID]],LISTAS[],3,0)</f>
        <v>95.6</v>
      </c>
      <c r="F2100" s="31" t="s">
        <v>9121</v>
      </c>
      <c r="G2100" s="20"/>
      <c r="H2100" s="20"/>
      <c r="I2100" s="110"/>
    </row>
    <row r="2101" spans="1:9" ht="15.75" customHeight="1">
      <c r="A2101" s="31" t="str">
        <f>+Table_2[[#This Row],[Producto]]&amp;Table_2[[#This Row],[Numero]]</f>
        <v>TARUGOS ESTRIADOS6 x 45</v>
      </c>
      <c r="B2101" s="31" t="s">
        <v>30</v>
      </c>
      <c r="C2101" s="31" t="s">
        <v>4900</v>
      </c>
      <c r="D2101" s="31" t="s">
        <v>4900</v>
      </c>
      <c r="E2101" s="32">
        <f>+VLOOKUP(Table_2[[#This Row],[ID]],LISTAS[],3,0)</f>
        <v>103.72</v>
      </c>
      <c r="F2101" s="31" t="s">
        <v>9122</v>
      </c>
      <c r="G2101" s="20"/>
      <c r="H2101" s="20"/>
      <c r="I2101" s="110"/>
    </row>
    <row r="2102" spans="1:9" ht="15.75" customHeight="1">
      <c r="A2102" s="31" t="str">
        <f>+Table_2[[#This Row],[Producto]]&amp;Table_2[[#This Row],[Numero]]</f>
        <v>TARUGOS ESTRIADOS6 x 50</v>
      </c>
      <c r="B2102" s="31" t="s">
        <v>30</v>
      </c>
      <c r="C2102" s="31" t="s">
        <v>4862</v>
      </c>
      <c r="D2102" s="31" t="s">
        <v>4862</v>
      </c>
      <c r="E2102" s="32">
        <f>+VLOOKUP(Table_2[[#This Row],[ID]],LISTAS[],3,0)</f>
        <v>113.32</v>
      </c>
      <c r="F2102" s="31" t="s">
        <v>9123</v>
      </c>
      <c r="G2102" s="20"/>
      <c r="H2102" s="20"/>
      <c r="I2102" s="110"/>
    </row>
    <row r="2103" spans="1:9" ht="15.75" customHeight="1">
      <c r="A2103" s="31" t="str">
        <f>+Table_2[[#This Row],[Producto]]&amp;Table_2[[#This Row],[Numero]]</f>
        <v>TARUGOS ESTRIADOS8 x 25</v>
      </c>
      <c r="B2103" s="31" t="s">
        <v>30</v>
      </c>
      <c r="C2103" s="31" t="s">
        <v>4901</v>
      </c>
      <c r="D2103" s="31" t="s">
        <v>4901</v>
      </c>
      <c r="E2103" s="32">
        <f>+VLOOKUP(Table_2[[#This Row],[ID]],LISTAS[],3,0)</f>
        <v>71.48</v>
      </c>
      <c r="F2103" s="31" t="s">
        <v>9124</v>
      </c>
      <c r="G2103" s="20"/>
      <c r="H2103" s="20"/>
      <c r="I2103" s="110"/>
    </row>
    <row r="2104" spans="1:9" ht="15.75" customHeight="1">
      <c r="A2104" s="31" t="str">
        <f>+Table_2[[#This Row],[Producto]]&amp;Table_2[[#This Row],[Numero]]</f>
        <v>TARUGOS ESTRIADOS8 x 30</v>
      </c>
      <c r="B2104" s="31" t="s">
        <v>30</v>
      </c>
      <c r="C2104" s="31" t="s">
        <v>4530</v>
      </c>
      <c r="D2104" s="31" t="s">
        <v>4530</v>
      </c>
      <c r="E2104" s="32">
        <f>+VLOOKUP(Table_2[[#This Row],[ID]],LISTAS[],3,0)</f>
        <v>71.48</v>
      </c>
      <c r="F2104" s="31" t="s">
        <v>9125</v>
      </c>
      <c r="G2104" s="20"/>
      <c r="H2104" s="20"/>
      <c r="I2104" s="110"/>
    </row>
    <row r="2105" spans="1:9" ht="15.75" customHeight="1">
      <c r="A2105" s="31" t="str">
        <f>+Table_2[[#This Row],[Producto]]&amp;Table_2[[#This Row],[Numero]]</f>
        <v>TARUGOS ESTRIADOS8 x 35</v>
      </c>
      <c r="B2105" s="31" t="s">
        <v>30</v>
      </c>
      <c r="C2105" s="31" t="s">
        <v>4902</v>
      </c>
      <c r="D2105" s="31" t="s">
        <v>4902</v>
      </c>
      <c r="E2105" s="32">
        <f>+VLOOKUP(Table_2[[#This Row],[ID]],LISTAS[],3,0)</f>
        <v>88.8</v>
      </c>
      <c r="F2105" s="31" t="s">
        <v>9126</v>
      </c>
      <c r="G2105" s="20"/>
      <c r="H2105" s="20"/>
      <c r="I2105" s="110"/>
    </row>
    <row r="2106" spans="1:9" ht="15.75" customHeight="1">
      <c r="A2106" s="31" t="str">
        <f>+Table_2[[#This Row],[Producto]]&amp;Table_2[[#This Row],[Numero]]</f>
        <v>TARUGOS ESTRIADOS8 x 40</v>
      </c>
      <c r="B2106" s="31" t="s">
        <v>30</v>
      </c>
      <c r="C2106" s="31" t="s">
        <v>4876</v>
      </c>
      <c r="D2106" s="31" t="s">
        <v>4876</v>
      </c>
      <c r="E2106" s="32">
        <f>+VLOOKUP(Table_2[[#This Row],[ID]],LISTAS[],3,0)</f>
        <v>95.6</v>
      </c>
      <c r="F2106" s="31" t="s">
        <v>9127</v>
      </c>
      <c r="G2106" s="20"/>
      <c r="H2106" s="20"/>
      <c r="I2106" s="110"/>
    </row>
    <row r="2107" spans="1:9" ht="15.75" customHeight="1">
      <c r="A2107" s="31" t="str">
        <f>+Table_2[[#This Row],[Producto]]&amp;Table_2[[#This Row],[Numero]]</f>
        <v>TARUGOS ESTRIADOS8 x 45</v>
      </c>
      <c r="B2107" s="31" t="s">
        <v>30</v>
      </c>
      <c r="C2107" s="31" t="s">
        <v>4903</v>
      </c>
      <c r="D2107" s="31" t="s">
        <v>4903</v>
      </c>
      <c r="E2107" s="32">
        <f>+VLOOKUP(Table_2[[#This Row],[ID]],LISTAS[],3,0)</f>
        <v>103.72</v>
      </c>
      <c r="F2107" s="31" t="s">
        <v>9128</v>
      </c>
      <c r="G2107" s="20"/>
      <c r="H2107" s="20"/>
      <c r="I2107" s="110"/>
    </row>
    <row r="2108" spans="1:9" ht="15.75" customHeight="1">
      <c r="A2108" s="31" t="str">
        <f>+Table_2[[#This Row],[Producto]]&amp;Table_2[[#This Row],[Numero]]</f>
        <v>TARUGOS ESTRIADOS8 x 50</v>
      </c>
      <c r="B2108" s="31" t="s">
        <v>30</v>
      </c>
      <c r="C2108" s="31" t="s">
        <v>4878</v>
      </c>
      <c r="D2108" s="31" t="s">
        <v>4878</v>
      </c>
      <c r="E2108" s="32">
        <f>+VLOOKUP(Table_2[[#This Row],[ID]],LISTAS[],3,0)</f>
        <v>113.32</v>
      </c>
      <c r="F2108" s="31" t="s">
        <v>9129</v>
      </c>
      <c r="G2108" s="20"/>
      <c r="H2108" s="20"/>
      <c r="I2108" s="110"/>
    </row>
    <row r="2109" spans="1:9" ht="15.75" customHeight="1">
      <c r="A2109" s="31" t="str">
        <f>+Table_2[[#This Row],[Producto]]&amp;Table_2[[#This Row],[Numero]]</f>
        <v>TARUGOS ESTRIADOS10 x 25</v>
      </c>
      <c r="B2109" s="31" t="s">
        <v>30</v>
      </c>
      <c r="C2109" s="31" t="s">
        <v>4904</v>
      </c>
      <c r="D2109" s="31" t="s">
        <v>4904</v>
      </c>
      <c r="E2109" s="32">
        <f>+VLOOKUP(Table_2[[#This Row],[ID]],LISTAS[],3,0)</f>
        <v>101.84</v>
      </c>
      <c r="F2109" s="31" t="s">
        <v>9130</v>
      </c>
      <c r="G2109" s="20"/>
      <c r="H2109" s="20"/>
      <c r="I2109" s="110"/>
    </row>
    <row r="2110" spans="1:9" ht="15.75" customHeight="1">
      <c r="A2110" s="31" t="str">
        <f>+Table_2[[#This Row],[Producto]]&amp;Table_2[[#This Row],[Numero]]</f>
        <v>TARUGOS ESTRIADOS10 x 30</v>
      </c>
      <c r="B2110" s="31" t="s">
        <v>30</v>
      </c>
      <c r="C2110" s="31" t="s">
        <v>4535</v>
      </c>
      <c r="D2110" s="31" t="s">
        <v>4535</v>
      </c>
      <c r="E2110" s="32">
        <f>+VLOOKUP(Table_2[[#This Row],[ID]],LISTAS[],3,0)</f>
        <v>101.84</v>
      </c>
      <c r="F2110" s="31" t="s">
        <v>9131</v>
      </c>
      <c r="G2110" s="20"/>
      <c r="H2110" s="20"/>
      <c r="I2110" s="110"/>
    </row>
    <row r="2111" spans="1:9" ht="15.75" customHeight="1">
      <c r="A2111" s="31" t="str">
        <f>+Table_2[[#This Row],[Producto]]&amp;Table_2[[#This Row],[Numero]]</f>
        <v>TARUGOS ESTRIADOS10 x 35</v>
      </c>
      <c r="B2111" s="31" t="s">
        <v>30</v>
      </c>
      <c r="C2111" s="31" t="s">
        <v>4905</v>
      </c>
      <c r="D2111" s="31" t="s">
        <v>4905</v>
      </c>
      <c r="E2111" s="32">
        <f>+VLOOKUP(Table_2[[#This Row],[ID]],LISTAS[],3,0)</f>
        <v>114.08</v>
      </c>
      <c r="F2111" s="31" t="s">
        <v>9132</v>
      </c>
      <c r="G2111" s="20"/>
      <c r="H2111" s="20"/>
      <c r="I2111" s="110"/>
    </row>
    <row r="2112" spans="1:9" ht="15.75" customHeight="1">
      <c r="A2112" s="31" t="str">
        <f>+Table_2[[#This Row],[Producto]]&amp;Table_2[[#This Row],[Numero]]</f>
        <v>TARUGOS ESTRIADOS10 x 40</v>
      </c>
      <c r="B2112" s="31" t="s">
        <v>30</v>
      </c>
      <c r="C2112" s="31" t="s">
        <v>4536</v>
      </c>
      <c r="D2112" s="31" t="s">
        <v>4536</v>
      </c>
      <c r="E2112" s="32">
        <f>+VLOOKUP(Table_2[[#This Row],[ID]],LISTAS[],3,0)</f>
        <v>130.84</v>
      </c>
      <c r="F2112" s="31" t="s">
        <v>9133</v>
      </c>
      <c r="G2112" s="20"/>
      <c r="H2112" s="20"/>
      <c r="I2112" s="110"/>
    </row>
    <row r="2113" spans="1:9" ht="15.75" customHeight="1">
      <c r="A2113" s="31" t="str">
        <f>+Table_2[[#This Row],[Producto]]&amp;Table_2[[#This Row],[Numero]]</f>
        <v>TARUGOS ESTRIADOS10 x 45</v>
      </c>
      <c r="B2113" s="31" t="s">
        <v>30</v>
      </c>
      <c r="C2113" s="31" t="s">
        <v>4906</v>
      </c>
      <c r="D2113" s="31" t="s">
        <v>4906</v>
      </c>
      <c r="E2113" s="32">
        <f>+VLOOKUP(Table_2[[#This Row],[ID]],LISTAS[],3,0)</f>
        <v>136.12</v>
      </c>
      <c r="F2113" s="31" t="s">
        <v>9134</v>
      </c>
      <c r="G2113" s="20"/>
      <c r="H2113" s="20"/>
      <c r="I2113" s="110"/>
    </row>
    <row r="2114" spans="1:9" ht="15.75" customHeight="1">
      <c r="A2114" s="31" t="str">
        <f>+Table_2[[#This Row],[Producto]]&amp;Table_2[[#This Row],[Numero]]</f>
        <v>TARUGOS ESTRIADOS10 x 50</v>
      </c>
      <c r="B2114" s="31" t="s">
        <v>30</v>
      </c>
      <c r="C2114" s="31" t="s">
        <v>4887</v>
      </c>
      <c r="D2114" s="31" t="s">
        <v>4887</v>
      </c>
      <c r="E2114" s="32">
        <f>+VLOOKUP(Table_2[[#This Row],[ID]],LISTAS[],3,0)</f>
        <v>144.44</v>
      </c>
      <c r="F2114" s="31" t="s">
        <v>9135</v>
      </c>
      <c r="G2114" s="20"/>
      <c r="H2114" s="20"/>
      <c r="I2114" s="110"/>
    </row>
    <row r="2115" spans="1:9" ht="15.75" customHeight="1">
      <c r="A2115" s="31" t="str">
        <f>+Table_2[[#This Row],[Producto]]&amp;Table_2[[#This Row],[Numero]]</f>
        <v>TARUGOS ESTRIADOS12 x 30</v>
      </c>
      <c r="B2115" s="31" t="s">
        <v>30</v>
      </c>
      <c r="C2115" s="31" t="s">
        <v>4907</v>
      </c>
      <c r="D2115" s="31" t="s">
        <v>4907</v>
      </c>
      <c r="E2115" s="32">
        <f>+VLOOKUP(Table_2[[#This Row],[ID]],LISTAS[],3,0)</f>
        <v>156.52000000000001</v>
      </c>
      <c r="F2115" s="31" t="s">
        <v>9136</v>
      </c>
      <c r="G2115" s="20"/>
      <c r="H2115" s="20"/>
      <c r="I2115" s="110"/>
    </row>
    <row r="2116" spans="1:9" ht="15.75" customHeight="1">
      <c r="A2116" s="31" t="str">
        <f>+Table_2[[#This Row],[Producto]]&amp;Table_2[[#This Row],[Numero]]</f>
        <v>TARUGOS ESTRIADOS12 x 40</v>
      </c>
      <c r="B2116" s="31" t="s">
        <v>30</v>
      </c>
      <c r="C2116" s="31" t="s">
        <v>4540</v>
      </c>
      <c r="D2116" s="31" t="s">
        <v>4540</v>
      </c>
      <c r="E2116" s="32">
        <f>+VLOOKUP(Table_2[[#This Row],[ID]],LISTAS[],3,0)</f>
        <v>212.32</v>
      </c>
      <c r="F2116" s="31" t="s">
        <v>9137</v>
      </c>
      <c r="G2116" s="20"/>
      <c r="H2116" s="20"/>
      <c r="I2116" s="110"/>
    </row>
    <row r="2117" spans="1:9" ht="15.75" customHeight="1">
      <c r="A2117" s="31" t="str">
        <f>+Table_2[[#This Row],[Producto]]&amp;Table_2[[#This Row],[Numero]]</f>
        <v>TARUGOS ESTRIADOS12 x 50</v>
      </c>
      <c r="B2117" s="31" t="s">
        <v>30</v>
      </c>
      <c r="C2117" s="31" t="s">
        <v>4908</v>
      </c>
      <c r="D2117" s="31" t="s">
        <v>4908</v>
      </c>
      <c r="E2117" s="32">
        <f>+VLOOKUP(Table_2[[#This Row],[ID]],LISTAS[],3,0)</f>
        <v>245.12</v>
      </c>
      <c r="F2117" s="31" t="s">
        <v>9138</v>
      </c>
      <c r="G2117" s="20"/>
      <c r="H2117" s="20"/>
      <c r="I2117" s="110"/>
    </row>
    <row r="2118" spans="1:9" ht="15.75" customHeight="1">
      <c r="A2118" s="31" t="str">
        <f>+Table_2[[#This Row],[Producto]]&amp;Table_2[[#This Row],[Numero]]</f>
        <v>TARUGOS ESTRIADOS12 x 60</v>
      </c>
      <c r="B2118" s="31" t="s">
        <v>30</v>
      </c>
      <c r="C2118" s="31" t="s">
        <v>4909</v>
      </c>
      <c r="D2118" s="31" t="s">
        <v>4909</v>
      </c>
      <c r="E2118" s="32">
        <f>+VLOOKUP(Table_2[[#This Row],[ID]],LISTAS[],3,0)</f>
        <v>286.60000000000002</v>
      </c>
      <c r="F2118" s="31" t="s">
        <v>9139</v>
      </c>
      <c r="G2118" s="20"/>
      <c r="H2118" s="20"/>
      <c r="I2118" s="110"/>
    </row>
    <row r="2119" spans="1:9" ht="15.75" customHeight="1">
      <c r="A2119" s="31" t="str">
        <f>+Table_2[[#This Row],[Producto]]&amp;Table_2[[#This Row],[Numero]]</f>
        <v>TARUGOS ESTRIADOSVarilla Ø4</v>
      </c>
      <c r="B2119" s="31" t="s">
        <v>30</v>
      </c>
      <c r="C2119" s="31" t="s">
        <v>4910</v>
      </c>
      <c r="D2119" s="31" t="s">
        <v>4911</v>
      </c>
      <c r="E2119" s="32">
        <f>+VLOOKUP(Table_2[[#This Row],[ID]],LISTAS[],3,0)</f>
        <v>1754.52</v>
      </c>
      <c r="F2119" s="31" t="s">
        <v>9140</v>
      </c>
      <c r="G2119" s="20"/>
      <c r="H2119" s="20"/>
      <c r="I2119" s="110"/>
    </row>
    <row r="2120" spans="1:9" ht="15.75" customHeight="1">
      <c r="A2120" s="31" t="str">
        <f>+Table_2[[#This Row],[Producto]]&amp;Table_2[[#This Row],[Numero]]</f>
        <v>TARUGOS ESTRIADOSVarilla Ø6</v>
      </c>
      <c r="B2120" s="31" t="s">
        <v>30</v>
      </c>
      <c r="C2120" s="31" t="s">
        <v>4912</v>
      </c>
      <c r="D2120" s="31" t="s">
        <v>4913</v>
      </c>
      <c r="E2120" s="32">
        <f>+VLOOKUP(Table_2[[#This Row],[ID]],LISTAS[],3,0)</f>
        <v>1754.52</v>
      </c>
      <c r="F2120" s="31" t="s">
        <v>9141</v>
      </c>
      <c r="G2120" s="20"/>
      <c r="H2120" s="20"/>
      <c r="I2120" s="110"/>
    </row>
    <row r="2121" spans="1:9" ht="15.75" customHeight="1">
      <c r="A2121" s="31" t="str">
        <f>+Table_2[[#This Row],[Producto]]&amp;Table_2[[#This Row],[Numero]]</f>
        <v>TARUGOS ESTRIADOSVarilla Ø8</v>
      </c>
      <c r="B2121" s="31" t="s">
        <v>30</v>
      </c>
      <c r="C2121" s="31" t="s">
        <v>4914</v>
      </c>
      <c r="D2121" s="31" t="s">
        <v>4915</v>
      </c>
      <c r="E2121" s="32">
        <f>+VLOOKUP(Table_2[[#This Row],[ID]],LISTAS[],3,0)</f>
        <v>2052</v>
      </c>
      <c r="F2121" s="31" t="s">
        <v>9142</v>
      </c>
      <c r="G2121" s="20"/>
      <c r="H2121" s="20"/>
      <c r="I2121" s="110"/>
    </row>
    <row r="2122" spans="1:9" ht="15.75" customHeight="1">
      <c r="A2122" s="31" t="str">
        <f>+Table_2[[#This Row],[Producto]]&amp;Table_2[[#This Row],[Numero]]</f>
        <v>TARUGOS ESTRIADOSVarilla Ø10</v>
      </c>
      <c r="B2122" s="31" t="s">
        <v>30</v>
      </c>
      <c r="C2122" s="31" t="s">
        <v>4916</v>
      </c>
      <c r="D2122" s="31" t="s">
        <v>4917</v>
      </c>
      <c r="E2122" s="32">
        <f>+VLOOKUP(Table_2[[#This Row],[ID]],LISTAS[],3,0)</f>
        <v>2376</v>
      </c>
      <c r="F2122" s="31" t="s">
        <v>9143</v>
      </c>
      <c r="G2122" s="20"/>
      <c r="H2122" s="20"/>
      <c r="I2122" s="110"/>
    </row>
    <row r="2123" spans="1:9" ht="15.75" customHeight="1">
      <c r="A2123" s="31" t="str">
        <f>+Table_2[[#This Row],[Producto]]&amp;Table_2[[#This Row],[Numero]]</f>
        <v>TARUGOS ESTRIADOSVarilla Ø12</v>
      </c>
      <c r="B2123" s="31" t="s">
        <v>30</v>
      </c>
      <c r="C2123" s="31" t="s">
        <v>4918</v>
      </c>
      <c r="D2123" s="31" t="s">
        <v>4919</v>
      </c>
      <c r="E2123" s="32">
        <f>+VLOOKUP(Table_2[[#This Row],[ID]],LISTAS[],3,0)</f>
        <v>2644.16</v>
      </c>
      <c r="F2123" s="31" t="s">
        <v>9144</v>
      </c>
      <c r="G2123" s="20"/>
      <c r="H2123" s="20"/>
      <c r="I2123" s="110"/>
    </row>
    <row r="2124" spans="1:9" ht="15.75" customHeight="1">
      <c r="A2124" s="31" t="str">
        <f>+Table_2[[#This Row],[Producto]]&amp;Table_2[[#This Row],[Numero]]</f>
        <v>RETENES SEGURIDAD1,2</v>
      </c>
      <c r="B2124" s="31" t="s">
        <v>36</v>
      </c>
      <c r="C2124" s="31">
        <v>1.2</v>
      </c>
      <c r="D2124" s="31" t="s">
        <v>4920</v>
      </c>
      <c r="E2124" s="32">
        <f>+VLOOKUP(Table_2[[#This Row],[ID]],LISTAS[],3,0)</f>
        <v>104.56</v>
      </c>
      <c r="F2124" s="31" t="s">
        <v>9145</v>
      </c>
      <c r="G2124" s="20"/>
      <c r="H2124" s="20"/>
      <c r="I2124" s="110"/>
    </row>
    <row r="2125" spans="1:9" ht="15.75" customHeight="1">
      <c r="A2125" s="31" t="str">
        <f>+Table_2[[#This Row],[Producto]]&amp;Table_2[[#This Row],[Numero]]</f>
        <v>RETENES SEGURIDAD1,5</v>
      </c>
      <c r="B2125" s="31" t="s">
        <v>36</v>
      </c>
      <c r="C2125" s="31">
        <v>1.5</v>
      </c>
      <c r="D2125" s="31" t="s">
        <v>4921</v>
      </c>
      <c r="E2125" s="32">
        <f>+VLOOKUP(Table_2[[#This Row],[ID]],LISTAS[],3,0)</f>
        <v>51.17</v>
      </c>
      <c r="F2125" s="31" t="s">
        <v>9146</v>
      </c>
      <c r="G2125" s="20"/>
      <c r="H2125" s="20"/>
      <c r="I2125" s="110"/>
    </row>
    <row r="2126" spans="1:9" ht="15.75" customHeight="1">
      <c r="A2126" s="31" t="str">
        <f>+Table_2[[#This Row],[Producto]]&amp;Table_2[[#This Row],[Numero]]</f>
        <v>RETENES SEGURIDAD1,9</v>
      </c>
      <c r="B2126" s="31" t="s">
        <v>36</v>
      </c>
      <c r="C2126" s="31">
        <v>1.9</v>
      </c>
      <c r="D2126" s="31" t="s">
        <v>4922</v>
      </c>
      <c r="E2126" s="32">
        <f>+VLOOKUP(Table_2[[#This Row],[ID]],LISTAS[],3,0)</f>
        <v>50.85</v>
      </c>
      <c r="F2126" s="31" t="s">
        <v>9147</v>
      </c>
      <c r="G2126" s="20"/>
      <c r="H2126" s="20"/>
      <c r="I2126" s="110"/>
    </row>
    <row r="2127" spans="1:9" ht="15.75" customHeight="1">
      <c r="A2127" s="31" t="str">
        <f>+Table_2[[#This Row],[Producto]]&amp;Table_2[[#This Row],[Numero]]</f>
        <v>RETENES SEGURIDAD2,3</v>
      </c>
      <c r="B2127" s="31" t="s">
        <v>36</v>
      </c>
      <c r="C2127" s="31">
        <v>2.2999999999999998</v>
      </c>
      <c r="D2127" s="31" t="s">
        <v>4923</v>
      </c>
      <c r="E2127" s="32">
        <f>+VLOOKUP(Table_2[[#This Row],[ID]],LISTAS[],3,0)</f>
        <v>44.59</v>
      </c>
      <c r="F2127" s="31" t="s">
        <v>9148</v>
      </c>
      <c r="G2127" s="20"/>
      <c r="H2127" s="20"/>
      <c r="I2127" s="110"/>
    </row>
    <row r="2128" spans="1:9" ht="15.75" customHeight="1">
      <c r="A2128" s="31" t="str">
        <f>+Table_2[[#This Row],[Producto]]&amp;Table_2[[#This Row],[Numero]]</f>
        <v>RETENES SEGURIDAD3,2</v>
      </c>
      <c r="B2128" s="31" t="s">
        <v>36</v>
      </c>
      <c r="C2128" s="31">
        <v>3.2</v>
      </c>
      <c r="D2128" s="31" t="s">
        <v>4924</v>
      </c>
      <c r="E2128" s="32">
        <f>+VLOOKUP(Table_2[[#This Row],[ID]],LISTAS[],3,0)</f>
        <v>43.64</v>
      </c>
      <c r="F2128" s="31" t="s">
        <v>9149</v>
      </c>
      <c r="G2128" s="20"/>
      <c r="H2128" s="20"/>
      <c r="I2128" s="110"/>
    </row>
    <row r="2129" spans="1:9" ht="15.75" customHeight="1">
      <c r="A2129" s="31" t="str">
        <f>+Table_2[[#This Row],[Producto]]&amp;Table_2[[#This Row],[Numero]]</f>
        <v>RETENES SEGURIDAD4</v>
      </c>
      <c r="B2129" s="31" t="s">
        <v>36</v>
      </c>
      <c r="C2129" s="31">
        <v>4</v>
      </c>
      <c r="D2129" s="31" t="s">
        <v>4925</v>
      </c>
      <c r="E2129" s="32">
        <f>+VLOOKUP(Table_2[[#This Row],[ID]],LISTAS[],3,0)</f>
        <v>62.91</v>
      </c>
      <c r="F2129" s="31" t="s">
        <v>9150</v>
      </c>
      <c r="G2129" s="20"/>
      <c r="H2129" s="20"/>
      <c r="I2129" s="110"/>
    </row>
    <row r="2130" spans="1:9" ht="15.75" customHeight="1">
      <c r="A2130" s="31" t="str">
        <f>+Table_2[[#This Row],[Producto]]&amp;Table_2[[#This Row],[Numero]]</f>
        <v>RETENES SEGURIDAD5</v>
      </c>
      <c r="B2130" s="31" t="s">
        <v>36</v>
      </c>
      <c r="C2130" s="31">
        <v>5</v>
      </c>
      <c r="D2130" s="31" t="s">
        <v>4926</v>
      </c>
      <c r="E2130" s="32">
        <f>+VLOOKUP(Table_2[[#This Row],[ID]],LISTAS[],3,0)</f>
        <v>82.31</v>
      </c>
      <c r="F2130" s="31" t="s">
        <v>9151</v>
      </c>
      <c r="G2130" s="20"/>
      <c r="H2130" s="20"/>
      <c r="I2130" s="110"/>
    </row>
    <row r="2131" spans="1:9" ht="15.75" customHeight="1">
      <c r="A2131" s="31" t="str">
        <f>+Table_2[[#This Row],[Producto]]&amp;Table_2[[#This Row],[Numero]]</f>
        <v>RETENES SEGURIDAD6</v>
      </c>
      <c r="B2131" s="31" t="s">
        <v>36</v>
      </c>
      <c r="C2131" s="31">
        <v>6</v>
      </c>
      <c r="D2131" s="31" t="s">
        <v>4927</v>
      </c>
      <c r="E2131" s="32">
        <f>+VLOOKUP(Table_2[[#This Row],[ID]],LISTAS[],3,0)</f>
        <v>83.64</v>
      </c>
      <c r="F2131" s="31" t="s">
        <v>9152</v>
      </c>
      <c r="G2131" s="20"/>
      <c r="H2131" s="20"/>
      <c r="I2131" s="110"/>
    </row>
    <row r="2132" spans="1:9" ht="15.75" customHeight="1">
      <c r="A2132" s="31" t="str">
        <f>+Table_2[[#This Row],[Producto]]&amp;Table_2[[#This Row],[Numero]]</f>
        <v>RETENES SEGURIDAD7</v>
      </c>
      <c r="B2132" s="31" t="s">
        <v>36</v>
      </c>
      <c r="C2132" s="31">
        <v>7</v>
      </c>
      <c r="D2132" s="31" t="s">
        <v>4928</v>
      </c>
      <c r="E2132" s="32">
        <f>+VLOOKUP(Table_2[[#This Row],[ID]],LISTAS[],3,0)</f>
        <v>135.79</v>
      </c>
      <c r="F2132" s="31" t="s">
        <v>9153</v>
      </c>
      <c r="G2132" s="20"/>
      <c r="H2132" s="20"/>
      <c r="I2132" s="110"/>
    </row>
    <row r="2133" spans="1:9" ht="15.75" customHeight="1">
      <c r="A2133" s="31" t="str">
        <f>+Table_2[[#This Row],[Producto]]&amp;Table_2[[#This Row],[Numero]]</f>
        <v>RETENES SEGURIDAD8</v>
      </c>
      <c r="B2133" s="31" t="s">
        <v>36</v>
      </c>
      <c r="C2133" s="31">
        <v>8</v>
      </c>
      <c r="D2133" s="31" t="s">
        <v>4929</v>
      </c>
      <c r="E2133" s="32">
        <f>+VLOOKUP(Table_2[[#This Row],[ID]],LISTAS[],3,0)</f>
        <v>172.44</v>
      </c>
      <c r="F2133" s="31" t="s">
        <v>9154</v>
      </c>
      <c r="G2133" s="20"/>
      <c r="H2133" s="20"/>
      <c r="I2133" s="110"/>
    </row>
    <row r="2134" spans="1:9" ht="15.75" customHeight="1">
      <c r="A2134" s="31" t="str">
        <f>+Table_2[[#This Row],[Producto]]&amp;Table_2[[#This Row],[Numero]]</f>
        <v>RETENES SEGURIDAD9</v>
      </c>
      <c r="B2134" s="31" t="s">
        <v>36</v>
      </c>
      <c r="C2134" s="31">
        <v>9</v>
      </c>
      <c r="D2134" s="31" t="s">
        <v>4930</v>
      </c>
      <c r="E2134" s="32">
        <f>+VLOOKUP(Table_2[[#This Row],[ID]],LISTAS[],3,0)</f>
        <v>237.56</v>
      </c>
      <c r="F2134" s="31" t="s">
        <v>9155</v>
      </c>
      <c r="G2134" s="20"/>
      <c r="H2134" s="20"/>
      <c r="I2134" s="110"/>
    </row>
    <row r="2135" spans="1:9" ht="15.75" customHeight="1">
      <c r="A2135" s="31" t="str">
        <f>+Table_2[[#This Row],[Producto]]&amp;Table_2[[#This Row],[Numero]]</f>
        <v>RETENES SEGURIDAD10</v>
      </c>
      <c r="B2135" s="31" t="s">
        <v>36</v>
      </c>
      <c r="C2135" s="31">
        <v>10</v>
      </c>
      <c r="D2135" s="31" t="s">
        <v>4931</v>
      </c>
      <c r="E2135" s="32">
        <f>+VLOOKUP(Table_2[[#This Row],[ID]],LISTAS[],3,0)</f>
        <v>295.99</v>
      </c>
      <c r="F2135" s="31" t="s">
        <v>9156</v>
      </c>
      <c r="G2135" s="20"/>
      <c r="H2135" s="20"/>
      <c r="I2135" s="110"/>
    </row>
    <row r="2136" spans="1:9" ht="15.75" customHeight="1">
      <c r="A2136" s="31" t="str">
        <f>+Table_2[[#This Row],[Producto]]&amp;Table_2[[#This Row],[Numero]]</f>
        <v>RETENES SEGURIDAD12</v>
      </c>
      <c r="B2136" s="31" t="s">
        <v>36</v>
      </c>
      <c r="C2136" s="31">
        <v>12</v>
      </c>
      <c r="D2136" s="31" t="s">
        <v>4932</v>
      </c>
      <c r="E2136" s="32">
        <f>+VLOOKUP(Table_2[[#This Row],[ID]],LISTAS[],3,0)</f>
        <v>396.4</v>
      </c>
      <c r="F2136" s="31" t="s">
        <v>9157</v>
      </c>
      <c r="G2136" s="20"/>
      <c r="H2136" s="20"/>
      <c r="I2136" s="110"/>
    </row>
    <row r="2137" spans="1:9" ht="15.75" customHeight="1">
      <c r="A2137" s="31" t="str">
        <f>+Table_2[[#This Row],[Producto]]&amp;Table_2[[#This Row],[Numero]]</f>
        <v>RETENES SEGURIDAD15</v>
      </c>
      <c r="B2137" s="31" t="s">
        <v>36</v>
      </c>
      <c r="C2137" s="31">
        <v>15</v>
      </c>
      <c r="D2137" s="31" t="s">
        <v>4933</v>
      </c>
      <c r="E2137" s="32">
        <f>+VLOOKUP(Table_2[[#This Row],[ID]],LISTAS[],3,0)</f>
        <v>761.68</v>
      </c>
      <c r="F2137" s="31" t="s">
        <v>9158</v>
      </c>
      <c r="G2137" s="20"/>
      <c r="H2137" s="20"/>
      <c r="I2137" s="110"/>
    </row>
    <row r="2138" spans="1:9" ht="15.75" customHeight="1">
      <c r="A2138" s="31" t="str">
        <f>+Table_2[[#This Row],[Producto]]&amp;Table_2[[#This Row],[Numero]]</f>
        <v>RETENES SEGURIDAD19</v>
      </c>
      <c r="B2138" s="31" t="s">
        <v>36</v>
      </c>
      <c r="C2138" s="31">
        <v>19</v>
      </c>
      <c r="D2138" s="31" t="s">
        <v>4934</v>
      </c>
      <c r="E2138" s="32">
        <f>+VLOOKUP(Table_2[[#This Row],[ID]],LISTAS[],3,0)</f>
        <v>1518.97</v>
      </c>
      <c r="F2138" s="31" t="s">
        <v>9159</v>
      </c>
      <c r="G2138" s="20"/>
      <c r="H2138" s="20"/>
      <c r="I2138" s="110"/>
    </row>
    <row r="2139" spans="1:9" ht="15.75" customHeight="1">
      <c r="A2139" s="31" t="str">
        <f>+Table_2[[#This Row],[Producto]]&amp;Table_2[[#This Row],[Numero]]</f>
        <v>ARANLOCK3 X 11.3</v>
      </c>
      <c r="B2139" s="31" t="s">
        <v>39</v>
      </c>
      <c r="C2139" s="31" t="s">
        <v>4935</v>
      </c>
      <c r="D2139" s="31" t="s">
        <v>4936</v>
      </c>
      <c r="E2139" s="32">
        <f>+VLOOKUP(Table_2[[#This Row],[ID]],LISTAS[],3,0)</f>
        <v>78.08</v>
      </c>
      <c r="F2139" s="31" t="s">
        <v>9160</v>
      </c>
      <c r="G2139" s="20"/>
      <c r="H2139" s="20"/>
      <c r="I2139" s="110"/>
    </row>
    <row r="2140" spans="1:9" ht="15.75" customHeight="1">
      <c r="A2140" s="31" t="str">
        <f>+Table_2[[#This Row],[Producto]]&amp;Table_2[[#This Row],[Numero]]</f>
        <v>ARANLOCK4 X 11.3</v>
      </c>
      <c r="B2140" s="31" t="s">
        <v>39</v>
      </c>
      <c r="C2140" s="31" t="s">
        <v>4937</v>
      </c>
      <c r="D2140" s="31" t="s">
        <v>4938</v>
      </c>
      <c r="E2140" s="32">
        <f>+VLOOKUP(Table_2[[#This Row],[ID]],LISTAS[],3,0)</f>
        <v>78.08</v>
      </c>
      <c r="F2140" s="31" t="s">
        <v>9161</v>
      </c>
      <c r="G2140" s="20"/>
      <c r="H2140" s="20"/>
      <c r="I2140" s="110"/>
    </row>
    <row r="2141" spans="1:9" ht="15.75" customHeight="1">
      <c r="A2141" s="31" t="str">
        <f>+Table_2[[#This Row],[Producto]]&amp;Table_2[[#This Row],[Numero]]</f>
        <v>ARANLOCK5 X 11.3</v>
      </c>
      <c r="B2141" s="31" t="s">
        <v>39</v>
      </c>
      <c r="C2141" s="31" t="s">
        <v>4939</v>
      </c>
      <c r="D2141" s="31" t="s">
        <v>4940</v>
      </c>
      <c r="E2141" s="32">
        <f>+VLOOKUP(Table_2[[#This Row],[ID]],LISTAS[],3,0)</f>
        <v>78.08</v>
      </c>
      <c r="F2141" s="31" t="s">
        <v>9162</v>
      </c>
      <c r="G2141" s="20"/>
      <c r="H2141" s="20"/>
      <c r="I2141" s="110"/>
    </row>
    <row r="2142" spans="1:9" ht="15.75" customHeight="1">
      <c r="A2142" s="31" t="str">
        <f>+Table_2[[#This Row],[Producto]]&amp;Table_2[[#This Row],[Numero]]</f>
        <v>ARANLOCK6 X 15</v>
      </c>
      <c r="B2142" s="31" t="s">
        <v>39</v>
      </c>
      <c r="C2142" s="31" t="s">
        <v>4941</v>
      </c>
      <c r="D2142" s="31" t="s">
        <v>12017</v>
      </c>
      <c r="E2142" s="32">
        <f>+VLOOKUP(Table_2[[#This Row],[ID]],LISTAS[],3,0)</f>
        <v>125</v>
      </c>
      <c r="F2142" s="31" t="s">
        <v>9163</v>
      </c>
      <c r="G2142" s="20"/>
      <c r="H2142" s="20"/>
      <c r="I2142" s="110"/>
    </row>
    <row r="2143" spans="1:9" ht="15.75" customHeight="1">
      <c r="A2143" s="31" t="str">
        <f>+Table_2[[#This Row],[Producto]]&amp;Table_2[[#This Row],[Numero]]</f>
        <v>ARANLOCK7 X 15</v>
      </c>
      <c r="B2143" s="31" t="s">
        <v>39</v>
      </c>
      <c r="C2143" s="31" t="s">
        <v>4942</v>
      </c>
      <c r="D2143" s="31" t="s">
        <v>12018</v>
      </c>
      <c r="E2143" s="32">
        <f>+VLOOKUP(Table_2[[#This Row],[ID]],LISTAS[],3,0)</f>
        <v>125</v>
      </c>
      <c r="F2143" s="31" t="s">
        <v>9164</v>
      </c>
      <c r="G2143" s="20"/>
      <c r="H2143" s="20"/>
      <c r="I2143" s="110"/>
    </row>
    <row r="2144" spans="1:9" ht="15.75" customHeight="1">
      <c r="A2144" s="31" t="str">
        <f>+Table_2[[#This Row],[Producto]]&amp;Table_2[[#This Row],[Numero]]</f>
        <v>ARANLOCK8 X 15</v>
      </c>
      <c r="B2144" s="31" t="s">
        <v>39</v>
      </c>
      <c r="C2144" s="31" t="s">
        <v>4943</v>
      </c>
      <c r="D2144" s="31" t="s">
        <v>12019</v>
      </c>
      <c r="E2144" s="32">
        <f>+VLOOKUP(Table_2[[#This Row],[ID]],LISTAS[],3,0)</f>
        <v>125</v>
      </c>
      <c r="F2144" s="31" t="s">
        <v>9165</v>
      </c>
      <c r="G2144" s="20"/>
      <c r="H2144" s="20"/>
      <c r="I2144" s="110"/>
    </row>
    <row r="2145" spans="1:9" ht="15.75" customHeight="1">
      <c r="A2145" s="31" t="str">
        <f>+Table_2[[#This Row],[Producto]]&amp;Table_2[[#This Row],[Numero]]</f>
        <v>ARANLOCK9 X 18</v>
      </c>
      <c r="B2145" s="31" t="s">
        <v>39</v>
      </c>
      <c r="C2145" s="31" t="s">
        <v>4944</v>
      </c>
      <c r="D2145" s="31" t="s">
        <v>12020</v>
      </c>
      <c r="E2145" s="32">
        <f>+VLOOKUP(Table_2[[#This Row],[ID]],LISTAS[],3,0)</f>
        <v>169.08</v>
      </c>
      <c r="F2145" s="31" t="s">
        <v>9166</v>
      </c>
      <c r="G2145" s="20"/>
      <c r="H2145" s="20"/>
      <c r="I2145" s="110"/>
    </row>
    <row r="2146" spans="1:9" ht="15.75" customHeight="1">
      <c r="A2146" s="31" t="str">
        <f>+Table_2[[#This Row],[Producto]]&amp;Table_2[[#This Row],[Numero]]</f>
        <v>ARANLOCK10 X 18</v>
      </c>
      <c r="B2146" s="31" t="s">
        <v>39</v>
      </c>
      <c r="C2146" s="31" t="s">
        <v>4945</v>
      </c>
      <c r="D2146" s="31" t="s">
        <v>12021</v>
      </c>
      <c r="E2146" s="32">
        <f>+VLOOKUP(Table_2[[#This Row],[ID]],LISTAS[],3,0)</f>
        <v>169.08</v>
      </c>
      <c r="F2146" s="31" t="s">
        <v>9167</v>
      </c>
      <c r="G2146" s="20"/>
      <c r="H2146" s="20"/>
      <c r="I2146" s="110"/>
    </row>
    <row r="2147" spans="1:9" ht="15.75" customHeight="1">
      <c r="A2147" s="31" t="str">
        <f>+Table_2[[#This Row],[Producto]]&amp;Table_2[[#This Row],[Numero]]</f>
        <v>ARANLOCK11 X 21</v>
      </c>
      <c r="B2147" s="31" t="s">
        <v>39</v>
      </c>
      <c r="C2147" s="31" t="s">
        <v>4946</v>
      </c>
      <c r="D2147" s="31" t="s">
        <v>12022</v>
      </c>
      <c r="E2147" s="32">
        <f>+VLOOKUP(Table_2[[#This Row],[ID]],LISTAS[],3,0)</f>
        <v>301.24</v>
      </c>
      <c r="F2147" s="31" t="s">
        <v>9168</v>
      </c>
      <c r="G2147" s="20"/>
      <c r="H2147" s="20"/>
      <c r="I2147" s="110"/>
    </row>
    <row r="2148" spans="1:9" ht="15.75" customHeight="1">
      <c r="A2148" s="31" t="str">
        <f>+Table_2[[#This Row],[Producto]]&amp;Table_2[[#This Row],[Numero]]</f>
        <v>ARANLOCK12 X 21</v>
      </c>
      <c r="B2148" s="31" t="s">
        <v>39</v>
      </c>
      <c r="C2148" s="31" t="s">
        <v>4947</v>
      </c>
      <c r="D2148" s="31" t="s">
        <v>4950</v>
      </c>
      <c r="E2148" s="32">
        <f>+VLOOKUP(Table_2[[#This Row],[ID]],LISTAS[],3,0)</f>
        <v>311.60000000000002</v>
      </c>
      <c r="F2148" s="31" t="s">
        <v>9169</v>
      </c>
      <c r="G2148" s="20"/>
      <c r="H2148" s="20"/>
      <c r="I2148" s="110"/>
    </row>
    <row r="2149" spans="1:9" ht="15.75" customHeight="1">
      <c r="A2149" s="31" t="str">
        <f>+Table_2[[#This Row],[Producto]]&amp;Table_2[[#This Row],[Numero]]</f>
        <v>ARANLOCK9,5</v>
      </c>
      <c r="B2149" s="31" t="s">
        <v>39</v>
      </c>
      <c r="C2149" s="31">
        <v>9.5</v>
      </c>
      <c r="D2149" s="31" t="s">
        <v>4948</v>
      </c>
      <c r="E2149" s="32">
        <f>+VLOOKUP(Table_2[[#This Row],[ID]],LISTAS[],3,0)</f>
        <v>179.08</v>
      </c>
      <c r="F2149" s="31" t="s">
        <v>9170</v>
      </c>
      <c r="G2149" s="20"/>
      <c r="H2149" s="20"/>
      <c r="I2149" s="110"/>
    </row>
    <row r="2150" spans="1:9" ht="15.75" customHeight="1">
      <c r="A2150" s="31" t="str">
        <f>+Table_2[[#This Row],[Producto]]&amp;Table_2[[#This Row],[Numero]]</f>
        <v>ARANLOCK10</v>
      </c>
      <c r="B2150" s="31" t="s">
        <v>39</v>
      </c>
      <c r="C2150" s="31">
        <v>10</v>
      </c>
      <c r="D2150" s="31" t="s">
        <v>4949</v>
      </c>
      <c r="E2150" s="32">
        <f>+VLOOKUP(Table_2[[#This Row],[ID]],LISTAS[],3,0)</f>
        <v>275.33999999999997</v>
      </c>
      <c r="F2150" s="31" t="s">
        <v>9171</v>
      </c>
      <c r="G2150" s="20"/>
      <c r="H2150" s="20"/>
      <c r="I2150" s="110"/>
    </row>
    <row r="2151" spans="1:9" ht="15.75" customHeight="1">
      <c r="A2151" s="31" t="str">
        <f>+Table_2[[#This Row],[Producto]]&amp;Table_2[[#This Row],[Numero]]</f>
        <v>ARANLOCK12</v>
      </c>
      <c r="B2151" s="31" t="s">
        <v>39</v>
      </c>
      <c r="C2151" s="31">
        <v>12</v>
      </c>
      <c r="D2151" s="31" t="s">
        <v>4950</v>
      </c>
      <c r="E2151" s="32">
        <f>+VLOOKUP(Table_2[[#This Row],[ID]],LISTAS[],3,0)</f>
        <v>311.60000000000002</v>
      </c>
      <c r="F2151" s="31" t="s">
        <v>9172</v>
      </c>
      <c r="G2151" s="20"/>
      <c r="H2151" s="20"/>
      <c r="I2151" s="110"/>
    </row>
    <row r="2152" spans="1:9" ht="15.75" customHeight="1">
      <c r="A2152" s="31" t="str">
        <f>+Table_2[[#This Row],[Producto]]&amp;Table_2[[#This Row],[Numero]]</f>
        <v>ESPARRAGOS DE ACERO6 x 25</v>
      </c>
      <c r="B2152" s="31" t="s">
        <v>42</v>
      </c>
      <c r="C2152" s="31" t="s">
        <v>4898</v>
      </c>
      <c r="D2152" s="31" t="s">
        <v>4898</v>
      </c>
      <c r="E2152" s="32">
        <f>+VLOOKUP(Table_2[[#This Row],[ID]],LISTAS[],3,0)</f>
        <v>1529.01</v>
      </c>
      <c r="F2152" s="31" t="s">
        <v>9173</v>
      </c>
      <c r="G2152" s="20"/>
      <c r="H2152" s="20"/>
    </row>
    <row r="2153" spans="1:9" ht="15.75" customHeight="1">
      <c r="A2153" s="31" t="str">
        <f>+Table_2[[#This Row],[Producto]]&amp;Table_2[[#This Row],[Numero]]</f>
        <v>ESPARRAGOS DE ACERO6 x 30</v>
      </c>
      <c r="B2153" s="31" t="s">
        <v>42</v>
      </c>
      <c r="C2153" s="31" t="s">
        <v>4858</v>
      </c>
      <c r="D2153" s="31" t="s">
        <v>4858</v>
      </c>
      <c r="E2153" s="32">
        <f>+VLOOKUP(Table_2[[#This Row],[ID]],LISTAS[],3,0)</f>
        <v>1529.01</v>
      </c>
      <c r="F2153" s="31" t="s">
        <v>9174</v>
      </c>
      <c r="G2153" s="20"/>
      <c r="H2153" s="20"/>
    </row>
    <row r="2154" spans="1:9" ht="15.75" customHeight="1">
      <c r="A2154" s="31" t="str">
        <f>+Table_2[[#This Row],[Producto]]&amp;Table_2[[#This Row],[Numero]]</f>
        <v>ESPARRAGOS DE ACERO6 x 35</v>
      </c>
      <c r="B2154" s="31" t="s">
        <v>42</v>
      </c>
      <c r="C2154" s="31" t="s">
        <v>4899</v>
      </c>
      <c r="D2154" s="31" t="s">
        <v>4899</v>
      </c>
      <c r="E2154" s="32">
        <f>+VLOOKUP(Table_2[[#This Row],[ID]],LISTAS[],3,0)</f>
        <v>1431.04</v>
      </c>
      <c r="F2154" s="31" t="s">
        <v>9175</v>
      </c>
      <c r="G2154" s="20"/>
      <c r="H2154" s="20"/>
    </row>
    <row r="2155" spans="1:9" ht="15.75" customHeight="1">
      <c r="A2155" s="31" t="str">
        <f>+Table_2[[#This Row],[Producto]]&amp;Table_2[[#This Row],[Numero]]</f>
        <v>ESPARRAGOS DE ACERO6 x 40</v>
      </c>
      <c r="B2155" s="31" t="s">
        <v>42</v>
      </c>
      <c r="C2155" s="31" t="s">
        <v>4860</v>
      </c>
      <c r="D2155" s="31" t="s">
        <v>4860</v>
      </c>
      <c r="E2155" s="32">
        <f>+VLOOKUP(Table_2[[#This Row],[ID]],LISTAS[],3,0)</f>
        <v>1529.01</v>
      </c>
      <c r="F2155" s="31" t="s">
        <v>9176</v>
      </c>
      <c r="G2155" s="20"/>
      <c r="H2155" s="20"/>
    </row>
    <row r="2156" spans="1:9" ht="15.75" customHeight="1">
      <c r="A2156" s="31" t="str">
        <f>+Table_2[[#This Row],[Producto]]&amp;Table_2[[#This Row],[Numero]]</f>
        <v>ESPARRAGOS DE ACERO6 x 45</v>
      </c>
      <c r="B2156" s="31" t="s">
        <v>42</v>
      </c>
      <c r="C2156" s="31" t="s">
        <v>4900</v>
      </c>
      <c r="D2156" s="31" t="s">
        <v>4900</v>
      </c>
      <c r="E2156" s="32">
        <f>+VLOOKUP(Table_2[[#This Row],[ID]],LISTAS[],3,0)</f>
        <v>1529.01</v>
      </c>
      <c r="F2156" s="31" t="s">
        <v>9177</v>
      </c>
      <c r="G2156" s="20"/>
      <c r="H2156" s="20"/>
    </row>
    <row r="2157" spans="1:9" ht="15.75" customHeight="1">
      <c r="A2157" s="31" t="str">
        <f>+Table_2[[#This Row],[Producto]]&amp;Table_2[[#This Row],[Numero]]</f>
        <v>ESPARRAGOS DE ACERO6 x 50</v>
      </c>
      <c r="B2157" s="31" t="s">
        <v>42</v>
      </c>
      <c r="C2157" s="31" t="s">
        <v>4862</v>
      </c>
      <c r="D2157" s="31" t="s">
        <v>4862</v>
      </c>
      <c r="E2157" s="32">
        <f>+VLOOKUP(Table_2[[#This Row],[ID]],LISTAS[],3,0)</f>
        <v>1529.01</v>
      </c>
      <c r="F2157" s="31" t="s">
        <v>9178</v>
      </c>
      <c r="G2157" s="20"/>
      <c r="H2157" s="20"/>
    </row>
    <row r="2158" spans="1:9" ht="15.75" customHeight="1">
      <c r="A2158" s="31" t="str">
        <f>+Table_2[[#This Row],[Producto]]&amp;Table_2[[#This Row],[Numero]]</f>
        <v>ESPARRAGOS DE ACERO6 x 60</v>
      </c>
      <c r="B2158" s="31" t="s">
        <v>42</v>
      </c>
      <c r="C2158" s="31" t="s">
        <v>4864</v>
      </c>
      <c r="D2158" s="31" t="s">
        <v>4864</v>
      </c>
      <c r="E2158" s="32">
        <f>+VLOOKUP(Table_2[[#This Row],[ID]],LISTAS[],3,0)</f>
        <v>2016.8</v>
      </c>
      <c r="F2158" s="31" t="s">
        <v>9179</v>
      </c>
      <c r="G2158" s="20"/>
      <c r="H2158" s="20"/>
    </row>
    <row r="2159" spans="1:9" ht="15.75" customHeight="1">
      <c r="A2159" s="31" t="str">
        <f>+Table_2[[#This Row],[Producto]]&amp;Table_2[[#This Row],[Numero]]</f>
        <v>ESPARRAGOS DE ACERO6 x 70</v>
      </c>
      <c r="B2159" s="31" t="s">
        <v>42</v>
      </c>
      <c r="C2159" s="31" t="s">
        <v>4866</v>
      </c>
      <c r="D2159" s="31" t="s">
        <v>4866</v>
      </c>
      <c r="E2159" s="32">
        <f>+VLOOKUP(Table_2[[#This Row],[ID]],LISTAS[],3,0)</f>
        <v>2348.81</v>
      </c>
      <c r="F2159" s="31" t="s">
        <v>9180</v>
      </c>
      <c r="G2159" s="20"/>
      <c r="H2159" s="20"/>
    </row>
    <row r="2160" spans="1:9" ht="15.75" customHeight="1">
      <c r="A2160" s="31" t="str">
        <f>+Table_2[[#This Row],[Producto]]&amp;Table_2[[#This Row],[Numero]]</f>
        <v>ESPARRAGOS DE ACERO6 x 80</v>
      </c>
      <c r="B2160" s="31" t="s">
        <v>42</v>
      </c>
      <c r="C2160" s="31" t="s">
        <v>4868</v>
      </c>
      <c r="D2160" s="31" t="s">
        <v>4868</v>
      </c>
      <c r="E2160" s="32">
        <f>+VLOOKUP(Table_2[[#This Row],[ID]],LISTAS[],3,0)</f>
        <v>2651.69</v>
      </c>
      <c r="F2160" s="31" t="s">
        <v>9181</v>
      </c>
      <c r="G2160" s="20"/>
      <c r="H2160" s="20"/>
    </row>
    <row r="2161" spans="1:8" ht="15.75" customHeight="1">
      <c r="A2161" s="31" t="str">
        <f>+Table_2[[#This Row],[Producto]]&amp;Table_2[[#This Row],[Numero]]</f>
        <v>ESPARRAGOS DE ACERO6 x 90</v>
      </c>
      <c r="B2161" s="31" t="s">
        <v>42</v>
      </c>
      <c r="C2161" s="31" t="s">
        <v>4951</v>
      </c>
      <c r="D2161" s="31" t="s">
        <v>4951</v>
      </c>
      <c r="E2161" s="32">
        <f>+VLOOKUP(Table_2[[#This Row],[ID]],LISTAS[],3,0)</f>
        <v>2996.83</v>
      </c>
      <c r="F2161" s="31" t="s">
        <v>9182</v>
      </c>
      <c r="G2161" s="20"/>
      <c r="H2161" s="20"/>
    </row>
    <row r="2162" spans="1:8" ht="15.75" customHeight="1">
      <c r="A2162" s="31" t="str">
        <f>+Table_2[[#This Row],[Producto]]&amp;Table_2[[#This Row],[Numero]]</f>
        <v>ESPARRAGOS DE ACERO6 x 100</v>
      </c>
      <c r="B2162" s="31" t="s">
        <v>42</v>
      </c>
      <c r="C2162" s="31" t="s">
        <v>4952</v>
      </c>
      <c r="D2162" s="31" t="s">
        <v>4952</v>
      </c>
      <c r="E2162" s="32">
        <f>+VLOOKUP(Table_2[[#This Row],[ID]],LISTAS[],3,0)</f>
        <v>3273.49</v>
      </c>
      <c r="F2162" s="31" t="s">
        <v>9183</v>
      </c>
      <c r="G2162" s="20"/>
      <c r="H2162" s="20"/>
    </row>
    <row r="2163" spans="1:8" ht="15.75" customHeight="1">
      <c r="A2163" s="31" t="str">
        <f>+Table_2[[#This Row],[Producto]]&amp;Table_2[[#This Row],[Numero]]</f>
        <v>ESPARRAGOS DE ACERO7 x 35</v>
      </c>
      <c r="B2163" s="31" t="s">
        <v>42</v>
      </c>
      <c r="C2163" s="31" t="s">
        <v>4953</v>
      </c>
      <c r="D2163" s="31" t="s">
        <v>4953</v>
      </c>
      <c r="E2163" s="32">
        <f>+VLOOKUP(Table_2[[#This Row],[ID]],LISTAS[],3,0)</f>
        <v>1579.95</v>
      </c>
      <c r="F2163" s="31" t="s">
        <v>9184</v>
      </c>
      <c r="G2163" s="20"/>
      <c r="H2163" s="20"/>
    </row>
    <row r="2164" spans="1:8" ht="15.75" customHeight="1">
      <c r="A2164" s="31" t="str">
        <f>+Table_2[[#This Row],[Producto]]&amp;Table_2[[#This Row],[Numero]]</f>
        <v>ESPARRAGOS DE ACERO7 x 40</v>
      </c>
      <c r="B2164" s="31" t="s">
        <v>42</v>
      </c>
      <c r="C2164" s="31" t="s">
        <v>4870</v>
      </c>
      <c r="D2164" s="31" t="s">
        <v>4870</v>
      </c>
      <c r="E2164" s="32">
        <f>+VLOOKUP(Table_2[[#This Row],[ID]],LISTAS[],3,0)</f>
        <v>1579.95</v>
      </c>
      <c r="F2164" s="31" t="s">
        <v>9185</v>
      </c>
      <c r="G2164" s="20"/>
      <c r="H2164" s="20"/>
    </row>
    <row r="2165" spans="1:8" ht="15.75" customHeight="1">
      <c r="A2165" s="31" t="str">
        <f>+Table_2[[#This Row],[Producto]]&amp;Table_2[[#This Row],[Numero]]</f>
        <v>ESPARRAGOS DE ACERO7 x 50</v>
      </c>
      <c r="B2165" s="31" t="s">
        <v>42</v>
      </c>
      <c r="C2165" s="31" t="s">
        <v>4872</v>
      </c>
      <c r="D2165" s="31" t="s">
        <v>4872</v>
      </c>
      <c r="E2165" s="32">
        <f>+VLOOKUP(Table_2[[#This Row],[ID]],LISTAS[],3,0)</f>
        <v>1849.35</v>
      </c>
      <c r="F2165" s="31" t="s">
        <v>9186</v>
      </c>
      <c r="G2165" s="20"/>
      <c r="H2165" s="20"/>
    </row>
    <row r="2166" spans="1:8" ht="15.75" customHeight="1">
      <c r="A2166" s="31" t="str">
        <f>+Table_2[[#This Row],[Producto]]&amp;Table_2[[#This Row],[Numero]]</f>
        <v>ESPARRAGOS DE ACERO7 x 60</v>
      </c>
      <c r="B2166" s="31" t="s">
        <v>42</v>
      </c>
      <c r="C2166" s="31" t="s">
        <v>4874</v>
      </c>
      <c r="D2166" s="31" t="s">
        <v>4874</v>
      </c>
      <c r="E2166" s="32">
        <f>+VLOOKUP(Table_2[[#This Row],[ID]],LISTAS[],3,0)</f>
        <v>2238.14</v>
      </c>
      <c r="F2166" s="31" t="s">
        <v>9187</v>
      </c>
      <c r="G2166" s="20"/>
      <c r="H2166" s="20"/>
    </row>
    <row r="2167" spans="1:8" ht="15.75" customHeight="1">
      <c r="A2167" s="31" t="str">
        <f>+Table_2[[#This Row],[Producto]]&amp;Table_2[[#This Row],[Numero]]</f>
        <v>ESPARRAGOS DE ACERO7 x 70</v>
      </c>
      <c r="B2167" s="31" t="s">
        <v>42</v>
      </c>
      <c r="C2167" s="31" t="s">
        <v>4954</v>
      </c>
      <c r="D2167" s="31" t="s">
        <v>4954</v>
      </c>
      <c r="E2167" s="32">
        <f>+VLOOKUP(Table_2[[#This Row],[ID]],LISTAS[],3,0)</f>
        <v>2568.69</v>
      </c>
      <c r="F2167" s="31" t="s">
        <v>9188</v>
      </c>
      <c r="G2167" s="20"/>
      <c r="H2167" s="20"/>
    </row>
    <row r="2168" spans="1:8" ht="15.75" customHeight="1">
      <c r="A2168" s="31" t="str">
        <f>+Table_2[[#This Row],[Producto]]&amp;Table_2[[#This Row],[Numero]]</f>
        <v>ESPARRAGOS DE ACERO7 x 80</v>
      </c>
      <c r="B2168" s="31" t="s">
        <v>42</v>
      </c>
      <c r="C2168" s="31" t="s">
        <v>4955</v>
      </c>
      <c r="D2168" s="31" t="s">
        <v>4955</v>
      </c>
      <c r="E2168" s="32">
        <f>+VLOOKUP(Table_2[[#This Row],[ID]],LISTAS[],3,0)</f>
        <v>2983.7</v>
      </c>
      <c r="F2168" s="31" t="s">
        <v>9189</v>
      </c>
      <c r="G2168" s="20"/>
      <c r="H2168" s="20"/>
    </row>
    <row r="2169" spans="1:8" ht="15.75" customHeight="1">
      <c r="A2169" s="31" t="str">
        <f>+Table_2[[#This Row],[Producto]]&amp;Table_2[[#This Row],[Numero]]</f>
        <v>ESPARRAGOS DE ACERO8 x 30</v>
      </c>
      <c r="B2169" s="31" t="s">
        <v>42</v>
      </c>
      <c r="C2169" s="31" t="s">
        <v>4530</v>
      </c>
      <c r="D2169" s="31" t="s">
        <v>4530</v>
      </c>
      <c r="E2169" s="32">
        <f>+VLOOKUP(Table_2[[#This Row],[ID]],LISTAS[],3,0)</f>
        <v>1613.46</v>
      </c>
      <c r="F2169" s="31" t="s">
        <v>9190</v>
      </c>
      <c r="G2169" s="20"/>
      <c r="H2169" s="20"/>
    </row>
    <row r="2170" spans="1:8" ht="15.75" customHeight="1">
      <c r="A2170" s="31" t="str">
        <f>+Table_2[[#This Row],[Producto]]&amp;Table_2[[#This Row],[Numero]]</f>
        <v>ESPARRAGOS DE ACERO8 x 35</v>
      </c>
      <c r="B2170" s="31" t="s">
        <v>42</v>
      </c>
      <c r="C2170" s="31" t="s">
        <v>4902</v>
      </c>
      <c r="D2170" s="31" t="s">
        <v>4902</v>
      </c>
      <c r="E2170" s="32">
        <f>+VLOOKUP(Table_2[[#This Row],[ID]],LISTAS[],3,0)</f>
        <v>1613.46</v>
      </c>
      <c r="F2170" s="31" t="s">
        <v>9191</v>
      </c>
      <c r="G2170" s="20"/>
      <c r="H2170" s="20"/>
    </row>
    <row r="2171" spans="1:8" ht="15.75" customHeight="1">
      <c r="A2171" s="31" t="str">
        <f>+Table_2[[#This Row],[Producto]]&amp;Table_2[[#This Row],[Numero]]</f>
        <v>ESPARRAGOS DE ACERO8 x 40</v>
      </c>
      <c r="B2171" s="31" t="s">
        <v>42</v>
      </c>
      <c r="C2171" s="31" t="s">
        <v>4876</v>
      </c>
      <c r="D2171" s="31" t="s">
        <v>4876</v>
      </c>
      <c r="E2171" s="32">
        <f>+VLOOKUP(Table_2[[#This Row],[ID]],LISTAS[],3,0)</f>
        <v>1510.54</v>
      </c>
      <c r="F2171" s="31" t="s">
        <v>9192</v>
      </c>
      <c r="G2171" s="20"/>
      <c r="H2171" s="20"/>
    </row>
    <row r="2172" spans="1:8" ht="15.75" customHeight="1">
      <c r="A2172" s="31" t="str">
        <f>+Table_2[[#This Row],[Producto]]&amp;Table_2[[#This Row],[Numero]]</f>
        <v>ESPARRAGOS DE ACERO8 x 45</v>
      </c>
      <c r="B2172" s="31" t="s">
        <v>42</v>
      </c>
      <c r="C2172" s="31" t="s">
        <v>4903</v>
      </c>
      <c r="D2172" s="31" t="s">
        <v>4903</v>
      </c>
      <c r="E2172" s="32">
        <f>+VLOOKUP(Table_2[[#This Row],[ID]],LISTAS[],3,0)</f>
        <v>1694.74</v>
      </c>
      <c r="F2172" s="31" t="s">
        <v>9193</v>
      </c>
      <c r="G2172" s="20"/>
      <c r="H2172" s="20"/>
    </row>
    <row r="2173" spans="1:8" ht="15.75" customHeight="1">
      <c r="A2173" s="31" t="str">
        <f>+Table_2[[#This Row],[Producto]]&amp;Table_2[[#This Row],[Numero]]</f>
        <v>ESPARRAGOS DE ACERO8 x 50</v>
      </c>
      <c r="B2173" s="31" t="s">
        <v>42</v>
      </c>
      <c r="C2173" s="31" t="s">
        <v>4878</v>
      </c>
      <c r="D2173" s="31" t="s">
        <v>4878</v>
      </c>
      <c r="E2173" s="32">
        <f>+VLOOKUP(Table_2[[#This Row],[ID]],LISTAS[],3,0)</f>
        <v>1768.43</v>
      </c>
      <c r="F2173" s="31" t="s">
        <v>9194</v>
      </c>
      <c r="G2173" s="20"/>
      <c r="H2173" s="20"/>
    </row>
    <row r="2174" spans="1:8" ht="15.75" customHeight="1">
      <c r="A2174" s="31" t="str">
        <f>+Table_2[[#This Row],[Producto]]&amp;Table_2[[#This Row],[Numero]]</f>
        <v>ESPARRAGOS DE ACERO8 x 60</v>
      </c>
      <c r="B2174" s="31" t="s">
        <v>42</v>
      </c>
      <c r="C2174" s="31" t="s">
        <v>4880</v>
      </c>
      <c r="D2174" s="31" t="s">
        <v>4880</v>
      </c>
      <c r="E2174" s="32">
        <f>+VLOOKUP(Table_2[[#This Row],[ID]],LISTAS[],3,0)</f>
        <v>2238.14</v>
      </c>
      <c r="F2174" s="31" t="s">
        <v>9195</v>
      </c>
      <c r="G2174" s="20"/>
      <c r="H2174" s="20"/>
    </row>
    <row r="2175" spans="1:8" ht="15.75" customHeight="1">
      <c r="A2175" s="31" t="str">
        <f>+Table_2[[#This Row],[Producto]]&amp;Table_2[[#This Row],[Numero]]</f>
        <v>ESPARRAGOS DE ACERO8 x 70</v>
      </c>
      <c r="B2175" s="31" t="s">
        <v>42</v>
      </c>
      <c r="C2175" s="31" t="s">
        <v>4882</v>
      </c>
      <c r="D2175" s="31" t="s">
        <v>4882</v>
      </c>
      <c r="E2175" s="32">
        <f>+VLOOKUP(Table_2[[#This Row],[ID]],LISTAS[],3,0)</f>
        <v>2568.69</v>
      </c>
      <c r="F2175" s="31" t="s">
        <v>9196</v>
      </c>
      <c r="G2175" s="20"/>
      <c r="H2175" s="20"/>
    </row>
    <row r="2176" spans="1:8" ht="15.75" customHeight="1">
      <c r="A2176" s="31" t="str">
        <f>+Table_2[[#This Row],[Producto]]&amp;Table_2[[#This Row],[Numero]]</f>
        <v>ESPARRAGOS DE ACERO8 x 80</v>
      </c>
      <c r="B2176" s="31" t="s">
        <v>42</v>
      </c>
      <c r="C2176" s="31" t="s">
        <v>4884</v>
      </c>
      <c r="D2176" s="31" t="s">
        <v>4884</v>
      </c>
      <c r="E2176" s="32">
        <f>+VLOOKUP(Table_2[[#This Row],[ID]],LISTAS[],3,0)</f>
        <v>3190.5</v>
      </c>
      <c r="F2176" s="31" t="s">
        <v>9197</v>
      </c>
      <c r="G2176" s="20"/>
      <c r="H2176" s="20"/>
    </row>
    <row r="2177" spans="1:8" ht="15.75" customHeight="1">
      <c r="A2177" s="31" t="str">
        <f>+Table_2[[#This Row],[Producto]]&amp;Table_2[[#This Row],[Numero]]</f>
        <v>ESPARRAGOS DE ACERO8 x 90</v>
      </c>
      <c r="B2177" s="31" t="s">
        <v>42</v>
      </c>
      <c r="C2177" s="31" t="s">
        <v>4956</v>
      </c>
      <c r="D2177" s="31" t="s">
        <v>4956</v>
      </c>
      <c r="E2177" s="32">
        <f>+VLOOKUP(Table_2[[#This Row],[ID]],LISTAS[],3,0)</f>
        <v>3633.18</v>
      </c>
      <c r="F2177" s="31" t="s">
        <v>9198</v>
      </c>
      <c r="G2177" s="20"/>
      <c r="H2177" s="20"/>
    </row>
    <row r="2178" spans="1:8" ht="15.75" customHeight="1">
      <c r="A2178" s="31" t="str">
        <f>+Table_2[[#This Row],[Producto]]&amp;Table_2[[#This Row],[Numero]]</f>
        <v>ESPARRAGOS DE ACERO8 x 100</v>
      </c>
      <c r="B2178" s="31" t="s">
        <v>42</v>
      </c>
      <c r="C2178" s="31" t="s">
        <v>4886</v>
      </c>
      <c r="D2178" s="31" t="s">
        <v>4886</v>
      </c>
      <c r="E2178" s="32">
        <f>+VLOOKUP(Table_2[[#This Row],[ID]],LISTAS[],3,0)</f>
        <v>3895.29</v>
      </c>
      <c r="F2178" s="31" t="s">
        <v>9199</v>
      </c>
      <c r="G2178" s="20"/>
      <c r="H2178" s="20"/>
    </row>
    <row r="2179" spans="1:8" ht="15.75" customHeight="1">
      <c r="A2179" s="31" t="str">
        <f>+Table_2[[#This Row],[Producto]]&amp;Table_2[[#This Row],[Numero]]</f>
        <v>ESPARRAGOS DE ACERO10x1,25 x 45</v>
      </c>
      <c r="B2179" s="31" t="s">
        <v>42</v>
      </c>
      <c r="C2179" s="31" t="s">
        <v>4957</v>
      </c>
      <c r="D2179" s="31" t="s">
        <v>4957</v>
      </c>
      <c r="E2179" s="32">
        <f>+VLOOKUP(Table_2[[#This Row],[ID]],LISTAS[],3,0)</f>
        <v>2308.04</v>
      </c>
      <c r="F2179" s="31" t="s">
        <v>9200</v>
      </c>
      <c r="G2179" s="20"/>
      <c r="H2179" s="20"/>
    </row>
    <row r="2180" spans="1:8" ht="15.75" customHeight="1">
      <c r="A2180" s="31" t="str">
        <f>+Table_2[[#This Row],[Producto]]&amp;Table_2[[#This Row],[Numero]]</f>
        <v>ESPARRAGOS DE ACERO10x1,25 x 50</v>
      </c>
      <c r="B2180" s="31" t="s">
        <v>42</v>
      </c>
      <c r="C2180" s="31" t="s">
        <v>4958</v>
      </c>
      <c r="D2180" s="31" t="s">
        <v>4958</v>
      </c>
      <c r="E2180" s="32">
        <f>+VLOOKUP(Table_2[[#This Row],[ID]],LISTAS[],3,0)</f>
        <v>2527.9299999999998</v>
      </c>
      <c r="F2180" s="31" t="s">
        <v>9201</v>
      </c>
      <c r="G2180" s="20"/>
      <c r="H2180" s="20"/>
    </row>
    <row r="2181" spans="1:8" ht="15.75" customHeight="1">
      <c r="A2181" s="31" t="str">
        <f>+Table_2[[#This Row],[Producto]]&amp;Table_2[[#This Row],[Numero]]</f>
        <v>ESPARRAGOS DE ACERO10x1,25 x 60</v>
      </c>
      <c r="B2181" s="31" t="s">
        <v>42</v>
      </c>
      <c r="C2181" s="31" t="s">
        <v>4959</v>
      </c>
      <c r="D2181" s="31" t="s">
        <v>4959</v>
      </c>
      <c r="E2181" s="32">
        <f>+VLOOKUP(Table_2[[#This Row],[ID]],LISTAS[],3,0)</f>
        <v>3039.06</v>
      </c>
      <c r="F2181" s="31" t="s">
        <v>9202</v>
      </c>
      <c r="G2181" s="20"/>
      <c r="H2181" s="20"/>
    </row>
    <row r="2182" spans="1:8" ht="15.75" customHeight="1">
      <c r="A2182" s="31" t="str">
        <f>+Table_2[[#This Row],[Producto]]&amp;Table_2[[#This Row],[Numero]]</f>
        <v>ESPARRAGOS DE ACERO10x1,25 x 70</v>
      </c>
      <c r="B2182" s="31" t="s">
        <v>42</v>
      </c>
      <c r="C2182" s="31" t="s">
        <v>4960</v>
      </c>
      <c r="D2182" s="31" t="s">
        <v>4960</v>
      </c>
      <c r="E2182" s="32">
        <f>+VLOOKUP(Table_2[[#This Row],[ID]],LISTAS[],3,0)</f>
        <v>3742.39</v>
      </c>
      <c r="F2182" s="31" t="s">
        <v>9203</v>
      </c>
      <c r="G2182" s="20"/>
      <c r="H2182" s="20"/>
    </row>
    <row r="2183" spans="1:8" ht="15.75" customHeight="1">
      <c r="A2183" s="31" t="str">
        <f>+Table_2[[#This Row],[Producto]]&amp;Table_2[[#This Row],[Numero]]</f>
        <v>ESPARRAGOS DE ACERO10x1,25 x 30</v>
      </c>
      <c r="B2183" s="31" t="s">
        <v>42</v>
      </c>
      <c r="C2183" s="31" t="s">
        <v>4961</v>
      </c>
      <c r="D2183" s="31" t="s">
        <v>4961</v>
      </c>
      <c r="E2183" s="32">
        <f>+VLOOKUP(Table_2[[#This Row],[ID]],LISTAS[],3,0)</f>
        <v>2127.88</v>
      </c>
      <c r="F2183" s="31" t="s">
        <v>9204</v>
      </c>
      <c r="G2183" s="20"/>
      <c r="H2183" s="20"/>
    </row>
    <row r="2184" spans="1:8" ht="15.75" customHeight="1">
      <c r="A2184" s="31" t="str">
        <f>+Table_2[[#This Row],[Producto]]&amp;Table_2[[#This Row],[Numero]]</f>
        <v>ESPARRAGOS DE ACERO10X1,5 X 30</v>
      </c>
      <c r="B2184" s="31" t="s">
        <v>42</v>
      </c>
      <c r="C2184" s="31" t="s">
        <v>4962</v>
      </c>
      <c r="D2184" s="31" t="s">
        <v>4962</v>
      </c>
      <c r="E2184" s="32">
        <f>+VLOOKUP(Table_2[[#This Row],[ID]],LISTAS[],3,0)</f>
        <v>2127.88</v>
      </c>
      <c r="F2184" s="31" t="s">
        <v>9205</v>
      </c>
      <c r="G2184" s="20"/>
      <c r="H2184" s="20"/>
    </row>
    <row r="2185" spans="1:8" ht="15.75" customHeight="1">
      <c r="A2185" s="31" t="str">
        <f>+Table_2[[#This Row],[Producto]]&amp;Table_2[[#This Row],[Numero]]</f>
        <v>ESPARRAGOS DE ACERO10x1,5 x 40 (escape)</v>
      </c>
      <c r="B2185" s="31" t="s">
        <v>42</v>
      </c>
      <c r="C2185" s="31" t="s">
        <v>4963</v>
      </c>
      <c r="D2185" s="31" t="s">
        <v>4963</v>
      </c>
      <c r="E2185" s="32">
        <f>+VLOOKUP(Table_2[[#This Row],[ID]],LISTAS[],3,0)</f>
        <v>2127.4699999999998</v>
      </c>
      <c r="F2185" s="31" t="s">
        <v>9206</v>
      </c>
      <c r="G2185" s="20"/>
      <c r="H2185" s="20"/>
    </row>
    <row r="2186" spans="1:8" ht="15.75" customHeight="1">
      <c r="A2186" s="31" t="str">
        <f>+Table_2[[#This Row],[Producto]]&amp;Table_2[[#This Row],[Numero]]</f>
        <v>ESPARRAGOS DE ACERO10X1,5 X 45</v>
      </c>
      <c r="B2186" s="31" t="s">
        <v>42</v>
      </c>
      <c r="C2186" s="31" t="s">
        <v>4964</v>
      </c>
      <c r="D2186" s="31" t="s">
        <v>4964</v>
      </c>
      <c r="E2186" s="32">
        <f>+VLOOKUP(Table_2[[#This Row],[ID]],LISTAS[],3,0)</f>
        <v>2280.36</v>
      </c>
      <c r="F2186" s="31" t="s">
        <v>9207</v>
      </c>
      <c r="G2186" s="20"/>
      <c r="H2186" s="20"/>
    </row>
    <row r="2187" spans="1:8" ht="15.75" customHeight="1">
      <c r="A2187" s="31" t="str">
        <f>+Table_2[[#This Row],[Producto]]&amp;Table_2[[#This Row],[Numero]]</f>
        <v>ESPARRAGOS DE ACERO10x1,5 x 50</v>
      </c>
      <c r="B2187" s="31" t="s">
        <v>42</v>
      </c>
      <c r="C2187" s="31" t="s">
        <v>4965</v>
      </c>
      <c r="D2187" s="31" t="s">
        <v>4965</v>
      </c>
      <c r="E2187" s="32">
        <f>+VLOOKUP(Table_2[[#This Row],[ID]],LISTAS[],3,0)</f>
        <v>2389.58</v>
      </c>
      <c r="F2187" s="31" t="s">
        <v>9208</v>
      </c>
      <c r="G2187" s="20"/>
      <c r="H2187" s="20"/>
    </row>
    <row r="2188" spans="1:8" ht="15.75" customHeight="1">
      <c r="A2188" s="31" t="str">
        <f>+Table_2[[#This Row],[Producto]]&amp;Table_2[[#This Row],[Numero]]</f>
        <v>ESPARRAGOS DE ACERO10x1,5 x 60</v>
      </c>
      <c r="B2188" s="31" t="s">
        <v>42</v>
      </c>
      <c r="C2188" s="31" t="s">
        <v>4966</v>
      </c>
      <c r="D2188" s="31" t="s">
        <v>4966</v>
      </c>
      <c r="E2188" s="32">
        <f>+VLOOKUP(Table_2[[#This Row],[ID]],LISTAS[],3,0)</f>
        <v>2817.72</v>
      </c>
      <c r="F2188" s="31" t="s">
        <v>9209</v>
      </c>
      <c r="G2188" s="20"/>
      <c r="H2188" s="20"/>
    </row>
    <row r="2189" spans="1:8" ht="15.75" customHeight="1">
      <c r="A2189" s="31" t="str">
        <f>+Table_2[[#This Row],[Producto]]&amp;Table_2[[#This Row],[Numero]]</f>
        <v>ESPARRAGOS DE ACERO10x1,5 x 70</v>
      </c>
      <c r="B2189" s="31" t="s">
        <v>42</v>
      </c>
      <c r="C2189" s="31" t="s">
        <v>4967</v>
      </c>
      <c r="D2189" s="31" t="s">
        <v>4967</v>
      </c>
      <c r="E2189" s="32">
        <f>+VLOOKUP(Table_2[[#This Row],[ID]],LISTAS[],3,0)</f>
        <v>3480.28</v>
      </c>
      <c r="F2189" s="31" t="s">
        <v>9210</v>
      </c>
      <c r="G2189" s="20"/>
      <c r="H2189" s="20"/>
    </row>
    <row r="2190" spans="1:8" ht="15.75" customHeight="1">
      <c r="A2190" s="31" t="str">
        <f>+Table_2[[#This Row],[Producto]]&amp;Table_2[[#This Row],[Numero]]</f>
        <v>ESPARRAGOS DE ACERO10x1,5 x 80</v>
      </c>
      <c r="B2190" s="31" t="s">
        <v>42</v>
      </c>
      <c r="C2190" s="31" t="s">
        <v>4968</v>
      </c>
      <c r="D2190" s="31" t="s">
        <v>4968</v>
      </c>
      <c r="E2190" s="32">
        <f>+VLOOKUP(Table_2[[#This Row],[ID]],LISTAS[],3,0)</f>
        <v>3978.28</v>
      </c>
      <c r="F2190" s="31" t="s">
        <v>9211</v>
      </c>
      <c r="G2190" s="20"/>
      <c r="H2190" s="20"/>
    </row>
    <row r="2191" spans="1:8" ht="15.75" customHeight="1">
      <c r="A2191" s="31" t="str">
        <f>+Table_2[[#This Row],[Producto]]&amp;Table_2[[#This Row],[Numero]]</f>
        <v>ESPARRAGOS DE ACERO7 x 8 x 40   combinados</v>
      </c>
      <c r="B2191" s="31" t="s">
        <v>42</v>
      </c>
      <c r="C2191" s="31" t="s">
        <v>4969</v>
      </c>
      <c r="D2191" s="31" t="s">
        <v>4969</v>
      </c>
      <c r="E2191" s="32">
        <f>+VLOOKUP(Table_2[[#This Row],[ID]],LISTAS[],3,0)</f>
        <v>2210.5100000000002</v>
      </c>
      <c r="F2191" s="31" t="s">
        <v>9212</v>
      </c>
      <c r="G2191" s="20"/>
      <c r="H2191" s="20"/>
    </row>
    <row r="2192" spans="1:8" ht="15.75" customHeight="1">
      <c r="A2192" s="31" t="str">
        <f>+Table_2[[#This Row],[Producto]]&amp;Table_2[[#This Row],[Numero]]</f>
        <v>ESPARRAGOS DE ACERO7 x 8 x 50</v>
      </c>
      <c r="B2192" s="31" t="s">
        <v>42</v>
      </c>
      <c r="C2192" s="31" t="s">
        <v>4970</v>
      </c>
      <c r="D2192" s="31" t="s">
        <v>4970</v>
      </c>
      <c r="E2192" s="32">
        <f>+VLOOKUP(Table_2[[#This Row],[ID]],LISTAS[],3,0)</f>
        <v>2345.89</v>
      </c>
      <c r="F2192" s="31" t="s">
        <v>9213</v>
      </c>
      <c r="G2192" s="20"/>
      <c r="H2192" s="20"/>
    </row>
    <row r="2193" spans="1:8" ht="15.75" customHeight="1">
      <c r="A2193" s="31" t="str">
        <f>+Table_2[[#This Row],[Producto]]&amp;Table_2[[#This Row],[Numero]]</f>
        <v>ESPARRAGOS DE ACERO7 x 8 x 60</v>
      </c>
      <c r="B2193" s="31" t="s">
        <v>42</v>
      </c>
      <c r="C2193" s="31" t="s">
        <v>4971</v>
      </c>
      <c r="D2193" s="31" t="s">
        <v>4971</v>
      </c>
      <c r="E2193" s="32">
        <f>+VLOOKUP(Table_2[[#This Row],[ID]],LISTAS[],3,0)</f>
        <v>2513.38</v>
      </c>
      <c r="F2193" s="31" t="s">
        <v>9214</v>
      </c>
      <c r="G2193" s="20"/>
      <c r="H2193" s="20"/>
    </row>
    <row r="2194" spans="1:8" ht="15.75" customHeight="1">
      <c r="A2194" s="31" t="str">
        <f>+Table_2[[#This Row],[Producto]]&amp;Table_2[[#This Row],[Numero]]</f>
        <v>ESPARRAGOS DE ACERO8 x 9 x 40</v>
      </c>
      <c r="B2194" s="31" t="s">
        <v>42</v>
      </c>
      <c r="C2194" s="31" t="s">
        <v>4972</v>
      </c>
      <c r="D2194" s="31" t="s">
        <v>4972</v>
      </c>
      <c r="E2194" s="32">
        <f>+VLOOKUP(Table_2[[#This Row],[ID]],LISTAS[],3,0)</f>
        <v>2313.96</v>
      </c>
      <c r="F2194" s="31" t="s">
        <v>9215</v>
      </c>
      <c r="G2194" s="20"/>
      <c r="H2194" s="20"/>
    </row>
    <row r="2195" spans="1:8" ht="15.75" customHeight="1">
      <c r="A2195" s="31" t="str">
        <f>+Table_2[[#This Row],[Producto]]&amp;Table_2[[#This Row],[Numero]]</f>
        <v>ESPARRAGOS DE ACERO8 x 9 x 50</v>
      </c>
      <c r="B2195" s="31" t="s">
        <v>42</v>
      </c>
      <c r="C2195" s="31" t="s">
        <v>4973</v>
      </c>
      <c r="D2195" s="31" t="s">
        <v>4973</v>
      </c>
      <c r="E2195" s="32">
        <f>+VLOOKUP(Table_2[[#This Row],[ID]],LISTAS[],3,0)</f>
        <v>2707.04</v>
      </c>
      <c r="F2195" s="31" t="s">
        <v>9216</v>
      </c>
      <c r="G2195" s="20"/>
      <c r="H2195" s="20"/>
    </row>
    <row r="2196" spans="1:8" ht="15.75" customHeight="1">
      <c r="A2196" s="31" t="str">
        <f>+Table_2[[#This Row],[Producto]]&amp;Table_2[[#This Row],[Numero]]</f>
        <v>ESPARRAGOS DE ACERO8 x 9 x 60</v>
      </c>
      <c r="B2196" s="31" t="s">
        <v>42</v>
      </c>
      <c r="C2196" s="31" t="s">
        <v>4974</v>
      </c>
      <c r="D2196" s="31" t="s">
        <v>4974</v>
      </c>
      <c r="E2196" s="32">
        <f>+VLOOKUP(Table_2[[#This Row],[ID]],LISTAS[],3,0)</f>
        <v>2928.39</v>
      </c>
      <c r="F2196" s="31" t="s">
        <v>9217</v>
      </c>
      <c r="G2196" s="20"/>
      <c r="H2196" s="20"/>
    </row>
    <row r="2197" spans="1:8" ht="15.75" customHeight="1">
      <c r="A2197" s="31" t="str">
        <f>+Table_2[[#This Row],[Producto]]&amp;Table_2[[#This Row],[Numero]]</f>
        <v xml:space="preserve">ESPARRAGOS DE ACERO3/8 X 45 NF-NF ESCAP </v>
      </c>
      <c r="B2197" s="31" t="s">
        <v>42</v>
      </c>
      <c r="C2197" s="31" t="s">
        <v>4975</v>
      </c>
      <c r="D2197" s="31" t="s">
        <v>4976</v>
      </c>
      <c r="E2197" s="32">
        <f>+VLOOKUP(Table_2[[#This Row],[ID]],LISTAS[],3,0)</f>
        <v>2358.84</v>
      </c>
      <c r="F2197" s="31" t="s">
        <v>9218</v>
      </c>
      <c r="G2197" s="20"/>
      <c r="H2197" s="20"/>
    </row>
    <row r="2198" spans="1:8" ht="15.75" customHeight="1">
      <c r="A2198" s="31" t="str">
        <f>+Table_2[[#This Row],[Producto]]&amp;Table_2[[#This Row],[Numero]]</f>
        <v>ESPARRAGOS DE ACERO3/8 X 50 NF-NF Escap y palier</v>
      </c>
      <c r="B2198" s="31" t="s">
        <v>42</v>
      </c>
      <c r="C2198" s="31" t="s">
        <v>4977</v>
      </c>
      <c r="D2198" s="31" t="s">
        <v>4978</v>
      </c>
      <c r="E2198" s="32">
        <f>+VLOOKUP(Table_2[[#This Row],[ID]],LISTAS[],3,0)</f>
        <v>2404.35</v>
      </c>
      <c r="F2198" s="31" t="s">
        <v>9219</v>
      </c>
      <c r="G2198" s="20"/>
      <c r="H2198" s="20"/>
    </row>
    <row r="2199" spans="1:8" ht="15.75" customHeight="1">
      <c r="A2199" s="31" t="str">
        <f>+Table_2[[#This Row],[Producto]]&amp;Table_2[[#This Row],[Numero]]</f>
        <v>ESPARRAGOS DE ACERO7/16 X 48</v>
      </c>
      <c r="B2199" s="31" t="s">
        <v>42</v>
      </c>
      <c r="C2199" s="31" t="s">
        <v>4979</v>
      </c>
      <c r="D2199" s="31" t="s">
        <v>4980</v>
      </c>
      <c r="E2199" s="32">
        <f>+VLOOKUP(Table_2[[#This Row],[ID]],LISTAS[],3,0)</f>
        <v>2872.75</v>
      </c>
      <c r="F2199" s="31" t="s">
        <v>9220</v>
      </c>
      <c r="G2199" s="20"/>
      <c r="H2199" s="20"/>
    </row>
    <row r="2200" spans="1:8" ht="15.75" customHeight="1">
      <c r="A2200" s="31" t="str">
        <f>+Table_2[[#This Row],[Producto]]&amp;Table_2[[#This Row],[Numero]]</f>
        <v>ESPARRAGOS DE ACERO7/16 X 2"</v>
      </c>
      <c r="B2200" s="31" t="s">
        <v>42</v>
      </c>
      <c r="C2200" s="31" t="s">
        <v>4981</v>
      </c>
      <c r="D2200" s="31" t="s">
        <v>4982</v>
      </c>
      <c r="E2200" s="32">
        <f>+VLOOKUP(Table_2[[#This Row],[ID]],LISTAS[],3,0)</f>
        <v>2872.75</v>
      </c>
      <c r="F2200" s="31" t="s">
        <v>9221</v>
      </c>
      <c r="G2200" s="20"/>
      <c r="H2200" s="20"/>
    </row>
    <row r="2201" spans="1:8" ht="15.75" customHeight="1">
      <c r="A2201" s="31" t="str">
        <f>+Table_2[[#This Row],[Producto]]&amp;Table_2[[#This Row],[Numero]]</f>
        <v>ESPARRAGOS DE ACEROESP. 1/2 X 55 W-NF</v>
      </c>
      <c r="B2201" s="31" t="s">
        <v>42</v>
      </c>
      <c r="C2201" s="31" t="s">
        <v>4983</v>
      </c>
      <c r="D2201" s="31" t="s">
        <v>4983</v>
      </c>
      <c r="E2201" s="32">
        <f>+VLOOKUP(Table_2[[#This Row],[ID]],LISTAS[],3,0)</f>
        <v>4980.1400000000003</v>
      </c>
      <c r="F2201" s="31" t="s">
        <v>9222</v>
      </c>
      <c r="G2201" s="20"/>
      <c r="H2201" s="20"/>
    </row>
    <row r="2202" spans="1:8" ht="15.75" customHeight="1">
      <c r="A2202" s="31" t="str">
        <f>+Table_2[[#This Row],[Producto]]&amp;Table_2[[#This Row],[Numero]]</f>
        <v xml:space="preserve">ESPARRAGOS DE ACEROESP. 5/16 X 1.3/8 (34.9) </v>
      </c>
      <c r="B2202" s="31" t="s">
        <v>42</v>
      </c>
      <c r="C2202" s="31" t="s">
        <v>4984</v>
      </c>
      <c r="D2202" s="31" t="s">
        <v>4984</v>
      </c>
      <c r="E2202" s="32">
        <f>+VLOOKUP(Table_2[[#This Row],[ID]],LISTAS[],3,0)</f>
        <v>1831.73</v>
      </c>
      <c r="F2202" s="31" t="s">
        <v>9223</v>
      </c>
      <c r="G2202" s="20"/>
      <c r="H2202" s="20"/>
    </row>
    <row r="2203" spans="1:8" ht="15.75" customHeight="1">
      <c r="A2203" s="31" t="str">
        <f>+Table_2[[#This Row],[Producto]]&amp;Table_2[[#This Row],[Numero]]</f>
        <v>ESPARRAGOS DE ACERO3/8 X 60</v>
      </c>
      <c r="B2203" s="31" t="s">
        <v>42</v>
      </c>
      <c r="C2203" s="31" t="s">
        <v>4985</v>
      </c>
      <c r="D2203" s="31" t="s">
        <v>4985</v>
      </c>
      <c r="E2203" s="32">
        <f>+VLOOKUP(Table_2[[#This Row],[ID]],LISTAS[],3,0)</f>
        <v>2476.8000000000002</v>
      </c>
      <c r="F2203" s="31" t="s">
        <v>9224</v>
      </c>
      <c r="G2203" s="20"/>
      <c r="H2203" s="20"/>
    </row>
    <row r="2204" spans="1:8" ht="15.75" customHeight="1">
      <c r="A2204" s="31" t="str">
        <f>+Table_2[[#This Row],[Producto]]&amp;Table_2[[#This Row],[Numero]]</f>
        <v>ESPARRAGOS DE ACERO8 X 10 X 45</v>
      </c>
      <c r="B2204" s="31" t="s">
        <v>42</v>
      </c>
      <c r="C2204" s="31" t="s">
        <v>4986</v>
      </c>
      <c r="D2204" s="31" t="s">
        <v>4986</v>
      </c>
      <c r="E2204" s="32">
        <f>+VLOOKUP(Table_2[[#This Row],[ID]],LISTAS[],3,0)</f>
        <v>3370.46</v>
      </c>
      <c r="F2204" s="31" t="s">
        <v>9225</v>
      </c>
      <c r="G2204" s="20"/>
      <c r="H2204" s="20"/>
    </row>
    <row r="2205" spans="1:8" ht="15.75" customHeight="1">
      <c r="A2205" s="31" t="str">
        <f>+Table_2[[#This Row],[Producto]]&amp;Table_2[[#This Row],[Numero]]</f>
        <v>ESPARRAGOS DE ACERO3/8 x 2"</v>
      </c>
      <c r="B2205" s="31" t="s">
        <v>42</v>
      </c>
      <c r="C2205" s="31" t="s">
        <v>4987</v>
      </c>
      <c r="D2205" s="31" t="s">
        <v>4987</v>
      </c>
      <c r="E2205" s="32">
        <f>+VLOOKUP(Table_2[[#This Row],[ID]],LISTAS[],3,0)</f>
        <v>2476.8000000000002</v>
      </c>
      <c r="F2205" s="31" t="s">
        <v>9226</v>
      </c>
      <c r="G2205" s="20"/>
      <c r="H2205" s="20"/>
    </row>
    <row r="2206" spans="1:8" ht="15.75" customHeight="1">
      <c r="A2206" s="31" t="str">
        <f>+Table_2[[#This Row],[Producto]]&amp;Table_2[[#This Row],[Numero]]</f>
        <v>ESPARRAGOS DE ACERO5 x 60</v>
      </c>
      <c r="B2206" s="31" t="s">
        <v>42</v>
      </c>
      <c r="C2206" s="31" t="s">
        <v>4852</v>
      </c>
      <c r="D2206" s="31" t="s">
        <v>4852</v>
      </c>
      <c r="E2206" s="32">
        <f>+VLOOKUP(Table_2[[#This Row],[ID]],LISTAS[],3,0)</f>
        <v>1972.8</v>
      </c>
      <c r="F2206" s="31" t="s">
        <v>9227</v>
      </c>
      <c r="G2206" s="20"/>
      <c r="H2206" s="20"/>
    </row>
    <row r="2207" spans="1:8" ht="15.75" customHeight="1">
      <c r="A2207" s="31" t="str">
        <f>+Table_2[[#This Row],[Producto]]&amp;Table_2[[#This Row],[Numero]]</f>
        <v>ESPARRAGOS DE ACERO8 x 9 x 80</v>
      </c>
      <c r="B2207" s="31" t="s">
        <v>42</v>
      </c>
      <c r="C2207" s="31" t="s">
        <v>4988</v>
      </c>
      <c r="D2207" s="31" t="s">
        <v>4988</v>
      </c>
      <c r="E2207" s="32">
        <f>+VLOOKUP(Table_2[[#This Row],[ID]],LISTAS[],3,0)</f>
        <v>3240</v>
      </c>
      <c r="F2207" s="31" t="s">
        <v>9228</v>
      </c>
      <c r="G2207" s="20"/>
      <c r="H2207" s="20"/>
    </row>
    <row r="2208" spans="1:8" ht="15.75" customHeight="1">
      <c r="A2208" s="31" t="str">
        <f>+Table_2[[#This Row],[Producto]]&amp;Table_2[[#This Row],[Numero]]</f>
        <v>ESPARRAGOS DE ACERO8 x 10 x 50</v>
      </c>
      <c r="B2208" s="31" t="s">
        <v>42</v>
      </c>
      <c r="C2208" s="31" t="s">
        <v>4989</v>
      </c>
      <c r="D2208" s="31" t="s">
        <v>4989</v>
      </c>
      <c r="E2208" s="32">
        <f>+VLOOKUP(Table_2[[#This Row],[ID]],LISTAS[],3,0)</f>
        <v>3528</v>
      </c>
      <c r="F2208" s="31" t="s">
        <v>9229</v>
      </c>
      <c r="G2208" s="20"/>
      <c r="H2208" s="20"/>
    </row>
    <row r="2209" spans="1:8" ht="15.75" customHeight="1">
      <c r="A2209" s="31" t="str">
        <f>+Table_2[[#This Row],[Producto]]&amp;Table_2[[#This Row],[Numero]]</f>
        <v>PASACABLES DE GOMA1</v>
      </c>
      <c r="B2209" s="31" t="s">
        <v>44</v>
      </c>
      <c r="C2209" s="31">
        <v>1</v>
      </c>
      <c r="D2209" s="31" t="s">
        <v>4990</v>
      </c>
      <c r="E2209" s="32">
        <f>+VLOOKUP(Table_2[[#This Row],[ID]],LISTAS[],3,0)</f>
        <v>923.36</v>
      </c>
      <c r="F2209" s="31" t="s">
        <v>9230</v>
      </c>
      <c r="G2209" s="20"/>
      <c r="H2209" s="20"/>
    </row>
    <row r="2210" spans="1:8" ht="15.75" customHeight="1">
      <c r="A2210" s="31" t="str">
        <f>+Table_2[[#This Row],[Producto]]&amp;Table_2[[#This Row],[Numero]]</f>
        <v>PASACABLES DE GOMA2</v>
      </c>
      <c r="B2210" s="31" t="s">
        <v>44</v>
      </c>
      <c r="C2210" s="31">
        <v>2</v>
      </c>
      <c r="D2210" s="31" t="s">
        <v>4991</v>
      </c>
      <c r="E2210" s="32">
        <f>+VLOOKUP(Table_2[[#This Row],[ID]],LISTAS[],3,0)</f>
        <v>826.88</v>
      </c>
      <c r="F2210" s="31" t="s">
        <v>9231</v>
      </c>
      <c r="G2210" s="20"/>
      <c r="H2210" s="20"/>
    </row>
    <row r="2211" spans="1:8" ht="15.75" customHeight="1">
      <c r="A2211" s="31" t="str">
        <f>+Table_2[[#This Row],[Producto]]&amp;Table_2[[#This Row],[Numero]]</f>
        <v>PASACABLES DE GOMA3</v>
      </c>
      <c r="B2211" s="31" t="s">
        <v>44</v>
      </c>
      <c r="C2211" s="31">
        <v>3</v>
      </c>
      <c r="D2211" s="31" t="s">
        <v>4992</v>
      </c>
      <c r="E2211" s="32">
        <f>+VLOOKUP(Table_2[[#This Row],[ID]],LISTAS[],3,0)</f>
        <v>532.4</v>
      </c>
      <c r="F2211" s="31" t="s">
        <v>9232</v>
      </c>
      <c r="G2211" s="20"/>
      <c r="H2211" s="20"/>
    </row>
    <row r="2212" spans="1:8" ht="15.75" customHeight="1">
      <c r="A2212" s="31" t="str">
        <f>+Table_2[[#This Row],[Producto]]&amp;Table_2[[#This Row],[Numero]]</f>
        <v>PASACABLES DE GOMA4</v>
      </c>
      <c r="B2212" s="31" t="s">
        <v>44</v>
      </c>
      <c r="C2212" s="31">
        <v>4</v>
      </c>
      <c r="D2212" s="31" t="s">
        <v>4993</v>
      </c>
      <c r="E2212" s="32">
        <f>+VLOOKUP(Table_2[[#This Row],[ID]],LISTAS[],3,0)</f>
        <v>715.4</v>
      </c>
      <c r="F2212" s="31" t="s">
        <v>9233</v>
      </c>
      <c r="G2212" s="20"/>
      <c r="H2212" s="20"/>
    </row>
    <row r="2213" spans="1:8" ht="15.75" customHeight="1">
      <c r="A2213" s="31" t="str">
        <f>+Table_2[[#This Row],[Producto]]&amp;Table_2[[#This Row],[Numero]]</f>
        <v>PASACABLES DE GOMA5</v>
      </c>
      <c r="B2213" s="31" t="s">
        <v>44</v>
      </c>
      <c r="C2213" s="31">
        <v>5</v>
      </c>
      <c r="D2213" s="31" t="s">
        <v>4994</v>
      </c>
      <c r="E2213" s="32">
        <f>+VLOOKUP(Table_2[[#This Row],[ID]],LISTAS[],3,0)</f>
        <v>587.32000000000005</v>
      </c>
      <c r="F2213" s="31" t="s">
        <v>9234</v>
      </c>
      <c r="G2213" s="20"/>
      <c r="H2213" s="20"/>
    </row>
    <row r="2214" spans="1:8" ht="15.75" customHeight="1">
      <c r="A2214" s="31" t="str">
        <f>+Table_2[[#This Row],[Producto]]&amp;Table_2[[#This Row],[Numero]]</f>
        <v>PASACABLES DE GOMA6</v>
      </c>
      <c r="B2214" s="31" t="s">
        <v>44</v>
      </c>
      <c r="C2214" s="31">
        <v>6</v>
      </c>
      <c r="D2214" s="31" t="s">
        <v>4995</v>
      </c>
      <c r="E2214" s="32">
        <f>+VLOOKUP(Table_2[[#This Row],[ID]],LISTAS[],3,0)</f>
        <v>743.68</v>
      </c>
      <c r="F2214" s="31" t="s">
        <v>9235</v>
      </c>
      <c r="G2214" s="20"/>
      <c r="H2214" s="20"/>
    </row>
    <row r="2215" spans="1:8" ht="15.75" customHeight="1">
      <c r="A2215" s="31" t="str">
        <f>+Table_2[[#This Row],[Producto]]&amp;Table_2[[#This Row],[Numero]]</f>
        <v>PASACABLES DE GOMA7</v>
      </c>
      <c r="B2215" s="31" t="s">
        <v>44</v>
      </c>
      <c r="C2215" s="31">
        <v>7</v>
      </c>
      <c r="D2215" s="31" t="s">
        <v>4996</v>
      </c>
      <c r="E2215" s="32">
        <f>+VLOOKUP(Table_2[[#This Row],[ID]],LISTAS[],3,0)</f>
        <v>532.4</v>
      </c>
      <c r="F2215" s="31" t="s">
        <v>9236</v>
      </c>
      <c r="G2215" s="20"/>
      <c r="H2215" s="20"/>
    </row>
    <row r="2216" spans="1:8" ht="15.75" customHeight="1">
      <c r="A2216" s="31" t="str">
        <f>+Table_2[[#This Row],[Producto]]&amp;Table_2[[#This Row],[Numero]]</f>
        <v>PASACABLES DE GOMA8</v>
      </c>
      <c r="B2216" s="31" t="s">
        <v>44</v>
      </c>
      <c r="C2216" s="31">
        <v>8</v>
      </c>
      <c r="D2216" s="31" t="s">
        <v>4997</v>
      </c>
      <c r="E2216" s="32">
        <f>+VLOOKUP(Table_2[[#This Row],[ID]],LISTAS[],3,0)</f>
        <v>690.44</v>
      </c>
      <c r="F2216" s="31" t="s">
        <v>9237</v>
      </c>
      <c r="G2216" s="20"/>
      <c r="H2216" s="20"/>
    </row>
    <row r="2217" spans="1:8" ht="15.75" customHeight="1">
      <c r="A2217" s="31" t="str">
        <f>+Table_2[[#This Row],[Producto]]&amp;Table_2[[#This Row],[Numero]]</f>
        <v>PASACABLES DE GOMA9</v>
      </c>
      <c r="B2217" s="31" t="s">
        <v>44</v>
      </c>
      <c r="C2217" s="31">
        <v>9</v>
      </c>
      <c r="D2217" s="31" t="s">
        <v>4998</v>
      </c>
      <c r="E2217" s="32">
        <f>+VLOOKUP(Table_2[[#This Row],[ID]],LISTAS[],3,0)</f>
        <v>1146.32</v>
      </c>
      <c r="F2217" s="31" t="s">
        <v>9238</v>
      </c>
      <c r="G2217" s="20"/>
      <c r="H2217" s="20"/>
    </row>
    <row r="2218" spans="1:8" ht="15.75" customHeight="1">
      <c r="A2218" s="31" t="str">
        <f>+Table_2[[#This Row],[Producto]]&amp;Table_2[[#This Row],[Numero]]</f>
        <v>PASACABLES DE GOMA10</v>
      </c>
      <c r="B2218" s="31" t="s">
        <v>44</v>
      </c>
      <c r="C2218" s="31">
        <v>10</v>
      </c>
      <c r="D2218" s="31" t="s">
        <v>4999</v>
      </c>
      <c r="E2218" s="32">
        <f>+VLOOKUP(Table_2[[#This Row],[ID]],LISTAS[],3,0)</f>
        <v>1099.72</v>
      </c>
      <c r="F2218" s="31" t="s">
        <v>9239</v>
      </c>
      <c r="G2218" s="20"/>
      <c r="H2218" s="20"/>
    </row>
    <row r="2219" spans="1:8" ht="15.75" customHeight="1">
      <c r="A2219" s="31" t="str">
        <f>+Table_2[[#This Row],[Producto]]&amp;Table_2[[#This Row],[Numero]]</f>
        <v>PASACABLES DE GOMA11</v>
      </c>
      <c r="B2219" s="31" t="s">
        <v>44</v>
      </c>
      <c r="C2219" s="31">
        <v>11</v>
      </c>
      <c r="D2219" s="31" t="s">
        <v>5000</v>
      </c>
      <c r="E2219" s="32">
        <f>+VLOOKUP(Table_2[[#This Row],[ID]],LISTAS[],3,0)</f>
        <v>776.96</v>
      </c>
      <c r="F2219" s="31" t="s">
        <v>9240</v>
      </c>
      <c r="G2219" s="20"/>
      <c r="H2219" s="20"/>
    </row>
    <row r="2220" spans="1:8" ht="15.75" customHeight="1">
      <c r="A2220" s="31" t="str">
        <f>+Table_2[[#This Row],[Producto]]&amp;Table_2[[#This Row],[Numero]]</f>
        <v>PASACABLES DE GOMA12</v>
      </c>
      <c r="B2220" s="31" t="s">
        <v>44</v>
      </c>
      <c r="C2220" s="31">
        <v>12</v>
      </c>
      <c r="D2220" s="31" t="s">
        <v>5001</v>
      </c>
      <c r="E2220" s="32">
        <f>+VLOOKUP(Table_2[[#This Row],[ID]],LISTAS[],3,0)</f>
        <v>1081.44</v>
      </c>
      <c r="F2220" s="31" t="s">
        <v>9241</v>
      </c>
      <c r="G2220" s="20"/>
      <c r="H2220" s="20"/>
    </row>
    <row r="2221" spans="1:8" ht="15.75" customHeight="1">
      <c r="A2221" s="31" t="str">
        <f>+Table_2[[#This Row],[Producto]]&amp;Table_2[[#This Row],[Numero]]</f>
        <v>PASACABLES DE GOMA13</v>
      </c>
      <c r="B2221" s="31" t="s">
        <v>44</v>
      </c>
      <c r="C2221" s="31">
        <v>13</v>
      </c>
      <c r="D2221" s="31" t="s">
        <v>5002</v>
      </c>
      <c r="E2221" s="32">
        <f>+VLOOKUP(Table_2[[#This Row],[ID]],LISTAS[],3,0)</f>
        <v>831.88</v>
      </c>
      <c r="F2221" s="31" t="s">
        <v>9242</v>
      </c>
      <c r="G2221" s="20"/>
      <c r="H2221" s="20"/>
    </row>
    <row r="2222" spans="1:8" ht="15.75" customHeight="1">
      <c r="A2222" s="31" t="str">
        <f>+Table_2[[#This Row],[Producto]]&amp;Table_2[[#This Row],[Numero]]</f>
        <v>PASACABLES DE GOMA14</v>
      </c>
      <c r="B2222" s="31" t="s">
        <v>44</v>
      </c>
      <c r="C2222" s="31">
        <v>14</v>
      </c>
      <c r="D2222" s="31" t="s">
        <v>5003</v>
      </c>
      <c r="E2222" s="32">
        <f>+VLOOKUP(Table_2[[#This Row],[ID]],LISTAS[],3,0)</f>
        <v>891.76</v>
      </c>
      <c r="F2222" s="31" t="s">
        <v>9243</v>
      </c>
      <c r="G2222" s="20"/>
      <c r="H2222" s="20"/>
    </row>
    <row r="2223" spans="1:8" ht="15.75" customHeight="1">
      <c r="A2223" s="31" t="str">
        <f>+Table_2[[#This Row],[Producto]]&amp;Table_2[[#This Row],[Numero]]</f>
        <v>PASACABLES DE GOMA15</v>
      </c>
      <c r="B2223" s="31" t="s">
        <v>44</v>
      </c>
      <c r="C2223" s="31">
        <v>15</v>
      </c>
      <c r="D2223" s="31" t="s">
        <v>5004</v>
      </c>
      <c r="E2223" s="32">
        <f>+VLOOKUP(Table_2[[#This Row],[ID]],LISTAS[],3,0)</f>
        <v>1048.1600000000001</v>
      </c>
      <c r="F2223" s="31" t="s">
        <v>9244</v>
      </c>
      <c r="G2223" s="20"/>
      <c r="H2223" s="20"/>
    </row>
    <row r="2224" spans="1:8" ht="15.75" customHeight="1">
      <c r="A2224" s="31" t="str">
        <f>+Table_2[[#This Row],[Producto]]&amp;Table_2[[#This Row],[Numero]]</f>
        <v>PASACABLES DE GOMA16</v>
      </c>
      <c r="B2224" s="31" t="s">
        <v>44</v>
      </c>
      <c r="C2224" s="31">
        <v>16</v>
      </c>
      <c r="D2224" s="31" t="s">
        <v>5005</v>
      </c>
      <c r="E2224" s="32">
        <f>+VLOOKUP(Table_2[[#This Row],[ID]],LISTAS[],3,0)</f>
        <v>1330.64</v>
      </c>
      <c r="F2224" s="31" t="s">
        <v>9245</v>
      </c>
      <c r="G2224" s="20"/>
      <c r="H2224" s="20"/>
    </row>
    <row r="2225" spans="1:8" ht="15.75" customHeight="1">
      <c r="A2225" s="31" t="str">
        <f>+Table_2[[#This Row],[Producto]]&amp;Table_2[[#This Row],[Numero]]</f>
        <v>PASACABLES DE GOMA17</v>
      </c>
      <c r="B2225" s="31" t="s">
        <v>44</v>
      </c>
      <c r="C2225" s="31">
        <v>17</v>
      </c>
      <c r="D2225" s="31" t="s">
        <v>5006</v>
      </c>
      <c r="E2225" s="32">
        <f>+VLOOKUP(Table_2[[#This Row],[ID]],LISTAS[],3,0)</f>
        <v>667.16</v>
      </c>
      <c r="F2225" s="31" t="s">
        <v>9246</v>
      </c>
      <c r="G2225" s="20"/>
      <c r="H2225" s="20"/>
    </row>
    <row r="2226" spans="1:8" ht="15.75" customHeight="1">
      <c r="A2226" s="31" t="str">
        <f>+Table_2[[#This Row],[Producto]]&amp;Table_2[[#This Row],[Numero]]</f>
        <v>PASACABLES DE GOMA18</v>
      </c>
      <c r="B2226" s="31" t="s">
        <v>44</v>
      </c>
      <c r="C2226" s="31">
        <v>18</v>
      </c>
      <c r="D2226" s="31" t="s">
        <v>5007</v>
      </c>
      <c r="E2226" s="32">
        <f>+VLOOKUP(Table_2[[#This Row],[ID]],LISTAS[],3,0)</f>
        <v>1487.4</v>
      </c>
      <c r="F2226" s="31" t="s">
        <v>9247</v>
      </c>
      <c r="G2226" s="20"/>
      <c r="H2226" s="20"/>
    </row>
    <row r="2227" spans="1:8" ht="15.75" customHeight="1">
      <c r="A2227" s="31" t="str">
        <f>+Table_2[[#This Row],[Producto]]&amp;Table_2[[#This Row],[Numero]]</f>
        <v>PASACABLES DE GOMA19</v>
      </c>
      <c r="B2227" s="31" t="s">
        <v>44</v>
      </c>
      <c r="C2227" s="31">
        <v>19</v>
      </c>
      <c r="D2227" s="31" t="s">
        <v>4994</v>
      </c>
      <c r="E2227" s="32">
        <f>+VLOOKUP(Table_2[[#This Row],[ID]],LISTAS[],3,0)</f>
        <v>828.56</v>
      </c>
      <c r="F2227" s="31" t="s">
        <v>9248</v>
      </c>
      <c r="G2227" s="20"/>
      <c r="H2227" s="20"/>
    </row>
    <row r="2228" spans="1:8" ht="15.75" customHeight="1">
      <c r="A2228" s="31" t="str">
        <f>+Table_2[[#This Row],[Producto]]&amp;Table_2[[#This Row],[Numero]]</f>
        <v>PASACABLES DE GOMA20</v>
      </c>
      <c r="B2228" s="31" t="s">
        <v>44</v>
      </c>
      <c r="C2228" s="31">
        <v>20</v>
      </c>
      <c r="D2228" s="31" t="s">
        <v>5008</v>
      </c>
      <c r="E2228" s="32">
        <f>+VLOOKUP(Table_2[[#This Row],[ID]],LISTAS[],3,0)</f>
        <v>775.32</v>
      </c>
      <c r="F2228" s="31" t="s">
        <v>9249</v>
      </c>
      <c r="G2228" s="20"/>
      <c r="H2228" s="20"/>
    </row>
    <row r="2229" spans="1:8" ht="15.75" customHeight="1">
      <c r="A2229" s="31" t="str">
        <f>+Table_2[[#This Row],[Producto]]&amp;Table_2[[#This Row],[Numero]]</f>
        <v>PASACABLES DE GOMA21</v>
      </c>
      <c r="B2229" s="31" t="s">
        <v>44</v>
      </c>
      <c r="C2229" s="31">
        <v>21</v>
      </c>
      <c r="D2229" s="31" t="s">
        <v>5009</v>
      </c>
      <c r="E2229" s="32">
        <f>+VLOOKUP(Table_2[[#This Row],[ID]],LISTAS[],3,0)</f>
        <v>1019.88</v>
      </c>
      <c r="F2229" s="31" t="s">
        <v>9250</v>
      </c>
      <c r="G2229" s="20"/>
      <c r="H2229" s="20"/>
    </row>
    <row r="2230" spans="1:8" ht="15.75" customHeight="1">
      <c r="A2230" s="31" t="str">
        <f>+Table_2[[#This Row],[Producto]]&amp;Table_2[[#This Row],[Numero]]</f>
        <v>PASACABLES DE GOMA22</v>
      </c>
      <c r="B2230" s="31" t="s">
        <v>44</v>
      </c>
      <c r="C2230" s="31">
        <v>22</v>
      </c>
      <c r="D2230" s="31" t="s">
        <v>5010</v>
      </c>
      <c r="E2230" s="32">
        <f>+VLOOKUP(Table_2[[#This Row],[ID]],LISTAS[],3,0)</f>
        <v>1019.88</v>
      </c>
      <c r="F2230" s="31" t="s">
        <v>9251</v>
      </c>
      <c r="G2230" s="20"/>
      <c r="H2230" s="20"/>
    </row>
    <row r="2231" spans="1:8" ht="15.75" customHeight="1">
      <c r="A2231" s="31" t="str">
        <f>+Table_2[[#This Row],[Producto]]&amp;Table_2[[#This Row],[Numero]]</f>
        <v>PASACABLES DE GOMA23</v>
      </c>
      <c r="B2231" s="31" t="s">
        <v>44</v>
      </c>
      <c r="C2231" s="31">
        <v>23</v>
      </c>
      <c r="D2231" s="31" t="s">
        <v>5011</v>
      </c>
      <c r="E2231" s="32">
        <f>+VLOOKUP(Table_2[[#This Row],[ID]],LISTAS[],3,0)</f>
        <v>823.56</v>
      </c>
      <c r="F2231" s="31" t="s">
        <v>9252</v>
      </c>
      <c r="G2231" s="20"/>
      <c r="H2231" s="20"/>
    </row>
    <row r="2232" spans="1:8" ht="15.75" customHeight="1">
      <c r="A2232" s="31" t="str">
        <f>+Table_2[[#This Row],[Producto]]&amp;Table_2[[#This Row],[Numero]]</f>
        <v>PASACABLES DE GOMA24</v>
      </c>
      <c r="B2232" s="31" t="s">
        <v>44</v>
      </c>
      <c r="C2232" s="31">
        <v>24</v>
      </c>
      <c r="D2232" s="31" t="s">
        <v>5012</v>
      </c>
      <c r="E2232" s="32">
        <f>+VLOOKUP(Table_2[[#This Row],[ID]],LISTAS[],3,0)</f>
        <v>676.6</v>
      </c>
      <c r="F2232" s="31" t="s">
        <v>9253</v>
      </c>
      <c r="G2232" s="20"/>
      <c r="H2232" s="20"/>
    </row>
    <row r="2233" spans="1:8" ht="15.75" customHeight="1">
      <c r="A2233" s="31" t="str">
        <f>+Table_2[[#This Row],[Producto]]&amp;Table_2[[#This Row],[Numero]]</f>
        <v>PASACABLES DE GOMA25</v>
      </c>
      <c r="B2233" s="31" t="s">
        <v>44</v>
      </c>
      <c r="C2233" s="31">
        <v>25</v>
      </c>
      <c r="D2233" s="31" t="s">
        <v>5013</v>
      </c>
      <c r="E2233" s="32">
        <f>+VLOOKUP(Table_2[[#This Row],[ID]],LISTAS[],3,0)</f>
        <v>676.6</v>
      </c>
      <c r="F2233" s="31" t="s">
        <v>9254</v>
      </c>
      <c r="G2233" s="20"/>
      <c r="H2233" s="20"/>
    </row>
    <row r="2234" spans="1:8" ht="15.75" customHeight="1">
      <c r="A2234" s="31" t="str">
        <f>+Table_2[[#This Row],[Producto]]&amp;Table_2[[#This Row],[Numero]]</f>
        <v>PASACABLES DE GOMA26</v>
      </c>
      <c r="B2234" s="31" t="s">
        <v>44</v>
      </c>
      <c r="C2234" s="31">
        <v>26</v>
      </c>
      <c r="D2234" s="31" t="s">
        <v>5014</v>
      </c>
      <c r="E2234" s="32">
        <f>+VLOOKUP(Table_2[[#This Row],[ID]],LISTAS[],3,0)</f>
        <v>911.36</v>
      </c>
      <c r="F2234" s="31" t="s">
        <v>9255</v>
      </c>
      <c r="G2234" s="20"/>
      <c r="H2234" s="20"/>
    </row>
    <row r="2235" spans="1:8" ht="15.75" customHeight="1">
      <c r="A2235" s="31" t="str">
        <f>+Table_2[[#This Row],[Producto]]&amp;Table_2[[#This Row],[Numero]]</f>
        <v>PASACABLES DE GOMA27</v>
      </c>
      <c r="B2235" s="31" t="s">
        <v>44</v>
      </c>
      <c r="C2235" s="31">
        <v>27</v>
      </c>
      <c r="D2235" s="31" t="s">
        <v>5015</v>
      </c>
      <c r="E2235" s="32">
        <f>+VLOOKUP(Table_2[[#This Row],[ID]],LISTAS[],3,0)</f>
        <v>635.91999999999996</v>
      </c>
      <c r="F2235" s="31" t="s">
        <v>9256</v>
      </c>
      <c r="G2235" s="20"/>
      <c r="H2235" s="20"/>
    </row>
    <row r="2236" spans="1:8" ht="15.75" customHeight="1">
      <c r="A2236" s="31" t="str">
        <f>+Table_2[[#This Row],[Producto]]&amp;Table_2[[#This Row],[Numero]]</f>
        <v>ESPARRAGOS DE ACERO12 X 53 PAL. M. BEN P. 1,75-1,50</v>
      </c>
      <c r="B2236" s="31" t="s">
        <v>42</v>
      </c>
      <c r="C2236" s="31" t="s">
        <v>5017</v>
      </c>
      <c r="D2236" s="31" t="s">
        <v>5017</v>
      </c>
      <c r="E2236" s="32">
        <f>+VLOOKUP(Table_2[[#This Row],[ID]],LISTAS[],3,0)</f>
        <v>0</v>
      </c>
      <c r="F2236" s="31" t="s">
        <v>9257</v>
      </c>
      <c r="G2236" s="20"/>
      <c r="H2236" s="20"/>
    </row>
    <row r="2237" spans="1:8" ht="15.75" customHeight="1">
      <c r="A2237" s="31" t="str">
        <f>+Table_2[[#This Row],[Producto]]&amp;Table_2[[#This Row],[Numero]]</f>
        <v>ESPARRAGOS DE ACERO12 X 9/16X 55 PAL REF. P. 1,50</v>
      </c>
      <c r="B2237" s="31" t="s">
        <v>42</v>
      </c>
      <c r="C2237" s="31" t="s">
        <v>5019</v>
      </c>
      <c r="D2237" s="31" t="s">
        <v>5019</v>
      </c>
      <c r="E2237" s="32">
        <f>+VLOOKUP(Table_2[[#This Row],[ID]],LISTAS[],3,0)</f>
        <v>0</v>
      </c>
      <c r="F2237" s="31" t="s">
        <v>9258</v>
      </c>
      <c r="G2237" s="20"/>
      <c r="H2237" s="20"/>
    </row>
    <row r="2238" spans="1:8" ht="15.75" customHeight="1">
      <c r="A2238" s="31" t="str">
        <f>+Table_2[[#This Row],[Producto]]&amp;Table_2[[#This Row],[Numero]]</f>
        <v>CHAVETAS PARTIDAS1,5 x 20</v>
      </c>
      <c r="B2238" s="31" t="s">
        <v>19</v>
      </c>
      <c r="C2238" s="31" t="s">
        <v>5020</v>
      </c>
      <c r="D2238" s="31" t="s">
        <v>5020</v>
      </c>
      <c r="E2238" s="32">
        <f>+VLOOKUP(Table_2[[#This Row],[ID]],LISTAS[],3,0)</f>
        <v>24.11</v>
      </c>
      <c r="F2238" s="31" t="s">
        <v>9259</v>
      </c>
      <c r="G2238" s="20"/>
      <c r="H2238" s="20"/>
    </row>
    <row r="2239" spans="1:8" ht="15.75" customHeight="1">
      <c r="A2239" s="31" t="str">
        <f>+Table_2[[#This Row],[Producto]]&amp;Table_2[[#This Row],[Numero]]</f>
        <v>CHAVETAS PARTIDAS1,5 x 25</v>
      </c>
      <c r="B2239" s="31" t="s">
        <v>19</v>
      </c>
      <c r="C2239" s="31" t="s">
        <v>5021</v>
      </c>
      <c r="D2239" s="31" t="s">
        <v>5021</v>
      </c>
      <c r="E2239" s="32">
        <f>+VLOOKUP(Table_2[[#This Row],[ID]],LISTAS[],3,0)</f>
        <v>26.89</v>
      </c>
      <c r="F2239" s="31" t="s">
        <v>9260</v>
      </c>
      <c r="G2239" s="20"/>
      <c r="H2239" s="20"/>
    </row>
    <row r="2240" spans="1:8" ht="15.75" customHeight="1">
      <c r="A2240" s="31" t="str">
        <f>+Table_2[[#This Row],[Producto]]&amp;Table_2[[#This Row],[Numero]]</f>
        <v>CHAVETAS PARTIDAS1,5 x 30</v>
      </c>
      <c r="B2240" s="31" t="s">
        <v>19</v>
      </c>
      <c r="C2240" s="31" t="s">
        <v>5022</v>
      </c>
      <c r="D2240" s="31" t="s">
        <v>5022</v>
      </c>
      <c r="E2240" s="32">
        <f>+VLOOKUP(Table_2[[#This Row],[ID]],LISTAS[],3,0)</f>
        <v>28.04</v>
      </c>
      <c r="F2240" s="31" t="s">
        <v>9261</v>
      </c>
      <c r="G2240" s="20"/>
      <c r="H2240" s="20"/>
    </row>
    <row r="2241" spans="1:8" ht="15.75" customHeight="1">
      <c r="A2241" s="31" t="str">
        <f>+Table_2[[#This Row],[Producto]]&amp;Table_2[[#This Row],[Numero]]</f>
        <v>CHAVETAS PARTIDAS2 x 20</v>
      </c>
      <c r="B2241" s="31" t="s">
        <v>19</v>
      </c>
      <c r="C2241" s="31" t="s">
        <v>4791</v>
      </c>
      <c r="D2241" s="31" t="s">
        <v>4791</v>
      </c>
      <c r="E2241" s="32">
        <f>+VLOOKUP(Table_2[[#This Row],[ID]],LISTAS[],3,0)</f>
        <v>31.09</v>
      </c>
      <c r="F2241" s="31" t="s">
        <v>9262</v>
      </c>
      <c r="G2241" s="20"/>
      <c r="H2241" s="20"/>
    </row>
    <row r="2242" spans="1:8" ht="15.75" customHeight="1">
      <c r="A2242" s="31" t="str">
        <f>+Table_2[[#This Row],[Producto]]&amp;Table_2[[#This Row],[Numero]]</f>
        <v>CHAVETAS PARTIDAS2 x 25</v>
      </c>
      <c r="B2242" s="31" t="s">
        <v>19</v>
      </c>
      <c r="C2242" s="31" t="s">
        <v>5023</v>
      </c>
      <c r="D2242" s="31" t="s">
        <v>5023</v>
      </c>
      <c r="E2242" s="32">
        <f>+VLOOKUP(Table_2[[#This Row],[ID]],LISTAS[],3,0)</f>
        <v>36.31</v>
      </c>
      <c r="F2242" s="31" t="s">
        <v>9263</v>
      </c>
      <c r="G2242" s="20"/>
      <c r="H2242" s="20"/>
    </row>
    <row r="2243" spans="1:8" ht="15.75" customHeight="1">
      <c r="A2243" s="31" t="str">
        <f>+Table_2[[#This Row],[Producto]]&amp;Table_2[[#This Row],[Numero]]</f>
        <v>CHAVETAS PARTIDAS2 x 30</v>
      </c>
      <c r="B2243" s="31" t="s">
        <v>19</v>
      </c>
      <c r="C2243" s="31" t="s">
        <v>5024</v>
      </c>
      <c r="D2243" s="31" t="s">
        <v>5024</v>
      </c>
      <c r="E2243" s="32">
        <f>+VLOOKUP(Table_2[[#This Row],[ID]],LISTAS[],3,0)</f>
        <v>38.71</v>
      </c>
      <c r="F2243" s="31" t="s">
        <v>9264</v>
      </c>
      <c r="G2243" s="20"/>
      <c r="H2243" s="20"/>
    </row>
    <row r="2244" spans="1:8" ht="15.75" customHeight="1">
      <c r="A2244" s="31" t="str">
        <f>+Table_2[[#This Row],[Producto]]&amp;Table_2[[#This Row],[Numero]]</f>
        <v>CHAVETAS PARTIDAS2 x 40</v>
      </c>
      <c r="B2244" s="31" t="s">
        <v>19</v>
      </c>
      <c r="C2244" s="31" t="s">
        <v>5025</v>
      </c>
      <c r="D2244" s="31" t="s">
        <v>5025</v>
      </c>
      <c r="E2244" s="32">
        <f>+VLOOKUP(Table_2[[#This Row],[ID]],LISTAS[],3,0)</f>
        <v>55.2</v>
      </c>
      <c r="F2244" s="31" t="s">
        <v>9265</v>
      </c>
      <c r="G2244" s="20"/>
      <c r="H2244" s="20"/>
    </row>
    <row r="2245" spans="1:8" ht="15.75" customHeight="1">
      <c r="A2245" s="31" t="str">
        <f>+Table_2[[#This Row],[Producto]]&amp;Table_2[[#This Row],[Numero]]</f>
        <v>CHAVETAS PARTIDAS2 x 50</v>
      </c>
      <c r="B2245" s="31" t="s">
        <v>19</v>
      </c>
      <c r="C2245" s="31" t="s">
        <v>5026</v>
      </c>
      <c r="D2245" s="31" t="s">
        <v>5026</v>
      </c>
      <c r="E2245" s="32">
        <f>+VLOOKUP(Table_2[[#This Row],[ID]],LISTAS[],3,0)</f>
        <v>70.599999999999994</v>
      </c>
      <c r="F2245" s="31" t="s">
        <v>9266</v>
      </c>
      <c r="G2245" s="20"/>
      <c r="H2245" s="20"/>
    </row>
    <row r="2246" spans="1:8" ht="15.75" customHeight="1">
      <c r="A2246" s="31" t="str">
        <f>+Table_2[[#This Row],[Producto]]&amp;Table_2[[#This Row],[Numero]]</f>
        <v>CHAVETAS PARTIDAS2,5 x 25</v>
      </c>
      <c r="B2246" s="31" t="s">
        <v>19</v>
      </c>
      <c r="C2246" s="31" t="s">
        <v>5027</v>
      </c>
      <c r="D2246" s="31" t="s">
        <v>5027</v>
      </c>
      <c r="E2246" s="32">
        <f>+VLOOKUP(Table_2[[#This Row],[ID]],LISTAS[],3,0)</f>
        <v>46.76</v>
      </c>
      <c r="F2246" s="31" t="s">
        <v>9267</v>
      </c>
      <c r="G2246" s="20"/>
      <c r="H2246" s="20"/>
    </row>
    <row r="2247" spans="1:8" ht="15.75" customHeight="1">
      <c r="A2247" s="31" t="str">
        <f>+Table_2[[#This Row],[Producto]]&amp;Table_2[[#This Row],[Numero]]</f>
        <v>CHAVETAS PARTIDAS2,5 x 30</v>
      </c>
      <c r="B2247" s="31" t="s">
        <v>19</v>
      </c>
      <c r="C2247" s="31" t="s">
        <v>4799</v>
      </c>
      <c r="D2247" s="31" t="s">
        <v>4799</v>
      </c>
      <c r="E2247" s="32">
        <f>+VLOOKUP(Table_2[[#This Row],[ID]],LISTAS[],3,0)</f>
        <v>50.02</v>
      </c>
      <c r="F2247" s="31" t="s">
        <v>9268</v>
      </c>
      <c r="G2247" s="20"/>
      <c r="H2247" s="20"/>
    </row>
    <row r="2248" spans="1:8" ht="15.75" customHeight="1">
      <c r="A2248" s="31" t="str">
        <f>+Table_2[[#This Row],[Producto]]&amp;Table_2[[#This Row],[Numero]]</f>
        <v>CHAVETAS PARTIDAS2,5 x 40</v>
      </c>
      <c r="B2248" s="31" t="s">
        <v>19</v>
      </c>
      <c r="C2248" s="31" t="s">
        <v>5028</v>
      </c>
      <c r="D2248" s="31" t="s">
        <v>5028</v>
      </c>
      <c r="E2248" s="32">
        <f>+VLOOKUP(Table_2[[#This Row],[ID]],LISTAS[],3,0)</f>
        <v>69.16</v>
      </c>
      <c r="F2248" s="31" t="s">
        <v>9269</v>
      </c>
      <c r="G2248" s="20"/>
      <c r="H2248" s="20"/>
    </row>
    <row r="2249" spans="1:8" ht="15.75" customHeight="1">
      <c r="A2249" s="31" t="str">
        <f>+Table_2[[#This Row],[Producto]]&amp;Table_2[[#This Row],[Numero]]</f>
        <v>CHAVETAS PARTIDAS2,5 x 50</v>
      </c>
      <c r="B2249" s="31" t="s">
        <v>19</v>
      </c>
      <c r="C2249" s="31" t="s">
        <v>5029</v>
      </c>
      <c r="D2249" s="31" t="s">
        <v>5029</v>
      </c>
      <c r="E2249" s="32">
        <f>+VLOOKUP(Table_2[[#This Row],[ID]],LISTAS[],3,0)</f>
        <v>90.43</v>
      </c>
      <c r="F2249" s="31" t="s">
        <v>9270</v>
      </c>
      <c r="G2249" s="20"/>
      <c r="H2249" s="20"/>
    </row>
    <row r="2250" spans="1:8" ht="15.75" customHeight="1">
      <c r="A2250" s="31" t="str">
        <f>+Table_2[[#This Row],[Producto]]&amp;Table_2[[#This Row],[Numero]]</f>
        <v>CHAVETAS PARTIDAS3 x 25</v>
      </c>
      <c r="B2250" s="31" t="s">
        <v>19</v>
      </c>
      <c r="C2250" s="31" t="s">
        <v>5030</v>
      </c>
      <c r="D2250" s="31" t="s">
        <v>5030</v>
      </c>
      <c r="E2250" s="32">
        <f>+VLOOKUP(Table_2[[#This Row],[ID]],LISTAS[],3,0)</f>
        <v>54.78</v>
      </c>
      <c r="F2250" s="31" t="s">
        <v>9271</v>
      </c>
      <c r="G2250" s="20"/>
      <c r="H2250" s="20"/>
    </row>
    <row r="2251" spans="1:8" ht="15.75" customHeight="1">
      <c r="A2251" s="31" t="str">
        <f>+Table_2[[#This Row],[Producto]]&amp;Table_2[[#This Row],[Numero]]</f>
        <v>CHAVETAS PARTIDAS3 x 30</v>
      </c>
      <c r="B2251" s="31" t="s">
        <v>19</v>
      </c>
      <c r="C2251" s="31" t="s">
        <v>4808</v>
      </c>
      <c r="D2251" s="31" t="s">
        <v>4808</v>
      </c>
      <c r="E2251" s="32">
        <f>+VLOOKUP(Table_2[[#This Row],[ID]],LISTAS[],3,0)</f>
        <v>73.930000000000007</v>
      </c>
      <c r="F2251" s="31" t="s">
        <v>9272</v>
      </c>
      <c r="G2251" s="20"/>
      <c r="H2251" s="20"/>
    </row>
    <row r="2252" spans="1:8" ht="15.75" customHeight="1">
      <c r="A2252" s="31" t="str">
        <f>+Table_2[[#This Row],[Producto]]&amp;Table_2[[#This Row],[Numero]]</f>
        <v>CHAVETAS PARTIDAS3 x 40</v>
      </c>
      <c r="B2252" s="31" t="s">
        <v>19</v>
      </c>
      <c r="C2252" s="31" t="s">
        <v>4812</v>
      </c>
      <c r="D2252" s="31" t="s">
        <v>4812</v>
      </c>
      <c r="E2252" s="32">
        <f>+VLOOKUP(Table_2[[#This Row],[ID]],LISTAS[],3,0)</f>
        <v>95.75</v>
      </c>
      <c r="F2252" s="31" t="s">
        <v>9273</v>
      </c>
      <c r="G2252" s="20"/>
      <c r="H2252" s="20"/>
    </row>
    <row r="2253" spans="1:8" ht="15.75" customHeight="1">
      <c r="A2253" s="31" t="str">
        <f>+Table_2[[#This Row],[Producto]]&amp;Table_2[[#This Row],[Numero]]</f>
        <v>CHAVETAS PARTIDAS3 x 50</v>
      </c>
      <c r="B2253" s="31" t="s">
        <v>19</v>
      </c>
      <c r="C2253" s="31" t="s">
        <v>4816</v>
      </c>
      <c r="D2253" s="31" t="s">
        <v>4816</v>
      </c>
      <c r="E2253" s="32">
        <f>+VLOOKUP(Table_2[[#This Row],[ID]],LISTAS[],3,0)</f>
        <v>115.32</v>
      </c>
      <c r="F2253" s="31" t="s">
        <v>9274</v>
      </c>
      <c r="G2253" s="20"/>
      <c r="H2253" s="20"/>
    </row>
    <row r="2254" spans="1:8" ht="15.75" customHeight="1">
      <c r="A2254" s="31" t="str">
        <f>+Table_2[[#This Row],[Producto]]&amp;Table_2[[#This Row],[Numero]]</f>
        <v>CHAVETAS PARTIDAS3 x 70</v>
      </c>
      <c r="B2254" s="31" t="s">
        <v>19</v>
      </c>
      <c r="C2254" s="31" t="s">
        <v>5031</v>
      </c>
      <c r="D2254" s="31" t="s">
        <v>5031</v>
      </c>
      <c r="E2254" s="32">
        <f>+VLOOKUP(Table_2[[#This Row],[ID]],LISTAS[],3,0)</f>
        <v>143.5</v>
      </c>
      <c r="F2254" s="31" t="s">
        <v>9275</v>
      </c>
      <c r="G2254" s="20"/>
      <c r="H2254" s="20"/>
    </row>
    <row r="2255" spans="1:8" ht="15.75" customHeight="1">
      <c r="A2255" s="31" t="str">
        <f>+Table_2[[#This Row],[Producto]]&amp;Table_2[[#This Row],[Numero]]</f>
        <v>CHAVETAS PARTIDAS3,5 x 30</v>
      </c>
      <c r="B2255" s="31" t="s">
        <v>19</v>
      </c>
      <c r="C2255" s="31" t="s">
        <v>4820</v>
      </c>
      <c r="D2255" s="31" t="s">
        <v>4820</v>
      </c>
      <c r="E2255" s="32">
        <f>+VLOOKUP(Table_2[[#This Row],[ID]],LISTAS[],3,0)</f>
        <v>94.86</v>
      </c>
      <c r="F2255" s="31" t="s">
        <v>9276</v>
      </c>
      <c r="G2255" s="20"/>
      <c r="H2255" s="20"/>
    </row>
    <row r="2256" spans="1:8" ht="15.75" customHeight="1">
      <c r="A2256" s="31" t="str">
        <f>+Table_2[[#This Row],[Producto]]&amp;Table_2[[#This Row],[Numero]]</f>
        <v>CHAVETAS PARTIDAS3,5 x 40</v>
      </c>
      <c r="B2256" s="31" t="s">
        <v>19</v>
      </c>
      <c r="C2256" s="31" t="s">
        <v>4822</v>
      </c>
      <c r="D2256" s="31" t="s">
        <v>4822</v>
      </c>
      <c r="E2256" s="32">
        <f>+VLOOKUP(Table_2[[#This Row],[ID]],LISTAS[],3,0)</f>
        <v>126.65</v>
      </c>
      <c r="F2256" s="31" t="s">
        <v>9277</v>
      </c>
      <c r="G2256" s="20"/>
      <c r="H2256" s="20"/>
    </row>
    <row r="2257" spans="1:8" ht="15.75" customHeight="1">
      <c r="A2257" s="31" t="str">
        <f>+Table_2[[#This Row],[Producto]]&amp;Table_2[[#This Row],[Numero]]</f>
        <v>CHAVETAS PARTIDAS3,5 x 50</v>
      </c>
      <c r="B2257" s="31" t="s">
        <v>19</v>
      </c>
      <c r="C2257" s="31" t="s">
        <v>4824</v>
      </c>
      <c r="D2257" s="31" t="s">
        <v>4824</v>
      </c>
      <c r="E2257" s="32">
        <f>+VLOOKUP(Table_2[[#This Row],[ID]],LISTAS[],3,0)</f>
        <v>138.78</v>
      </c>
      <c r="F2257" s="31" t="s">
        <v>9278</v>
      </c>
      <c r="G2257" s="20"/>
      <c r="H2257" s="20"/>
    </row>
    <row r="2258" spans="1:8" ht="15.75" customHeight="1">
      <c r="A2258" s="31" t="str">
        <f>+Table_2[[#This Row],[Producto]]&amp;Table_2[[#This Row],[Numero]]</f>
        <v>CHAVETAS PARTIDAS3,5 x 70</v>
      </c>
      <c r="B2258" s="31" t="s">
        <v>19</v>
      </c>
      <c r="C2258" s="31" t="s">
        <v>5032</v>
      </c>
      <c r="D2258" s="31" t="s">
        <v>5032</v>
      </c>
      <c r="E2258" s="32">
        <f>+VLOOKUP(Table_2[[#This Row],[ID]],LISTAS[],3,0)</f>
        <v>186.11</v>
      </c>
      <c r="F2258" s="31" t="s">
        <v>9279</v>
      </c>
      <c r="G2258" s="20"/>
      <c r="H2258" s="20"/>
    </row>
    <row r="2259" spans="1:8" ht="15.75" customHeight="1">
      <c r="A2259" s="31" t="str">
        <f>+Table_2[[#This Row],[Producto]]&amp;Table_2[[#This Row],[Numero]]</f>
        <v>CHAVETAS PARTIDAS4 x 30</v>
      </c>
      <c r="B2259" s="31" t="s">
        <v>19</v>
      </c>
      <c r="C2259" s="31" t="s">
        <v>4830</v>
      </c>
      <c r="D2259" s="31" t="s">
        <v>4830</v>
      </c>
      <c r="E2259" s="32">
        <f>+VLOOKUP(Table_2[[#This Row],[ID]],LISTAS[],3,0)</f>
        <v>110.56</v>
      </c>
      <c r="F2259" s="31" t="s">
        <v>9280</v>
      </c>
      <c r="G2259" s="20"/>
      <c r="H2259" s="20"/>
    </row>
    <row r="2260" spans="1:8" ht="15.75" customHeight="1">
      <c r="A2260" s="31" t="str">
        <f>+Table_2[[#This Row],[Producto]]&amp;Table_2[[#This Row],[Numero]]</f>
        <v>CHAVETAS PARTIDAS4 x 40</v>
      </c>
      <c r="B2260" s="31" t="s">
        <v>19</v>
      </c>
      <c r="C2260" s="31" t="s">
        <v>4832</v>
      </c>
      <c r="D2260" s="31" t="s">
        <v>4832</v>
      </c>
      <c r="E2260" s="32">
        <f>+VLOOKUP(Table_2[[#This Row],[ID]],LISTAS[],3,0)</f>
        <v>144.85</v>
      </c>
      <c r="F2260" s="31" t="s">
        <v>9281</v>
      </c>
      <c r="G2260" s="20"/>
      <c r="H2260" s="20"/>
    </row>
    <row r="2261" spans="1:8" ht="15.75" customHeight="1">
      <c r="A2261" s="31" t="str">
        <f>+Table_2[[#This Row],[Producto]]&amp;Table_2[[#This Row],[Numero]]</f>
        <v>CHAVETAS PARTIDAS4 x 50</v>
      </c>
      <c r="B2261" s="31" t="s">
        <v>19</v>
      </c>
      <c r="C2261" s="31" t="s">
        <v>4834</v>
      </c>
      <c r="D2261" s="31" t="s">
        <v>4834</v>
      </c>
      <c r="E2261" s="32">
        <f>+VLOOKUP(Table_2[[#This Row],[ID]],LISTAS[],3,0)</f>
        <v>171.78</v>
      </c>
      <c r="F2261" s="31" t="s">
        <v>9282</v>
      </c>
      <c r="G2261" s="20"/>
      <c r="H2261" s="20"/>
    </row>
    <row r="2262" spans="1:8" ht="15.75" customHeight="1">
      <c r="A2262" s="31" t="str">
        <f>+Table_2[[#This Row],[Producto]]&amp;Table_2[[#This Row],[Numero]]</f>
        <v>CHAVETAS PARTIDAS4 x 60</v>
      </c>
      <c r="B2262" s="31" t="s">
        <v>19</v>
      </c>
      <c r="C2262" s="31" t="s">
        <v>5033</v>
      </c>
      <c r="D2262" s="31" t="s">
        <v>5033</v>
      </c>
      <c r="E2262" s="32">
        <f>+VLOOKUP(Table_2[[#This Row],[ID]],LISTAS[],3,0)</f>
        <v>182.2</v>
      </c>
      <c r="F2262" s="31" t="s">
        <v>9283</v>
      </c>
      <c r="G2262" s="20"/>
      <c r="H2262" s="20"/>
    </row>
    <row r="2263" spans="1:8" ht="15.75" customHeight="1">
      <c r="A2263" s="31" t="str">
        <f>+Table_2[[#This Row],[Producto]]&amp;Table_2[[#This Row],[Numero]]</f>
        <v>CHAVETAS PARTIDAS4 x 70</v>
      </c>
      <c r="B2263" s="31" t="s">
        <v>19</v>
      </c>
      <c r="C2263" s="31" t="s">
        <v>5034</v>
      </c>
      <c r="D2263" s="31" t="s">
        <v>5034</v>
      </c>
      <c r="E2263" s="32">
        <f>+VLOOKUP(Table_2[[#This Row],[ID]],LISTAS[],3,0)</f>
        <v>220.38</v>
      </c>
      <c r="F2263" s="31" t="s">
        <v>9284</v>
      </c>
      <c r="G2263" s="20"/>
      <c r="H2263" s="20"/>
    </row>
    <row r="2264" spans="1:8" ht="15.75" customHeight="1">
      <c r="A2264" s="31" t="str">
        <f>+Table_2[[#This Row],[Producto]]&amp;Table_2[[#This Row],[Numero]]</f>
        <v>CHAVETAS PARTIDAS4,5 x 40</v>
      </c>
      <c r="B2264" s="31" t="s">
        <v>19</v>
      </c>
      <c r="C2264" s="31" t="s">
        <v>4840</v>
      </c>
      <c r="D2264" s="31" t="s">
        <v>4840</v>
      </c>
      <c r="E2264" s="32">
        <f>+VLOOKUP(Table_2[[#This Row],[ID]],LISTAS[],3,0)</f>
        <v>169.66</v>
      </c>
      <c r="F2264" s="31" t="s">
        <v>9285</v>
      </c>
      <c r="G2264" s="20"/>
      <c r="H2264" s="20"/>
    </row>
    <row r="2265" spans="1:8" ht="15.75" customHeight="1">
      <c r="A2265" s="31" t="str">
        <f>+Table_2[[#This Row],[Producto]]&amp;Table_2[[#This Row],[Numero]]</f>
        <v>CHAVETAS PARTIDAS4,5 x 50</v>
      </c>
      <c r="B2265" s="31" t="s">
        <v>19</v>
      </c>
      <c r="C2265" s="31" t="s">
        <v>4842</v>
      </c>
      <c r="D2265" s="31" t="s">
        <v>4842</v>
      </c>
      <c r="E2265" s="32">
        <f>+VLOOKUP(Table_2[[#This Row],[ID]],LISTAS[],3,0)</f>
        <v>200.83</v>
      </c>
      <c r="F2265" s="31" t="s">
        <v>9286</v>
      </c>
      <c r="G2265" s="20"/>
      <c r="H2265" s="20"/>
    </row>
    <row r="2266" spans="1:8" ht="15.75" customHeight="1">
      <c r="A2266" s="31" t="str">
        <f>+Table_2[[#This Row],[Producto]]&amp;Table_2[[#This Row],[Numero]]</f>
        <v>CHAVETAS PARTIDAS4,5 x 60</v>
      </c>
      <c r="B2266" s="31" t="s">
        <v>19</v>
      </c>
      <c r="C2266" s="31" t="s">
        <v>5035</v>
      </c>
      <c r="D2266" s="31" t="s">
        <v>5035</v>
      </c>
      <c r="E2266" s="32">
        <f>+VLOOKUP(Table_2[[#This Row],[ID]],LISTAS[],3,0)</f>
        <v>230.24</v>
      </c>
      <c r="F2266" s="31" t="s">
        <v>9287</v>
      </c>
      <c r="G2266" s="20"/>
      <c r="H2266" s="20"/>
    </row>
    <row r="2267" spans="1:8" ht="15.75" customHeight="1">
      <c r="A2267" s="31" t="str">
        <f>+Table_2[[#This Row],[Producto]]&amp;Table_2[[#This Row],[Numero]]</f>
        <v>CHAVETAS PARTIDAS5 x 35</v>
      </c>
      <c r="B2267" s="31" t="s">
        <v>19</v>
      </c>
      <c r="C2267" s="31" t="s">
        <v>4896</v>
      </c>
      <c r="D2267" s="31" t="s">
        <v>4896</v>
      </c>
      <c r="E2267" s="32">
        <f>+VLOOKUP(Table_2[[#This Row],[ID]],LISTAS[],3,0)</f>
        <v>200.71</v>
      </c>
      <c r="F2267" s="31" t="s">
        <v>9288</v>
      </c>
      <c r="G2267" s="20"/>
      <c r="H2267" s="20"/>
    </row>
    <row r="2268" spans="1:8" ht="15.75" customHeight="1">
      <c r="A2268" s="31" t="str">
        <f>+Table_2[[#This Row],[Producto]]&amp;Table_2[[#This Row],[Numero]]</f>
        <v>CHAVETAS PARTIDAS5 x 40</v>
      </c>
      <c r="B2268" s="31" t="s">
        <v>19</v>
      </c>
      <c r="C2268" s="31" t="s">
        <v>4848</v>
      </c>
      <c r="D2268" s="31" t="s">
        <v>4848</v>
      </c>
      <c r="E2268" s="32">
        <f>+VLOOKUP(Table_2[[#This Row],[ID]],LISTAS[],3,0)</f>
        <v>211.99</v>
      </c>
      <c r="F2268" s="31" t="s">
        <v>9289</v>
      </c>
      <c r="G2268" s="20"/>
      <c r="H2268" s="20"/>
    </row>
    <row r="2269" spans="1:8" ht="15.75" customHeight="1">
      <c r="A2269" s="31" t="str">
        <f>+Table_2[[#This Row],[Producto]]&amp;Table_2[[#This Row],[Numero]]</f>
        <v>CHAVETAS PARTIDAS5 x 50</v>
      </c>
      <c r="B2269" s="31" t="s">
        <v>19</v>
      </c>
      <c r="C2269" s="31" t="s">
        <v>4850</v>
      </c>
      <c r="D2269" s="31" t="s">
        <v>4850</v>
      </c>
      <c r="E2269" s="32">
        <f>+VLOOKUP(Table_2[[#This Row],[ID]],LISTAS[],3,0)</f>
        <v>256.69</v>
      </c>
      <c r="F2269" s="31" t="s">
        <v>9290</v>
      </c>
      <c r="G2269" s="20"/>
      <c r="H2269" s="20"/>
    </row>
    <row r="2270" spans="1:8" ht="15.75" customHeight="1">
      <c r="A2270" s="31" t="str">
        <f>+Table_2[[#This Row],[Producto]]&amp;Table_2[[#This Row],[Numero]]</f>
        <v>CHAVETAS PARTIDAS5 x 60</v>
      </c>
      <c r="B2270" s="31" t="s">
        <v>19</v>
      </c>
      <c r="C2270" s="31" t="s">
        <v>4852</v>
      </c>
      <c r="D2270" s="31" t="s">
        <v>4852</v>
      </c>
      <c r="E2270" s="32">
        <f>+VLOOKUP(Table_2[[#This Row],[ID]],LISTAS[],3,0)</f>
        <v>303.57</v>
      </c>
      <c r="F2270" s="31" t="s">
        <v>9291</v>
      </c>
      <c r="G2270" s="20"/>
      <c r="H2270" s="20"/>
    </row>
    <row r="2271" spans="1:8" ht="15.75" customHeight="1">
      <c r="A2271" s="31" t="str">
        <f>+Table_2[[#This Row],[Producto]]&amp;Table_2[[#This Row],[Numero]]</f>
        <v>CHAVETAS PARTIDAS5 x 70</v>
      </c>
      <c r="B2271" s="31" t="s">
        <v>19</v>
      </c>
      <c r="C2271" s="31" t="s">
        <v>5036</v>
      </c>
      <c r="D2271" s="31" t="s">
        <v>5036</v>
      </c>
      <c r="E2271" s="32">
        <f>+VLOOKUP(Table_2[[#This Row],[ID]],LISTAS[],3,0)</f>
        <v>330.88</v>
      </c>
      <c r="F2271" s="31" t="s">
        <v>9292</v>
      </c>
      <c r="G2271" s="20"/>
      <c r="H2271" s="20"/>
    </row>
    <row r="2272" spans="1:8" ht="15.75" customHeight="1">
      <c r="A2272" s="31" t="str">
        <f>+Table_2[[#This Row],[Producto]]&amp;Table_2[[#This Row],[Numero]]</f>
        <v>CHAVETAS PARTIDAS3,5 x 60</v>
      </c>
      <c r="B2272" s="31" t="s">
        <v>19</v>
      </c>
      <c r="C2272" s="31" t="s">
        <v>5037</v>
      </c>
      <c r="D2272" s="31" t="s">
        <v>5037</v>
      </c>
      <c r="E2272" s="32">
        <f>+VLOOKUP(Table_2[[#This Row],[ID]],LISTAS[],3,0)</f>
        <v>168.43</v>
      </c>
      <c r="F2272" s="31" t="s">
        <v>9293</v>
      </c>
      <c r="G2272" s="20"/>
      <c r="H2272" s="20"/>
    </row>
    <row r="2273" spans="1:8" ht="15.75" customHeight="1">
      <c r="A2273" s="31" t="str">
        <f>+Table_2[[#This Row],[Producto]]&amp;Table_2[[#This Row],[Numero]]</f>
        <v>CHAVETAS PARTIDAS6 x 70</v>
      </c>
      <c r="B2273" s="31" t="s">
        <v>19</v>
      </c>
      <c r="C2273" s="31" t="s">
        <v>4866</v>
      </c>
      <c r="D2273" s="31" t="s">
        <v>4866</v>
      </c>
      <c r="E2273" s="32">
        <f>+VLOOKUP(Table_2[[#This Row],[ID]],LISTAS[],3,0)</f>
        <v>478.15</v>
      </c>
      <c r="F2273" s="31" t="s">
        <v>9294</v>
      </c>
      <c r="G2273" s="20"/>
      <c r="H2273" s="20"/>
    </row>
    <row r="2274" spans="1:8" ht="15.75" customHeight="1">
      <c r="A2274" s="31" t="str">
        <f>+Table_2[[#This Row],[Producto]]&amp;Table_2[[#This Row],[Numero]]</f>
        <v>ALEMITES1 - 6 X 1 R</v>
      </c>
      <c r="B2274" s="31" t="s">
        <v>47</v>
      </c>
      <c r="C2274" s="31" t="s">
        <v>5038</v>
      </c>
      <c r="D2274" s="31" t="s">
        <v>5038</v>
      </c>
      <c r="E2274" s="32">
        <f>+VLOOKUP(Table_2[[#This Row],[ID]],LISTAS[],3,0)</f>
        <v>682.81</v>
      </c>
      <c r="F2274" s="31" t="s">
        <v>9295</v>
      </c>
      <c r="G2274" s="20"/>
      <c r="H2274" s="20"/>
    </row>
    <row r="2275" spans="1:8" ht="15.75" customHeight="1">
      <c r="A2275" s="31" t="str">
        <f>+Table_2[[#This Row],[Producto]]&amp;Table_2[[#This Row],[Numero]]</f>
        <v>ALEMITES2 - 8 X 1 R</v>
      </c>
      <c r="B2275" s="31" t="s">
        <v>47</v>
      </c>
      <c r="C2275" s="31" t="s">
        <v>5039</v>
      </c>
      <c r="D2275" s="31" t="s">
        <v>5039</v>
      </c>
      <c r="E2275" s="32">
        <f>+VLOOKUP(Table_2[[#This Row],[ID]],LISTAS[],3,0)</f>
        <v>1151.1099999999999</v>
      </c>
      <c r="F2275" s="31" t="s">
        <v>9296</v>
      </c>
      <c r="G2275" s="20"/>
      <c r="H2275" s="20"/>
    </row>
    <row r="2276" spans="1:8" ht="15.75" customHeight="1">
      <c r="A2276" s="31" t="str">
        <f>+Table_2[[#This Row],[Producto]]&amp;Table_2[[#This Row],[Numero]]</f>
        <v>ALEMITES3 - 8 X 1  67°</v>
      </c>
      <c r="B2276" s="31" t="s">
        <v>47</v>
      </c>
      <c r="C2276" s="31" t="s">
        <v>5040</v>
      </c>
      <c r="D2276" s="31" t="s">
        <v>5040</v>
      </c>
      <c r="E2276" s="32">
        <f>+VLOOKUP(Table_2[[#This Row],[ID]],LISTAS[],3,0)</f>
        <v>1902.22</v>
      </c>
      <c r="F2276" s="31" t="s">
        <v>9297</v>
      </c>
      <c r="G2276" s="20"/>
      <c r="H2276" s="20"/>
    </row>
    <row r="2277" spans="1:8" ht="15.75" customHeight="1">
      <c r="A2277" s="31" t="str">
        <f>+Table_2[[#This Row],[Producto]]&amp;Table_2[[#This Row],[Numero]]</f>
        <v>ALEMITES4 - 8 X 1 90°</v>
      </c>
      <c r="B2277" s="31" t="s">
        <v>47</v>
      </c>
      <c r="C2277" s="31" t="s">
        <v>5041</v>
      </c>
      <c r="D2277" s="31" t="s">
        <v>5041</v>
      </c>
      <c r="E2277" s="32">
        <f>+VLOOKUP(Table_2[[#This Row],[ID]],LISTAS[],3,0)</f>
        <v>1902.22</v>
      </c>
      <c r="F2277" s="31" t="s">
        <v>9298</v>
      </c>
      <c r="G2277" s="20"/>
      <c r="H2277" s="20"/>
    </row>
    <row r="2278" spans="1:8" ht="15.75" customHeight="1">
      <c r="A2278" s="31" t="str">
        <f>+Table_2[[#This Row],[Producto]]&amp;Table_2[[#This Row],[Numero]]</f>
        <v>ALEMITES5 - 8x1,25 R</v>
      </c>
      <c r="B2278" s="31" t="s">
        <v>47</v>
      </c>
      <c r="C2278" s="31" t="s">
        <v>5042</v>
      </c>
      <c r="D2278" s="31" t="s">
        <v>5042</v>
      </c>
      <c r="E2278" s="32">
        <f>+VLOOKUP(Table_2[[#This Row],[ID]],LISTAS[],3,0)</f>
        <v>1151.1099999999999</v>
      </c>
      <c r="F2278" s="31" t="s">
        <v>9299</v>
      </c>
      <c r="G2278" s="20"/>
      <c r="H2278" s="20"/>
    </row>
    <row r="2279" spans="1:8" ht="15.75" customHeight="1">
      <c r="A2279" s="31" t="str">
        <f>+Table_2[[#This Row],[Producto]]&amp;Table_2[[#This Row],[Numero]]</f>
        <v>ALEMITES6 - 8 X 1,25 67°</v>
      </c>
      <c r="B2279" s="31" t="s">
        <v>47</v>
      </c>
      <c r="C2279" s="31" t="s">
        <v>5043</v>
      </c>
      <c r="D2279" s="31" t="s">
        <v>5043</v>
      </c>
      <c r="E2279" s="32">
        <f>+VLOOKUP(Table_2[[#This Row],[ID]],LISTAS[],3,0)</f>
        <v>1902.22</v>
      </c>
      <c r="F2279" s="31" t="s">
        <v>9300</v>
      </c>
      <c r="G2279" s="20"/>
      <c r="H2279" s="20"/>
    </row>
    <row r="2280" spans="1:8" ht="15.75" customHeight="1">
      <c r="A2280" s="31" t="str">
        <f>+Table_2[[#This Row],[Producto]]&amp;Table_2[[#This Row],[Numero]]</f>
        <v>ALEMITES7 - 8 X 1,25 CARDAN</v>
      </c>
      <c r="B2280" s="31" t="s">
        <v>47</v>
      </c>
      <c r="C2280" s="31" t="s">
        <v>5044</v>
      </c>
      <c r="D2280" s="31" t="s">
        <v>5044</v>
      </c>
      <c r="E2280" s="32">
        <f>+VLOOKUP(Table_2[[#This Row],[ID]],LISTAS[],3,0)</f>
        <v>1421.37</v>
      </c>
      <c r="F2280" s="31" t="s">
        <v>9301</v>
      </c>
      <c r="G2280" s="20"/>
      <c r="H2280" s="20"/>
    </row>
    <row r="2281" spans="1:8" ht="15.75" customHeight="1">
      <c r="A2281" s="31" t="str">
        <f>+Table_2[[#This Row],[Producto]]&amp;Table_2[[#This Row],[Numero]]</f>
        <v>ALEMITES8 - 10 X 1 R</v>
      </c>
      <c r="B2281" s="31" t="s">
        <v>47</v>
      </c>
      <c r="C2281" s="31" t="s">
        <v>5045</v>
      </c>
      <c r="D2281" s="31" t="s">
        <v>5045</v>
      </c>
      <c r="E2281" s="32">
        <f>+VLOOKUP(Table_2[[#This Row],[ID]],LISTAS[],3,0)</f>
        <v>1151.1099999999999</v>
      </c>
      <c r="F2281" s="31" t="s">
        <v>9302</v>
      </c>
      <c r="G2281" s="20"/>
      <c r="H2281" s="20"/>
    </row>
    <row r="2282" spans="1:8" ht="15.75" customHeight="1">
      <c r="A2282" s="31" t="str">
        <f>+Table_2[[#This Row],[Producto]]&amp;Table_2[[#This Row],[Numero]]</f>
        <v>ALEMITES9 - 10 X 1   67°</v>
      </c>
      <c r="B2282" s="31" t="s">
        <v>47</v>
      </c>
      <c r="C2282" s="31" t="s">
        <v>5046</v>
      </c>
      <c r="D2282" s="31" t="s">
        <v>5046</v>
      </c>
      <c r="E2282" s="32">
        <f>+VLOOKUP(Table_2[[#This Row],[ID]],LISTAS[],3,0)</f>
        <v>1902.22</v>
      </c>
      <c r="F2282" s="31" t="s">
        <v>9303</v>
      </c>
      <c r="G2282" s="20"/>
      <c r="H2282" s="20"/>
    </row>
    <row r="2283" spans="1:8" ht="15.75" customHeight="1">
      <c r="A2283" s="31" t="str">
        <f>+Table_2[[#This Row],[Producto]]&amp;Table_2[[#This Row],[Numero]]</f>
        <v>ALEMITES10 - 10 X 1   90°</v>
      </c>
      <c r="B2283" s="31" t="s">
        <v>47</v>
      </c>
      <c r="C2283" s="31" t="s">
        <v>5047</v>
      </c>
      <c r="D2283" s="31" t="s">
        <v>5047</v>
      </c>
      <c r="E2283" s="32">
        <f>+VLOOKUP(Table_2[[#This Row],[ID]],LISTAS[],3,0)</f>
        <v>1902.22</v>
      </c>
      <c r="F2283" s="31" t="s">
        <v>9304</v>
      </c>
      <c r="G2283" s="20"/>
      <c r="H2283" s="20"/>
    </row>
    <row r="2284" spans="1:8" ht="15.75" customHeight="1">
      <c r="A2284" s="31" t="str">
        <f>+Table_2[[#This Row],[Producto]]&amp;Table_2[[#This Row],[Numero]]</f>
        <v>ALEMITES11 - 1/8 GAS R</v>
      </c>
      <c r="B2284" s="31" t="s">
        <v>47</v>
      </c>
      <c r="C2284" s="31" t="s">
        <v>5048</v>
      </c>
      <c r="D2284" s="31" t="s">
        <v>5048</v>
      </c>
      <c r="E2284" s="32">
        <f>+VLOOKUP(Table_2[[#This Row],[ID]],LISTAS[],3,0)</f>
        <v>1151.1099999999999</v>
      </c>
      <c r="F2284" s="31" t="s">
        <v>9305</v>
      </c>
      <c r="G2284" s="20"/>
      <c r="H2284" s="20"/>
    </row>
    <row r="2285" spans="1:8" ht="15.75" customHeight="1">
      <c r="A2285" s="31" t="str">
        <f>+Table_2[[#This Row],[Producto]]&amp;Table_2[[#This Row],[Numero]]</f>
        <v>ALEMITES12 - 1/8 GAS 67°</v>
      </c>
      <c r="B2285" s="31" t="s">
        <v>47</v>
      </c>
      <c r="C2285" s="31" t="s">
        <v>5049</v>
      </c>
      <c r="D2285" s="31" t="s">
        <v>5049</v>
      </c>
      <c r="E2285" s="32">
        <f>+VLOOKUP(Table_2[[#This Row],[ID]],LISTAS[],3,0)</f>
        <v>1902.22</v>
      </c>
      <c r="F2285" s="31" t="s">
        <v>9306</v>
      </c>
      <c r="G2285" s="20"/>
      <c r="H2285" s="20"/>
    </row>
    <row r="2286" spans="1:8" ht="15.75" customHeight="1">
      <c r="A2286" s="31" t="str">
        <f>+Table_2[[#This Row],[Producto]]&amp;Table_2[[#This Row],[Numero]]</f>
        <v>ALEMITES13 - 1/8 GAS 90°</v>
      </c>
      <c r="B2286" s="31" t="s">
        <v>47</v>
      </c>
      <c r="C2286" s="31" t="s">
        <v>5050</v>
      </c>
      <c r="D2286" s="31" t="s">
        <v>5050</v>
      </c>
      <c r="E2286" s="32">
        <f>+VLOOKUP(Table_2[[#This Row],[ID]],LISTAS[],3,0)</f>
        <v>1902.22</v>
      </c>
      <c r="F2286" s="31" t="s">
        <v>9307</v>
      </c>
      <c r="G2286" s="20"/>
      <c r="H2286" s="20"/>
    </row>
    <row r="2287" spans="1:8" ht="15.75" customHeight="1">
      <c r="A2287" s="31" t="str">
        <f>+Table_2[[#This Row],[Producto]]&amp;Table_2[[#This Row],[Numero]]</f>
        <v>ALEMITES14 - 1/4 sae R</v>
      </c>
      <c r="B2287" s="31" t="s">
        <v>47</v>
      </c>
      <c r="C2287" s="31" t="s">
        <v>5051</v>
      </c>
      <c r="D2287" s="31" t="s">
        <v>5051</v>
      </c>
      <c r="E2287" s="32">
        <f>+VLOOKUP(Table_2[[#This Row],[ID]],LISTAS[],3,0)</f>
        <v>1004.37</v>
      </c>
      <c r="F2287" s="31" t="s">
        <v>9308</v>
      </c>
      <c r="G2287" s="20"/>
      <c r="H2287" s="20"/>
    </row>
    <row r="2288" spans="1:8" ht="15.75" customHeight="1">
      <c r="A2288" s="31" t="str">
        <f>+Table_2[[#This Row],[Producto]]&amp;Table_2[[#This Row],[Numero]]</f>
        <v xml:space="preserve">ALEMITES15 - 1/4 sae 67° </v>
      </c>
      <c r="B2288" s="31" t="s">
        <v>47</v>
      </c>
      <c r="C2288" s="31" t="s">
        <v>5052</v>
      </c>
      <c r="D2288" s="31" t="s">
        <v>5053</v>
      </c>
      <c r="E2288" s="32">
        <f>+VLOOKUP(Table_2[[#This Row],[ID]],LISTAS[],3,0)</f>
        <v>1902.22</v>
      </c>
      <c r="F2288" s="31" t="s">
        <v>9309</v>
      </c>
      <c r="G2288" s="20"/>
      <c r="H2288" s="20"/>
    </row>
    <row r="2289" spans="1:8" ht="15.75" customHeight="1">
      <c r="A2289" s="31" t="str">
        <f>+Table_2[[#This Row],[Producto]]&amp;Table_2[[#This Row],[Numero]]</f>
        <v>ALEMITES16 - 1/4 sae X 90° SAE</v>
      </c>
      <c r="B2289" s="31" t="s">
        <v>47</v>
      </c>
      <c r="C2289" s="31" t="s">
        <v>5054</v>
      </c>
      <c r="D2289" s="31" t="s">
        <v>5055</v>
      </c>
      <c r="E2289" s="32">
        <f>+VLOOKUP(Table_2[[#This Row],[ID]],LISTAS[],3,0)</f>
        <v>1902.22</v>
      </c>
      <c r="F2289" s="31" t="s">
        <v>9310</v>
      </c>
      <c r="G2289" s="20"/>
      <c r="H2289" s="20"/>
    </row>
    <row r="2290" spans="1:8" ht="15.75" customHeight="1">
      <c r="A2290" s="31" t="str">
        <f>+Table_2[[#This Row],[Producto]]&amp;Table_2[[#This Row],[Numero]]</f>
        <v>ALEMITES17 - 1/4 SAE 19 mm</v>
      </c>
      <c r="B2290" s="31" t="s">
        <v>47</v>
      </c>
      <c r="C2290" s="31" t="s">
        <v>5056</v>
      </c>
      <c r="D2290" s="31" t="s">
        <v>5056</v>
      </c>
      <c r="E2290" s="32">
        <f>+VLOOKUP(Table_2[[#This Row],[ID]],LISTAS[],3,0)</f>
        <v>1462.05</v>
      </c>
      <c r="F2290" s="31" t="s">
        <v>9311</v>
      </c>
      <c r="G2290" s="20"/>
      <c r="H2290" s="20"/>
    </row>
    <row r="2291" spans="1:8" ht="15.75" customHeight="1">
      <c r="A2291" s="31" t="str">
        <f>+Table_2[[#This Row],[Producto]]&amp;Table_2[[#This Row],[Numero]]</f>
        <v>ALEMITES18 - 1/4 SAE 29 mm (crucetas)</v>
      </c>
      <c r="B2291" s="31" t="s">
        <v>47</v>
      </c>
      <c r="C2291" s="31" t="s">
        <v>5057</v>
      </c>
      <c r="D2291" s="31" t="s">
        <v>5057</v>
      </c>
      <c r="E2291" s="32">
        <f>+VLOOKUP(Table_2[[#This Row],[ID]],LISTAS[],3,0)</f>
        <v>1675.56</v>
      </c>
      <c r="F2291" s="31" t="s">
        <v>9312</v>
      </c>
      <c r="G2291" s="20"/>
      <c r="H2291" s="20"/>
    </row>
    <row r="2292" spans="1:8" ht="15.75" customHeight="1">
      <c r="A2292" s="31" t="str">
        <f>+Table_2[[#This Row],[Producto]]&amp;Table_2[[#This Row],[Numero]]</f>
        <v>ALEMITES19 - 1/8 SAE 34 mm</v>
      </c>
      <c r="B2292" s="31" t="s">
        <v>47</v>
      </c>
      <c r="C2292" s="31" t="s">
        <v>5058</v>
      </c>
      <c r="D2292" s="31" t="s">
        <v>5058</v>
      </c>
      <c r="E2292" s="32">
        <f>+VLOOKUP(Table_2[[#This Row],[ID]],LISTAS[],3,0)</f>
        <v>3715.56</v>
      </c>
      <c r="F2292" s="31" t="s">
        <v>9313</v>
      </c>
      <c r="G2292" s="20"/>
      <c r="H2292" s="20"/>
    </row>
    <row r="2293" spans="1:8" ht="15.75" customHeight="1">
      <c r="A2293" s="31" t="str">
        <f>+Table_2[[#This Row],[Producto]]&amp;Table_2[[#This Row],[Numero]]</f>
        <v>ALEMITES20 - 1/8 SAE 44 mm (internacional)</v>
      </c>
      <c r="B2293" s="31" t="s">
        <v>47</v>
      </c>
      <c r="C2293" s="31" t="s">
        <v>5059</v>
      </c>
      <c r="D2293" s="31" t="s">
        <v>5059</v>
      </c>
      <c r="E2293" s="32">
        <f>+VLOOKUP(Table_2[[#This Row],[ID]],LISTAS[],3,0)</f>
        <v>3808.89</v>
      </c>
      <c r="F2293" s="31" t="s">
        <v>9314</v>
      </c>
      <c r="G2293" s="20"/>
      <c r="H2293" s="20"/>
    </row>
    <row r="2294" spans="1:8" ht="15.75" customHeight="1">
      <c r="A2294" s="31" t="str">
        <f>+Table_2[[#This Row],[Producto]]&amp;Table_2[[#This Row],[Numero]]</f>
        <v>ALEMITES21 - 1/4 GAS recto</v>
      </c>
      <c r="B2294" s="31" t="s">
        <v>47</v>
      </c>
      <c r="C2294" s="31" t="s">
        <v>5060</v>
      </c>
      <c r="D2294" s="31" t="s">
        <v>5060</v>
      </c>
      <c r="E2294" s="32">
        <f>+VLOOKUP(Table_2[[#This Row],[ID]],LISTAS[],3,0)</f>
        <v>1804.44</v>
      </c>
      <c r="F2294" s="31" t="s">
        <v>9315</v>
      </c>
      <c r="G2294" s="20"/>
      <c r="H2294" s="20"/>
    </row>
    <row r="2295" spans="1:8" ht="15.75" customHeight="1">
      <c r="A2295" s="31" t="str">
        <f>+Table_2[[#This Row],[Producto]]&amp;Table_2[[#This Row],[Numero]]</f>
        <v>ALEMITES22 - 1/4 GAS 45°</v>
      </c>
      <c r="B2295" s="31" t="s">
        <v>47</v>
      </c>
      <c r="C2295" s="31" t="s">
        <v>5061</v>
      </c>
      <c r="D2295" s="31" t="s">
        <v>5061</v>
      </c>
      <c r="E2295" s="32">
        <f>+VLOOKUP(Table_2[[#This Row],[ID]],LISTAS[],3,0)</f>
        <v>2402.85</v>
      </c>
      <c r="F2295" s="31" t="s">
        <v>9316</v>
      </c>
      <c r="G2295" s="20"/>
      <c r="H2295" s="20"/>
    </row>
    <row r="2296" spans="1:8" ht="15.75" customHeight="1">
      <c r="A2296" s="31" t="str">
        <f>+Table_2[[#This Row],[Producto]]&amp;Table_2[[#This Row],[Numero]]</f>
        <v>ALEMITES23 - 1/4 GAS 90°</v>
      </c>
      <c r="B2296" s="31" t="s">
        <v>47</v>
      </c>
      <c r="C2296" s="31" t="s">
        <v>5062</v>
      </c>
      <c r="D2296" s="31" t="s">
        <v>5062</v>
      </c>
      <c r="E2296" s="32">
        <f>+VLOOKUP(Table_2[[#This Row],[ID]],LISTAS[],3,0)</f>
        <v>2402.85</v>
      </c>
      <c r="F2296" s="31" t="s">
        <v>9317</v>
      </c>
      <c r="G2296" s="20"/>
      <c r="H2296" s="20"/>
    </row>
    <row r="2297" spans="1:8" ht="15.75" customHeight="1">
      <c r="A2297" s="31" t="str">
        <f>+Table_2[[#This Row],[Producto]]&amp;Table_2[[#This Row],[Numero]]</f>
        <v>CONECTORES NEUMÁTICOS4</v>
      </c>
      <c r="B2297" s="31" t="s">
        <v>45</v>
      </c>
      <c r="C2297" s="31">
        <v>4</v>
      </c>
      <c r="D2297" s="31" t="s">
        <v>5063</v>
      </c>
      <c r="E2297" s="32">
        <f>+VLOOKUP(Table_2[[#This Row],[ID]],LISTAS[],3,0)</f>
        <v>1981.61</v>
      </c>
      <c r="F2297" s="31" t="s">
        <v>9318</v>
      </c>
      <c r="G2297" s="20"/>
      <c r="H2297" s="20"/>
    </row>
    <row r="2298" spans="1:8" ht="15.75" customHeight="1">
      <c r="A2298" s="31" t="str">
        <f>+Table_2[[#This Row],[Producto]]&amp;Table_2[[#This Row],[Numero]]</f>
        <v>CONECTORES NEUMÁTICOS5</v>
      </c>
      <c r="B2298" s="31" t="s">
        <v>45</v>
      </c>
      <c r="C2298" s="31">
        <v>5</v>
      </c>
      <c r="D2298" s="31" t="s">
        <v>5064</v>
      </c>
      <c r="E2298" s="32">
        <f>+VLOOKUP(Table_2[[#This Row],[ID]],LISTAS[],3,0)</f>
        <v>2017.61</v>
      </c>
      <c r="F2298" s="31" t="s">
        <v>9319</v>
      </c>
      <c r="G2298" s="20"/>
      <c r="H2298" s="20"/>
    </row>
    <row r="2299" spans="1:8" ht="15.75" customHeight="1">
      <c r="A2299" s="31" t="str">
        <f>+Table_2[[#This Row],[Producto]]&amp;Table_2[[#This Row],[Numero]]</f>
        <v>CONECTORES NEUMÁTICOS6</v>
      </c>
      <c r="B2299" s="31" t="s">
        <v>45</v>
      </c>
      <c r="C2299" s="31">
        <v>6</v>
      </c>
      <c r="D2299" s="31" t="s">
        <v>5065</v>
      </c>
      <c r="E2299" s="32">
        <f>+VLOOKUP(Table_2[[#This Row],[ID]],LISTAS[],3,0)</f>
        <v>2975.2</v>
      </c>
      <c r="F2299" s="31" t="s">
        <v>9320</v>
      </c>
      <c r="G2299" s="20"/>
      <c r="H2299" s="20"/>
    </row>
    <row r="2300" spans="1:8" ht="15.75" customHeight="1">
      <c r="A2300" s="31" t="str">
        <f>+Table_2[[#This Row],[Producto]]&amp;Table_2[[#This Row],[Numero]]</f>
        <v>CONECTORES NEUMÁTICOS8</v>
      </c>
      <c r="B2300" s="31" t="s">
        <v>45</v>
      </c>
      <c r="C2300" s="31">
        <v>8</v>
      </c>
      <c r="D2300" s="31" t="s">
        <v>5066</v>
      </c>
      <c r="E2300" s="32">
        <f>+VLOOKUP(Table_2[[#This Row],[ID]],LISTAS[],3,0)</f>
        <v>2102.04</v>
      </c>
      <c r="F2300" s="31" t="s">
        <v>9321</v>
      </c>
      <c r="G2300" s="20"/>
      <c r="H2300" s="20"/>
    </row>
    <row r="2301" spans="1:8" ht="15.75" customHeight="1">
      <c r="A2301" s="31" t="str">
        <f>+Table_2[[#This Row],[Producto]]&amp;Table_2[[#This Row],[Numero]]</f>
        <v>CONECTORES NEUMÁTICOS9</v>
      </c>
      <c r="B2301" s="31" t="s">
        <v>45</v>
      </c>
      <c r="C2301" s="31">
        <v>9</v>
      </c>
      <c r="D2301" s="31" t="s">
        <v>5067</v>
      </c>
      <c r="E2301" s="32">
        <f>+VLOOKUP(Table_2[[#This Row],[ID]],LISTAS[],3,0)</f>
        <v>1997.14</v>
      </c>
      <c r="F2301" s="31" t="s">
        <v>9322</v>
      </c>
      <c r="G2301" s="20"/>
      <c r="H2301" s="20"/>
    </row>
    <row r="2302" spans="1:8" ht="15.75" customHeight="1">
      <c r="A2302" s="31" t="str">
        <f>+Table_2[[#This Row],[Producto]]&amp;Table_2[[#This Row],[Numero]]</f>
        <v>CONECTORES NEUMÁTICOS10</v>
      </c>
      <c r="B2302" s="31" t="s">
        <v>45</v>
      </c>
      <c r="C2302" s="31">
        <v>10</v>
      </c>
      <c r="D2302" s="31" t="s">
        <v>5068</v>
      </c>
      <c r="E2302" s="32">
        <f>+VLOOKUP(Table_2[[#This Row],[ID]],LISTAS[],3,0)</f>
        <v>2691.92</v>
      </c>
      <c r="F2302" s="31" t="s">
        <v>9323</v>
      </c>
      <c r="G2302" s="20"/>
      <c r="H2302" s="20"/>
    </row>
    <row r="2303" spans="1:8" ht="15.75" customHeight="1">
      <c r="A2303" s="31" t="str">
        <f>+Table_2[[#This Row],[Producto]]&amp;Table_2[[#This Row],[Numero]]</f>
        <v>CONECTORES NEUMÁTICOS11</v>
      </c>
      <c r="B2303" s="31" t="s">
        <v>45</v>
      </c>
      <c r="C2303" s="31">
        <v>11</v>
      </c>
      <c r="D2303" s="31" t="s">
        <v>5069</v>
      </c>
      <c r="E2303" s="32">
        <f>+VLOOKUP(Table_2[[#This Row],[ID]],LISTAS[],3,0)</f>
        <v>4927.68</v>
      </c>
      <c r="F2303" s="31" t="s">
        <v>9324</v>
      </c>
      <c r="G2303" s="20"/>
      <c r="H2303" s="20"/>
    </row>
    <row r="2304" spans="1:8" ht="15.75" customHeight="1">
      <c r="A2304" s="31" t="str">
        <f>+Table_2[[#This Row],[Producto]]&amp;Table_2[[#This Row],[Numero]]</f>
        <v>CONECTORES NEUMÁTICOS44</v>
      </c>
      <c r="B2304" s="31" t="s">
        <v>45</v>
      </c>
      <c r="C2304" s="31">
        <v>44</v>
      </c>
      <c r="D2304" s="31" t="s">
        <v>5070</v>
      </c>
      <c r="E2304" s="32">
        <f>+VLOOKUP(Table_2[[#This Row],[ID]],LISTAS[],3,0)</f>
        <v>3414.79</v>
      </c>
      <c r="F2304" s="31" t="s">
        <v>9325</v>
      </c>
      <c r="G2304" s="20"/>
      <c r="H2304" s="20"/>
    </row>
    <row r="2305" spans="1:8" ht="15.75" customHeight="1">
      <c r="A2305" s="31" t="str">
        <f>+Table_2[[#This Row],[Producto]]&amp;Table_2[[#This Row],[Numero]]</f>
        <v>CONECTORES NEUMÁTICOS45</v>
      </c>
      <c r="B2305" s="31" t="s">
        <v>45</v>
      </c>
      <c r="C2305" s="31">
        <v>45</v>
      </c>
      <c r="D2305" s="31" t="s">
        <v>5071</v>
      </c>
      <c r="E2305" s="32">
        <f>+VLOOKUP(Table_2[[#This Row],[ID]],LISTAS[],3,0)</f>
        <v>3524.95</v>
      </c>
      <c r="F2305" s="31" t="s">
        <v>9326</v>
      </c>
      <c r="G2305" s="20"/>
      <c r="H2305" s="20"/>
    </row>
    <row r="2306" spans="1:8" ht="15.75" customHeight="1">
      <c r="A2306" s="31" t="str">
        <f>+Table_2[[#This Row],[Producto]]&amp;Table_2[[#This Row],[Numero]]</f>
        <v>CONECTORES NEUMÁTICOS46</v>
      </c>
      <c r="B2306" s="31" t="s">
        <v>45</v>
      </c>
      <c r="C2306" s="31">
        <v>46</v>
      </c>
      <c r="D2306" s="31" t="s">
        <v>5072</v>
      </c>
      <c r="E2306" s="32">
        <f>+VLOOKUP(Table_2[[#This Row],[ID]],LISTAS[],3,0)</f>
        <v>4296.03</v>
      </c>
      <c r="F2306" s="31" t="s">
        <v>9327</v>
      </c>
      <c r="G2306" s="20"/>
      <c r="H2306" s="20"/>
    </row>
    <row r="2307" spans="1:8" ht="15.75" customHeight="1">
      <c r="A2307" s="31" t="str">
        <f>+Table_2[[#This Row],[Producto]]&amp;Table_2[[#This Row],[Numero]]</f>
        <v>CONECTORES NEUMÁTICOS47</v>
      </c>
      <c r="B2307" s="31" t="s">
        <v>45</v>
      </c>
      <c r="C2307" s="31">
        <v>47</v>
      </c>
      <c r="D2307" s="31" t="s">
        <v>5073</v>
      </c>
      <c r="E2307" s="32">
        <f>+VLOOKUP(Table_2[[#This Row],[ID]],LISTAS[],3,0)</f>
        <v>4296.03</v>
      </c>
      <c r="F2307" s="31" t="s">
        <v>9328</v>
      </c>
      <c r="G2307" s="20"/>
      <c r="H2307" s="20"/>
    </row>
    <row r="2308" spans="1:8" ht="15.75" customHeight="1">
      <c r="A2308" s="31" t="str">
        <f>+Table_2[[#This Row],[Producto]]&amp;Table_2[[#This Row],[Numero]]</f>
        <v>CONECTORES NEUMÁTICOS62</v>
      </c>
      <c r="B2308" s="31" t="s">
        <v>45</v>
      </c>
      <c r="C2308" s="31">
        <v>62</v>
      </c>
      <c r="D2308" s="31" t="s">
        <v>5074</v>
      </c>
      <c r="E2308" s="32">
        <f>+VLOOKUP(Table_2[[#This Row],[ID]],LISTAS[],3,0)</f>
        <v>3612.33</v>
      </c>
      <c r="F2308" s="31" t="s">
        <v>9329</v>
      </c>
      <c r="G2308" s="20"/>
      <c r="H2308" s="20"/>
    </row>
    <row r="2309" spans="1:8" ht="15.75" customHeight="1">
      <c r="A2309" s="31" t="str">
        <f>+Table_2[[#This Row],[Producto]]&amp;Table_2[[#This Row],[Numero]]</f>
        <v>CONECTORES NEUMÁTICOS63</v>
      </c>
      <c r="B2309" s="31" t="s">
        <v>45</v>
      </c>
      <c r="C2309" s="31">
        <v>63</v>
      </c>
      <c r="D2309" s="31" t="s">
        <v>5075</v>
      </c>
      <c r="E2309" s="32">
        <f>+VLOOKUP(Table_2[[#This Row],[ID]],LISTAS[],3,0)</f>
        <v>4013.7</v>
      </c>
      <c r="F2309" s="31" t="s">
        <v>9330</v>
      </c>
      <c r="G2309" s="20"/>
      <c r="H2309" s="20"/>
    </row>
    <row r="2310" spans="1:8" ht="15.75" customHeight="1">
      <c r="A2310" s="31" t="str">
        <f>+Table_2[[#This Row],[Producto]]&amp;Table_2[[#This Row],[Numero]]</f>
        <v>CONECTORES NEUMÁTICOS65</v>
      </c>
      <c r="B2310" s="31" t="s">
        <v>45</v>
      </c>
      <c r="C2310" s="31">
        <v>65</v>
      </c>
      <c r="D2310" s="31" t="s">
        <v>5076</v>
      </c>
      <c r="E2310" s="32">
        <f>+VLOOKUP(Table_2[[#This Row],[ID]],LISTAS[],3,0)</f>
        <v>3913.36</v>
      </c>
      <c r="F2310" s="31" t="s">
        <v>9331</v>
      </c>
      <c r="G2310" s="20"/>
      <c r="H2310" s="20"/>
    </row>
    <row r="2311" spans="1:8" ht="15.75" customHeight="1">
      <c r="A2311" s="31" t="str">
        <f>+Table_2[[#This Row],[Producto]]&amp;Table_2[[#This Row],[Numero]]</f>
        <v>CONECTORES NEUMÁTICOS66</v>
      </c>
      <c r="B2311" s="31" t="s">
        <v>45</v>
      </c>
      <c r="C2311" s="31">
        <v>66</v>
      </c>
      <c r="D2311" s="31" t="s">
        <v>5077</v>
      </c>
      <c r="E2311" s="32">
        <f>+VLOOKUP(Table_2[[#This Row],[ID]],LISTAS[],3,0)</f>
        <v>4214.38</v>
      </c>
      <c r="F2311" s="31" t="s">
        <v>9332</v>
      </c>
      <c r="G2311" s="20"/>
      <c r="H2311" s="20"/>
    </row>
    <row r="2312" spans="1:8" ht="15.75" customHeight="1">
      <c r="A2312" s="31" t="str">
        <f>+Table_2[[#This Row],[Producto]]&amp;Table_2[[#This Row],[Numero]]</f>
        <v>CONECTORES NEUMÁTICOS67</v>
      </c>
      <c r="B2312" s="31" t="s">
        <v>45</v>
      </c>
      <c r="C2312" s="31">
        <v>67</v>
      </c>
      <c r="D2312" s="31" t="s">
        <v>5078</v>
      </c>
      <c r="E2312" s="32">
        <f>+VLOOKUP(Table_2[[#This Row],[ID]],LISTAS[],3,0)</f>
        <v>6009.51</v>
      </c>
      <c r="F2312" s="31" t="s">
        <v>9333</v>
      </c>
      <c r="G2312" s="20"/>
      <c r="H2312" s="20"/>
    </row>
    <row r="2313" spans="1:8" ht="15.75" customHeight="1">
      <c r="A2313" s="31" t="str">
        <f>+Table_2[[#This Row],[Producto]]&amp;Table_2[[#This Row],[Numero]]</f>
        <v>CONECTORES NEUMÁTICOS68</v>
      </c>
      <c r="B2313" s="31" t="s">
        <v>45</v>
      </c>
      <c r="C2313" s="31">
        <v>68</v>
      </c>
      <c r="D2313" s="31" t="s">
        <v>5079</v>
      </c>
      <c r="E2313" s="32">
        <f>+VLOOKUP(Table_2[[#This Row],[ID]],LISTAS[],3,0)</f>
        <v>7029.99</v>
      </c>
      <c r="F2313" s="31" t="s">
        <v>9334</v>
      </c>
      <c r="G2313" s="20"/>
      <c r="H2313" s="20"/>
    </row>
    <row r="2314" spans="1:8" ht="15.75" customHeight="1">
      <c r="A2314" s="31" t="str">
        <f>+Table_2[[#This Row],[Producto]]&amp;Table_2[[#This Row],[Numero]]</f>
        <v>CONECTORES NEUMÁTICOS77</v>
      </c>
      <c r="B2314" s="31" t="s">
        <v>45</v>
      </c>
      <c r="C2314" s="31">
        <v>77</v>
      </c>
      <c r="D2314" s="31" t="s">
        <v>5080</v>
      </c>
      <c r="E2314" s="32">
        <f>+VLOOKUP(Table_2[[#This Row],[ID]],LISTAS[],3,0)</f>
        <v>2158.9899999999998</v>
      </c>
      <c r="F2314" s="31" t="s">
        <v>9335</v>
      </c>
      <c r="G2314" s="20"/>
      <c r="H2314" s="20"/>
    </row>
    <row r="2315" spans="1:8" ht="15.75" customHeight="1">
      <c r="A2315" s="31" t="str">
        <f>+Table_2[[#This Row],[Producto]]&amp;Table_2[[#This Row],[Numero]]</f>
        <v>CONECTORES NEUMÁTICOS78</v>
      </c>
      <c r="B2315" s="31" t="s">
        <v>45</v>
      </c>
      <c r="C2315" s="31">
        <v>78</v>
      </c>
      <c r="D2315" s="31" t="s">
        <v>5081</v>
      </c>
      <c r="E2315" s="32">
        <f>+VLOOKUP(Table_2[[#This Row],[ID]],LISTAS[],3,0)</f>
        <v>2820.3</v>
      </c>
      <c r="F2315" s="31" t="s">
        <v>9336</v>
      </c>
      <c r="G2315" s="20"/>
      <c r="H2315" s="20"/>
    </row>
    <row r="2316" spans="1:8" ht="15.75" customHeight="1">
      <c r="A2316" s="31" t="str">
        <f>+Table_2[[#This Row],[Producto]]&amp;Table_2[[#This Row],[Numero]]</f>
        <v>CONECTORES NEUMÁTICOS79</v>
      </c>
      <c r="B2316" s="31" t="s">
        <v>45</v>
      </c>
      <c r="C2316" s="31">
        <v>79</v>
      </c>
      <c r="D2316" s="31" t="s">
        <v>5082</v>
      </c>
      <c r="E2316" s="32">
        <f>+VLOOKUP(Table_2[[#This Row],[ID]],LISTAS[],3,0)</f>
        <v>2698.74</v>
      </c>
      <c r="F2316" s="31" t="s">
        <v>9337</v>
      </c>
      <c r="G2316" s="20"/>
      <c r="H2316" s="20"/>
    </row>
    <row r="2317" spans="1:8" ht="15.75" customHeight="1">
      <c r="A2317" s="31" t="str">
        <f>+Table_2[[#This Row],[Producto]]&amp;Table_2[[#This Row],[Numero]]</f>
        <v>CONECTORES NEUMÁTICOS80</v>
      </c>
      <c r="B2317" s="31" t="s">
        <v>45</v>
      </c>
      <c r="C2317" s="31">
        <v>80</v>
      </c>
      <c r="D2317" s="31" t="s">
        <v>5083</v>
      </c>
      <c r="E2317" s="32">
        <f>+VLOOKUP(Table_2[[#This Row],[ID]],LISTAS[],3,0)</f>
        <v>3016.42</v>
      </c>
      <c r="F2317" s="31" t="s">
        <v>9338</v>
      </c>
      <c r="G2317" s="20"/>
      <c r="H2317" s="20"/>
    </row>
    <row r="2318" spans="1:8" ht="15.75" customHeight="1">
      <c r="A2318" s="31" t="str">
        <f>+Table_2[[#This Row],[Producto]]&amp;Table_2[[#This Row],[Numero]]</f>
        <v>CONECTORES NEUMÁTICOS81</v>
      </c>
      <c r="B2318" s="31" t="s">
        <v>45</v>
      </c>
      <c r="C2318" s="31">
        <v>81</v>
      </c>
      <c r="D2318" s="31" t="s">
        <v>5084</v>
      </c>
      <c r="E2318" s="32">
        <f>+VLOOKUP(Table_2[[#This Row],[ID]],LISTAS[],3,0)</f>
        <v>3530.04</v>
      </c>
      <c r="F2318" s="31" t="s">
        <v>9339</v>
      </c>
      <c r="G2318" s="20"/>
      <c r="H2318" s="20"/>
    </row>
    <row r="2319" spans="1:8" ht="15.75" customHeight="1">
      <c r="A2319" s="31" t="str">
        <f>+Table_2[[#This Row],[Producto]]&amp;Table_2[[#This Row],[Numero]]</f>
        <v>CONECTORES NEUMÁTICOS86</v>
      </c>
      <c r="B2319" s="31" t="s">
        <v>45</v>
      </c>
      <c r="C2319" s="31">
        <v>86</v>
      </c>
      <c r="D2319" s="31" t="s">
        <v>5085</v>
      </c>
      <c r="E2319" s="32">
        <f>+VLOOKUP(Table_2[[#This Row],[ID]],LISTAS[],3,0)</f>
        <v>4101.47</v>
      </c>
      <c r="F2319" s="31" t="s">
        <v>9340</v>
      </c>
      <c r="G2319" s="20"/>
      <c r="H2319" s="20"/>
    </row>
    <row r="2320" spans="1:8" ht="15.75" customHeight="1">
      <c r="A2320" s="31" t="str">
        <f>+Table_2[[#This Row],[Producto]]&amp;Table_2[[#This Row],[Numero]]</f>
        <v>CONECTORES NEUMÁTICOS87</v>
      </c>
      <c r="B2320" s="31" t="s">
        <v>45</v>
      </c>
      <c r="C2320" s="31">
        <v>87</v>
      </c>
      <c r="D2320" s="31" t="s">
        <v>5086</v>
      </c>
      <c r="E2320" s="32">
        <f>+VLOOKUP(Table_2[[#This Row],[ID]],LISTAS[],3,0)</f>
        <v>4799.59</v>
      </c>
      <c r="F2320" s="31" t="s">
        <v>9341</v>
      </c>
      <c r="G2320" s="20"/>
      <c r="H2320" s="20"/>
    </row>
    <row r="2321" spans="1:8" ht="15.75" customHeight="1">
      <c r="A2321" s="31" t="str">
        <f>+Table_2[[#This Row],[Producto]]&amp;Table_2[[#This Row],[Numero]]</f>
        <v>CONECTORES NEUMÁTICOS89</v>
      </c>
      <c r="B2321" s="31" t="s">
        <v>45</v>
      </c>
      <c r="C2321" s="31">
        <v>89</v>
      </c>
      <c r="D2321" s="31" t="s">
        <v>5087</v>
      </c>
      <c r="E2321" s="32">
        <f>+VLOOKUP(Table_2[[#This Row],[ID]],LISTAS[],3,0)</f>
        <v>4908.67</v>
      </c>
      <c r="F2321" s="31" t="s">
        <v>9342</v>
      </c>
      <c r="G2321" s="20"/>
      <c r="H2321" s="20"/>
    </row>
    <row r="2322" spans="1:8" ht="15.75" customHeight="1">
      <c r="A2322" s="31" t="str">
        <f>+Table_2[[#This Row],[Producto]]&amp;Table_2[[#This Row],[Numero]]</f>
        <v>CONECTORES NEUMÁTICOS90</v>
      </c>
      <c r="B2322" s="31" t="s">
        <v>45</v>
      </c>
      <c r="C2322" s="31">
        <v>90</v>
      </c>
      <c r="D2322" s="31" t="s">
        <v>5088</v>
      </c>
      <c r="E2322" s="32">
        <f>+VLOOKUP(Table_2[[#This Row],[ID]],LISTAS[],3,0)</f>
        <v>5192.29</v>
      </c>
      <c r="F2322" s="31" t="s">
        <v>9343</v>
      </c>
      <c r="G2322" s="20"/>
      <c r="H2322" s="20"/>
    </row>
    <row r="2323" spans="1:8" ht="15.75" customHeight="1">
      <c r="A2323" s="31" t="str">
        <f>+Table_2[[#This Row],[Producto]]&amp;Table_2[[#This Row],[Numero]]</f>
        <v>CONECTORES NEUMÁTICOS91</v>
      </c>
      <c r="B2323" s="31" t="s">
        <v>45</v>
      </c>
      <c r="C2323" s="31">
        <v>91</v>
      </c>
      <c r="D2323" s="31" t="s">
        <v>5089</v>
      </c>
      <c r="E2323" s="32">
        <f>+VLOOKUP(Table_2[[#This Row],[ID]],LISTAS[],3,0)</f>
        <v>6719.43</v>
      </c>
      <c r="F2323" s="31" t="s">
        <v>9344</v>
      </c>
      <c r="G2323" s="20"/>
      <c r="H2323" s="20"/>
    </row>
    <row r="2324" spans="1:8" ht="15.75" customHeight="1">
      <c r="A2324" s="31" t="str">
        <f>+Table_2[[#This Row],[Producto]]&amp;Table_2[[#This Row],[Numero]]</f>
        <v>CONECTORES NEUMÁTICOS92</v>
      </c>
      <c r="B2324" s="31" t="s">
        <v>45</v>
      </c>
      <c r="C2324" s="31">
        <v>92</v>
      </c>
      <c r="D2324" s="31" t="s">
        <v>5090</v>
      </c>
      <c r="E2324" s="32">
        <f>+VLOOKUP(Table_2[[#This Row],[ID]],LISTAS[],3,0)</f>
        <v>6217.65</v>
      </c>
      <c r="F2324" s="31" t="s">
        <v>9345</v>
      </c>
      <c r="G2324" s="20"/>
      <c r="H2324" s="20"/>
    </row>
    <row r="2325" spans="1:8" ht="15.75" customHeight="1">
      <c r="A2325" s="31" t="str">
        <f>+Table_2[[#This Row],[Producto]]&amp;Table_2[[#This Row],[Numero]]</f>
        <v>CONECTORES NEUMÁTICOS97</v>
      </c>
      <c r="B2325" s="31" t="s">
        <v>45</v>
      </c>
      <c r="C2325" s="31">
        <v>97</v>
      </c>
      <c r="D2325" s="31" t="s">
        <v>5091</v>
      </c>
      <c r="E2325" s="32">
        <f>+VLOOKUP(Table_2[[#This Row],[ID]],LISTAS[],3,0)</f>
        <v>999.51</v>
      </c>
      <c r="F2325" s="31" t="s">
        <v>9346</v>
      </c>
      <c r="G2325" s="20"/>
      <c r="H2325" s="20"/>
    </row>
    <row r="2326" spans="1:8" ht="15.75" customHeight="1">
      <c r="A2326" s="31" t="str">
        <f>+Table_2[[#This Row],[Producto]]&amp;Table_2[[#This Row],[Numero]]</f>
        <v>CONECTORES NEUMÁTICOS98</v>
      </c>
      <c r="B2326" s="31" t="s">
        <v>45</v>
      </c>
      <c r="C2326" s="31">
        <v>98</v>
      </c>
      <c r="D2326" s="31" t="s">
        <v>5092</v>
      </c>
      <c r="E2326" s="32">
        <f>+VLOOKUP(Table_2[[#This Row],[ID]],LISTAS[],3,0)</f>
        <v>999.51</v>
      </c>
      <c r="F2326" s="31" t="s">
        <v>9347</v>
      </c>
      <c r="G2326" s="20"/>
      <c r="H2326" s="20"/>
    </row>
    <row r="2327" spans="1:8" ht="15.75" customHeight="1">
      <c r="A2327" s="31" t="str">
        <f>+Table_2[[#This Row],[Producto]]&amp;Table_2[[#This Row],[Numero]]</f>
        <v>CONECTORES NEUMÁTICOS99</v>
      </c>
      <c r="B2327" s="31" t="s">
        <v>45</v>
      </c>
      <c r="C2327" s="31">
        <v>99</v>
      </c>
      <c r="D2327" s="31" t="s">
        <v>5093</v>
      </c>
      <c r="E2327" s="32">
        <f>+VLOOKUP(Table_2[[#This Row],[ID]],LISTAS[],3,0)</f>
        <v>1571.51</v>
      </c>
      <c r="F2327" s="31" t="s">
        <v>9348</v>
      </c>
      <c r="G2327" s="20"/>
      <c r="H2327" s="20"/>
    </row>
    <row r="2328" spans="1:8" ht="15.75" customHeight="1">
      <c r="A2328" s="31" t="str">
        <f>+Table_2[[#This Row],[Producto]]&amp;Table_2[[#This Row],[Numero]]</f>
        <v>CONECTORES NEUMÁTICOS100</v>
      </c>
      <c r="B2328" s="31" t="s">
        <v>45</v>
      </c>
      <c r="C2328" s="31">
        <v>100</v>
      </c>
      <c r="D2328" s="31" t="s">
        <v>5094</v>
      </c>
      <c r="E2328" s="32">
        <f>+VLOOKUP(Table_2[[#This Row],[ID]],LISTAS[],3,0)</f>
        <v>1974.93</v>
      </c>
      <c r="F2328" s="31" t="s">
        <v>9349</v>
      </c>
      <c r="G2328" s="20"/>
      <c r="H2328" s="20"/>
    </row>
    <row r="2329" spans="1:8" ht="15.75" customHeight="1">
      <c r="A2329" s="31" t="str">
        <f>+Table_2[[#This Row],[Producto]]&amp;Table_2[[#This Row],[Numero]]</f>
        <v>CONECTORES NEUMÁTICOS101</v>
      </c>
      <c r="B2329" s="31" t="s">
        <v>45</v>
      </c>
      <c r="C2329" s="31">
        <v>101</v>
      </c>
      <c r="D2329" s="31" t="s">
        <v>5095</v>
      </c>
      <c r="E2329" s="32">
        <f>+VLOOKUP(Table_2[[#This Row],[ID]],LISTAS[],3,0)</f>
        <v>0</v>
      </c>
      <c r="F2329" s="31" t="s">
        <v>9350</v>
      </c>
      <c r="G2329" s="20"/>
      <c r="H2329" s="20"/>
    </row>
    <row r="2330" spans="1:8" ht="15.75" customHeight="1">
      <c r="A2330" s="31" t="str">
        <f>+Table_2[[#This Row],[Producto]]&amp;Table_2[[#This Row],[Numero]]</f>
        <v>CONECTORES NEUMÁTICOS108</v>
      </c>
      <c r="B2330" s="31" t="s">
        <v>45</v>
      </c>
      <c r="C2330" s="31">
        <v>108</v>
      </c>
      <c r="D2330" s="31" t="s">
        <v>5096</v>
      </c>
      <c r="E2330" s="32">
        <f>+VLOOKUP(Table_2[[#This Row],[ID]],LISTAS[],3,0)</f>
        <v>1487.22</v>
      </c>
      <c r="F2330" s="31" t="s">
        <v>9351</v>
      </c>
      <c r="G2330" s="20"/>
      <c r="H2330" s="20"/>
    </row>
    <row r="2331" spans="1:8" ht="15.75" customHeight="1">
      <c r="A2331" s="31" t="str">
        <f>+Table_2[[#This Row],[Producto]]&amp;Table_2[[#This Row],[Numero]]</f>
        <v>CONECTORES NEUMÁTICOS109</v>
      </c>
      <c r="B2331" s="31" t="s">
        <v>45</v>
      </c>
      <c r="C2331" s="31">
        <v>109</v>
      </c>
      <c r="D2331" s="31" t="s">
        <v>5097</v>
      </c>
      <c r="E2331" s="32">
        <f>+VLOOKUP(Table_2[[#This Row],[ID]],LISTAS[],3,0)</f>
        <v>1744.33</v>
      </c>
      <c r="F2331" s="31" t="s">
        <v>9352</v>
      </c>
      <c r="G2331" s="20"/>
      <c r="H2331" s="20"/>
    </row>
    <row r="2332" spans="1:8" ht="15.75" customHeight="1">
      <c r="A2332" s="31" t="str">
        <f>+Table_2[[#This Row],[Producto]]&amp;Table_2[[#This Row],[Numero]]</f>
        <v>CONECTORES NEUMÁTICOS110</v>
      </c>
      <c r="B2332" s="31" t="s">
        <v>45</v>
      </c>
      <c r="C2332" s="31">
        <v>110</v>
      </c>
      <c r="D2332" s="31" t="s">
        <v>5098</v>
      </c>
      <c r="E2332" s="32">
        <f>+VLOOKUP(Table_2[[#This Row],[ID]],LISTAS[],3,0)</f>
        <v>1927.94</v>
      </c>
      <c r="F2332" s="31" t="s">
        <v>9353</v>
      </c>
      <c r="G2332" s="20"/>
      <c r="H2332" s="20"/>
    </row>
    <row r="2333" spans="1:8" ht="15.75" customHeight="1">
      <c r="A2333" s="31" t="str">
        <f>+Table_2[[#This Row],[Producto]]&amp;Table_2[[#This Row],[Numero]]</f>
        <v>CONECTORES NEUMÁTICOS111</v>
      </c>
      <c r="B2333" s="31" t="s">
        <v>45</v>
      </c>
      <c r="C2333" s="31">
        <v>111</v>
      </c>
      <c r="D2333" s="31" t="s">
        <v>5099</v>
      </c>
      <c r="E2333" s="32">
        <f>+VLOOKUP(Table_2[[#This Row],[ID]],LISTAS[],3,0)</f>
        <v>2782.45</v>
      </c>
      <c r="F2333" s="31" t="s">
        <v>9354</v>
      </c>
      <c r="G2333" s="20"/>
      <c r="H2333" s="20"/>
    </row>
    <row r="2334" spans="1:8" ht="15.75" customHeight="1">
      <c r="A2334" s="31" t="str">
        <f>+Table_2[[#This Row],[Producto]]&amp;Table_2[[#This Row],[Numero]]</f>
        <v>CONECTORES NEUMÁTICOS140</v>
      </c>
      <c r="B2334" s="31" t="s">
        <v>45</v>
      </c>
      <c r="C2334" s="31">
        <v>140</v>
      </c>
      <c r="D2334" s="31" t="s">
        <v>5100</v>
      </c>
      <c r="E2334" s="32">
        <f>+VLOOKUP(Table_2[[#This Row],[ID]],LISTAS[],3,0)</f>
        <v>1131.31</v>
      </c>
      <c r="F2334" s="31" t="s">
        <v>9355</v>
      </c>
      <c r="G2334" s="20"/>
      <c r="H2334" s="20"/>
    </row>
    <row r="2335" spans="1:8" ht="15.75" customHeight="1">
      <c r="A2335" s="31" t="str">
        <f>+Table_2[[#This Row],[Producto]]&amp;Table_2[[#This Row],[Numero]]</f>
        <v>CONECTORES NEUMÁTICOS141</v>
      </c>
      <c r="B2335" s="31" t="s">
        <v>45</v>
      </c>
      <c r="C2335" s="31">
        <v>141</v>
      </c>
      <c r="D2335" s="31" t="s">
        <v>5101</v>
      </c>
      <c r="E2335" s="32">
        <f>+VLOOKUP(Table_2[[#This Row],[ID]],LISTAS[],3,0)</f>
        <v>1483.03</v>
      </c>
      <c r="F2335" s="31" t="s">
        <v>9356</v>
      </c>
      <c r="G2335" s="20"/>
      <c r="H2335" s="20"/>
    </row>
    <row r="2336" spans="1:8" ht="15.75" customHeight="1">
      <c r="A2336" s="31" t="str">
        <f>+Table_2[[#This Row],[Producto]]&amp;Table_2[[#This Row],[Numero]]</f>
        <v>CONECTORES NEUMÁTICOS142</v>
      </c>
      <c r="B2336" s="31" t="s">
        <v>45</v>
      </c>
      <c r="C2336" s="31">
        <v>142</v>
      </c>
      <c r="D2336" s="31" t="s">
        <v>5102</v>
      </c>
      <c r="E2336" s="32">
        <f>+VLOOKUP(Table_2[[#This Row],[ID]],LISTAS[],3,0)</f>
        <v>2019.75</v>
      </c>
      <c r="F2336" s="31" t="s">
        <v>9357</v>
      </c>
      <c r="G2336" s="20"/>
      <c r="H2336" s="20"/>
    </row>
    <row r="2337" spans="1:8" ht="15.75" customHeight="1">
      <c r="A2337" s="31" t="str">
        <f>+Table_2[[#This Row],[Producto]]&amp;Table_2[[#This Row],[Numero]]</f>
        <v>CONECTORES NEUMÁTICOS143</v>
      </c>
      <c r="B2337" s="31" t="s">
        <v>45</v>
      </c>
      <c r="C2337" s="31">
        <v>143</v>
      </c>
      <c r="D2337" s="31" t="s">
        <v>5103</v>
      </c>
      <c r="E2337" s="32">
        <f>+VLOOKUP(Table_2[[#This Row],[ID]],LISTAS[],3,0)</f>
        <v>2457.59</v>
      </c>
      <c r="F2337" s="31" t="s">
        <v>9358</v>
      </c>
      <c r="G2337" s="20"/>
      <c r="H2337" s="20"/>
    </row>
    <row r="2338" spans="1:8" ht="15.75" customHeight="1">
      <c r="A2338" s="31" t="str">
        <f>+Table_2[[#This Row],[Producto]]&amp;Table_2[[#This Row],[Numero]]</f>
        <v>CONECTORES NEUMÁTICOS153</v>
      </c>
      <c r="B2338" s="31" t="s">
        <v>45</v>
      </c>
      <c r="C2338" s="31">
        <v>153</v>
      </c>
      <c r="D2338" s="31" t="s">
        <v>5104</v>
      </c>
      <c r="E2338" s="32">
        <f>+VLOOKUP(Table_2[[#This Row],[ID]],LISTAS[],3,0)</f>
        <v>2224.5500000000002</v>
      </c>
      <c r="F2338" s="31" t="s">
        <v>9359</v>
      </c>
      <c r="G2338" s="20"/>
      <c r="H2338" s="20"/>
    </row>
    <row r="2339" spans="1:8" ht="15.75" customHeight="1">
      <c r="A2339" s="31" t="str">
        <f>+Table_2[[#This Row],[Producto]]&amp;Table_2[[#This Row],[Numero]]</f>
        <v>CONECTORES NEUMÁTICOS154</v>
      </c>
      <c r="B2339" s="31" t="s">
        <v>45</v>
      </c>
      <c r="C2339" s="31">
        <v>154</v>
      </c>
      <c r="D2339" s="31" t="s">
        <v>5105</v>
      </c>
      <c r="E2339" s="32">
        <f>+VLOOKUP(Table_2[[#This Row],[ID]],LISTAS[],3,0)</f>
        <v>2860.13</v>
      </c>
      <c r="F2339" s="31" t="s">
        <v>9360</v>
      </c>
      <c r="G2339" s="20"/>
      <c r="H2339" s="20"/>
    </row>
    <row r="2340" spans="1:8" ht="15.75" customHeight="1">
      <c r="A2340" s="31" t="str">
        <f>+Table_2[[#This Row],[Producto]]&amp;Table_2[[#This Row],[Numero]]</f>
        <v>CONECTORES NEUMÁTICOS155</v>
      </c>
      <c r="B2340" s="31" t="s">
        <v>45</v>
      </c>
      <c r="C2340" s="31">
        <v>155</v>
      </c>
      <c r="D2340" s="31" t="s">
        <v>5106</v>
      </c>
      <c r="E2340" s="32">
        <f>+VLOOKUP(Table_2[[#This Row],[ID]],LISTAS[],3,0)</f>
        <v>5185.66</v>
      </c>
      <c r="F2340" s="31" t="s">
        <v>9361</v>
      </c>
      <c r="G2340" s="20"/>
      <c r="H2340" s="20"/>
    </row>
    <row r="2341" spans="1:8" ht="15.75" customHeight="1">
      <c r="A2341" s="31" t="str">
        <f>+Table_2[[#This Row],[Producto]]&amp;Table_2[[#This Row],[Numero]]</f>
        <v>CONECTORES NEUMÁTICOS157</v>
      </c>
      <c r="B2341" s="31" t="s">
        <v>45</v>
      </c>
      <c r="C2341" s="31">
        <v>157</v>
      </c>
      <c r="D2341" s="31" t="s">
        <v>5107</v>
      </c>
      <c r="E2341" s="32">
        <f>+VLOOKUP(Table_2[[#This Row],[ID]],LISTAS[],3,0)</f>
        <v>3177.92</v>
      </c>
      <c r="F2341" s="31" t="s">
        <v>9362</v>
      </c>
      <c r="G2341" s="20"/>
      <c r="H2341" s="20"/>
    </row>
    <row r="2342" spans="1:8" ht="15.75" customHeight="1">
      <c r="A2342" s="31" t="str">
        <f>+Table_2[[#This Row],[Producto]]&amp;Table_2[[#This Row],[Numero]]</f>
        <v>CONECTORES NEUMÁTICOS158</v>
      </c>
      <c r="B2342" s="31" t="s">
        <v>45</v>
      </c>
      <c r="C2342" s="31">
        <v>158</v>
      </c>
      <c r="D2342" s="31" t="s">
        <v>5108</v>
      </c>
      <c r="E2342" s="32">
        <f>+VLOOKUP(Table_2[[#This Row],[ID]],LISTAS[],3,0)</f>
        <v>3177.92</v>
      </c>
      <c r="F2342" s="31" t="s">
        <v>9363</v>
      </c>
      <c r="G2342" s="20"/>
      <c r="H2342" s="20"/>
    </row>
    <row r="2343" spans="1:8" ht="15.75" customHeight="1">
      <c r="A2343" s="31" t="str">
        <f>+Table_2[[#This Row],[Producto]]&amp;Table_2[[#This Row],[Numero]]</f>
        <v>CONECTORES NEUMÁTICOS159</v>
      </c>
      <c r="B2343" s="31" t="s">
        <v>45</v>
      </c>
      <c r="C2343" s="31">
        <v>159</v>
      </c>
      <c r="D2343" s="31" t="s">
        <v>5109</v>
      </c>
      <c r="E2343" s="32">
        <f>+VLOOKUP(Table_2[[#This Row],[ID]],LISTAS[],3,0)</f>
        <v>4502.49</v>
      </c>
      <c r="F2343" s="31" t="s">
        <v>9364</v>
      </c>
      <c r="G2343" s="20"/>
      <c r="H2343" s="20"/>
    </row>
    <row r="2344" spans="1:8" ht="15.75" customHeight="1">
      <c r="A2344" s="31" t="str">
        <f>+Table_2[[#This Row],[Producto]]&amp;Table_2[[#This Row],[Numero]]</f>
        <v>CONECTORES NEUMÁTICOS160</v>
      </c>
      <c r="B2344" s="31" t="s">
        <v>45</v>
      </c>
      <c r="C2344" s="31">
        <v>160</v>
      </c>
      <c r="D2344" s="31" t="s">
        <v>5110</v>
      </c>
      <c r="E2344" s="32">
        <f>+VLOOKUP(Table_2[[#This Row],[ID]],LISTAS[],3,0)</f>
        <v>7263.77</v>
      </c>
      <c r="F2344" s="31" t="s">
        <v>9365</v>
      </c>
      <c r="G2344" s="20"/>
      <c r="H2344" s="20"/>
    </row>
    <row r="2345" spans="1:8" ht="15.75" customHeight="1">
      <c r="A2345" s="31" t="str">
        <f>+Table_2[[#This Row],[Producto]]&amp;Table_2[[#This Row],[Numero]]</f>
        <v>CONECTORES NEUMÁTICOS197</v>
      </c>
      <c r="B2345" s="31" t="s">
        <v>45</v>
      </c>
      <c r="C2345" s="31">
        <v>197</v>
      </c>
      <c r="D2345" s="31" t="s">
        <v>5111</v>
      </c>
      <c r="E2345" s="32">
        <f>+VLOOKUP(Table_2[[#This Row],[ID]],LISTAS[],3,0)</f>
        <v>1949.88</v>
      </c>
      <c r="F2345" s="31" t="s">
        <v>9366</v>
      </c>
      <c r="G2345" s="20"/>
      <c r="H2345" s="20"/>
    </row>
    <row r="2346" spans="1:8" ht="15.75" customHeight="1">
      <c r="A2346" s="31" t="str">
        <f>+Table_2[[#This Row],[Producto]]&amp;Table_2[[#This Row],[Numero]]</f>
        <v>CONECTORES NEUMÁTICOS198</v>
      </c>
      <c r="B2346" s="31" t="s">
        <v>45</v>
      </c>
      <c r="C2346" s="31">
        <v>198</v>
      </c>
      <c r="D2346" s="31" t="s">
        <v>5112</v>
      </c>
      <c r="E2346" s="32">
        <f>+VLOOKUP(Table_2[[#This Row],[ID]],LISTAS[],3,0)</f>
        <v>2373.77</v>
      </c>
      <c r="F2346" s="31" t="s">
        <v>9367</v>
      </c>
      <c r="G2346" s="20"/>
      <c r="H2346" s="20"/>
    </row>
    <row r="2347" spans="1:8" ht="15.75" customHeight="1">
      <c r="A2347" s="31" t="str">
        <f>+Table_2[[#This Row],[Producto]]&amp;Table_2[[#This Row],[Numero]]</f>
        <v>CONECTORES NEUMÁTICOS199</v>
      </c>
      <c r="B2347" s="31" t="s">
        <v>45</v>
      </c>
      <c r="C2347" s="31">
        <v>199</v>
      </c>
      <c r="D2347" s="31" t="s">
        <v>5113</v>
      </c>
      <c r="E2347" s="32">
        <f>+VLOOKUP(Table_2[[#This Row],[ID]],LISTAS[],3,0)</f>
        <v>3051.99</v>
      </c>
      <c r="F2347" s="31" t="s">
        <v>9368</v>
      </c>
      <c r="G2347" s="20"/>
      <c r="H2347" s="20"/>
    </row>
    <row r="2348" spans="1:8" ht="15.75" customHeight="1">
      <c r="A2348" s="31" t="str">
        <f>+Table_2[[#This Row],[Producto]]&amp;Table_2[[#This Row],[Numero]]</f>
        <v>CONECTORES NEUMÁTICOS200</v>
      </c>
      <c r="B2348" s="31" t="s">
        <v>45</v>
      </c>
      <c r="C2348" s="31">
        <v>200</v>
      </c>
      <c r="D2348" s="31" t="s">
        <v>5114</v>
      </c>
      <c r="E2348" s="32">
        <f>+VLOOKUP(Table_2[[#This Row],[ID]],LISTAS[],3,0)</f>
        <v>4152.99</v>
      </c>
      <c r="F2348" s="31" t="s">
        <v>9369</v>
      </c>
      <c r="G2348" s="20"/>
      <c r="H2348" s="20"/>
    </row>
    <row r="2349" spans="1:8" ht="15.75" customHeight="1">
      <c r="A2349" s="31" t="str">
        <f>+Table_2[[#This Row],[Producto]]&amp;Table_2[[#This Row],[Numero]]</f>
        <v>CONECTORES NEUMÁTICOS205</v>
      </c>
      <c r="B2349" s="31" t="s">
        <v>45</v>
      </c>
      <c r="C2349" s="31">
        <v>205</v>
      </c>
      <c r="D2349" s="31" t="s">
        <v>5115</v>
      </c>
      <c r="E2349" s="32">
        <f>+VLOOKUP(Table_2[[#This Row],[ID]],LISTAS[],3,0)</f>
        <v>9219.6299999999992</v>
      </c>
      <c r="F2349" s="31" t="s">
        <v>9370</v>
      </c>
      <c r="G2349" s="20"/>
      <c r="H2349" s="20"/>
    </row>
    <row r="2350" spans="1:8" ht="15.75" customHeight="1">
      <c r="A2350" s="31" t="str">
        <f>+Table_2[[#This Row],[Producto]]&amp;Table_2[[#This Row],[Numero]]</f>
        <v>CONECTORES NEUMÁTICOS206</v>
      </c>
      <c r="B2350" s="31" t="s">
        <v>45</v>
      </c>
      <c r="C2350" s="31">
        <v>206</v>
      </c>
      <c r="D2350" s="31" t="s">
        <v>5116</v>
      </c>
      <c r="E2350" s="32">
        <f>+VLOOKUP(Table_2[[#This Row],[ID]],LISTAS[],3,0)</f>
        <v>10833.06</v>
      </c>
      <c r="F2350" s="31" t="s">
        <v>9371</v>
      </c>
      <c r="G2350" s="20"/>
      <c r="H2350" s="20"/>
    </row>
    <row r="2351" spans="1:8" ht="15.75" customHeight="1">
      <c r="A2351" s="31" t="str">
        <f>+Table_2[[#This Row],[Producto]]&amp;Table_2[[#This Row],[Numero]]</f>
        <v>CONECTORES NEUMÁTICOS207</v>
      </c>
      <c r="B2351" s="31" t="s">
        <v>45</v>
      </c>
      <c r="C2351" s="31">
        <v>207</v>
      </c>
      <c r="D2351" s="31" t="s">
        <v>5117</v>
      </c>
      <c r="E2351" s="32">
        <f>+VLOOKUP(Table_2[[#This Row],[ID]],LISTAS[],3,0)</f>
        <v>11524.54</v>
      </c>
      <c r="F2351" s="31" t="s">
        <v>9372</v>
      </c>
      <c r="G2351" s="20"/>
      <c r="H2351" s="20"/>
    </row>
    <row r="2352" spans="1:8" ht="15.75" customHeight="1">
      <c r="A2352" s="31" t="str">
        <f>+Table_2[[#This Row],[Producto]]&amp;Table_2[[#This Row],[Numero]]</f>
        <v>CONECTORES NEUMÁTICOS211</v>
      </c>
      <c r="B2352" s="31" t="s">
        <v>45</v>
      </c>
      <c r="C2352" s="31">
        <v>211</v>
      </c>
      <c r="D2352" s="31" t="s">
        <v>5118</v>
      </c>
      <c r="E2352" s="32">
        <f>+VLOOKUP(Table_2[[#This Row],[ID]],LISTAS[],3,0)</f>
        <v>3607.18</v>
      </c>
      <c r="F2352" s="31" t="s">
        <v>9373</v>
      </c>
      <c r="G2352" s="20"/>
      <c r="H2352" s="20"/>
    </row>
    <row r="2353" spans="1:8" ht="15.75" customHeight="1">
      <c r="A2353" s="31" t="str">
        <f>+Table_2[[#This Row],[Producto]]&amp;Table_2[[#This Row],[Numero]]</f>
        <v>CONECTORES NEUMÁTICOS212</v>
      </c>
      <c r="B2353" s="31" t="s">
        <v>45</v>
      </c>
      <c r="C2353" s="31">
        <v>212</v>
      </c>
      <c r="D2353" s="31" t="s">
        <v>5119</v>
      </c>
      <c r="E2353" s="32">
        <f>+VLOOKUP(Table_2[[#This Row],[ID]],LISTAS[],3,0)</f>
        <v>3896.65</v>
      </c>
      <c r="F2353" s="31" t="s">
        <v>9374</v>
      </c>
      <c r="G2353" s="20"/>
      <c r="H2353" s="20"/>
    </row>
    <row r="2354" spans="1:8" ht="15.75" customHeight="1">
      <c r="A2354" s="31" t="str">
        <f>+Table_2[[#This Row],[Producto]]&amp;Table_2[[#This Row],[Numero]]</f>
        <v>CONECTORES NEUMÁTICOS213</v>
      </c>
      <c r="B2354" s="31" t="s">
        <v>45</v>
      </c>
      <c r="C2354" s="31">
        <v>213</v>
      </c>
      <c r="D2354" s="31" t="s">
        <v>5120</v>
      </c>
      <c r="E2354" s="32">
        <f>+VLOOKUP(Table_2[[#This Row],[ID]],LISTAS[],3,0)</f>
        <v>4453.3100000000004</v>
      </c>
      <c r="F2354" s="31" t="s">
        <v>9375</v>
      </c>
      <c r="G2354" s="20"/>
      <c r="H2354" s="20"/>
    </row>
    <row r="2355" spans="1:8" ht="15.75" customHeight="1">
      <c r="A2355" s="31" t="str">
        <f>+Table_2[[#This Row],[Producto]]&amp;Table_2[[#This Row],[Numero]]</f>
        <v>CONECTORES NEUMÁTICOS219</v>
      </c>
      <c r="B2355" s="31" t="s">
        <v>45</v>
      </c>
      <c r="C2355" s="31">
        <v>219</v>
      </c>
      <c r="D2355" s="31" t="s">
        <v>5121</v>
      </c>
      <c r="E2355" s="32">
        <f>+VLOOKUP(Table_2[[#This Row],[ID]],LISTAS[],3,0)</f>
        <v>1855.55</v>
      </c>
      <c r="F2355" s="31" t="s">
        <v>9376</v>
      </c>
      <c r="G2355" s="20"/>
      <c r="H2355" s="20"/>
    </row>
    <row r="2356" spans="1:8" ht="15.75" customHeight="1">
      <c r="A2356" s="31" t="str">
        <f>+Table_2[[#This Row],[Producto]]&amp;Table_2[[#This Row],[Numero]]</f>
        <v>CONECTORES NEUMÁTICOS220</v>
      </c>
      <c r="B2356" s="31" t="s">
        <v>45</v>
      </c>
      <c r="C2356" s="31">
        <v>220</v>
      </c>
      <c r="D2356" s="31" t="s">
        <v>5122</v>
      </c>
      <c r="E2356" s="32">
        <f>+VLOOKUP(Table_2[[#This Row],[ID]],LISTAS[],3,0)</f>
        <v>2226.65</v>
      </c>
      <c r="F2356" s="31" t="s">
        <v>9377</v>
      </c>
      <c r="G2356" s="20"/>
      <c r="H2356" s="20"/>
    </row>
    <row r="2357" spans="1:8" ht="15.75" customHeight="1">
      <c r="A2357" s="31" t="str">
        <f>+Table_2[[#This Row],[Producto]]&amp;Table_2[[#This Row],[Numero]]</f>
        <v>CONECTORES NEUMÁTICOS221</v>
      </c>
      <c r="B2357" s="31" t="s">
        <v>45</v>
      </c>
      <c r="C2357" s="31">
        <v>221</v>
      </c>
      <c r="D2357" s="31" t="s">
        <v>5123</v>
      </c>
      <c r="E2357" s="32">
        <f>+VLOOKUP(Table_2[[#This Row],[ID]],LISTAS[],3,0)</f>
        <v>2694.05</v>
      </c>
      <c r="F2357" s="31" t="s">
        <v>9378</v>
      </c>
      <c r="G2357" s="20"/>
      <c r="H2357" s="20"/>
    </row>
    <row r="2358" spans="1:8" ht="15.75" customHeight="1">
      <c r="A2358" s="31" t="str">
        <f>+Table_2[[#This Row],[Producto]]&amp;Table_2[[#This Row],[Numero]]</f>
        <v>CONECTORES NEUMÁTICOS222</v>
      </c>
      <c r="B2358" s="31" t="s">
        <v>45</v>
      </c>
      <c r="C2358" s="31">
        <v>222</v>
      </c>
      <c r="D2358" s="31" t="s">
        <v>5124</v>
      </c>
      <c r="E2358" s="32">
        <f>+VLOOKUP(Table_2[[#This Row],[ID]],LISTAS[],3,0)</f>
        <v>3092.58</v>
      </c>
      <c r="F2358" s="31" t="s">
        <v>9379</v>
      </c>
      <c r="G2358" s="20"/>
      <c r="H2358" s="20"/>
    </row>
    <row r="2359" spans="1:8" ht="15.75" customHeight="1">
      <c r="A2359" s="31" t="str">
        <f>+Table_2[[#This Row],[Producto]]&amp;Table_2[[#This Row],[Numero]]</f>
        <v>CONECTORES NEUMÁTICOS124</v>
      </c>
      <c r="B2359" s="31" t="s">
        <v>45</v>
      </c>
      <c r="C2359" s="31">
        <v>124</v>
      </c>
      <c r="D2359" s="31" t="s">
        <v>5125</v>
      </c>
      <c r="E2359" s="32">
        <f>+VLOOKUP(Table_2[[#This Row],[ID]],LISTAS[],3,0)</f>
        <v>8732.2000000000007</v>
      </c>
      <c r="F2359" s="31" t="s">
        <v>9380</v>
      </c>
      <c r="G2359" s="20"/>
      <c r="H2359" s="20"/>
    </row>
    <row r="2360" spans="1:8" ht="15.75" customHeight="1">
      <c r="A2360" s="31" t="str">
        <f>+Table_2[[#This Row],[Producto]]&amp;Table_2[[#This Row],[Numero]]</f>
        <v>CONECTORES NEUMÁTICOS125</v>
      </c>
      <c r="B2360" s="31" t="s">
        <v>45</v>
      </c>
      <c r="C2360" s="31">
        <v>125</v>
      </c>
      <c r="D2360" s="31" t="s">
        <v>5126</v>
      </c>
      <c r="E2360" s="32">
        <f>+VLOOKUP(Table_2[[#This Row],[ID]],LISTAS[],3,0)</f>
        <v>10336.08</v>
      </c>
      <c r="F2360" s="31" t="s">
        <v>9381</v>
      </c>
      <c r="G2360" s="20"/>
      <c r="H2360" s="20"/>
    </row>
    <row r="2361" spans="1:8" ht="15.75" customHeight="1">
      <c r="A2361" s="31" t="str">
        <f>+Table_2[[#This Row],[Producto]]&amp;Table_2[[#This Row],[Numero]]</f>
        <v>CONECTORES NEUMÁTICOS126</v>
      </c>
      <c r="B2361" s="31" t="s">
        <v>45</v>
      </c>
      <c r="C2361" s="31">
        <v>126</v>
      </c>
      <c r="D2361" s="31" t="s">
        <v>5127</v>
      </c>
      <c r="E2361" s="32">
        <f>+VLOOKUP(Table_2[[#This Row],[ID]],LISTAS[],3,0)</f>
        <v>12107.23</v>
      </c>
      <c r="F2361" s="31" t="s">
        <v>9382</v>
      </c>
      <c r="G2361" s="20"/>
      <c r="H2361" s="20"/>
    </row>
    <row r="2362" spans="1:8" ht="15.75" customHeight="1">
      <c r="A2362" s="31" t="str">
        <f>+Table_2[[#This Row],[Producto]]&amp;Table_2[[#This Row],[Numero]]</f>
        <v>CONECTORES NEUMÁTICOS127</v>
      </c>
      <c r="B2362" s="31" t="s">
        <v>45</v>
      </c>
      <c r="C2362" s="31">
        <v>127</v>
      </c>
      <c r="D2362" s="31" t="s">
        <v>5128</v>
      </c>
      <c r="E2362" s="32">
        <f>+VLOOKUP(Table_2[[#This Row],[ID]],LISTAS[],3,0)</f>
        <v>11236.46</v>
      </c>
      <c r="F2362" s="31" t="s">
        <v>9383</v>
      </c>
      <c r="G2362" s="20"/>
      <c r="H2362" s="20"/>
    </row>
    <row r="2363" spans="1:8" ht="15.75" customHeight="1">
      <c r="A2363" s="31" t="str">
        <f>+Table_2[[#This Row],[Producto]]&amp;Table_2[[#This Row],[Numero]]</f>
        <v>CONECTORES NEUMÁTICOS228</v>
      </c>
      <c r="B2363" s="31" t="s">
        <v>45</v>
      </c>
      <c r="C2363" s="31">
        <v>228</v>
      </c>
      <c r="D2363" s="31" t="s">
        <v>5129</v>
      </c>
      <c r="E2363" s="32">
        <f>+VLOOKUP(Table_2[[#This Row],[ID]],LISTAS[],3,0)</f>
        <v>1212.48</v>
      </c>
      <c r="F2363" s="31" t="s">
        <v>9384</v>
      </c>
      <c r="G2363" s="20"/>
      <c r="H2363" s="20"/>
    </row>
    <row r="2364" spans="1:8" ht="15.75" customHeight="1">
      <c r="A2364" s="31" t="str">
        <f>+Table_2[[#This Row],[Producto]]&amp;Table_2[[#This Row],[Numero]]</f>
        <v>CONECTORES NEUMÁTICOS229</v>
      </c>
      <c r="B2364" s="31" t="s">
        <v>45</v>
      </c>
      <c r="C2364" s="31">
        <v>229</v>
      </c>
      <c r="D2364" s="31" t="s">
        <v>5130</v>
      </c>
      <c r="E2364" s="32">
        <f>+VLOOKUP(Table_2[[#This Row],[ID]],LISTAS[],3,0)</f>
        <v>2556.4299999999998</v>
      </c>
      <c r="F2364" s="31" t="s">
        <v>9385</v>
      </c>
      <c r="G2364" s="20"/>
      <c r="H2364" s="20"/>
    </row>
    <row r="2365" spans="1:8" ht="15.75" customHeight="1">
      <c r="A2365" s="31" t="str">
        <f>+Table_2[[#This Row],[Producto]]&amp;Table_2[[#This Row],[Numero]]</f>
        <v>CONECTORES NEUMÁTICOS230</v>
      </c>
      <c r="B2365" s="31" t="s">
        <v>45</v>
      </c>
      <c r="C2365" s="31">
        <v>230</v>
      </c>
      <c r="D2365" s="31" t="s">
        <v>5131</v>
      </c>
      <c r="E2365" s="32">
        <f>+VLOOKUP(Table_2[[#This Row],[ID]],LISTAS[],3,0)</f>
        <v>2850.1</v>
      </c>
      <c r="F2365" s="31" t="s">
        <v>9386</v>
      </c>
      <c r="G2365" s="20"/>
      <c r="H2365" s="20"/>
    </row>
    <row r="2366" spans="1:8" ht="15.75" customHeight="1">
      <c r="A2366" s="31" t="str">
        <f>+Table_2[[#This Row],[Producto]]&amp;Table_2[[#This Row],[Numero]]</f>
        <v>CONECTORES NEUMÁTICOS231</v>
      </c>
      <c r="B2366" s="31" t="s">
        <v>45</v>
      </c>
      <c r="C2366" s="31">
        <v>231</v>
      </c>
      <c r="D2366" s="31" t="s">
        <v>5132</v>
      </c>
      <c r="E2366" s="32">
        <f>+VLOOKUP(Table_2[[#This Row],[ID]],LISTAS[],3,0)</f>
        <v>3953.83</v>
      </c>
      <c r="F2366" s="31" t="s">
        <v>9387</v>
      </c>
      <c r="G2366" s="20"/>
      <c r="H2366" s="20"/>
    </row>
    <row r="2367" spans="1:8" ht="15.75" customHeight="1">
      <c r="A2367" s="31" t="str">
        <f>+Table_2[[#This Row],[Producto]]&amp;Table_2[[#This Row],[Numero]]</f>
        <v>CONECTORES NEUMÁTICOS49</v>
      </c>
      <c r="B2367" s="31" t="s">
        <v>45</v>
      </c>
      <c r="C2367" s="31">
        <v>49</v>
      </c>
      <c r="D2367" s="31" t="s">
        <v>5133</v>
      </c>
      <c r="E2367" s="32">
        <f>+VLOOKUP(Table_2[[#This Row],[ID]],LISTAS[],3,0)</f>
        <v>0</v>
      </c>
      <c r="F2367" s="31" t="s">
        <v>9388</v>
      </c>
      <c r="G2367" s="20"/>
      <c r="H2367" s="20"/>
    </row>
    <row r="2368" spans="1:8" ht="15.75" customHeight="1">
      <c r="A2368" s="31" t="str">
        <f>+Table_2[[#This Row],[Producto]]&amp;Table_2[[#This Row],[Numero]]</f>
        <v>CONECTORES NEUMÁTICOS51</v>
      </c>
      <c r="B2368" s="31" t="s">
        <v>45</v>
      </c>
      <c r="C2368" s="31">
        <v>51</v>
      </c>
      <c r="D2368" s="31" t="s">
        <v>5134</v>
      </c>
      <c r="E2368" s="32">
        <f>+VLOOKUP(Table_2[[#This Row],[ID]],LISTAS[],3,0)</f>
        <v>0</v>
      </c>
      <c r="F2368" s="31" t="s">
        <v>9389</v>
      </c>
      <c r="G2368" s="20"/>
      <c r="H2368" s="20"/>
    </row>
    <row r="2369" spans="1:8" ht="15.75" customHeight="1">
      <c r="A2369" s="31" t="str">
        <f>+Table_2[[#This Row],[Producto]]&amp;Table_2[[#This Row],[Numero]]</f>
        <v>CONECTORES NUEVA INCORPORACION3</v>
      </c>
      <c r="B2369" s="31" t="s">
        <v>48</v>
      </c>
      <c r="C2369" s="31">
        <v>3</v>
      </c>
      <c r="D2369" s="31" t="s">
        <v>5135</v>
      </c>
      <c r="E2369" s="32">
        <f>+VLOOKUP(Table_2[[#This Row],[ID]],LISTAS[],3,0)</f>
        <v>3239.17</v>
      </c>
      <c r="F2369" s="31" t="s">
        <v>9390</v>
      </c>
      <c r="G2369" s="20"/>
      <c r="H2369" s="20"/>
    </row>
    <row r="2370" spans="1:8" ht="15.75" customHeight="1">
      <c r="A2370" s="31" t="str">
        <f>+Table_2[[#This Row],[Producto]]&amp;Table_2[[#This Row],[Numero]]</f>
        <v>CONECTORES NUEVA INCORPORACION7</v>
      </c>
      <c r="B2370" s="31" t="s">
        <v>48</v>
      </c>
      <c r="C2370" s="31">
        <v>7</v>
      </c>
      <c r="D2370" s="31" t="s">
        <v>5136</v>
      </c>
      <c r="E2370" s="32">
        <f>+VLOOKUP(Table_2[[#This Row],[ID]],LISTAS[],3,0)</f>
        <v>4356.83</v>
      </c>
      <c r="F2370" s="31" t="s">
        <v>9391</v>
      </c>
      <c r="G2370" s="20"/>
      <c r="H2370" s="20"/>
    </row>
    <row r="2371" spans="1:8" ht="15.75" customHeight="1">
      <c r="A2371" s="31" t="str">
        <f>+Table_2[[#This Row],[Producto]]&amp;Table_2[[#This Row],[Numero]]</f>
        <v>CONECTORES NUEVA INCORPORACION96</v>
      </c>
      <c r="B2371" s="31" t="s">
        <v>48</v>
      </c>
      <c r="C2371" s="31">
        <v>96</v>
      </c>
      <c r="D2371" s="31" t="s">
        <v>5137</v>
      </c>
      <c r="E2371" s="32">
        <f>+VLOOKUP(Table_2[[#This Row],[ID]],LISTAS[],3,0)</f>
        <v>1224.17</v>
      </c>
      <c r="F2371" s="31" t="s">
        <v>9392</v>
      </c>
      <c r="G2371" s="20"/>
      <c r="H2371" s="20"/>
    </row>
    <row r="2372" spans="1:8" ht="15.75" customHeight="1">
      <c r="A2372" s="31" t="str">
        <f>+Table_2[[#This Row],[Producto]]&amp;Table_2[[#This Row],[Numero]]</f>
        <v>CONECTORES NUEVA INCORPORACION107</v>
      </c>
      <c r="B2372" s="31" t="s">
        <v>48</v>
      </c>
      <c r="C2372" s="31">
        <v>107</v>
      </c>
      <c r="D2372" s="31" t="s">
        <v>5138</v>
      </c>
      <c r="E2372" s="32">
        <f>+VLOOKUP(Table_2[[#This Row],[ID]],LISTAS[],3,0)</f>
        <v>3154.29</v>
      </c>
      <c r="F2372" s="31" t="s">
        <v>9393</v>
      </c>
      <c r="G2372" s="20"/>
      <c r="H2372" s="20"/>
    </row>
    <row r="2373" spans="1:8" ht="15.75" customHeight="1">
      <c r="A2373" s="31" t="str">
        <f>+Table_2[[#This Row],[Producto]]&amp;Table_2[[#This Row],[Numero]]</f>
        <v>CONECTORES NUEVA INCORPORACION139</v>
      </c>
      <c r="B2373" s="31" t="s">
        <v>48</v>
      </c>
      <c r="C2373" s="31">
        <v>139</v>
      </c>
      <c r="D2373" s="31" t="s">
        <v>5139</v>
      </c>
      <c r="E2373" s="32">
        <f>+VLOOKUP(Table_2[[#This Row],[ID]],LISTAS[],3,0)</f>
        <v>1283.17</v>
      </c>
      <c r="F2373" s="31" t="s">
        <v>9394</v>
      </c>
      <c r="G2373" s="20"/>
      <c r="H2373" s="20"/>
    </row>
    <row r="2374" spans="1:8" ht="15.75" customHeight="1">
      <c r="A2374" s="31" t="str">
        <f>+Table_2[[#This Row],[Producto]]&amp;Table_2[[#This Row],[Numero]]</f>
        <v>CONECTORES NUEVA INCORPORACION152</v>
      </c>
      <c r="B2374" s="31" t="s">
        <v>48</v>
      </c>
      <c r="C2374" s="31">
        <v>152</v>
      </c>
      <c r="D2374" s="31" t="s">
        <v>5140</v>
      </c>
      <c r="E2374" s="32">
        <f>+VLOOKUP(Table_2[[#This Row],[ID]],LISTAS[],3,0)</f>
        <v>3540.97</v>
      </c>
      <c r="F2374" s="31" t="s">
        <v>9395</v>
      </c>
      <c r="G2374" s="20"/>
      <c r="H2374" s="20"/>
    </row>
    <row r="2375" spans="1:8" ht="15.75" customHeight="1">
      <c r="A2375" s="31" t="str">
        <f>+Table_2[[#This Row],[Producto]]&amp;Table_2[[#This Row],[Numero]]</f>
        <v>CONECTORES NUEVA INCORPORACION156</v>
      </c>
      <c r="B2375" s="31" t="s">
        <v>48</v>
      </c>
      <c r="C2375" s="31">
        <v>156</v>
      </c>
      <c r="D2375" s="31" t="s">
        <v>5141</v>
      </c>
      <c r="E2375" s="32">
        <f>+VLOOKUP(Table_2[[#This Row],[ID]],LISTAS[],3,0)</f>
        <v>3925.98</v>
      </c>
      <c r="F2375" s="31" t="s">
        <v>9396</v>
      </c>
      <c r="G2375" s="20"/>
      <c r="H2375" s="20"/>
    </row>
    <row r="2376" spans="1:8" ht="15.75" customHeight="1">
      <c r="A2376" s="31" t="str">
        <f>+Table_2[[#This Row],[Producto]]&amp;Table_2[[#This Row],[Numero]]</f>
        <v>CONECTORES NUEVA INCORPORACION14</v>
      </c>
      <c r="B2376" s="31" t="s">
        <v>48</v>
      </c>
      <c r="C2376" s="31">
        <v>14</v>
      </c>
      <c r="D2376" s="31" t="s">
        <v>5142</v>
      </c>
      <c r="E2376" s="32">
        <f>+VLOOKUP(Table_2[[#This Row],[ID]],LISTAS[],3,0)</f>
        <v>4430.47</v>
      </c>
      <c r="F2376" s="31" t="s">
        <v>9397</v>
      </c>
      <c r="G2376" s="20"/>
      <c r="H2376" s="20"/>
    </row>
    <row r="2377" spans="1:8" ht="15.75" customHeight="1">
      <c r="A2377" s="31" t="str">
        <f>+Table_2[[#This Row],[Producto]]&amp;Table_2[[#This Row],[Numero]]</f>
        <v>CONECTORES NUEVA INCORPORACION15</v>
      </c>
      <c r="B2377" s="31" t="s">
        <v>48</v>
      </c>
      <c r="C2377" s="31">
        <v>15</v>
      </c>
      <c r="D2377" s="31" t="s">
        <v>5143</v>
      </c>
      <c r="E2377" s="32">
        <f>+VLOOKUP(Table_2[[#This Row],[ID]],LISTAS[],3,0)</f>
        <v>4520.88</v>
      </c>
      <c r="F2377" s="31" t="s">
        <v>9398</v>
      </c>
      <c r="G2377" s="20"/>
      <c r="H2377" s="20"/>
    </row>
    <row r="2378" spans="1:8" ht="15.75" customHeight="1">
      <c r="A2378" s="31" t="str">
        <f>+Table_2[[#This Row],[Producto]]&amp;Table_2[[#This Row],[Numero]]</f>
        <v>CONECTORES NUEVA INCORPORACION16</v>
      </c>
      <c r="B2378" s="31" t="s">
        <v>48</v>
      </c>
      <c r="C2378" s="31">
        <v>16</v>
      </c>
      <c r="D2378" s="31" t="s">
        <v>5144</v>
      </c>
      <c r="E2378" s="32">
        <f>+VLOOKUP(Table_2[[#This Row],[ID]],LISTAS[],3,0)</f>
        <v>5710.89</v>
      </c>
      <c r="F2378" s="31" t="s">
        <v>9399</v>
      </c>
      <c r="G2378" s="20"/>
      <c r="H2378" s="20"/>
    </row>
    <row r="2379" spans="1:8" ht="15.75" customHeight="1">
      <c r="A2379" s="31" t="str">
        <f>+Table_2[[#This Row],[Producto]]&amp;Table_2[[#This Row],[Numero]]</f>
        <v>CONECTORES NUEVA INCORPORACION50</v>
      </c>
      <c r="B2379" s="31" t="s">
        <v>48</v>
      </c>
      <c r="C2379" s="31">
        <v>50</v>
      </c>
      <c r="D2379" s="31" t="s">
        <v>5145</v>
      </c>
      <c r="E2379" s="32">
        <f>+VLOOKUP(Table_2[[#This Row],[ID]],LISTAS[],3,0)</f>
        <v>6347.05</v>
      </c>
      <c r="F2379" s="31" t="s">
        <v>9400</v>
      </c>
      <c r="G2379" s="20"/>
      <c r="H2379" s="20"/>
    </row>
    <row r="2380" spans="1:8" ht="15.75" customHeight="1">
      <c r="A2380" s="31" t="str">
        <f>+Table_2[[#This Row],[Producto]]&amp;Table_2[[#This Row],[Numero]]</f>
        <v>CONECTORES NUEVA INCORPORACION165</v>
      </c>
      <c r="B2380" s="31" t="s">
        <v>48</v>
      </c>
      <c r="C2380" s="31">
        <v>165</v>
      </c>
      <c r="D2380" s="31" t="s">
        <v>5146</v>
      </c>
      <c r="E2380" s="32">
        <f>+VLOOKUP(Table_2[[#This Row],[ID]],LISTAS[],3,0)</f>
        <v>6177.14</v>
      </c>
      <c r="F2380" s="31" t="s">
        <v>9401</v>
      </c>
      <c r="G2380" s="20"/>
      <c r="H2380" s="20"/>
    </row>
    <row r="2381" spans="1:8" ht="15.75" customHeight="1">
      <c r="A2381" s="31" t="str">
        <f>+Table_2[[#This Row],[Producto]]&amp;Table_2[[#This Row],[Numero]]</f>
        <v>CONECTORES NUEVA INCORPORACION166</v>
      </c>
      <c r="B2381" s="31" t="s">
        <v>48</v>
      </c>
      <c r="C2381" s="31">
        <v>166</v>
      </c>
      <c r="D2381" s="31" t="s">
        <v>5147</v>
      </c>
      <c r="E2381" s="32">
        <f>+VLOOKUP(Table_2[[#This Row],[ID]],LISTAS[],3,0)</f>
        <v>6122.18</v>
      </c>
      <c r="F2381" s="31" t="s">
        <v>9402</v>
      </c>
      <c r="G2381" s="20"/>
      <c r="H2381" s="20"/>
    </row>
    <row r="2382" spans="1:8" ht="15.75" customHeight="1">
      <c r="A2382" s="31" t="str">
        <f>+Table_2[[#This Row],[Producto]]&amp;Table_2[[#This Row],[Numero]]</f>
        <v>CONECTORES NUEVA INCORPORACION167</v>
      </c>
      <c r="B2382" s="31" t="s">
        <v>48</v>
      </c>
      <c r="C2382" s="31">
        <v>167</v>
      </c>
      <c r="D2382" s="31" t="s">
        <v>5148</v>
      </c>
      <c r="E2382" s="32">
        <f>+VLOOKUP(Table_2[[#This Row],[ID]],LISTAS[],3,0)</f>
        <v>7988.06</v>
      </c>
      <c r="F2382" s="31" t="s">
        <v>9403</v>
      </c>
      <c r="G2382" s="20"/>
      <c r="H2382" s="20"/>
    </row>
    <row r="2383" spans="1:8" ht="15.75" customHeight="1">
      <c r="A2383" s="31" t="str">
        <f>+Table_2[[#This Row],[Producto]]&amp;Table_2[[#This Row],[Numero]]</f>
        <v>CONECTORES NUEVA INCORPORACION240</v>
      </c>
      <c r="B2383" s="31" t="s">
        <v>48</v>
      </c>
      <c r="C2383" s="31">
        <v>240</v>
      </c>
      <c r="D2383" s="31" t="s">
        <v>5149</v>
      </c>
      <c r="E2383" s="32">
        <f>+VLOOKUP(Table_2[[#This Row],[ID]],LISTAS[],3,0)</f>
        <v>4316.42</v>
      </c>
      <c r="F2383" s="31" t="s">
        <v>9404</v>
      </c>
      <c r="G2383" s="20"/>
      <c r="H2383" s="20"/>
    </row>
    <row r="2384" spans="1:8" ht="15.75" customHeight="1">
      <c r="A2384" s="31" t="str">
        <f>+Table_2[[#This Row],[Producto]]&amp;Table_2[[#This Row],[Numero]]</f>
        <v>CONECTORES NUEVA INCORPORACION241</v>
      </c>
      <c r="B2384" s="31" t="s">
        <v>48</v>
      </c>
      <c r="C2384" s="31">
        <v>241</v>
      </c>
      <c r="D2384" s="31" t="s">
        <v>5150</v>
      </c>
      <c r="E2384" s="32">
        <f>+VLOOKUP(Table_2[[#This Row],[ID]],LISTAS[],3,0)</f>
        <v>4929.58</v>
      </c>
      <c r="F2384" s="31" t="s">
        <v>9405</v>
      </c>
      <c r="G2384" s="20"/>
      <c r="H2384" s="20"/>
    </row>
    <row r="2385" spans="1:8" ht="15.75" customHeight="1">
      <c r="A2385" s="31" t="str">
        <f>+Table_2[[#This Row],[Producto]]&amp;Table_2[[#This Row],[Numero]]</f>
        <v>CONECTORES NUEVA INCORPORACION242</v>
      </c>
      <c r="B2385" s="31" t="s">
        <v>48</v>
      </c>
      <c r="C2385" s="31">
        <v>242</v>
      </c>
      <c r="D2385" s="31" t="s">
        <v>5151</v>
      </c>
      <c r="E2385" s="32">
        <f>+VLOOKUP(Table_2[[#This Row],[ID]],LISTAS[],3,0)</f>
        <v>4911.4799999999996</v>
      </c>
      <c r="F2385" s="31" t="s">
        <v>9406</v>
      </c>
      <c r="G2385" s="20"/>
      <c r="H2385" s="20"/>
    </row>
    <row r="2386" spans="1:8" ht="15.75" customHeight="1">
      <c r="A2386" s="31" t="str">
        <f>+Table_2[[#This Row],[Producto]]&amp;Table_2[[#This Row],[Numero]]</f>
        <v>CONECTORES NUEVA INCORPORACION243</v>
      </c>
      <c r="B2386" s="31" t="s">
        <v>48</v>
      </c>
      <c r="C2386" s="31">
        <v>243</v>
      </c>
      <c r="D2386" s="31" t="s">
        <v>5152</v>
      </c>
      <c r="E2386" s="32">
        <f>+VLOOKUP(Table_2[[#This Row],[ID]],LISTAS[],3,0)</f>
        <v>9372.93</v>
      </c>
      <c r="F2386" s="31" t="s">
        <v>9407</v>
      </c>
      <c r="G2386" s="20"/>
      <c r="H2386" s="20"/>
    </row>
    <row r="2387" spans="1:8" ht="15.75" customHeight="1">
      <c r="A2387" s="31" t="str">
        <f>+Table_2[[#This Row],[Producto]]&amp;Table_2[[#This Row],[Numero]]</f>
        <v>CONECTORES NUEVA INCORPORACION248</v>
      </c>
      <c r="B2387" s="31" t="s">
        <v>48</v>
      </c>
      <c r="C2387" s="31">
        <v>248</v>
      </c>
      <c r="D2387" s="31" t="s">
        <v>5153</v>
      </c>
      <c r="E2387" s="32">
        <f>+VLOOKUP(Table_2[[#This Row],[ID]],LISTAS[],3,0)</f>
        <v>16076.31</v>
      </c>
      <c r="F2387" s="31" t="s">
        <v>9408</v>
      </c>
      <c r="G2387" s="20"/>
      <c r="H2387" s="20"/>
    </row>
    <row r="2388" spans="1:8" ht="15.75" customHeight="1">
      <c r="A2388" s="31" t="str">
        <f>+Table_2[[#This Row],[Producto]]&amp;Table_2[[#This Row],[Numero]]</f>
        <v>CONECTORES NUEVA INCORPORACION249</v>
      </c>
      <c r="B2388" s="31" t="s">
        <v>48</v>
      </c>
      <c r="C2388" s="31">
        <v>249</v>
      </c>
      <c r="D2388" s="31" t="s">
        <v>5154</v>
      </c>
      <c r="E2388" s="32">
        <f>+VLOOKUP(Table_2[[#This Row],[ID]],LISTAS[],3,0)</f>
        <v>18755.54</v>
      </c>
      <c r="F2388" s="31" t="s">
        <v>9409</v>
      </c>
      <c r="G2388" s="20"/>
      <c r="H2388" s="20"/>
    </row>
    <row r="2389" spans="1:8" ht="15.75" customHeight="1">
      <c r="A2389" s="31" t="str">
        <f>+Table_2[[#This Row],[Producto]]&amp;Table_2[[#This Row],[Numero]]</f>
        <v>CONECTORES NUEVA INCORPORACION251</v>
      </c>
      <c r="B2389" s="31" t="s">
        <v>48</v>
      </c>
      <c r="C2389" s="31">
        <v>251</v>
      </c>
      <c r="D2389" s="31" t="s">
        <v>5155</v>
      </c>
      <c r="E2389" s="32">
        <f>+VLOOKUP(Table_2[[#This Row],[ID]],LISTAS[],3,0)</f>
        <v>21612.799999999999</v>
      </c>
      <c r="F2389" s="31" t="s">
        <v>9410</v>
      </c>
      <c r="G2389" s="20"/>
      <c r="H2389" s="20"/>
    </row>
    <row r="2390" spans="1:8" ht="15.75" customHeight="1">
      <c r="A2390" s="31" t="str">
        <f>+Table_2[[#This Row],[Producto]]&amp;Table_2[[#This Row],[Numero]]</f>
        <v>CONECTORES NUEVA INCORPORACION256</v>
      </c>
      <c r="B2390" s="31" t="s">
        <v>48</v>
      </c>
      <c r="C2390" s="31">
        <v>256</v>
      </c>
      <c r="D2390" s="31" t="s">
        <v>5156</v>
      </c>
      <c r="E2390" s="32">
        <f>+VLOOKUP(Table_2[[#This Row],[ID]],LISTAS[],3,0)</f>
        <v>16793.29</v>
      </c>
      <c r="F2390" s="31" t="s">
        <v>9411</v>
      </c>
      <c r="G2390" s="20"/>
      <c r="H2390" s="20"/>
    </row>
    <row r="2391" spans="1:8" ht="15.75" customHeight="1">
      <c r="A2391" s="31" t="str">
        <f>+Table_2[[#This Row],[Producto]]&amp;Table_2[[#This Row],[Numero]]</f>
        <v>CONECTORES NUEVA INCORPORACION257</v>
      </c>
      <c r="B2391" s="31" t="s">
        <v>48</v>
      </c>
      <c r="C2391" s="31">
        <v>257</v>
      </c>
      <c r="D2391" s="31" t="s">
        <v>5157</v>
      </c>
      <c r="E2391" s="32">
        <f>+VLOOKUP(Table_2[[#This Row],[ID]],LISTAS[],3,0)</f>
        <v>21969.83</v>
      </c>
      <c r="F2391" s="31" t="s">
        <v>9412</v>
      </c>
      <c r="G2391" s="20"/>
      <c r="H2391" s="20"/>
    </row>
    <row r="2392" spans="1:8" ht="15.75" customHeight="1">
      <c r="A2392" s="31" t="str">
        <f>+Table_2[[#This Row],[Producto]]&amp;Table_2[[#This Row],[Numero]]</f>
        <v>CONECTORES NUEVA INCORPORACION263</v>
      </c>
      <c r="B2392" s="31" t="s">
        <v>48</v>
      </c>
      <c r="C2392" s="31">
        <v>263</v>
      </c>
      <c r="D2392" s="31" t="s">
        <v>5158</v>
      </c>
      <c r="E2392" s="32">
        <f>+VLOOKUP(Table_2[[#This Row],[ID]],LISTAS[],3,0)</f>
        <v>15539.31</v>
      </c>
      <c r="F2392" s="31" t="s">
        <v>9413</v>
      </c>
      <c r="G2392" s="20"/>
      <c r="H2392" s="20"/>
    </row>
    <row r="2393" spans="1:8" ht="15.75" customHeight="1">
      <c r="A2393" s="31" t="str">
        <f>+Table_2[[#This Row],[Producto]]&amp;Table_2[[#This Row],[Numero]]</f>
        <v>CONECTORES NUEVA INCORPORACION264</v>
      </c>
      <c r="B2393" s="31" t="s">
        <v>48</v>
      </c>
      <c r="C2393" s="31">
        <v>264</v>
      </c>
      <c r="D2393" s="31" t="s">
        <v>5159</v>
      </c>
      <c r="E2393" s="32">
        <f>+VLOOKUP(Table_2[[#This Row],[ID]],LISTAS[],3,0)</f>
        <v>19644.740000000002</v>
      </c>
      <c r="F2393" s="31" t="s">
        <v>9414</v>
      </c>
      <c r="G2393" s="20"/>
      <c r="H2393" s="20"/>
    </row>
    <row r="2394" spans="1:8" ht="15.75" customHeight="1">
      <c r="A2394" s="31" t="str">
        <f>+Table_2[[#This Row],[Producto]]&amp;Table_2[[#This Row],[Numero]]</f>
        <v>CONECTORES NUEVA INCORPORACION274</v>
      </c>
      <c r="B2394" s="31" t="s">
        <v>48</v>
      </c>
      <c r="C2394" s="31">
        <v>274</v>
      </c>
      <c r="D2394" s="31" t="s">
        <v>5160</v>
      </c>
      <c r="E2394" s="32">
        <f>+VLOOKUP(Table_2[[#This Row],[ID]],LISTAS[],3,0)</f>
        <v>8976.69</v>
      </c>
      <c r="F2394" s="31" t="s">
        <v>9415</v>
      </c>
      <c r="G2394" s="20"/>
      <c r="H2394" s="20"/>
    </row>
    <row r="2395" spans="1:8" ht="15.75" customHeight="1">
      <c r="A2395" s="31" t="str">
        <f>+Table_2[[#This Row],[Producto]]&amp;Table_2[[#This Row],[Numero]]</f>
        <v>CONECTORES NUEVA INCORPORACION275</v>
      </c>
      <c r="B2395" s="31" t="s">
        <v>48</v>
      </c>
      <c r="C2395" s="31">
        <v>275</v>
      </c>
      <c r="D2395" s="31" t="s">
        <v>5161</v>
      </c>
      <c r="E2395" s="32">
        <f>+VLOOKUP(Table_2[[#This Row],[ID]],LISTAS[],3,0)</f>
        <v>9987.6200000000008</v>
      </c>
      <c r="F2395" s="31" t="s">
        <v>9416</v>
      </c>
      <c r="G2395" s="20"/>
      <c r="H2395" s="20"/>
    </row>
    <row r="2396" spans="1:8" ht="15.75" customHeight="1">
      <c r="A2396" s="31" t="str">
        <f>+Table_2[[#This Row],[Producto]]&amp;Table_2[[#This Row],[Numero]]</f>
        <v>CONECTORES NUEVA INCORPORACION276</v>
      </c>
      <c r="B2396" s="31" t="s">
        <v>48</v>
      </c>
      <c r="C2396" s="31">
        <v>276</v>
      </c>
      <c r="D2396" s="31" t="s">
        <v>5162</v>
      </c>
      <c r="E2396" s="32">
        <f>+VLOOKUP(Table_2[[#This Row],[ID]],LISTAS[],3,0)</f>
        <v>15781.85</v>
      </c>
      <c r="F2396" s="31" t="s">
        <v>9417</v>
      </c>
      <c r="G2396" s="20"/>
      <c r="H2396" s="20"/>
    </row>
    <row r="2397" spans="1:8" ht="15.75" customHeight="1">
      <c r="A2397" s="31" t="str">
        <f>+Table_2[[#This Row],[Producto]]&amp;Table_2[[#This Row],[Numero]]</f>
        <v>CONECTORES NUEVA INCORPORACION300</v>
      </c>
      <c r="B2397" s="31" t="s">
        <v>48</v>
      </c>
      <c r="C2397" s="31">
        <v>300</v>
      </c>
      <c r="D2397" s="31" t="s">
        <v>5163</v>
      </c>
      <c r="E2397" s="32">
        <f>+VLOOKUP(Table_2[[#This Row],[ID]],LISTAS[],3,0)</f>
        <v>2138.5</v>
      </c>
      <c r="F2397" s="31" t="s">
        <v>9418</v>
      </c>
      <c r="G2397" s="20"/>
      <c r="H2397" s="20"/>
    </row>
    <row r="2398" spans="1:8" ht="15.75" customHeight="1">
      <c r="A2398" s="31" t="str">
        <f>+Table_2[[#This Row],[Producto]]&amp;Table_2[[#This Row],[Numero]]</f>
        <v>CONECTORES NUEVA INCORPORACION304</v>
      </c>
      <c r="B2398" s="31" t="s">
        <v>48</v>
      </c>
      <c r="C2398" s="31">
        <v>304</v>
      </c>
      <c r="D2398" s="31" t="s">
        <v>5164</v>
      </c>
      <c r="E2398" s="32">
        <f>+VLOOKUP(Table_2[[#This Row],[ID]],LISTAS[],3,0)</f>
        <v>3853.15</v>
      </c>
      <c r="F2398" s="31" t="s">
        <v>9419</v>
      </c>
      <c r="G2398" s="20"/>
      <c r="H2398" s="20"/>
    </row>
    <row r="2399" spans="1:8" ht="15.75" customHeight="1">
      <c r="A2399" s="31" t="str">
        <f>+Table_2[[#This Row],[Producto]]&amp;Table_2[[#This Row],[Numero]]</f>
        <v>CONECTORES NUEVA INCORPORACION305</v>
      </c>
      <c r="B2399" s="31" t="s">
        <v>48</v>
      </c>
      <c r="C2399" s="31">
        <v>305</v>
      </c>
      <c r="D2399" s="31" t="s">
        <v>5165</v>
      </c>
      <c r="E2399" s="32">
        <f>+VLOOKUP(Table_2[[#This Row],[ID]],LISTAS[],3,0)</f>
        <v>6800.75</v>
      </c>
      <c r="F2399" s="31" t="s">
        <v>9420</v>
      </c>
      <c r="G2399" s="20"/>
      <c r="H2399" s="20"/>
    </row>
    <row r="2400" spans="1:8" ht="15.75" customHeight="1">
      <c r="A2400" s="31" t="str">
        <f>+Table_2[[#This Row],[Producto]]&amp;Table_2[[#This Row],[Numero]]</f>
        <v>CONECTORES NUEVA INCORPORACION317</v>
      </c>
      <c r="B2400" s="31" t="s">
        <v>48</v>
      </c>
      <c r="C2400" s="31">
        <v>317</v>
      </c>
      <c r="D2400" s="31" t="s">
        <v>5166</v>
      </c>
      <c r="E2400" s="32">
        <f>+VLOOKUP(Table_2[[#This Row],[ID]],LISTAS[],3,0)</f>
        <v>1733.92</v>
      </c>
      <c r="F2400" s="31" t="s">
        <v>9421</v>
      </c>
      <c r="G2400" s="20"/>
      <c r="H2400" s="20"/>
    </row>
    <row r="2401" spans="1:8" ht="15.75" customHeight="1">
      <c r="A2401" s="31" t="str">
        <f>+Table_2[[#This Row],[Producto]]&amp;Table_2[[#This Row],[Numero]]</f>
        <v>CONECTORES NUEVA INCORPORACION319</v>
      </c>
      <c r="B2401" s="31" t="s">
        <v>48</v>
      </c>
      <c r="C2401" s="31">
        <v>319</v>
      </c>
      <c r="D2401" s="31" t="s">
        <v>5167</v>
      </c>
      <c r="E2401" s="32">
        <f>+VLOOKUP(Table_2[[#This Row],[ID]],LISTAS[],3,0)</f>
        <v>2440.33</v>
      </c>
      <c r="F2401" s="31" t="s">
        <v>9422</v>
      </c>
      <c r="G2401" s="20"/>
      <c r="H2401" s="20"/>
    </row>
    <row r="2402" spans="1:8" ht="15.75" customHeight="1">
      <c r="A2402" s="31" t="str">
        <f>+Table_2[[#This Row],[Producto]]&amp;Table_2[[#This Row],[Numero]]</f>
        <v>CONECTORES NUEVA INCORPORACION320</v>
      </c>
      <c r="B2402" s="31" t="s">
        <v>48</v>
      </c>
      <c r="C2402" s="31">
        <v>320</v>
      </c>
      <c r="D2402" s="31" t="s">
        <v>5168</v>
      </c>
      <c r="E2402" s="32">
        <f>+VLOOKUP(Table_2[[#This Row],[ID]],LISTAS[],3,0)</f>
        <v>2557.29</v>
      </c>
      <c r="F2402" s="31" t="s">
        <v>9423</v>
      </c>
      <c r="G2402" s="20"/>
      <c r="H2402" s="20"/>
    </row>
    <row r="2403" spans="1:8" ht="15.75" customHeight="1">
      <c r="A2403" s="31" t="str">
        <f>+Table_2[[#This Row],[Producto]]&amp;Table_2[[#This Row],[Numero]]</f>
        <v>CONECTORES NUEVA INCORPORACION321</v>
      </c>
      <c r="B2403" s="31" t="s">
        <v>48</v>
      </c>
      <c r="C2403" s="31">
        <v>321</v>
      </c>
      <c r="D2403" s="31" t="s">
        <v>5169</v>
      </c>
      <c r="E2403" s="32">
        <f>+VLOOKUP(Table_2[[#This Row],[ID]],LISTAS[],3,0)</f>
        <v>963.29</v>
      </c>
      <c r="F2403" s="31" t="s">
        <v>9424</v>
      </c>
      <c r="G2403" s="20"/>
      <c r="H2403" s="20"/>
    </row>
    <row r="2404" spans="1:8" ht="15.75" customHeight="1">
      <c r="A2404" s="31" t="str">
        <f>+Table_2[[#This Row],[Producto]]&amp;Table_2[[#This Row],[Numero]]</f>
        <v>CONECTORES NUEVA INCORPORACION323</v>
      </c>
      <c r="B2404" s="31" t="s">
        <v>48</v>
      </c>
      <c r="C2404" s="31">
        <v>323</v>
      </c>
      <c r="D2404" s="31" t="s">
        <v>5170</v>
      </c>
      <c r="E2404" s="32">
        <f>+VLOOKUP(Table_2[[#This Row],[ID]],LISTAS[],3,0)</f>
        <v>1862.36</v>
      </c>
      <c r="F2404" s="31" t="s">
        <v>9425</v>
      </c>
      <c r="G2404" s="20"/>
      <c r="H2404" s="20"/>
    </row>
    <row r="2405" spans="1:8" ht="15.75" customHeight="1">
      <c r="A2405" s="31" t="str">
        <f>+Table_2[[#This Row],[Producto]]&amp;Table_2[[#This Row],[Numero]]</f>
        <v>CONECTORES NUEVA INCORPORACION324</v>
      </c>
      <c r="B2405" s="31" t="s">
        <v>48</v>
      </c>
      <c r="C2405" s="31">
        <v>324</v>
      </c>
      <c r="D2405" s="31" t="s">
        <v>5171</v>
      </c>
      <c r="E2405" s="32">
        <f>+VLOOKUP(Table_2[[#This Row],[ID]],LISTAS[],3,0)</f>
        <v>2311.89</v>
      </c>
      <c r="F2405" s="31" t="s">
        <v>9426</v>
      </c>
      <c r="G2405" s="20"/>
      <c r="H2405" s="20"/>
    </row>
    <row r="2406" spans="1:8" ht="15.75" customHeight="1">
      <c r="A2406" s="31" t="str">
        <f>+Table_2[[#This Row],[Producto]]&amp;Table_2[[#This Row],[Numero]]</f>
        <v>CONECTORES NUEVA INCORPORACION325</v>
      </c>
      <c r="B2406" s="31" t="s">
        <v>48</v>
      </c>
      <c r="C2406" s="31">
        <v>325</v>
      </c>
      <c r="D2406" s="31" t="s">
        <v>5172</v>
      </c>
      <c r="E2406" s="32">
        <f>+VLOOKUP(Table_2[[#This Row],[ID]],LISTAS[],3,0)</f>
        <v>1568.23</v>
      </c>
      <c r="F2406" s="31" t="s">
        <v>9427</v>
      </c>
      <c r="G2406" s="20"/>
      <c r="H2406" s="20"/>
    </row>
    <row r="2407" spans="1:8" ht="15.75" customHeight="1">
      <c r="A2407" s="31" t="str">
        <f>+Table_2[[#This Row],[Producto]]&amp;Table_2[[#This Row],[Numero]]</f>
        <v>CONECTORES NUEVA INCORPORACION327</v>
      </c>
      <c r="B2407" s="31" t="s">
        <v>48</v>
      </c>
      <c r="C2407" s="31">
        <v>327</v>
      </c>
      <c r="D2407" s="31" t="s">
        <v>5173</v>
      </c>
      <c r="E2407" s="32">
        <f>+VLOOKUP(Table_2[[#This Row],[ID]],LISTAS[],3,0)</f>
        <v>2067.2199999999998</v>
      </c>
      <c r="F2407" s="31" t="s">
        <v>9428</v>
      </c>
      <c r="G2407" s="20"/>
      <c r="H2407" s="20"/>
    </row>
    <row r="2408" spans="1:8" ht="15.75" customHeight="1">
      <c r="A2408" s="31" t="str">
        <f>+Table_2[[#This Row],[Producto]]&amp;Table_2[[#This Row],[Numero]]</f>
        <v>CONECTORES NUEVA INCORPORACION328</v>
      </c>
      <c r="B2408" s="31" t="s">
        <v>48</v>
      </c>
      <c r="C2408" s="31">
        <v>328</v>
      </c>
      <c r="D2408" s="31" t="s">
        <v>5174</v>
      </c>
      <c r="E2408" s="32">
        <f>+VLOOKUP(Table_2[[#This Row],[ID]],LISTAS[],3,0)</f>
        <v>2352.35</v>
      </c>
      <c r="F2408" s="31" t="s">
        <v>9429</v>
      </c>
      <c r="G2408" s="20"/>
      <c r="H2408" s="20"/>
    </row>
    <row r="2409" spans="1:8" ht="15.75" customHeight="1">
      <c r="A2409" s="31" t="str">
        <f>+Table_2[[#This Row],[Producto]]&amp;Table_2[[#This Row],[Numero]]</f>
        <v>CONECTORES NUEVA INCORPORACION333</v>
      </c>
      <c r="B2409" s="31" t="s">
        <v>48</v>
      </c>
      <c r="C2409" s="31">
        <v>333</v>
      </c>
      <c r="D2409" s="31" t="s">
        <v>5175</v>
      </c>
      <c r="E2409" s="32">
        <f>+VLOOKUP(Table_2[[#This Row],[ID]],LISTAS[],3,0)</f>
        <v>3583.6</v>
      </c>
      <c r="F2409" s="31" t="s">
        <v>9430</v>
      </c>
      <c r="G2409" s="20"/>
      <c r="H2409" s="20"/>
    </row>
    <row r="2410" spans="1:8" ht="15.75" customHeight="1">
      <c r="A2410" s="31" t="str">
        <f>+Table_2[[#This Row],[Producto]]&amp;Table_2[[#This Row],[Numero]]</f>
        <v>CONECTORES NUEVA INCORPORACION334</v>
      </c>
      <c r="B2410" s="31" t="s">
        <v>48</v>
      </c>
      <c r="C2410" s="31">
        <v>334</v>
      </c>
      <c r="D2410" s="31" t="s">
        <v>5176</v>
      </c>
      <c r="E2410" s="32">
        <f>+VLOOKUP(Table_2[[#This Row],[ID]],LISTAS[],3,0)</f>
        <v>4747.6899999999996</v>
      </c>
      <c r="F2410" s="31" t="s">
        <v>9431</v>
      </c>
      <c r="G2410" s="20"/>
      <c r="H2410" s="20"/>
    </row>
    <row r="2411" spans="1:8" ht="15.75" customHeight="1">
      <c r="A2411" s="31" t="str">
        <f>+Table_2[[#This Row],[Producto]]&amp;Table_2[[#This Row],[Numero]]</f>
        <v>CONECTORES NUEVA INCORPORACION335</v>
      </c>
      <c r="B2411" s="31" t="s">
        <v>48</v>
      </c>
      <c r="C2411" s="31">
        <v>335</v>
      </c>
      <c r="D2411" s="31" t="s">
        <v>5177</v>
      </c>
      <c r="E2411" s="32">
        <f>+VLOOKUP(Table_2[[#This Row],[ID]],LISTAS[],3,0)</f>
        <v>6324.74</v>
      </c>
      <c r="F2411" s="31" t="s">
        <v>9432</v>
      </c>
      <c r="G2411" s="20"/>
      <c r="H2411" s="20"/>
    </row>
    <row r="2412" spans="1:8" ht="15.75" customHeight="1">
      <c r="A2412" s="31" t="str">
        <f>+Table_2[[#This Row],[Producto]]&amp;Table_2[[#This Row],[Numero]]</f>
        <v>CONECTORES NUEVA INCORPORACION338</v>
      </c>
      <c r="B2412" s="31" t="s">
        <v>48</v>
      </c>
      <c r="C2412" s="31">
        <v>338</v>
      </c>
      <c r="D2412" s="31" t="s">
        <v>5178</v>
      </c>
      <c r="E2412" s="32">
        <f>+VLOOKUP(Table_2[[#This Row],[ID]],LISTAS[],3,0)</f>
        <v>0</v>
      </c>
      <c r="F2412" s="31" t="s">
        <v>9433</v>
      </c>
      <c r="G2412" s="20"/>
      <c r="H2412" s="20"/>
    </row>
    <row r="2413" spans="1:8" ht="15.75" customHeight="1">
      <c r="A2413" s="31" t="str">
        <f>+Table_2[[#This Row],[Producto]]&amp;Table_2[[#This Row],[Numero]]</f>
        <v>CONECTORES NUEVA INCORPORACION339</v>
      </c>
      <c r="B2413" s="31" t="s">
        <v>48</v>
      </c>
      <c r="C2413" s="31">
        <v>339</v>
      </c>
      <c r="D2413" s="31" t="s">
        <v>5179</v>
      </c>
      <c r="E2413" s="32">
        <f>+VLOOKUP(Table_2[[#This Row],[ID]],LISTAS[],3,0)</f>
        <v>0</v>
      </c>
      <c r="F2413" s="31" t="s">
        <v>9434</v>
      </c>
      <c r="G2413" s="20"/>
      <c r="H2413" s="20"/>
    </row>
    <row r="2414" spans="1:8" ht="15.75" customHeight="1">
      <c r="A2414" s="31" t="str">
        <f>+Table_2[[#This Row],[Producto]]&amp;Table_2[[#This Row],[Numero]]</f>
        <v>CONECTORES NUEVA INCORPORACION340</v>
      </c>
      <c r="B2414" s="31" t="s">
        <v>48</v>
      </c>
      <c r="C2414" s="31">
        <v>340</v>
      </c>
      <c r="D2414" s="31" t="s">
        <v>5180</v>
      </c>
      <c r="E2414" s="32">
        <f>+VLOOKUP(Table_2[[#This Row],[ID]],LISTAS[],3,0)</f>
        <v>1619.06</v>
      </c>
      <c r="F2414" s="31" t="s">
        <v>9435</v>
      </c>
      <c r="G2414" s="20"/>
      <c r="H2414" s="20"/>
    </row>
    <row r="2415" spans="1:8" ht="15.75" customHeight="1">
      <c r="A2415" s="31" t="str">
        <f>+Table_2[[#This Row],[Producto]]&amp;Table_2[[#This Row],[Numero]]</f>
        <v>CONECTORES NUEVA INCORPORACION341</v>
      </c>
      <c r="B2415" s="31" t="s">
        <v>48</v>
      </c>
      <c r="C2415" s="31">
        <v>341</v>
      </c>
      <c r="D2415" s="31" t="s">
        <v>5181</v>
      </c>
      <c r="E2415" s="32">
        <f>+VLOOKUP(Table_2[[#This Row],[ID]],LISTAS[],3,0)</f>
        <v>3161.02</v>
      </c>
      <c r="F2415" s="31" t="s">
        <v>9436</v>
      </c>
      <c r="G2415" s="20"/>
      <c r="H2415" s="20"/>
    </row>
    <row r="2416" spans="1:8" ht="15.75" customHeight="1">
      <c r="A2416" s="31" t="str">
        <f>+Table_2[[#This Row],[Producto]]&amp;Table_2[[#This Row],[Numero]]</f>
        <v>CONECTORES NUEVA INCORPORACION342</v>
      </c>
      <c r="B2416" s="31" t="s">
        <v>48</v>
      </c>
      <c r="C2416" s="31">
        <v>342</v>
      </c>
      <c r="D2416" s="31" t="s">
        <v>5182</v>
      </c>
      <c r="E2416" s="32">
        <f>+VLOOKUP(Table_2[[#This Row],[ID]],LISTAS[],3,0)</f>
        <v>3955.46</v>
      </c>
      <c r="F2416" s="31" t="s">
        <v>9437</v>
      </c>
      <c r="G2416" s="20"/>
      <c r="H2416" s="20"/>
    </row>
    <row r="2417" spans="1:8" ht="15.75" customHeight="1">
      <c r="A2417" s="31" t="str">
        <f>+Table_2[[#This Row],[Producto]]&amp;Table_2[[#This Row],[Numero]]</f>
        <v>CONECTORES NUEVA INCORPORACION227</v>
      </c>
      <c r="B2417" s="31" t="s">
        <v>48</v>
      </c>
      <c r="C2417" s="31">
        <v>227</v>
      </c>
      <c r="D2417" s="31" t="s">
        <v>5183</v>
      </c>
      <c r="E2417" s="32">
        <f>+VLOOKUP(Table_2[[#This Row],[ID]],LISTAS[],3,0)</f>
        <v>1103.77</v>
      </c>
      <c r="F2417" s="31" t="s">
        <v>9438</v>
      </c>
      <c r="G2417" s="20"/>
      <c r="H2417" s="20"/>
    </row>
    <row r="2418" spans="1:8" ht="15.75" customHeight="1">
      <c r="A2418" s="31" t="str">
        <f>+Table_2[[#This Row],[Producto]]&amp;Table_2[[#This Row],[Numero]]</f>
        <v>PICOS PARA GAS1</v>
      </c>
      <c r="B2418" s="31" t="s">
        <v>58</v>
      </c>
      <c r="C2418" s="31">
        <v>1</v>
      </c>
      <c r="D2418" s="31" t="s">
        <v>5184</v>
      </c>
      <c r="E2418" s="32">
        <f>+VLOOKUP(Table_2[[#This Row],[ID]],LISTAS[],3,0)</f>
        <v>1024.8900000000001</v>
      </c>
      <c r="F2418" s="31" t="s">
        <v>9439</v>
      </c>
      <c r="G2418" s="20"/>
      <c r="H2418" s="20"/>
    </row>
    <row r="2419" spans="1:8" ht="15.75" customHeight="1">
      <c r="A2419" s="31" t="str">
        <f>+Table_2[[#This Row],[Producto]]&amp;Table_2[[#This Row],[Numero]]</f>
        <v>PICOS PARA GAS7</v>
      </c>
      <c r="B2419" s="31" t="s">
        <v>58</v>
      </c>
      <c r="C2419" s="31">
        <v>7</v>
      </c>
      <c r="D2419" s="31" t="s">
        <v>5185</v>
      </c>
      <c r="E2419" s="32">
        <f>+VLOOKUP(Table_2[[#This Row],[ID]],LISTAS[],3,0)</f>
        <v>860.91</v>
      </c>
      <c r="F2419" s="31" t="s">
        <v>9440</v>
      </c>
      <c r="G2419" s="20"/>
      <c r="H2419" s="20"/>
    </row>
    <row r="2420" spans="1:8" ht="15.75" customHeight="1">
      <c r="A2420" s="31" t="str">
        <f>+Table_2[[#This Row],[Producto]]&amp;Table_2[[#This Row],[Numero]]</f>
        <v>PICOS PARA GAS9</v>
      </c>
      <c r="B2420" s="31" t="s">
        <v>58</v>
      </c>
      <c r="C2420" s="31">
        <v>9</v>
      </c>
      <c r="D2420" s="31" t="s">
        <v>5186</v>
      </c>
      <c r="E2420" s="32">
        <f>+VLOOKUP(Table_2[[#This Row],[ID]],LISTAS[],3,0)</f>
        <v>1024.8900000000001</v>
      </c>
      <c r="F2420" s="31" t="s">
        <v>9441</v>
      </c>
      <c r="G2420" s="20"/>
      <c r="H2420" s="20"/>
    </row>
    <row r="2421" spans="1:8" ht="15.75" customHeight="1">
      <c r="A2421" s="31" t="str">
        <f>+Table_2[[#This Row],[Producto]]&amp;Table_2[[#This Row],[Numero]]</f>
        <v>PICOS PARA GAS11</v>
      </c>
      <c r="B2421" s="31" t="s">
        <v>58</v>
      </c>
      <c r="C2421" s="31">
        <v>11</v>
      </c>
      <c r="D2421" s="31" t="s">
        <v>5187</v>
      </c>
      <c r="E2421" s="32">
        <f>+VLOOKUP(Table_2[[#This Row],[ID]],LISTAS[],3,0)</f>
        <v>922.4</v>
      </c>
      <c r="F2421" s="31" t="s">
        <v>9442</v>
      </c>
      <c r="G2421" s="20"/>
      <c r="H2421" s="20"/>
    </row>
    <row r="2422" spans="1:8" ht="15.75" customHeight="1">
      <c r="A2422" s="31" t="str">
        <f>+Table_2[[#This Row],[Producto]]&amp;Table_2[[#This Row],[Numero]]</f>
        <v>PICOS PARA GAS17</v>
      </c>
      <c r="B2422" s="31" t="s">
        <v>58</v>
      </c>
      <c r="C2422" s="31">
        <v>17</v>
      </c>
      <c r="D2422" s="31" t="s">
        <v>5188</v>
      </c>
      <c r="E2422" s="32">
        <f>+VLOOKUP(Table_2[[#This Row],[ID]],LISTAS[],3,0)</f>
        <v>778.92</v>
      </c>
      <c r="F2422" s="31" t="s">
        <v>9443</v>
      </c>
      <c r="G2422" s="20"/>
      <c r="H2422" s="20"/>
    </row>
    <row r="2423" spans="1:8" ht="15.75" customHeight="1">
      <c r="A2423" s="31" t="str">
        <f>+Table_2[[#This Row],[Producto]]&amp;Table_2[[#This Row],[Numero]]</f>
        <v>PICOS PARA GAS19</v>
      </c>
      <c r="B2423" s="31" t="s">
        <v>58</v>
      </c>
      <c r="C2423" s="31">
        <v>19</v>
      </c>
      <c r="D2423" s="31" t="s">
        <v>5189</v>
      </c>
      <c r="E2423" s="32">
        <f>+VLOOKUP(Table_2[[#This Row],[ID]],LISTAS[],3,0)</f>
        <v>1106.8800000000001</v>
      </c>
      <c r="F2423" s="31" t="s">
        <v>9444</v>
      </c>
      <c r="G2423" s="20"/>
      <c r="H2423" s="20"/>
    </row>
    <row r="2424" spans="1:8" ht="15.75" customHeight="1">
      <c r="A2424" s="31" t="str">
        <f>+Table_2[[#This Row],[Producto]]&amp;Table_2[[#This Row],[Numero]]</f>
        <v>PICOS PARA GAS21</v>
      </c>
      <c r="B2424" s="31" t="s">
        <v>58</v>
      </c>
      <c r="C2424" s="31">
        <v>21</v>
      </c>
      <c r="D2424" s="31" t="s">
        <v>5190</v>
      </c>
      <c r="E2424" s="32">
        <f>+VLOOKUP(Table_2[[#This Row],[ID]],LISTAS[],3,0)</f>
        <v>1252</v>
      </c>
      <c r="F2424" s="31" t="s">
        <v>9445</v>
      </c>
      <c r="G2424" s="20"/>
      <c r="H2424" s="20"/>
    </row>
    <row r="2425" spans="1:8" ht="15.75" customHeight="1">
      <c r="A2425" s="31" t="str">
        <f>+Table_2[[#This Row],[Producto]]&amp;Table_2[[#This Row],[Numero]]</f>
        <v>PICOS PARA GAS23</v>
      </c>
      <c r="B2425" s="31" t="s">
        <v>58</v>
      </c>
      <c r="C2425" s="31">
        <v>23</v>
      </c>
      <c r="D2425" s="31" t="s">
        <v>5191</v>
      </c>
      <c r="E2425" s="32">
        <f>+VLOOKUP(Table_2[[#This Row],[ID]],LISTAS[],3,0)</f>
        <v>2558.17</v>
      </c>
      <c r="F2425" s="31" t="s">
        <v>9446</v>
      </c>
      <c r="G2425" s="20"/>
      <c r="H2425" s="20"/>
    </row>
    <row r="2426" spans="1:8" ht="15.75" customHeight="1">
      <c r="A2426" s="31" t="str">
        <f>+Table_2[[#This Row],[Producto]]&amp;Table_2[[#This Row],[Numero]]</f>
        <v>PICOS PARA GAS27</v>
      </c>
      <c r="B2426" s="31" t="s">
        <v>58</v>
      </c>
      <c r="C2426" s="31">
        <v>27</v>
      </c>
      <c r="D2426" s="31" t="s">
        <v>5192</v>
      </c>
      <c r="E2426" s="32">
        <f>+VLOOKUP(Table_2[[#This Row],[ID]],LISTAS[],3,0)</f>
        <v>1310.4100000000001</v>
      </c>
      <c r="F2426" s="31" t="s">
        <v>9447</v>
      </c>
      <c r="G2426" s="20"/>
      <c r="H2426" s="20"/>
    </row>
    <row r="2427" spans="1:8" ht="15.75" customHeight="1">
      <c r="A2427" s="31" t="str">
        <f>+Table_2[[#This Row],[Producto]]&amp;Table_2[[#This Row],[Numero]]</f>
        <v>PICOS PARA GAS29</v>
      </c>
      <c r="B2427" s="31" t="s">
        <v>58</v>
      </c>
      <c r="C2427" s="31">
        <v>29</v>
      </c>
      <c r="D2427" s="31" t="s">
        <v>5193</v>
      </c>
      <c r="E2427" s="32">
        <f>+VLOOKUP(Table_2[[#This Row],[ID]],LISTAS[],3,0)</f>
        <v>2230.16</v>
      </c>
      <c r="F2427" s="31" t="s">
        <v>9448</v>
      </c>
      <c r="G2427" s="20"/>
      <c r="H2427" s="20"/>
    </row>
    <row r="2428" spans="1:8" ht="15.75" customHeight="1">
      <c r="A2428" s="31" t="str">
        <f>+Table_2[[#This Row],[Producto]]&amp;Table_2[[#This Row],[Numero]]</f>
        <v>PICOS PARA GAS31</v>
      </c>
      <c r="B2428" s="31" t="s">
        <v>58</v>
      </c>
      <c r="C2428" s="31">
        <v>31</v>
      </c>
      <c r="D2428" s="31" t="s">
        <v>5194</v>
      </c>
      <c r="E2428" s="32">
        <f>+VLOOKUP(Table_2[[#This Row],[ID]],LISTAS[],3,0)</f>
        <v>1717.63</v>
      </c>
      <c r="F2428" s="31" t="s">
        <v>9449</v>
      </c>
      <c r="G2428" s="20"/>
      <c r="H2428" s="20"/>
    </row>
    <row r="2429" spans="1:8" ht="15.75" customHeight="1">
      <c r="A2429" s="31" t="str">
        <f>+Table_2[[#This Row],[Producto]]&amp;Table_2[[#This Row],[Numero]]</f>
        <v>PICOS PARA GAS33</v>
      </c>
      <c r="B2429" s="31" t="s">
        <v>58</v>
      </c>
      <c r="C2429" s="31">
        <v>33</v>
      </c>
      <c r="D2429" s="31" t="s">
        <v>5195</v>
      </c>
      <c r="E2429" s="32">
        <f>+VLOOKUP(Table_2[[#This Row],[ID]],LISTAS[],3,0)</f>
        <v>2735.67</v>
      </c>
      <c r="F2429" s="31" t="s">
        <v>9450</v>
      </c>
      <c r="G2429" s="20"/>
      <c r="H2429" s="20"/>
    </row>
    <row r="2430" spans="1:8" ht="15.75" customHeight="1">
      <c r="A2430" s="31" t="str">
        <f>+Table_2[[#This Row],[Producto]]&amp;Table_2[[#This Row],[Numero]]</f>
        <v>PICOS PARA GAS35</v>
      </c>
      <c r="B2430" s="31" t="s">
        <v>58</v>
      </c>
      <c r="C2430" s="31">
        <v>35</v>
      </c>
      <c r="D2430" s="31" t="s">
        <v>5196</v>
      </c>
      <c r="E2430" s="32">
        <f>+VLOOKUP(Table_2[[#This Row],[ID]],LISTAS[],3,0)</f>
        <v>3115.66</v>
      </c>
      <c r="F2430" s="31" t="s">
        <v>9451</v>
      </c>
      <c r="G2430" s="20"/>
      <c r="H2430" s="20"/>
    </row>
    <row r="2431" spans="1:8" ht="15.75" customHeight="1">
      <c r="A2431" s="31" t="str">
        <f>+Table_2[[#This Row],[Producto]]&amp;Table_2[[#This Row],[Numero]]</f>
        <v>PICOS PARA GAS37</v>
      </c>
      <c r="B2431" s="31" t="s">
        <v>58</v>
      </c>
      <c r="C2431" s="31">
        <v>37</v>
      </c>
      <c r="D2431" s="31" t="s">
        <v>5197</v>
      </c>
      <c r="E2431" s="32">
        <f>+VLOOKUP(Table_2[[#This Row],[ID]],LISTAS[],3,0)</f>
        <v>1425.26</v>
      </c>
      <c r="F2431" s="31" t="s">
        <v>9452</v>
      </c>
      <c r="G2431" s="20"/>
      <c r="H2431" s="20"/>
    </row>
    <row r="2432" spans="1:8" ht="15.75" customHeight="1">
      <c r="A2432" s="31" t="str">
        <f>+Table_2[[#This Row],[Producto]]&amp;Table_2[[#This Row],[Numero]]</f>
        <v>PICOS PARA GAS39</v>
      </c>
      <c r="B2432" s="31" t="s">
        <v>58</v>
      </c>
      <c r="C2432" s="31">
        <v>39</v>
      </c>
      <c r="D2432" s="31" t="s">
        <v>5198</v>
      </c>
      <c r="E2432" s="32">
        <f>+VLOOKUP(Table_2[[#This Row],[ID]],LISTAS[],3,0)</f>
        <v>2495.52</v>
      </c>
      <c r="F2432" s="31" t="s">
        <v>9453</v>
      </c>
      <c r="G2432" s="20"/>
      <c r="H2432" s="20"/>
    </row>
    <row r="2433" spans="1:8" ht="15.75" customHeight="1">
      <c r="A2433" s="31" t="str">
        <f>+Table_2[[#This Row],[Producto]]&amp;Table_2[[#This Row],[Numero]]</f>
        <v>PICOS PARA GAS43</v>
      </c>
      <c r="B2433" s="31" t="s">
        <v>58</v>
      </c>
      <c r="C2433" s="31">
        <v>43</v>
      </c>
      <c r="D2433" s="31" t="s">
        <v>5199</v>
      </c>
      <c r="E2433" s="32">
        <f>+VLOOKUP(Table_2[[#This Row],[ID]],LISTAS[],3,0)</f>
        <v>963.39</v>
      </c>
      <c r="F2433" s="31" t="s">
        <v>9454</v>
      </c>
      <c r="G2433" s="20"/>
      <c r="H2433" s="20"/>
    </row>
    <row r="2434" spans="1:8" ht="15.75" customHeight="1">
      <c r="A2434" s="31" t="str">
        <f>+Table_2[[#This Row],[Producto]]&amp;Table_2[[#This Row],[Numero]]</f>
        <v>PICOS PARA GAS45</v>
      </c>
      <c r="B2434" s="31" t="s">
        <v>58</v>
      </c>
      <c r="C2434" s="31">
        <v>45</v>
      </c>
      <c r="D2434" s="31" t="s">
        <v>5200</v>
      </c>
      <c r="E2434" s="32">
        <f>+VLOOKUP(Table_2[[#This Row],[ID]],LISTAS[],3,0)</f>
        <v>1205.99</v>
      </c>
      <c r="F2434" s="31" t="s">
        <v>9455</v>
      </c>
      <c r="G2434" s="20"/>
      <c r="H2434" s="20"/>
    </row>
    <row r="2435" spans="1:8" ht="15.75" customHeight="1">
      <c r="A2435" s="31" t="str">
        <f>+Table_2[[#This Row],[Producto]]&amp;Table_2[[#This Row],[Numero]]</f>
        <v>PICOS PARA GAS47</v>
      </c>
      <c r="B2435" s="31" t="s">
        <v>58</v>
      </c>
      <c r="C2435" s="31">
        <v>47</v>
      </c>
      <c r="D2435" s="31" t="s">
        <v>5201</v>
      </c>
      <c r="E2435" s="32">
        <f>+VLOOKUP(Table_2[[#This Row],[ID]],LISTAS[],3,0)</f>
        <v>2693.9</v>
      </c>
      <c r="F2435" s="31" t="s">
        <v>9456</v>
      </c>
      <c r="G2435" s="20"/>
      <c r="H2435" s="20"/>
    </row>
    <row r="2436" spans="1:8" ht="15.75" customHeight="1">
      <c r="A2436" s="31" t="str">
        <f>+Table_2[[#This Row],[Producto]]&amp;Table_2[[#This Row],[Numero]]</f>
        <v>PICOS PARA GAS49</v>
      </c>
      <c r="B2436" s="31" t="s">
        <v>58</v>
      </c>
      <c r="C2436" s="31">
        <v>49</v>
      </c>
      <c r="D2436" s="31" t="s">
        <v>5202</v>
      </c>
      <c r="E2436" s="32">
        <f>+VLOOKUP(Table_2[[#This Row],[ID]],LISTAS[],3,0)</f>
        <v>1498.35</v>
      </c>
      <c r="F2436" s="31" t="s">
        <v>9457</v>
      </c>
      <c r="G2436" s="20"/>
      <c r="H2436" s="20"/>
    </row>
    <row r="2437" spans="1:8" ht="15.75" customHeight="1">
      <c r="A2437" s="31" t="str">
        <f>+Table_2[[#This Row],[Producto]]&amp;Table_2[[#This Row],[Numero]]</f>
        <v>PICOS PARA GAS51</v>
      </c>
      <c r="B2437" s="31" t="s">
        <v>58</v>
      </c>
      <c r="C2437" s="31">
        <v>51</v>
      </c>
      <c r="D2437" s="31" t="s">
        <v>5203</v>
      </c>
      <c r="E2437" s="32">
        <f>+VLOOKUP(Table_2[[#This Row],[ID]],LISTAS[],3,0)</f>
        <v>1498.35</v>
      </c>
      <c r="F2437" s="31" t="s">
        <v>9458</v>
      </c>
      <c r="G2437" s="20"/>
      <c r="H2437" s="20"/>
    </row>
    <row r="2438" spans="1:8" ht="15.75" customHeight="1">
      <c r="A2438" s="31" t="str">
        <f>+Table_2[[#This Row],[Producto]]&amp;Table_2[[#This Row],[Numero]]</f>
        <v>PICOS PARA GAS53</v>
      </c>
      <c r="B2438" s="31" t="s">
        <v>58</v>
      </c>
      <c r="C2438" s="31">
        <v>53</v>
      </c>
      <c r="D2438" s="31" t="s">
        <v>5204</v>
      </c>
      <c r="E2438" s="32">
        <f>+VLOOKUP(Table_2[[#This Row],[ID]],LISTAS[],3,0)</f>
        <v>1310.4100000000001</v>
      </c>
      <c r="F2438" s="31" t="s">
        <v>9459</v>
      </c>
      <c r="G2438" s="20"/>
      <c r="H2438" s="20"/>
    </row>
    <row r="2439" spans="1:8" ht="15.75" customHeight="1">
      <c r="A2439" s="31" t="str">
        <f>+Table_2[[#This Row],[Producto]]&amp;Table_2[[#This Row],[Numero]]</f>
        <v>PICOS PARA GAS55</v>
      </c>
      <c r="B2439" s="31" t="s">
        <v>58</v>
      </c>
      <c r="C2439" s="31">
        <v>55</v>
      </c>
      <c r="D2439" s="31" t="s">
        <v>5205</v>
      </c>
      <c r="E2439" s="32">
        <f>+VLOOKUP(Table_2[[#This Row],[ID]],LISTAS[],3,0)</f>
        <v>860.91</v>
      </c>
      <c r="F2439" s="31" t="s">
        <v>9460</v>
      </c>
      <c r="G2439" s="20"/>
      <c r="H2439" s="20"/>
    </row>
    <row r="2440" spans="1:8" ht="15.75" customHeight="1">
      <c r="A2440" s="31" t="str">
        <f>+Table_2[[#This Row],[Producto]]&amp;Table_2[[#This Row],[Numero]]</f>
        <v>PICOS PARA GAS57</v>
      </c>
      <c r="B2440" s="31" t="s">
        <v>58</v>
      </c>
      <c r="C2440" s="31">
        <v>57</v>
      </c>
      <c r="D2440" s="31" t="s">
        <v>5206</v>
      </c>
      <c r="E2440" s="32">
        <f>+VLOOKUP(Table_2[[#This Row],[ID]],LISTAS[],3,0)</f>
        <v>1524.46</v>
      </c>
      <c r="F2440" s="31" t="s">
        <v>9461</v>
      </c>
      <c r="G2440" s="20"/>
      <c r="H2440" s="20"/>
    </row>
    <row r="2441" spans="1:8" ht="15.75" customHeight="1">
      <c r="A2441" s="31" t="str">
        <f>+Table_2[[#This Row],[Producto]]&amp;Table_2[[#This Row],[Numero]]</f>
        <v>PICOS PARA GAS61</v>
      </c>
      <c r="B2441" s="31" t="s">
        <v>58</v>
      </c>
      <c r="C2441" s="31">
        <v>61</v>
      </c>
      <c r="D2441" s="31" t="s">
        <v>5207</v>
      </c>
      <c r="E2441" s="32">
        <f>+VLOOKUP(Table_2[[#This Row],[ID]],LISTAS[],3,0)</f>
        <v>1722.85</v>
      </c>
      <c r="F2441" s="31" t="s">
        <v>9462</v>
      </c>
      <c r="G2441" s="20"/>
      <c r="H2441" s="20"/>
    </row>
    <row r="2442" spans="1:8" ht="15.75" customHeight="1">
      <c r="A2442" s="31" t="str">
        <f>+Table_2[[#This Row],[Producto]]&amp;Table_2[[#This Row],[Numero]]</f>
        <v>PICOS PARA GAS63</v>
      </c>
      <c r="B2442" s="31" t="s">
        <v>58</v>
      </c>
      <c r="C2442" s="31">
        <v>63</v>
      </c>
      <c r="D2442" s="31" t="s">
        <v>5208</v>
      </c>
      <c r="E2442" s="32">
        <f>+VLOOKUP(Table_2[[#This Row],[ID]],LISTAS[],3,0)</f>
        <v>1024.8900000000001</v>
      </c>
      <c r="F2442" s="31" t="s">
        <v>9463</v>
      </c>
      <c r="G2442" s="20"/>
      <c r="H2442" s="20"/>
    </row>
    <row r="2443" spans="1:8" ht="15.75" customHeight="1">
      <c r="A2443" s="31" t="str">
        <f>+Table_2[[#This Row],[Producto]]&amp;Table_2[[#This Row],[Numero]]</f>
        <v>PICOS PARA GAS76</v>
      </c>
      <c r="B2443" s="31" t="s">
        <v>58</v>
      </c>
      <c r="C2443" s="31">
        <v>76</v>
      </c>
      <c r="D2443" s="31" t="s">
        <v>5209</v>
      </c>
      <c r="E2443" s="32">
        <f>+VLOOKUP(Table_2[[#This Row],[ID]],LISTAS[],3,0)</f>
        <v>977.77</v>
      </c>
      <c r="F2443" s="31" t="s">
        <v>9464</v>
      </c>
      <c r="G2443" s="20"/>
      <c r="H2443" s="20"/>
    </row>
    <row r="2444" spans="1:8" ht="15.75" customHeight="1">
      <c r="A2444" s="31" t="str">
        <f>+Table_2[[#This Row],[Producto]]&amp;Table_2[[#This Row],[Numero]]</f>
        <v>PICOS PARA GAS78</v>
      </c>
      <c r="B2444" s="31" t="s">
        <v>58</v>
      </c>
      <c r="C2444" s="31">
        <v>78</v>
      </c>
      <c r="D2444" s="31" t="s">
        <v>5210</v>
      </c>
      <c r="E2444" s="32">
        <f>+VLOOKUP(Table_2[[#This Row],[ID]],LISTAS[],3,0)</f>
        <v>1487.91</v>
      </c>
      <c r="F2444" s="31" t="s">
        <v>9465</v>
      </c>
      <c r="G2444" s="20"/>
      <c r="H2444" s="20"/>
    </row>
    <row r="2445" spans="1:8" ht="15.75" customHeight="1">
      <c r="A2445" s="31" t="str">
        <f>+Table_2[[#This Row],[Producto]]&amp;Table_2[[#This Row],[Numero]]</f>
        <v>PICOS PARA GAS80</v>
      </c>
      <c r="B2445" s="31" t="s">
        <v>58</v>
      </c>
      <c r="C2445" s="31">
        <v>80</v>
      </c>
      <c r="D2445" s="31" t="s">
        <v>5211</v>
      </c>
      <c r="E2445" s="32">
        <f>+VLOOKUP(Table_2[[#This Row],[ID]],LISTAS[],3,0)</f>
        <v>1681.08</v>
      </c>
      <c r="F2445" s="31" t="s">
        <v>9466</v>
      </c>
      <c r="G2445" s="20"/>
      <c r="H2445" s="20"/>
    </row>
    <row r="2446" spans="1:8" ht="15.75" customHeight="1">
      <c r="A2446" s="31" t="str">
        <f>+Table_2[[#This Row],[Producto]]&amp;Table_2[[#This Row],[Numero]]</f>
        <v>PICOS PARA GAS81</v>
      </c>
      <c r="B2446" s="31" t="s">
        <v>58</v>
      </c>
      <c r="C2446" s="31">
        <v>81</v>
      </c>
      <c r="D2446" s="31" t="s">
        <v>5212</v>
      </c>
      <c r="E2446" s="32">
        <f>+VLOOKUP(Table_2[[#This Row],[ID]],LISTAS[],3,0)</f>
        <v>1244.6199999999999</v>
      </c>
      <c r="F2446" s="31" t="s">
        <v>9467</v>
      </c>
      <c r="G2446" s="20"/>
      <c r="H2446" s="20"/>
    </row>
    <row r="2447" spans="1:8" ht="15.75" customHeight="1">
      <c r="A2447" s="31" t="str">
        <f>+Table_2[[#This Row],[Producto]]&amp;Table_2[[#This Row],[Numero]]</f>
        <v>PICOS PARA GAS82</v>
      </c>
      <c r="B2447" s="31" t="s">
        <v>58</v>
      </c>
      <c r="C2447" s="31">
        <v>82</v>
      </c>
      <c r="D2447" s="31" t="s">
        <v>5213</v>
      </c>
      <c r="E2447" s="32">
        <f>+VLOOKUP(Table_2[[#This Row],[ID]],LISTAS[],3,0)</f>
        <v>3033.67</v>
      </c>
      <c r="F2447" s="31" t="s">
        <v>9468</v>
      </c>
      <c r="G2447" s="20"/>
      <c r="H2447" s="20"/>
    </row>
    <row r="2448" spans="1:8" ht="15.75" customHeight="1">
      <c r="A2448" s="31" t="str">
        <f>+Table_2[[#This Row],[Producto]]&amp;Table_2[[#This Row],[Numero]]</f>
        <v>PICOS PARA GAS83</v>
      </c>
      <c r="B2448" s="31" t="s">
        <v>58</v>
      </c>
      <c r="C2448" s="31">
        <v>83</v>
      </c>
      <c r="D2448" s="31" t="s">
        <v>5214</v>
      </c>
      <c r="E2448" s="32">
        <f>+VLOOKUP(Table_2[[#This Row],[ID]],LISTAS[],3,0)</f>
        <v>3115.66</v>
      </c>
      <c r="F2448" s="31" t="s">
        <v>9469</v>
      </c>
      <c r="G2448" s="20"/>
      <c r="H2448" s="20"/>
    </row>
    <row r="2449" spans="1:8" ht="15.75" customHeight="1">
      <c r="A2449" s="31" t="str">
        <f>+Table_2[[#This Row],[Producto]]&amp;Table_2[[#This Row],[Numero]]</f>
        <v>PICOS PARA GAS84</v>
      </c>
      <c r="B2449" s="31" t="s">
        <v>58</v>
      </c>
      <c r="C2449" s="31">
        <v>84</v>
      </c>
      <c r="D2449" s="31" t="s">
        <v>5215</v>
      </c>
      <c r="E2449" s="32">
        <f>+VLOOKUP(Table_2[[#This Row],[ID]],LISTAS[],3,0)</f>
        <v>3115.66</v>
      </c>
      <c r="F2449" s="31" t="s">
        <v>9470</v>
      </c>
      <c r="G2449" s="20"/>
      <c r="H2449" s="20"/>
    </row>
    <row r="2450" spans="1:8" ht="15.75" customHeight="1">
      <c r="A2450" s="31" t="str">
        <f>+Table_2[[#This Row],[Producto]]&amp;Table_2[[#This Row],[Numero]]</f>
        <v>PICOS PARA GAS86</v>
      </c>
      <c r="B2450" s="31" t="s">
        <v>58</v>
      </c>
      <c r="C2450" s="31">
        <v>86</v>
      </c>
      <c r="D2450" s="31" t="s">
        <v>5216</v>
      </c>
      <c r="E2450" s="32">
        <f>+VLOOKUP(Table_2[[#This Row],[ID]],LISTAS[],3,0)</f>
        <v>4468.96</v>
      </c>
      <c r="F2450" s="31" t="s">
        <v>9471</v>
      </c>
      <c r="G2450" s="20"/>
      <c r="H2450" s="20"/>
    </row>
    <row r="2451" spans="1:8" ht="15.75" customHeight="1">
      <c r="A2451" s="31" t="str">
        <f>+Table_2[[#This Row],[Producto]]&amp;Table_2[[#This Row],[Numero]]</f>
        <v>PICOS PARA GAS96</v>
      </c>
      <c r="B2451" s="31" t="s">
        <v>58</v>
      </c>
      <c r="C2451" s="31">
        <v>96</v>
      </c>
      <c r="D2451" s="31" t="s">
        <v>5217</v>
      </c>
      <c r="E2451" s="32">
        <f>+VLOOKUP(Table_2[[#This Row],[ID]],LISTAS[],3,0)</f>
        <v>3529.22</v>
      </c>
      <c r="F2451" s="31" t="s">
        <v>9472</v>
      </c>
      <c r="G2451" s="20"/>
      <c r="H2451" s="20"/>
    </row>
    <row r="2452" spans="1:8" ht="15.75" customHeight="1">
      <c r="A2452" s="31" t="str">
        <f>+Table_2[[#This Row],[Producto]]&amp;Table_2[[#This Row],[Numero]]</f>
        <v>PICOS PARA GAS97</v>
      </c>
      <c r="B2452" s="31" t="s">
        <v>58</v>
      </c>
      <c r="C2452" s="31">
        <v>97</v>
      </c>
      <c r="D2452" s="31" t="s">
        <v>5218</v>
      </c>
      <c r="E2452" s="32">
        <f>+VLOOKUP(Table_2[[#This Row],[ID]],LISTAS[],3,0)</f>
        <v>3962.55</v>
      </c>
      <c r="F2452" s="31" t="s">
        <v>9473</v>
      </c>
      <c r="G2452" s="20"/>
      <c r="H2452" s="20"/>
    </row>
    <row r="2453" spans="1:8" ht="15.75" customHeight="1">
      <c r="A2453" s="31" t="str">
        <f>+Table_2[[#This Row],[Producto]]&amp;Table_2[[#This Row],[Numero]]</f>
        <v>PICOS PARA GAS98</v>
      </c>
      <c r="B2453" s="31" t="s">
        <v>58</v>
      </c>
      <c r="C2453" s="31">
        <v>98</v>
      </c>
      <c r="D2453" s="31" t="s">
        <v>5219</v>
      </c>
      <c r="E2453" s="32">
        <f>+VLOOKUP(Table_2[[#This Row],[ID]],LISTAS[],3,0)</f>
        <v>5210.3</v>
      </c>
      <c r="F2453" s="31" t="s">
        <v>9474</v>
      </c>
      <c r="G2453" s="20"/>
      <c r="H2453" s="20"/>
    </row>
    <row r="2454" spans="1:8" ht="15.75" customHeight="1">
      <c r="A2454" s="31" t="str">
        <f>+Table_2[[#This Row],[Producto]]&amp;Table_2[[#This Row],[Numero]]</f>
        <v>PICOS PARA GAS99</v>
      </c>
      <c r="B2454" s="31" t="s">
        <v>58</v>
      </c>
      <c r="C2454" s="31">
        <v>99</v>
      </c>
      <c r="D2454" s="31" t="s">
        <v>5220</v>
      </c>
      <c r="E2454" s="32">
        <f>+VLOOKUP(Table_2[[#This Row],[ID]],LISTAS[],3,0)</f>
        <v>3529.22</v>
      </c>
      <c r="F2454" s="31" t="s">
        <v>9475</v>
      </c>
      <c r="G2454" s="20"/>
      <c r="H2454" s="20"/>
    </row>
    <row r="2455" spans="1:8" ht="15.75" customHeight="1">
      <c r="A2455" s="31" t="str">
        <f>+Table_2[[#This Row],[Producto]]&amp;Table_2[[#This Row],[Numero]]</f>
        <v>PICOS PARA GAS102</v>
      </c>
      <c r="B2455" s="31" t="s">
        <v>58</v>
      </c>
      <c r="C2455" s="31">
        <v>102</v>
      </c>
      <c r="D2455" s="31" t="s">
        <v>5221</v>
      </c>
      <c r="E2455" s="32">
        <f>+VLOOKUP(Table_2[[#This Row],[ID]],LISTAS[],3,0)</f>
        <v>1229.8699999999999</v>
      </c>
      <c r="F2455" s="31" t="s">
        <v>9476</v>
      </c>
      <c r="G2455" s="20"/>
      <c r="H2455" s="20"/>
    </row>
    <row r="2456" spans="1:8" ht="15.75" customHeight="1">
      <c r="A2456" s="31" t="str">
        <f>+Table_2[[#This Row],[Producto]]&amp;Table_2[[#This Row],[Numero]]</f>
        <v>PICOS PARA GAS103</v>
      </c>
      <c r="B2456" s="31" t="s">
        <v>58</v>
      </c>
      <c r="C2456" s="31">
        <v>103</v>
      </c>
      <c r="D2456" s="31" t="s">
        <v>5222</v>
      </c>
      <c r="E2456" s="32">
        <f>+VLOOKUP(Table_2[[#This Row],[ID]],LISTAS[],3,0)</f>
        <v>1147.8699999999999</v>
      </c>
      <c r="F2456" s="31" t="s">
        <v>9477</v>
      </c>
      <c r="G2456" s="20"/>
      <c r="H2456" s="20"/>
    </row>
    <row r="2457" spans="1:8" ht="15.75" customHeight="1">
      <c r="A2457" s="31" t="str">
        <f>+Table_2[[#This Row],[Producto]]&amp;Table_2[[#This Row],[Numero]]</f>
        <v>PICOS PARA GAS104</v>
      </c>
      <c r="B2457" s="31" t="s">
        <v>58</v>
      </c>
      <c r="C2457" s="31">
        <v>104</v>
      </c>
      <c r="D2457" s="31" t="s">
        <v>5223</v>
      </c>
      <c r="E2457" s="32">
        <f>+VLOOKUP(Table_2[[#This Row],[ID]],LISTAS[],3,0)</f>
        <v>1534.9</v>
      </c>
      <c r="F2457" s="31" t="s">
        <v>9478</v>
      </c>
      <c r="G2457" s="20"/>
      <c r="H2457" s="20"/>
    </row>
    <row r="2458" spans="1:8" ht="15.75" customHeight="1">
      <c r="A2458" s="31" t="str">
        <f>+Table_2[[#This Row],[Producto]]&amp;Table_2[[#This Row],[Numero]]</f>
        <v>PICOS PARA GAS107</v>
      </c>
      <c r="B2458" s="31" t="s">
        <v>58</v>
      </c>
      <c r="C2458" s="31">
        <v>107</v>
      </c>
      <c r="D2458" s="31" t="s">
        <v>5224</v>
      </c>
      <c r="E2458" s="32">
        <f>+VLOOKUP(Table_2[[#This Row],[ID]],LISTAS[],3,0)</f>
        <v>1153.78</v>
      </c>
      <c r="F2458" s="31" t="s">
        <v>9479</v>
      </c>
      <c r="G2458" s="20"/>
      <c r="H2458" s="20"/>
    </row>
    <row r="2459" spans="1:8" ht="15.75" customHeight="1">
      <c r="A2459" s="31" t="str">
        <f>+Table_2[[#This Row],[Producto]]&amp;Table_2[[#This Row],[Numero]]</f>
        <v>PICOS PARA GAS108</v>
      </c>
      <c r="B2459" s="31" t="s">
        <v>58</v>
      </c>
      <c r="C2459" s="31">
        <v>108</v>
      </c>
      <c r="D2459" s="31" t="s">
        <v>5225</v>
      </c>
      <c r="E2459" s="32">
        <f>+VLOOKUP(Table_2[[#This Row],[ID]],LISTAS[],3,0)</f>
        <v>942.9</v>
      </c>
      <c r="F2459" s="31" t="s">
        <v>9480</v>
      </c>
      <c r="G2459" s="20"/>
      <c r="H2459" s="20"/>
    </row>
    <row r="2460" spans="1:8" ht="15.75" customHeight="1">
      <c r="A2460" s="31" t="str">
        <f>+Table_2[[#This Row],[Producto]]&amp;Table_2[[#This Row],[Numero]]</f>
        <v>PICOS PARA GAS109</v>
      </c>
      <c r="B2460" s="31" t="s">
        <v>58</v>
      </c>
      <c r="C2460" s="31">
        <v>109</v>
      </c>
      <c r="D2460" s="31" t="s">
        <v>5226</v>
      </c>
      <c r="E2460" s="32">
        <f>+VLOOKUP(Table_2[[#This Row],[ID]],LISTAS[],3,0)</f>
        <v>1540.12</v>
      </c>
      <c r="F2460" s="31" t="s">
        <v>9481</v>
      </c>
      <c r="G2460" s="20"/>
      <c r="H2460" s="20"/>
    </row>
    <row r="2461" spans="1:8" ht="15.75" customHeight="1">
      <c r="A2461" s="31" t="str">
        <f>+Table_2[[#This Row],[Producto]]&amp;Table_2[[#This Row],[Numero]]</f>
        <v>PICOS PARA GAS121</v>
      </c>
      <c r="B2461" s="31" t="s">
        <v>58</v>
      </c>
      <c r="C2461" s="31">
        <v>121</v>
      </c>
      <c r="D2461" s="31" t="s">
        <v>5227</v>
      </c>
      <c r="E2461" s="32">
        <f>+VLOOKUP(Table_2[[#This Row],[ID]],LISTAS[],3,0)</f>
        <v>1054.5899999999999</v>
      </c>
      <c r="F2461" s="31" t="s">
        <v>9482</v>
      </c>
      <c r="G2461" s="20"/>
      <c r="H2461" s="20"/>
    </row>
    <row r="2462" spans="1:8" ht="15.75" customHeight="1">
      <c r="A2462" s="31" t="str">
        <f>+Table_2[[#This Row],[Producto]]&amp;Table_2[[#This Row],[Numero]]</f>
        <v>PICOS PARA GAS122</v>
      </c>
      <c r="B2462" s="31" t="s">
        <v>58</v>
      </c>
      <c r="C2462" s="31">
        <v>122</v>
      </c>
      <c r="D2462" s="31" t="s">
        <v>5228</v>
      </c>
      <c r="E2462" s="32">
        <f>+VLOOKUP(Table_2[[#This Row],[ID]],LISTAS[],3,0)</f>
        <v>1127.68</v>
      </c>
      <c r="F2462" s="31" t="s">
        <v>9483</v>
      </c>
      <c r="G2462" s="20"/>
      <c r="H2462" s="20"/>
    </row>
    <row r="2463" spans="1:8" ht="15.75" customHeight="1">
      <c r="A2463" s="31" t="str">
        <f>+Table_2[[#This Row],[Producto]]&amp;Table_2[[#This Row],[Numero]]</f>
        <v>PICOS PARA GAS123</v>
      </c>
      <c r="B2463" s="31" t="s">
        <v>58</v>
      </c>
      <c r="C2463" s="31">
        <v>123</v>
      </c>
      <c r="D2463" s="31" t="s">
        <v>5229</v>
      </c>
      <c r="E2463" s="32">
        <f>+VLOOKUP(Table_2[[#This Row],[ID]],LISTAS[],3,0)</f>
        <v>1127.68</v>
      </c>
      <c r="F2463" s="31" t="s">
        <v>9484</v>
      </c>
      <c r="G2463" s="20"/>
      <c r="H2463" s="20"/>
    </row>
    <row r="2464" spans="1:8" ht="15.75" customHeight="1">
      <c r="A2464" s="31" t="str">
        <f>+Table_2[[#This Row],[Producto]]&amp;Table_2[[#This Row],[Numero]]</f>
        <v>PICOS PARA GAS125</v>
      </c>
      <c r="B2464" s="31" t="s">
        <v>58</v>
      </c>
      <c r="C2464" s="31">
        <v>125</v>
      </c>
      <c r="D2464" s="31" t="s">
        <v>5230</v>
      </c>
      <c r="E2464" s="32">
        <f>+VLOOKUP(Table_2[[#This Row],[ID]],LISTAS[],3,0)</f>
        <v>737.92</v>
      </c>
      <c r="F2464" s="31" t="s">
        <v>9485</v>
      </c>
      <c r="G2464" s="20"/>
      <c r="H2464" s="20"/>
    </row>
    <row r="2465" spans="1:8" ht="15.75" customHeight="1">
      <c r="A2465" s="31" t="str">
        <f>+Table_2[[#This Row],[Producto]]&amp;Table_2[[#This Row],[Numero]]</f>
        <v>PICOS PARA GAS139</v>
      </c>
      <c r="B2465" s="31" t="s">
        <v>58</v>
      </c>
      <c r="C2465" s="31">
        <v>139</v>
      </c>
      <c r="D2465" s="31" t="s">
        <v>5231</v>
      </c>
      <c r="E2465" s="32">
        <f>+VLOOKUP(Table_2[[#This Row],[ID]],LISTAS[],3,0)</f>
        <v>4468.63</v>
      </c>
      <c r="F2465" s="31" t="s">
        <v>9486</v>
      </c>
      <c r="G2465" s="20"/>
      <c r="H2465" s="20"/>
    </row>
    <row r="2466" spans="1:8" ht="15.75" customHeight="1">
      <c r="A2466" s="31" t="str">
        <f>+Table_2[[#This Row],[Producto]]&amp;Table_2[[#This Row],[Numero]]</f>
        <v>PICOS PARA GAS140</v>
      </c>
      <c r="B2466" s="31" t="s">
        <v>58</v>
      </c>
      <c r="C2466" s="31">
        <v>140</v>
      </c>
      <c r="D2466" s="31" t="s">
        <v>5232</v>
      </c>
      <c r="E2466" s="32">
        <f>+VLOOKUP(Table_2[[#This Row],[ID]],LISTAS[],3,0)</f>
        <v>1184.3900000000001</v>
      </c>
      <c r="F2466" s="31" t="s">
        <v>9487</v>
      </c>
      <c r="G2466" s="20"/>
      <c r="H2466" s="20"/>
    </row>
    <row r="2467" spans="1:8" ht="15.75" customHeight="1">
      <c r="A2467" s="31" t="str">
        <f>+Table_2[[#This Row],[Producto]]&amp;Table_2[[#This Row],[Numero]]</f>
        <v>PICOS PARA GAS145</v>
      </c>
      <c r="B2467" s="31" t="s">
        <v>58</v>
      </c>
      <c r="C2467" s="31">
        <v>145</v>
      </c>
      <c r="D2467" s="31" t="s">
        <v>5233</v>
      </c>
      <c r="E2467" s="32">
        <f>+VLOOKUP(Table_2[[#This Row],[ID]],LISTAS[],3,0)</f>
        <v>741.35</v>
      </c>
      <c r="F2467" s="31" t="s">
        <v>9488</v>
      </c>
      <c r="G2467" s="20"/>
      <c r="H2467" s="20"/>
    </row>
    <row r="2468" spans="1:8" ht="15.75" customHeight="1">
      <c r="A2468" s="31" t="str">
        <f>+Table_2[[#This Row],[Producto]]&amp;Table_2[[#This Row],[Numero]]</f>
        <v>PICOS PARA GAS156</v>
      </c>
      <c r="B2468" s="31" t="s">
        <v>58</v>
      </c>
      <c r="C2468" s="31">
        <v>156</v>
      </c>
      <c r="D2468" s="31" t="s">
        <v>5234</v>
      </c>
      <c r="E2468" s="32">
        <f>+VLOOKUP(Table_2[[#This Row],[ID]],LISTAS[],3,0)</f>
        <v>1179.8900000000001</v>
      </c>
      <c r="F2468" s="31" t="s">
        <v>9489</v>
      </c>
      <c r="G2468" s="20"/>
      <c r="H2468" s="20"/>
    </row>
    <row r="2469" spans="1:8" ht="15.75" customHeight="1">
      <c r="A2469" s="31" t="str">
        <f>+Table_2[[#This Row],[Producto]]&amp;Table_2[[#This Row],[Numero]]</f>
        <v>PICOS PARA GAS162</v>
      </c>
      <c r="B2469" s="31" t="s">
        <v>58</v>
      </c>
      <c r="C2469" s="31">
        <v>162</v>
      </c>
      <c r="D2469" s="31" t="s">
        <v>5235</v>
      </c>
      <c r="E2469" s="32">
        <f>+VLOOKUP(Table_2[[#This Row],[ID]],LISTAS[],3,0)</f>
        <v>830.1</v>
      </c>
      <c r="F2469" s="31" t="s">
        <v>9490</v>
      </c>
      <c r="G2469" s="20"/>
      <c r="H2469" s="20"/>
    </row>
    <row r="2470" spans="1:8" ht="15.75" customHeight="1">
      <c r="A2470" s="31" t="str">
        <f>+Table_2[[#This Row],[Producto]]&amp;Table_2[[#This Row],[Numero]]</f>
        <v>PICOS PARA GAS166</v>
      </c>
      <c r="B2470" s="31" t="s">
        <v>58</v>
      </c>
      <c r="C2470" s="31">
        <v>166</v>
      </c>
      <c r="D2470" s="31" t="s">
        <v>5236</v>
      </c>
      <c r="E2470" s="32">
        <f>+VLOOKUP(Table_2[[#This Row],[ID]],LISTAS[],3,0)</f>
        <v>983.89</v>
      </c>
      <c r="F2470" s="31" t="s">
        <v>9491</v>
      </c>
      <c r="G2470" s="20"/>
      <c r="H2470" s="20"/>
    </row>
    <row r="2471" spans="1:8" ht="15.75" customHeight="1">
      <c r="A2471" s="31" t="str">
        <f>+Table_2[[#This Row],[Producto]]&amp;Table_2[[#This Row],[Numero]]</f>
        <v>PICOS PARA GAS168</v>
      </c>
      <c r="B2471" s="31" t="s">
        <v>58</v>
      </c>
      <c r="C2471" s="31">
        <v>168</v>
      </c>
      <c r="D2471" s="31" t="s">
        <v>5237</v>
      </c>
      <c r="E2471" s="32">
        <f>+VLOOKUP(Table_2[[#This Row],[ID]],LISTAS[],3,0)</f>
        <v>1002.38</v>
      </c>
      <c r="F2471" s="31" t="s">
        <v>9492</v>
      </c>
      <c r="G2471" s="20"/>
      <c r="H2471" s="20"/>
    </row>
    <row r="2472" spans="1:8" ht="15.75" customHeight="1">
      <c r="A2472" s="31" t="str">
        <f>+Table_2[[#This Row],[Producto]]&amp;Table_2[[#This Row],[Numero]]</f>
        <v>PICOS PARA GASCalisuar</v>
      </c>
      <c r="B2472" s="31" t="s">
        <v>58</v>
      </c>
      <c r="C2472" s="31" t="s">
        <v>5238</v>
      </c>
      <c r="D2472" s="31" t="s">
        <v>5239</v>
      </c>
      <c r="E2472" s="32">
        <f>+VLOOKUP(Table_2[[#This Row],[ID]],LISTAS[],3,0)</f>
        <v>25450.880000000001</v>
      </c>
      <c r="F2472" s="31" t="s">
        <v>9493</v>
      </c>
      <c r="G2472" s="20"/>
      <c r="H2472" s="20"/>
    </row>
    <row r="2473" spans="1:8" ht="15.75" customHeight="1">
      <c r="A2473" s="31" t="str">
        <f>+Table_2[[#This Row],[Producto]]&amp;Table_2[[#This Row],[Numero]]</f>
        <v>REGATONES1</v>
      </c>
      <c r="B2473" s="31" t="s">
        <v>40</v>
      </c>
      <c r="C2473" s="31">
        <v>1</v>
      </c>
      <c r="D2473" s="31" t="s">
        <v>5240</v>
      </c>
      <c r="E2473" s="32">
        <f>+VLOOKUP(Table_2[[#This Row],[ID]],LISTAS[],3,0)</f>
        <v>86.35</v>
      </c>
      <c r="F2473" s="31" t="s">
        <v>9494</v>
      </c>
      <c r="G2473" s="20"/>
      <c r="H2473" s="20"/>
    </row>
    <row r="2474" spans="1:8" ht="15.75" customHeight="1">
      <c r="A2474" s="31" t="str">
        <f>+Table_2[[#This Row],[Producto]]&amp;Table_2[[#This Row],[Numero]]</f>
        <v>REGATONES3</v>
      </c>
      <c r="B2474" s="31" t="s">
        <v>40</v>
      </c>
      <c r="C2474" s="31">
        <v>3</v>
      </c>
      <c r="D2474" s="31" t="s">
        <v>5241</v>
      </c>
      <c r="E2474" s="32">
        <f>+VLOOKUP(Table_2[[#This Row],[ID]],LISTAS[],3,0)</f>
        <v>69.3</v>
      </c>
      <c r="F2474" s="31" t="s">
        <v>9495</v>
      </c>
      <c r="G2474" s="20"/>
      <c r="H2474" s="20"/>
    </row>
    <row r="2475" spans="1:8" ht="15.75" customHeight="1">
      <c r="A2475" s="31" t="str">
        <f>+Table_2[[#This Row],[Producto]]&amp;Table_2[[#This Row],[Numero]]</f>
        <v>REGATONES4</v>
      </c>
      <c r="B2475" s="31" t="s">
        <v>40</v>
      </c>
      <c r="C2475" s="31">
        <v>4</v>
      </c>
      <c r="D2475" s="31" t="s">
        <v>5242</v>
      </c>
      <c r="E2475" s="32">
        <f>+VLOOKUP(Table_2[[#This Row],[ID]],LISTAS[],3,0)</f>
        <v>75.08</v>
      </c>
      <c r="F2475" s="31" t="s">
        <v>9496</v>
      </c>
      <c r="G2475" s="20"/>
      <c r="H2475" s="20"/>
    </row>
    <row r="2476" spans="1:8" ht="15.75" customHeight="1">
      <c r="A2476" s="31" t="str">
        <f>+Table_2[[#This Row],[Producto]]&amp;Table_2[[#This Row],[Numero]]</f>
        <v>REGATONES5</v>
      </c>
      <c r="B2476" s="31" t="s">
        <v>40</v>
      </c>
      <c r="C2476" s="31">
        <v>5</v>
      </c>
      <c r="D2476" s="31" t="s">
        <v>5243</v>
      </c>
      <c r="E2476" s="32">
        <f>+VLOOKUP(Table_2[[#This Row],[ID]],LISTAS[],3,0)</f>
        <v>77.97</v>
      </c>
      <c r="F2476" s="31" t="s">
        <v>9497</v>
      </c>
      <c r="G2476" s="20"/>
      <c r="H2476" s="20"/>
    </row>
    <row r="2477" spans="1:8" ht="15.75" customHeight="1">
      <c r="A2477" s="31" t="str">
        <f>+Table_2[[#This Row],[Producto]]&amp;Table_2[[#This Row],[Numero]]</f>
        <v>REGATONES6</v>
      </c>
      <c r="B2477" s="31" t="s">
        <v>40</v>
      </c>
      <c r="C2477" s="31">
        <v>6</v>
      </c>
      <c r="D2477" s="31" t="s">
        <v>5244</v>
      </c>
      <c r="E2477" s="32">
        <f>+VLOOKUP(Table_2[[#This Row],[ID]],LISTAS[],3,0)</f>
        <v>86.63</v>
      </c>
      <c r="F2477" s="31" t="s">
        <v>9498</v>
      </c>
      <c r="G2477" s="20"/>
      <c r="H2477" s="20"/>
    </row>
    <row r="2478" spans="1:8" ht="15.75" customHeight="1">
      <c r="A2478" s="31" t="str">
        <f>+Table_2[[#This Row],[Producto]]&amp;Table_2[[#This Row],[Numero]]</f>
        <v>REGATONES7</v>
      </c>
      <c r="B2478" s="31" t="s">
        <v>40</v>
      </c>
      <c r="C2478" s="31">
        <v>7</v>
      </c>
      <c r="D2478" s="31" t="s">
        <v>5245</v>
      </c>
      <c r="E2478" s="32">
        <f>+VLOOKUP(Table_2[[#This Row],[ID]],LISTAS[],3,0)</f>
        <v>227.56</v>
      </c>
      <c r="F2478" s="31" t="s">
        <v>9499</v>
      </c>
      <c r="G2478" s="20"/>
      <c r="H2478" s="20"/>
    </row>
    <row r="2479" spans="1:8" ht="15.75" customHeight="1">
      <c r="A2479" s="31" t="str">
        <f>+Table_2[[#This Row],[Producto]]&amp;Table_2[[#This Row],[Numero]]</f>
        <v>REGATONES8</v>
      </c>
      <c r="B2479" s="31" t="s">
        <v>40</v>
      </c>
      <c r="C2479" s="31">
        <v>8</v>
      </c>
      <c r="D2479" s="31" t="s">
        <v>5246</v>
      </c>
      <c r="E2479" s="32">
        <f>+VLOOKUP(Table_2[[#This Row],[ID]],LISTAS[],3,0)</f>
        <v>160.88</v>
      </c>
      <c r="F2479" s="31" t="s">
        <v>9500</v>
      </c>
      <c r="G2479" s="20"/>
      <c r="H2479" s="20"/>
    </row>
    <row r="2480" spans="1:8" ht="15.75" customHeight="1">
      <c r="A2480" s="31" t="str">
        <f>+Table_2[[#This Row],[Producto]]&amp;Table_2[[#This Row],[Numero]]</f>
        <v>REGATONES9</v>
      </c>
      <c r="B2480" s="31" t="s">
        <v>40</v>
      </c>
      <c r="C2480" s="31">
        <v>9</v>
      </c>
      <c r="D2480" s="31" t="s">
        <v>5247</v>
      </c>
      <c r="E2480" s="32">
        <f>+VLOOKUP(Table_2[[#This Row],[ID]],LISTAS[],3,0)</f>
        <v>177.38</v>
      </c>
      <c r="F2480" s="31" t="s">
        <v>9501</v>
      </c>
      <c r="G2480" s="20"/>
      <c r="H2480" s="20"/>
    </row>
    <row r="2481" spans="1:8" ht="15.75" customHeight="1">
      <c r="A2481" s="31" t="str">
        <f>+Table_2[[#This Row],[Producto]]&amp;Table_2[[#This Row],[Numero]]</f>
        <v>REGATONES10</v>
      </c>
      <c r="B2481" s="31" t="s">
        <v>40</v>
      </c>
      <c r="C2481" s="31">
        <v>10</v>
      </c>
      <c r="D2481" s="31" t="s">
        <v>5248</v>
      </c>
      <c r="E2481" s="32">
        <f>+VLOOKUP(Table_2[[#This Row],[ID]],LISTAS[],3,0)</f>
        <v>333.33</v>
      </c>
      <c r="F2481" s="31" t="s">
        <v>9502</v>
      </c>
      <c r="G2481" s="20"/>
      <c r="H2481" s="20"/>
    </row>
    <row r="2482" spans="1:8" ht="15.75" customHeight="1">
      <c r="A2482" s="31" t="str">
        <f>+Table_2[[#This Row],[Producto]]&amp;Table_2[[#This Row],[Numero]]</f>
        <v>REGATONES11</v>
      </c>
      <c r="B2482" s="31" t="s">
        <v>40</v>
      </c>
      <c r="C2482" s="31">
        <v>11</v>
      </c>
      <c r="D2482" s="31" t="s">
        <v>5249</v>
      </c>
      <c r="E2482" s="32">
        <f>+VLOOKUP(Table_2[[#This Row],[ID]],LISTAS[],3,0)</f>
        <v>274.32</v>
      </c>
      <c r="F2482" s="31" t="s">
        <v>9503</v>
      </c>
      <c r="G2482" s="20"/>
      <c r="H2482" s="20"/>
    </row>
    <row r="2483" spans="1:8" ht="15.75" customHeight="1">
      <c r="A2483" s="31" t="str">
        <f>+Table_2[[#This Row],[Producto]]&amp;Table_2[[#This Row],[Numero]]</f>
        <v>REGATONES16</v>
      </c>
      <c r="B2483" s="31" t="s">
        <v>40</v>
      </c>
      <c r="C2483" s="31">
        <v>16</v>
      </c>
      <c r="D2483" s="31" t="s">
        <v>5250</v>
      </c>
      <c r="E2483" s="32">
        <f>+VLOOKUP(Table_2[[#This Row],[ID]],LISTAS[],3,0)</f>
        <v>387.76</v>
      </c>
      <c r="F2483" s="31" t="s">
        <v>9504</v>
      </c>
      <c r="G2483" s="20"/>
      <c r="H2483" s="20"/>
    </row>
    <row r="2484" spans="1:8" ht="15.75" customHeight="1">
      <c r="A2484" s="31" t="str">
        <f>+Table_2[[#This Row],[Producto]]&amp;Table_2[[#This Row],[Numero]]</f>
        <v>REGATONES17</v>
      </c>
      <c r="B2484" s="31" t="s">
        <v>40</v>
      </c>
      <c r="C2484" s="31">
        <v>17</v>
      </c>
      <c r="D2484" s="31" t="s">
        <v>5251</v>
      </c>
      <c r="E2484" s="32">
        <f>+VLOOKUP(Table_2[[#This Row],[ID]],LISTAS[],3,0)</f>
        <v>512.82000000000005</v>
      </c>
      <c r="F2484" s="31" t="s">
        <v>9505</v>
      </c>
      <c r="G2484" s="20"/>
      <c r="H2484" s="20"/>
    </row>
    <row r="2485" spans="1:8" ht="15.75" customHeight="1">
      <c r="A2485" s="31" t="str">
        <f>+Table_2[[#This Row],[Producto]]&amp;Table_2[[#This Row],[Numero]]</f>
        <v>REGATONES12</v>
      </c>
      <c r="B2485" s="31" t="s">
        <v>40</v>
      </c>
      <c r="C2485" s="31">
        <v>12</v>
      </c>
      <c r="D2485" s="31" t="s">
        <v>5252</v>
      </c>
      <c r="E2485" s="32">
        <f>+VLOOKUP(Table_2[[#This Row],[ID]],LISTAS[],3,0)</f>
        <v>182.4</v>
      </c>
      <c r="F2485" s="31" t="s">
        <v>9506</v>
      </c>
      <c r="G2485" s="20"/>
      <c r="H2485" s="20"/>
    </row>
    <row r="2486" spans="1:8" ht="15.75" customHeight="1">
      <c r="A2486" s="31" t="str">
        <f>+Table_2[[#This Row],[Producto]]&amp;Table_2[[#This Row],[Numero]]</f>
        <v>REGATONES13</v>
      </c>
      <c r="B2486" s="31" t="s">
        <v>40</v>
      </c>
      <c r="C2486" s="31">
        <v>13</v>
      </c>
      <c r="D2486" s="31" t="s">
        <v>5253</v>
      </c>
      <c r="E2486" s="32">
        <f>+VLOOKUP(Table_2[[#This Row],[ID]],LISTAS[],3,0)</f>
        <v>192.53</v>
      </c>
      <c r="F2486" s="31" t="s">
        <v>9507</v>
      </c>
      <c r="G2486" s="20"/>
      <c r="H2486" s="20"/>
    </row>
    <row r="2487" spans="1:8" ht="15.75" customHeight="1">
      <c r="A2487" s="31" t="str">
        <f>+Table_2[[#This Row],[Producto]]&amp;Table_2[[#This Row],[Numero]]</f>
        <v>REGATONES14</v>
      </c>
      <c r="B2487" s="31" t="s">
        <v>40</v>
      </c>
      <c r="C2487" s="31">
        <v>14</v>
      </c>
      <c r="D2487" s="31" t="s">
        <v>5254</v>
      </c>
      <c r="E2487" s="32">
        <f>+VLOOKUP(Table_2[[#This Row],[ID]],LISTAS[],3,0)</f>
        <v>204.61</v>
      </c>
      <c r="F2487" s="31" t="s">
        <v>9508</v>
      </c>
      <c r="G2487" s="20"/>
      <c r="H2487" s="20"/>
    </row>
    <row r="2488" spans="1:8" ht="15.75" customHeight="1">
      <c r="A2488" s="31" t="str">
        <f>+Table_2[[#This Row],[Producto]]&amp;Table_2[[#This Row],[Numero]]</f>
        <v>REGATONES15</v>
      </c>
      <c r="B2488" s="31" t="s">
        <v>40</v>
      </c>
      <c r="C2488" s="31">
        <v>15</v>
      </c>
      <c r="D2488" s="31" t="s">
        <v>5255</v>
      </c>
      <c r="E2488" s="32">
        <f>+VLOOKUP(Table_2[[#This Row],[ID]],LISTAS[],3,0)</f>
        <v>237.6</v>
      </c>
      <c r="F2488" s="31" t="s">
        <v>9509</v>
      </c>
      <c r="G2488" s="20"/>
      <c r="H2488" s="20"/>
    </row>
    <row r="2489" spans="1:8" ht="15.75" customHeight="1">
      <c r="A2489" s="31" t="str">
        <f>+Table_2[[#This Row],[Producto]]&amp;Table_2[[#This Row],[Numero]]</f>
        <v>REGATONES19</v>
      </c>
      <c r="B2489" s="31" t="s">
        <v>40</v>
      </c>
      <c r="C2489" s="31">
        <v>19</v>
      </c>
      <c r="D2489" s="31" t="s">
        <v>5256</v>
      </c>
      <c r="E2489" s="32">
        <f>+VLOOKUP(Table_2[[#This Row],[ID]],LISTAS[],3,0)</f>
        <v>101.65</v>
      </c>
      <c r="F2489" s="31" t="s">
        <v>9510</v>
      </c>
      <c r="G2489" s="20"/>
      <c r="H2489" s="20"/>
    </row>
    <row r="2490" spans="1:8" ht="15.75" customHeight="1">
      <c r="A2490" s="31" t="str">
        <f>+Table_2[[#This Row],[Producto]]&amp;Table_2[[#This Row],[Numero]]</f>
        <v>REGATONES20</v>
      </c>
      <c r="B2490" s="31" t="s">
        <v>40</v>
      </c>
      <c r="C2490" s="31">
        <v>20</v>
      </c>
      <c r="D2490" s="31" t="s">
        <v>5257</v>
      </c>
      <c r="E2490" s="32">
        <f>+VLOOKUP(Table_2[[#This Row],[ID]],LISTAS[],3,0)</f>
        <v>107.25</v>
      </c>
      <c r="F2490" s="31" t="s">
        <v>9511</v>
      </c>
      <c r="G2490" s="20"/>
      <c r="H2490" s="20"/>
    </row>
    <row r="2491" spans="1:8" ht="15.75" customHeight="1">
      <c r="A2491" s="31" t="str">
        <f>+Table_2[[#This Row],[Producto]]&amp;Table_2[[#This Row],[Numero]]</f>
        <v>REGATONES23</v>
      </c>
      <c r="B2491" s="31" t="s">
        <v>40</v>
      </c>
      <c r="C2491" s="31">
        <v>23</v>
      </c>
      <c r="D2491" s="31" t="s">
        <v>5258</v>
      </c>
      <c r="E2491" s="32">
        <f>+VLOOKUP(Table_2[[#This Row],[ID]],LISTAS[],3,0)</f>
        <v>80.849999999999994</v>
      </c>
      <c r="F2491" s="31" t="s">
        <v>9512</v>
      </c>
      <c r="G2491" s="20"/>
      <c r="H2491" s="20"/>
    </row>
    <row r="2492" spans="1:8" ht="15.75" customHeight="1">
      <c r="A2492" s="31" t="str">
        <f>+Table_2[[#This Row],[Producto]]&amp;Table_2[[#This Row],[Numero]]</f>
        <v>REGATONES26</v>
      </c>
      <c r="B2492" s="31" t="s">
        <v>40</v>
      </c>
      <c r="C2492" s="31">
        <v>26</v>
      </c>
      <c r="D2492" s="31" t="s">
        <v>5259</v>
      </c>
      <c r="E2492" s="32">
        <f>+VLOOKUP(Table_2[[#This Row],[ID]],LISTAS[],3,0)</f>
        <v>123.75</v>
      </c>
      <c r="F2492" s="31" t="s">
        <v>9513</v>
      </c>
      <c r="G2492" s="20"/>
      <c r="H2492" s="20"/>
    </row>
    <row r="2493" spans="1:8" ht="15.75" customHeight="1">
      <c r="A2493" s="31" t="str">
        <f>+Table_2[[#This Row],[Producto]]&amp;Table_2[[#This Row],[Numero]]</f>
        <v>REGATONES27</v>
      </c>
      <c r="B2493" s="31" t="s">
        <v>40</v>
      </c>
      <c r="C2493" s="31">
        <v>27</v>
      </c>
      <c r="D2493" s="31" t="s">
        <v>5260</v>
      </c>
      <c r="E2493" s="32">
        <f>+VLOOKUP(Table_2[[#This Row],[ID]],LISTAS[],3,0)</f>
        <v>273.60000000000002</v>
      </c>
      <c r="F2493" s="31" t="s">
        <v>9514</v>
      </c>
      <c r="G2493" s="20"/>
      <c r="H2493" s="20"/>
    </row>
    <row r="2494" spans="1:8" ht="15.75" customHeight="1">
      <c r="A2494" s="31" t="str">
        <f>+Table_2[[#This Row],[Producto]]&amp;Table_2[[#This Row],[Numero]]</f>
        <v>REGATONES29</v>
      </c>
      <c r="B2494" s="31" t="s">
        <v>40</v>
      </c>
      <c r="C2494" s="31">
        <v>29</v>
      </c>
      <c r="D2494" s="31" t="s">
        <v>5261</v>
      </c>
      <c r="E2494" s="32">
        <f>+VLOOKUP(Table_2[[#This Row],[ID]],LISTAS[],3,0)</f>
        <v>144</v>
      </c>
      <c r="F2494" s="31" t="s">
        <v>9515</v>
      </c>
      <c r="G2494" s="20"/>
      <c r="H2494" s="20"/>
    </row>
    <row r="2495" spans="1:8" ht="15.75" customHeight="1">
      <c r="A2495" s="31" t="str">
        <f>+Table_2[[#This Row],[Producto]]&amp;Table_2[[#This Row],[Numero]]</f>
        <v>REGATONES30</v>
      </c>
      <c r="B2495" s="31" t="s">
        <v>40</v>
      </c>
      <c r="C2495" s="31">
        <v>30</v>
      </c>
      <c r="D2495" s="31" t="s">
        <v>5262</v>
      </c>
      <c r="E2495" s="32">
        <f>+VLOOKUP(Table_2[[#This Row],[ID]],LISTAS[],3,0)</f>
        <v>170.89</v>
      </c>
      <c r="F2495" s="31" t="s">
        <v>9516</v>
      </c>
      <c r="G2495" s="20"/>
      <c r="H2495" s="20"/>
    </row>
    <row r="2496" spans="1:8" ht="15.75" customHeight="1">
      <c r="A2496" s="31" t="str">
        <f>+Table_2[[#This Row],[Producto]]&amp;Table_2[[#This Row],[Numero]]</f>
        <v>REGATONES31</v>
      </c>
      <c r="B2496" s="31" t="s">
        <v>40</v>
      </c>
      <c r="C2496" s="31">
        <v>31</v>
      </c>
      <c r="D2496" s="31" t="s">
        <v>5263</v>
      </c>
      <c r="E2496" s="32">
        <f>+VLOOKUP(Table_2[[#This Row],[ID]],LISTAS[],3,0)</f>
        <v>277.2</v>
      </c>
      <c r="F2496" s="31" t="s">
        <v>9517</v>
      </c>
      <c r="G2496" s="20"/>
      <c r="H2496" s="20"/>
    </row>
    <row r="2497" spans="1:8" ht="15.75" customHeight="1">
      <c r="A2497" s="31" t="str">
        <f>+Table_2[[#This Row],[Producto]]&amp;Table_2[[#This Row],[Numero]]</f>
        <v>REGATONES32</v>
      </c>
      <c r="B2497" s="31" t="s">
        <v>40</v>
      </c>
      <c r="C2497" s="31">
        <v>32</v>
      </c>
      <c r="D2497" s="31" t="s">
        <v>5264</v>
      </c>
      <c r="E2497" s="32">
        <f>+VLOOKUP(Table_2[[#This Row],[ID]],LISTAS[],3,0)</f>
        <v>278.22000000000003</v>
      </c>
      <c r="F2497" s="31" t="s">
        <v>9518</v>
      </c>
      <c r="G2497" s="20"/>
      <c r="H2497" s="20"/>
    </row>
    <row r="2498" spans="1:8" ht="15.75" customHeight="1">
      <c r="A2498" s="31" t="str">
        <f>+Table_2[[#This Row],[Producto]]&amp;Table_2[[#This Row],[Numero]]</f>
        <v>REGATONES33</v>
      </c>
      <c r="B2498" s="31" t="s">
        <v>40</v>
      </c>
      <c r="C2498" s="31">
        <v>33</v>
      </c>
      <c r="D2498" s="31" t="s">
        <v>5265</v>
      </c>
      <c r="E2498" s="32">
        <f>+VLOOKUP(Table_2[[#This Row],[ID]],LISTAS[],3,0)</f>
        <v>466.67</v>
      </c>
      <c r="F2498" s="31" t="s">
        <v>9519</v>
      </c>
      <c r="G2498" s="20"/>
      <c r="H2498" s="20"/>
    </row>
    <row r="2499" spans="1:8" ht="15.75" customHeight="1">
      <c r="A2499" s="31" t="str">
        <f>+Table_2[[#This Row],[Producto]]&amp;Table_2[[#This Row],[Numero]]</f>
        <v>REGATONES34</v>
      </c>
      <c r="B2499" s="31" t="s">
        <v>40</v>
      </c>
      <c r="C2499" s="31">
        <v>34</v>
      </c>
      <c r="D2499" s="31" t="s">
        <v>5266</v>
      </c>
      <c r="E2499" s="32">
        <f>+VLOOKUP(Table_2[[#This Row],[ID]],LISTAS[],3,0)</f>
        <v>474.38</v>
      </c>
      <c r="F2499" s="31" t="s">
        <v>9520</v>
      </c>
      <c r="G2499" s="20"/>
      <c r="H2499" s="20"/>
    </row>
    <row r="2500" spans="1:8" ht="15.75" customHeight="1">
      <c r="A2500" s="31" t="str">
        <f>+Table_2[[#This Row],[Producto]]&amp;Table_2[[#This Row],[Numero]]</f>
        <v>REGATONES35</v>
      </c>
      <c r="B2500" s="31" t="s">
        <v>40</v>
      </c>
      <c r="C2500" s="31">
        <v>35</v>
      </c>
      <c r="D2500" s="31" t="s">
        <v>5267</v>
      </c>
      <c r="E2500" s="32">
        <f>+VLOOKUP(Table_2[[#This Row],[ID]],LISTAS[],3,0)</f>
        <v>140.72999999999999</v>
      </c>
      <c r="F2500" s="31" t="s">
        <v>9521</v>
      </c>
      <c r="G2500" s="20"/>
      <c r="H2500" s="20"/>
    </row>
    <row r="2501" spans="1:8" ht="15.75" customHeight="1">
      <c r="A2501" s="31" t="str">
        <f>+Table_2[[#This Row],[Producto]]&amp;Table_2[[#This Row],[Numero]]</f>
        <v>REGATONES36</v>
      </c>
      <c r="B2501" s="31" t="s">
        <v>40</v>
      </c>
      <c r="C2501" s="31">
        <v>36</v>
      </c>
      <c r="D2501" s="31" t="s">
        <v>5268</v>
      </c>
      <c r="E2501" s="32">
        <f>+VLOOKUP(Table_2[[#This Row],[ID]],LISTAS[],3,0)</f>
        <v>77.97</v>
      </c>
      <c r="F2501" s="31" t="s">
        <v>9522</v>
      </c>
      <c r="G2501" s="20"/>
      <c r="H2501" s="20"/>
    </row>
    <row r="2502" spans="1:8" ht="15.75" customHeight="1">
      <c r="A2502" s="31" t="str">
        <f>+Table_2[[#This Row],[Producto]]&amp;Table_2[[#This Row],[Numero]]</f>
        <v>REGATONES37</v>
      </c>
      <c r="B2502" s="31" t="s">
        <v>40</v>
      </c>
      <c r="C2502" s="31">
        <v>37</v>
      </c>
      <c r="D2502" s="31" t="s">
        <v>5269</v>
      </c>
      <c r="E2502" s="32">
        <f>+VLOOKUP(Table_2[[#This Row],[ID]],LISTAS[],3,0)</f>
        <v>103.95</v>
      </c>
      <c r="F2502" s="31" t="s">
        <v>9523</v>
      </c>
      <c r="G2502" s="20"/>
      <c r="H2502" s="20"/>
    </row>
    <row r="2503" spans="1:8" ht="15.75" customHeight="1">
      <c r="A2503" s="31" t="str">
        <f>+Table_2[[#This Row],[Producto]]&amp;Table_2[[#This Row],[Numero]]</f>
        <v>REGATONES38</v>
      </c>
      <c r="B2503" s="31" t="s">
        <v>40</v>
      </c>
      <c r="C2503" s="31">
        <v>38</v>
      </c>
      <c r="D2503" s="31" t="s">
        <v>5270</v>
      </c>
      <c r="E2503" s="32">
        <f>+VLOOKUP(Table_2[[#This Row],[ID]],LISTAS[],3,0)</f>
        <v>176.67</v>
      </c>
      <c r="F2503" s="31" t="s">
        <v>9524</v>
      </c>
      <c r="G2503" s="20"/>
      <c r="H2503" s="20"/>
    </row>
    <row r="2504" spans="1:8" ht="15.75" customHeight="1">
      <c r="A2504" s="31" t="str">
        <f>+Table_2[[#This Row],[Producto]]&amp;Table_2[[#This Row],[Numero]]</f>
        <v>REGATONES39</v>
      </c>
      <c r="B2504" s="31" t="s">
        <v>40</v>
      </c>
      <c r="C2504" s="31">
        <v>39</v>
      </c>
      <c r="D2504" s="31" t="s">
        <v>5271</v>
      </c>
      <c r="E2504" s="32">
        <f>+VLOOKUP(Table_2[[#This Row],[ID]],LISTAS[],3,0)</f>
        <v>305.31</v>
      </c>
      <c r="F2504" s="31" t="s">
        <v>9525</v>
      </c>
      <c r="G2504" s="20"/>
      <c r="H2504" s="20"/>
    </row>
    <row r="2505" spans="1:8" ht="15.75" customHeight="1">
      <c r="A2505" s="31" t="str">
        <f>+Table_2[[#This Row],[Producto]]&amp;Table_2[[#This Row],[Numero]]</f>
        <v>REGATONES40</v>
      </c>
      <c r="B2505" s="31" t="s">
        <v>40</v>
      </c>
      <c r="C2505" s="31">
        <v>40</v>
      </c>
      <c r="D2505" s="31" t="s">
        <v>5272</v>
      </c>
      <c r="E2505" s="32">
        <f>+VLOOKUP(Table_2[[#This Row],[ID]],LISTAS[],3,0)</f>
        <v>280.5</v>
      </c>
      <c r="F2505" s="31" t="s">
        <v>9526</v>
      </c>
      <c r="G2505" s="20"/>
      <c r="H2505" s="20"/>
    </row>
    <row r="2506" spans="1:8" ht="15.75" customHeight="1">
      <c r="A2506" s="31" t="str">
        <f>+Table_2[[#This Row],[Producto]]&amp;Table_2[[#This Row],[Numero]]</f>
        <v>REGATONES41</v>
      </c>
      <c r="B2506" s="31" t="s">
        <v>40</v>
      </c>
      <c r="C2506" s="31">
        <v>41</v>
      </c>
      <c r="D2506" s="31" t="s">
        <v>5273</v>
      </c>
      <c r="E2506" s="32">
        <f>+VLOOKUP(Table_2[[#This Row],[ID]],LISTAS[],3,0)</f>
        <v>452.87</v>
      </c>
      <c r="F2506" s="31" t="s">
        <v>9527</v>
      </c>
      <c r="G2506" s="20"/>
      <c r="H2506" s="20"/>
    </row>
    <row r="2507" spans="1:8" ht="15.75" customHeight="1">
      <c r="A2507" s="31" t="str">
        <f>+Table_2[[#This Row],[Producto]]&amp;Table_2[[#This Row],[Numero]]</f>
        <v>REGATONES42</v>
      </c>
      <c r="B2507" s="31" t="s">
        <v>40</v>
      </c>
      <c r="C2507" s="31">
        <v>42</v>
      </c>
      <c r="D2507" s="31" t="s">
        <v>5274</v>
      </c>
      <c r="E2507" s="32">
        <f>+VLOOKUP(Table_2[[#This Row],[ID]],LISTAS[],3,0)</f>
        <v>490.88</v>
      </c>
      <c r="F2507" s="31" t="s">
        <v>9528</v>
      </c>
      <c r="G2507" s="20"/>
      <c r="H2507" s="20"/>
    </row>
    <row r="2508" spans="1:8" ht="15.75" customHeight="1">
      <c r="A2508" s="31" t="str">
        <f>+Table_2[[#This Row],[Producto]]&amp;Table_2[[#This Row],[Numero]]</f>
        <v>REGATONES44</v>
      </c>
      <c r="B2508" s="31" t="s">
        <v>40</v>
      </c>
      <c r="C2508" s="31">
        <v>44</v>
      </c>
      <c r="D2508" s="31" t="s">
        <v>5275</v>
      </c>
      <c r="E2508" s="32">
        <f>+VLOOKUP(Table_2[[#This Row],[ID]],LISTAS[],3,0)</f>
        <v>99.33</v>
      </c>
      <c r="F2508" s="31" t="s">
        <v>9529</v>
      </c>
      <c r="G2508" s="20"/>
      <c r="H2508" s="20"/>
    </row>
    <row r="2509" spans="1:8" ht="15.75" customHeight="1">
      <c r="A2509" s="31" t="str">
        <f>+Table_2[[#This Row],[Producto]]&amp;Table_2[[#This Row],[Numero]]</f>
        <v>REGATONES45</v>
      </c>
      <c r="B2509" s="31" t="s">
        <v>40</v>
      </c>
      <c r="C2509" s="31">
        <v>45</v>
      </c>
      <c r="D2509" s="31" t="s">
        <v>5276</v>
      </c>
      <c r="E2509" s="32">
        <f>+VLOOKUP(Table_2[[#This Row],[ID]],LISTAS[],3,0)</f>
        <v>287.11</v>
      </c>
      <c r="F2509" s="31" t="s">
        <v>9530</v>
      </c>
      <c r="G2509" s="20"/>
      <c r="H2509" s="20"/>
    </row>
    <row r="2510" spans="1:8" ht="15.75" customHeight="1">
      <c r="A2510" s="31" t="str">
        <f>+Table_2[[#This Row],[Producto]]&amp;Table_2[[#This Row],[Numero]]</f>
        <v>REGATONES46</v>
      </c>
      <c r="B2510" s="31" t="s">
        <v>40</v>
      </c>
      <c r="C2510" s="31">
        <v>46</v>
      </c>
      <c r="D2510" s="31" t="s">
        <v>5277</v>
      </c>
      <c r="E2510" s="32">
        <f>+VLOOKUP(Table_2[[#This Row],[ID]],LISTAS[],3,0)</f>
        <v>159.11000000000001</v>
      </c>
      <c r="F2510" s="31" t="s">
        <v>9531</v>
      </c>
      <c r="G2510" s="20"/>
      <c r="H2510" s="20"/>
    </row>
    <row r="2511" spans="1:8" ht="15.75" customHeight="1">
      <c r="A2511" s="31" t="str">
        <f>+Table_2[[#This Row],[Producto]]&amp;Table_2[[#This Row],[Numero]]</f>
        <v>REGATONES47</v>
      </c>
      <c r="B2511" s="31" t="s">
        <v>40</v>
      </c>
      <c r="C2511" s="31">
        <v>47</v>
      </c>
      <c r="D2511" s="31" t="s">
        <v>5278</v>
      </c>
      <c r="E2511" s="32">
        <f>+VLOOKUP(Table_2[[#This Row],[ID]],LISTAS[],3,0)</f>
        <v>148.5</v>
      </c>
      <c r="F2511" s="31" t="s">
        <v>9532</v>
      </c>
      <c r="G2511" s="20"/>
      <c r="H2511" s="20"/>
    </row>
    <row r="2512" spans="1:8" ht="15.75" customHeight="1">
      <c r="A2512" s="31" t="str">
        <f>+Table_2[[#This Row],[Producto]]&amp;Table_2[[#This Row],[Numero]]</f>
        <v>REGATONES48</v>
      </c>
      <c r="B2512" s="31" t="s">
        <v>40</v>
      </c>
      <c r="C2512" s="31">
        <v>48</v>
      </c>
      <c r="D2512" s="31" t="s">
        <v>5279</v>
      </c>
      <c r="E2512" s="32">
        <f>+VLOOKUP(Table_2[[#This Row],[ID]],LISTAS[],3,0)</f>
        <v>191.11</v>
      </c>
      <c r="F2512" s="31" t="s">
        <v>9533</v>
      </c>
      <c r="G2512" s="20"/>
      <c r="H2512" s="20"/>
    </row>
    <row r="2513" spans="1:8" ht="15.75" customHeight="1">
      <c r="A2513" s="31" t="str">
        <f>+Table_2[[#This Row],[Producto]]&amp;Table_2[[#This Row],[Numero]]</f>
        <v>REGATONES50</v>
      </c>
      <c r="B2513" s="31" t="s">
        <v>40</v>
      </c>
      <c r="C2513" s="31">
        <v>50</v>
      </c>
      <c r="D2513" s="31" t="s">
        <v>5280</v>
      </c>
      <c r="E2513" s="32">
        <f>+VLOOKUP(Table_2[[#This Row],[ID]],LISTAS[],3,0)</f>
        <v>155.93</v>
      </c>
      <c r="F2513" s="31" t="s">
        <v>9534</v>
      </c>
      <c r="G2513" s="20"/>
      <c r="H2513" s="20"/>
    </row>
    <row r="2514" spans="1:8" ht="15.75" customHeight="1">
      <c r="A2514" s="31" t="str">
        <f>+Table_2[[#This Row],[Producto]]&amp;Table_2[[#This Row],[Numero]]</f>
        <v>REGATONES51</v>
      </c>
      <c r="B2514" s="31" t="s">
        <v>40</v>
      </c>
      <c r="C2514" s="31">
        <v>51</v>
      </c>
      <c r="D2514" s="31" t="s">
        <v>5281</v>
      </c>
      <c r="E2514" s="32">
        <f>+VLOOKUP(Table_2[[#This Row],[ID]],LISTAS[],3,0)</f>
        <v>188.27</v>
      </c>
      <c r="F2514" s="31" t="s">
        <v>9535</v>
      </c>
      <c r="G2514" s="20"/>
      <c r="H2514" s="20"/>
    </row>
    <row r="2515" spans="1:8" ht="15.75" customHeight="1">
      <c r="A2515" s="31" t="str">
        <f>+Table_2[[#This Row],[Producto]]&amp;Table_2[[#This Row],[Numero]]</f>
        <v>REGATONES52</v>
      </c>
      <c r="B2515" s="31" t="s">
        <v>40</v>
      </c>
      <c r="C2515" s="31">
        <v>52</v>
      </c>
      <c r="D2515" s="31" t="s">
        <v>5282</v>
      </c>
      <c r="E2515" s="32">
        <f>+VLOOKUP(Table_2[[#This Row],[ID]],LISTAS[],3,0)</f>
        <v>329.78</v>
      </c>
      <c r="F2515" s="31" t="s">
        <v>9536</v>
      </c>
      <c r="G2515" s="20"/>
      <c r="H2515" s="20"/>
    </row>
    <row r="2516" spans="1:8" ht="15.75" customHeight="1">
      <c r="A2516" s="31" t="str">
        <f>+Table_2[[#This Row],[Producto]]&amp;Table_2[[#This Row],[Numero]]</f>
        <v>REGATONES53</v>
      </c>
      <c r="B2516" s="31" t="s">
        <v>40</v>
      </c>
      <c r="C2516" s="31">
        <v>53</v>
      </c>
      <c r="D2516" s="31" t="s">
        <v>5283</v>
      </c>
      <c r="E2516" s="32">
        <f>+VLOOKUP(Table_2[[#This Row],[ID]],LISTAS[],3,0)</f>
        <v>288.75</v>
      </c>
      <c r="F2516" s="31" t="s">
        <v>9537</v>
      </c>
      <c r="G2516" s="20"/>
      <c r="H2516" s="20"/>
    </row>
    <row r="2517" spans="1:8" ht="15.75" customHeight="1">
      <c r="A2517" s="31" t="str">
        <f>+Table_2[[#This Row],[Producto]]&amp;Table_2[[#This Row],[Numero]]</f>
        <v>REGATONES54</v>
      </c>
      <c r="B2517" s="31" t="s">
        <v>40</v>
      </c>
      <c r="C2517" s="31">
        <v>54</v>
      </c>
      <c r="D2517" s="31" t="s">
        <v>5284</v>
      </c>
      <c r="E2517" s="32">
        <f>+VLOOKUP(Table_2[[#This Row],[ID]],LISTAS[],3,0)</f>
        <v>330.75</v>
      </c>
      <c r="F2517" s="31" t="s">
        <v>9538</v>
      </c>
      <c r="G2517" s="20"/>
      <c r="H2517" s="20"/>
    </row>
    <row r="2518" spans="1:8" ht="15.75" customHeight="1">
      <c r="A2518" s="31" t="str">
        <f>+Table_2[[#This Row],[Producto]]&amp;Table_2[[#This Row],[Numero]]</f>
        <v>REGATONES60</v>
      </c>
      <c r="B2518" s="31" t="s">
        <v>40</v>
      </c>
      <c r="C2518" s="31">
        <v>60</v>
      </c>
      <c r="D2518" s="31" t="s">
        <v>5285</v>
      </c>
      <c r="E2518" s="32">
        <f>+VLOOKUP(Table_2[[#This Row],[ID]],LISTAS[],3,0)</f>
        <v>1357.13</v>
      </c>
      <c r="F2518" s="31" t="s">
        <v>9539</v>
      </c>
      <c r="G2518" s="20"/>
      <c r="H2518" s="20"/>
    </row>
    <row r="2519" spans="1:8" ht="15.75" customHeight="1">
      <c r="A2519" s="31" t="str">
        <f>+Table_2[[#This Row],[Producto]]&amp;Table_2[[#This Row],[Numero]]</f>
        <v>REGATONES61</v>
      </c>
      <c r="B2519" s="31" t="s">
        <v>40</v>
      </c>
      <c r="C2519" s="31">
        <v>61</v>
      </c>
      <c r="D2519" s="31" t="s">
        <v>5286</v>
      </c>
      <c r="E2519" s="32">
        <f>+VLOOKUP(Table_2[[#This Row],[ID]],LISTAS[],3,0)</f>
        <v>1608.75</v>
      </c>
      <c r="F2519" s="31" t="s">
        <v>9540</v>
      </c>
      <c r="G2519" s="20"/>
      <c r="H2519" s="20"/>
    </row>
    <row r="2520" spans="1:8" ht="15.75" customHeight="1">
      <c r="A2520" s="31" t="str">
        <f>+Table_2[[#This Row],[Producto]]&amp;Table_2[[#This Row],[Numero]]</f>
        <v>REGATONES63</v>
      </c>
      <c r="B2520" s="31" t="s">
        <v>40</v>
      </c>
      <c r="C2520" s="31">
        <v>63</v>
      </c>
      <c r="D2520" s="31" t="s">
        <v>5287</v>
      </c>
      <c r="E2520" s="32">
        <f>+VLOOKUP(Table_2[[#This Row],[ID]],LISTAS[],3,0)</f>
        <v>1460.25</v>
      </c>
      <c r="F2520" s="31" t="s">
        <v>9541</v>
      </c>
      <c r="G2520" s="20"/>
      <c r="H2520" s="20"/>
    </row>
    <row r="2521" spans="1:8" ht="15.75" customHeight="1">
      <c r="A2521" s="31" t="str">
        <f>+Table_2[[#This Row],[Producto]]&amp;Table_2[[#This Row],[Numero]]</f>
        <v>REGATONES64</v>
      </c>
      <c r="B2521" s="31" t="s">
        <v>40</v>
      </c>
      <c r="C2521" s="31">
        <v>64</v>
      </c>
      <c r="D2521" s="31" t="s">
        <v>5288</v>
      </c>
      <c r="E2521" s="32">
        <f>+VLOOKUP(Table_2[[#This Row],[ID]],LISTAS[],3,0)</f>
        <v>1307.6300000000001</v>
      </c>
      <c r="F2521" s="31" t="s">
        <v>9542</v>
      </c>
      <c r="G2521" s="20"/>
      <c r="H2521" s="20"/>
    </row>
    <row r="2522" spans="1:8" ht="15.75" customHeight="1">
      <c r="A2522" s="31" t="str">
        <f>+Table_2[[#This Row],[Producto]]&amp;Table_2[[#This Row],[Numero]]</f>
        <v>REGATONES65</v>
      </c>
      <c r="B2522" s="31" t="s">
        <v>40</v>
      </c>
      <c r="C2522" s="31">
        <v>65</v>
      </c>
      <c r="D2522" s="31" t="s">
        <v>5289</v>
      </c>
      <c r="E2522" s="32">
        <f>+VLOOKUP(Table_2[[#This Row],[ID]],LISTAS[],3,0)</f>
        <v>1621.13</v>
      </c>
      <c r="F2522" s="31" t="s">
        <v>9543</v>
      </c>
      <c r="G2522" s="20"/>
      <c r="H2522" s="20"/>
    </row>
    <row r="2523" spans="1:8" ht="15.75" customHeight="1">
      <c r="A2523" s="31" t="str">
        <f>+Table_2[[#This Row],[Producto]]&amp;Table_2[[#This Row],[Numero]]</f>
        <v>REGATONES66</v>
      </c>
      <c r="B2523" s="31" t="s">
        <v>40</v>
      </c>
      <c r="C2523" s="31">
        <v>66</v>
      </c>
      <c r="D2523" s="31" t="s">
        <v>5290</v>
      </c>
      <c r="E2523" s="32">
        <f>+VLOOKUP(Table_2[[#This Row],[ID]],LISTAS[],3,0)</f>
        <v>1914</v>
      </c>
      <c r="F2523" s="31" t="s">
        <v>9544</v>
      </c>
      <c r="G2523" s="20"/>
      <c r="H2523" s="20"/>
    </row>
    <row r="2524" spans="1:8" ht="15.75" customHeight="1">
      <c r="A2524" s="31" t="str">
        <f>+Table_2[[#This Row],[Producto]]&amp;Table_2[[#This Row],[Numero]]</f>
        <v>REGATONES70</v>
      </c>
      <c r="B2524" s="31" t="s">
        <v>40</v>
      </c>
      <c r="C2524" s="31">
        <v>70</v>
      </c>
      <c r="D2524" s="31" t="s">
        <v>5291</v>
      </c>
      <c r="E2524" s="32">
        <f>+VLOOKUP(Table_2[[#This Row],[ID]],LISTAS[],3,0)</f>
        <v>1258.1300000000001</v>
      </c>
      <c r="F2524" s="31" t="s">
        <v>9545</v>
      </c>
      <c r="G2524" s="20"/>
      <c r="H2524" s="20"/>
    </row>
    <row r="2525" spans="1:8" ht="15.75" customHeight="1">
      <c r="A2525" s="31" t="str">
        <f>+Table_2[[#This Row],[Producto]]&amp;Table_2[[#This Row],[Numero]]</f>
        <v>REGATONES71</v>
      </c>
      <c r="B2525" s="31" t="s">
        <v>40</v>
      </c>
      <c r="C2525" s="31">
        <v>71</v>
      </c>
      <c r="D2525" s="31" t="s">
        <v>5292</v>
      </c>
      <c r="E2525" s="32">
        <f>+VLOOKUP(Table_2[[#This Row],[ID]],LISTAS[],3,0)</f>
        <v>1410.75</v>
      </c>
      <c r="F2525" s="31" t="s">
        <v>9546</v>
      </c>
      <c r="G2525" s="20"/>
      <c r="H2525" s="20"/>
    </row>
    <row r="2526" spans="1:8" ht="15.75" customHeight="1">
      <c r="A2526" s="31" t="str">
        <f>+Table_2[[#This Row],[Producto]]&amp;Table_2[[#This Row],[Numero]]</f>
        <v>REGATONES72</v>
      </c>
      <c r="B2526" s="31" t="s">
        <v>40</v>
      </c>
      <c r="C2526" s="31">
        <v>72</v>
      </c>
      <c r="D2526" s="31" t="s">
        <v>5293</v>
      </c>
      <c r="E2526" s="32">
        <f>+VLOOKUP(Table_2[[#This Row],[ID]],LISTAS[],3,0)</f>
        <v>2488.4899999999998</v>
      </c>
      <c r="F2526" s="31" t="s">
        <v>9547</v>
      </c>
      <c r="G2526" s="20"/>
      <c r="H2526" s="20"/>
    </row>
    <row r="2527" spans="1:8" ht="15.75" customHeight="1">
      <c r="A2527" s="31" t="str">
        <f>+Table_2[[#This Row],[Producto]]&amp;Table_2[[#This Row],[Numero]]</f>
        <v>REGATONES75</v>
      </c>
      <c r="B2527" s="31" t="s">
        <v>40</v>
      </c>
      <c r="C2527" s="31">
        <v>75</v>
      </c>
      <c r="D2527" s="31" t="s">
        <v>5294</v>
      </c>
      <c r="E2527" s="32">
        <f>+VLOOKUP(Table_2[[#This Row],[ID]],LISTAS[],3,0)</f>
        <v>1039.5</v>
      </c>
      <c r="F2527" s="31" t="s">
        <v>9548</v>
      </c>
      <c r="G2527" s="20"/>
      <c r="H2527" s="20"/>
    </row>
    <row r="2528" spans="1:8" ht="15.75" customHeight="1">
      <c r="A2528" s="31" t="str">
        <f>+Table_2[[#This Row],[Producto]]&amp;Table_2[[#This Row],[Numero]]</f>
        <v>REGATONES76</v>
      </c>
      <c r="B2528" s="31" t="s">
        <v>40</v>
      </c>
      <c r="C2528" s="31">
        <v>76</v>
      </c>
      <c r="D2528" s="31" t="s">
        <v>5295</v>
      </c>
      <c r="E2528" s="32">
        <f>+VLOOKUP(Table_2[[#This Row],[ID]],LISTAS[],3,0)</f>
        <v>1501.5</v>
      </c>
      <c r="F2528" s="31" t="s">
        <v>9549</v>
      </c>
      <c r="G2528" s="20"/>
      <c r="H2528" s="20"/>
    </row>
    <row r="2529" spans="1:8" ht="15.75" customHeight="1">
      <c r="A2529" s="31" t="str">
        <f>+Table_2[[#This Row],[Producto]]&amp;Table_2[[#This Row],[Numero]]</f>
        <v>REGATONES77</v>
      </c>
      <c r="B2529" s="31" t="s">
        <v>40</v>
      </c>
      <c r="C2529" s="31">
        <v>77</v>
      </c>
      <c r="D2529" s="31" t="s">
        <v>5296</v>
      </c>
      <c r="E2529" s="32">
        <f>+VLOOKUP(Table_2[[#This Row],[ID]],LISTAS[],3,0)</f>
        <v>1963.5</v>
      </c>
      <c r="F2529" s="31" t="s">
        <v>9550</v>
      </c>
      <c r="G2529" s="20"/>
      <c r="H2529" s="20"/>
    </row>
    <row r="2530" spans="1:8" ht="15.75" customHeight="1">
      <c r="A2530" s="31" t="str">
        <f>+Table_2[[#This Row],[Producto]]&amp;Table_2[[#This Row],[Numero]]</f>
        <v>REGATONES78</v>
      </c>
      <c r="B2530" s="31" t="s">
        <v>40</v>
      </c>
      <c r="C2530" s="31">
        <v>78</v>
      </c>
      <c r="D2530" s="31" t="s">
        <v>5297</v>
      </c>
      <c r="E2530" s="32">
        <f>+VLOOKUP(Table_2[[#This Row],[ID]],LISTAS[],3,0)</f>
        <v>2541</v>
      </c>
      <c r="F2530" s="31" t="s">
        <v>9551</v>
      </c>
      <c r="G2530" s="20"/>
      <c r="H2530" s="20"/>
    </row>
    <row r="2531" spans="1:8" ht="15.75" customHeight="1">
      <c r="A2531" s="31" t="str">
        <f>+Table_2[[#This Row],[Producto]]&amp;Table_2[[#This Row],[Numero]]</f>
        <v>REGATONES120</v>
      </c>
      <c r="B2531" s="31" t="s">
        <v>40</v>
      </c>
      <c r="C2531" s="31">
        <v>120</v>
      </c>
      <c r="D2531" s="31" t="s">
        <v>5298</v>
      </c>
      <c r="E2531" s="32">
        <f>+VLOOKUP(Table_2[[#This Row],[ID]],LISTAS[],3,0)</f>
        <v>415.8</v>
      </c>
      <c r="F2531" s="31" t="s">
        <v>9552</v>
      </c>
      <c r="G2531" s="20"/>
      <c r="H2531" s="20"/>
    </row>
    <row r="2532" spans="1:8" ht="15.75" customHeight="1">
      <c r="A2532" s="31" t="str">
        <f>+Table_2[[#This Row],[Producto]]&amp;Table_2[[#This Row],[Numero]]</f>
        <v>REGATONES121</v>
      </c>
      <c r="B2532" s="31" t="s">
        <v>40</v>
      </c>
      <c r="C2532" s="31">
        <v>121</v>
      </c>
      <c r="D2532" s="31" t="s">
        <v>5299</v>
      </c>
      <c r="E2532" s="32">
        <f>+VLOOKUP(Table_2[[#This Row],[ID]],LISTAS[],3,0)</f>
        <v>473.55</v>
      </c>
      <c r="F2532" s="31" t="s">
        <v>9553</v>
      </c>
      <c r="G2532" s="20"/>
      <c r="H2532" s="20"/>
    </row>
    <row r="2533" spans="1:8" ht="15.75" customHeight="1">
      <c r="A2533" s="31" t="str">
        <f>+Table_2[[#This Row],[Producto]]&amp;Table_2[[#This Row],[Numero]]</f>
        <v>REGATONES122</v>
      </c>
      <c r="B2533" s="31" t="s">
        <v>40</v>
      </c>
      <c r="C2533" s="31">
        <v>122</v>
      </c>
      <c r="D2533" s="31" t="s">
        <v>5300</v>
      </c>
      <c r="E2533" s="32">
        <f>+VLOOKUP(Table_2[[#This Row],[ID]],LISTAS[],3,0)</f>
        <v>519.75</v>
      </c>
      <c r="F2533" s="31" t="s">
        <v>9554</v>
      </c>
      <c r="G2533" s="20"/>
      <c r="H2533" s="20"/>
    </row>
    <row r="2534" spans="1:8" ht="15.75" customHeight="1">
      <c r="A2534" s="31" t="str">
        <f>+Table_2[[#This Row],[Producto]]&amp;Table_2[[#This Row],[Numero]]</f>
        <v>REGATONES123</v>
      </c>
      <c r="B2534" s="31" t="s">
        <v>40</v>
      </c>
      <c r="C2534" s="31">
        <v>123</v>
      </c>
      <c r="D2534" s="31" t="s">
        <v>5301</v>
      </c>
      <c r="E2534" s="32">
        <f>+VLOOKUP(Table_2[[#This Row],[ID]],LISTAS[],3,0)</f>
        <v>577.5</v>
      </c>
      <c r="F2534" s="31" t="s">
        <v>9555</v>
      </c>
      <c r="G2534" s="20"/>
      <c r="H2534" s="20"/>
    </row>
    <row r="2535" spans="1:8" ht="15.75" customHeight="1">
      <c r="A2535" s="31" t="str">
        <f>+Table_2[[#This Row],[Producto]]&amp;Table_2[[#This Row],[Numero]]</f>
        <v>REGATONES124</v>
      </c>
      <c r="B2535" s="31" t="s">
        <v>40</v>
      </c>
      <c r="C2535" s="31">
        <v>124</v>
      </c>
      <c r="D2535" s="31" t="s">
        <v>5302</v>
      </c>
      <c r="E2535" s="32">
        <f>+VLOOKUP(Table_2[[#This Row],[ID]],LISTAS[],3,0)</f>
        <v>693</v>
      </c>
      <c r="F2535" s="31" t="s">
        <v>9556</v>
      </c>
      <c r="G2535" s="20"/>
      <c r="H2535" s="20"/>
    </row>
    <row r="2536" spans="1:8" ht="15.75" customHeight="1">
      <c r="A2536" s="31" t="str">
        <f>+Table_2[[#This Row],[Producto]]&amp;Table_2[[#This Row],[Numero]]</f>
        <v>REGATONES125</v>
      </c>
      <c r="B2536" s="31" t="s">
        <v>40</v>
      </c>
      <c r="C2536" s="31">
        <v>125</v>
      </c>
      <c r="D2536" s="31" t="s">
        <v>5303</v>
      </c>
      <c r="E2536" s="32">
        <f>+VLOOKUP(Table_2[[#This Row],[ID]],LISTAS[],3,0)</f>
        <v>900.9</v>
      </c>
      <c r="F2536" s="31" t="s">
        <v>9557</v>
      </c>
      <c r="G2536" s="20"/>
      <c r="H2536" s="20"/>
    </row>
    <row r="2537" spans="1:8" ht="15.75" customHeight="1">
      <c r="A2537" s="31" t="str">
        <f>+Table_2[[#This Row],[Producto]]&amp;Table_2[[#This Row],[Numero]]</f>
        <v>REGATONES80</v>
      </c>
      <c r="B2537" s="31" t="s">
        <v>40</v>
      </c>
      <c r="C2537" s="31">
        <v>80</v>
      </c>
      <c r="D2537" s="31" t="s">
        <v>5304</v>
      </c>
      <c r="E2537" s="32">
        <f>+VLOOKUP(Table_2[[#This Row],[ID]],LISTAS[],3,0)</f>
        <v>92.44</v>
      </c>
      <c r="F2537" s="31" t="s">
        <v>9558</v>
      </c>
      <c r="G2537" s="20"/>
      <c r="H2537" s="20"/>
    </row>
    <row r="2538" spans="1:8" ht="15.75" customHeight="1">
      <c r="A2538" s="31" t="str">
        <f>+Table_2[[#This Row],[Producto]]&amp;Table_2[[#This Row],[Numero]]</f>
        <v>REGATONES81</v>
      </c>
      <c r="B2538" s="31" t="s">
        <v>40</v>
      </c>
      <c r="C2538" s="31">
        <v>81</v>
      </c>
      <c r="D2538" s="31" t="s">
        <v>5305</v>
      </c>
      <c r="E2538" s="32">
        <f>+VLOOKUP(Table_2[[#This Row],[ID]],LISTAS[],3,0)</f>
        <v>77.64</v>
      </c>
      <c r="F2538" s="31" t="s">
        <v>9559</v>
      </c>
      <c r="G2538" s="20"/>
      <c r="H2538" s="20"/>
    </row>
    <row r="2539" spans="1:8" ht="15.75" customHeight="1">
      <c r="A2539" s="31" t="str">
        <f>+Table_2[[#This Row],[Producto]]&amp;Table_2[[#This Row],[Numero]]</f>
        <v>REGATONES82</v>
      </c>
      <c r="B2539" s="31" t="s">
        <v>40</v>
      </c>
      <c r="C2539" s="31">
        <v>82</v>
      </c>
      <c r="D2539" s="31" t="s">
        <v>5306</v>
      </c>
      <c r="E2539" s="32">
        <f>+VLOOKUP(Table_2[[#This Row],[ID]],LISTAS[],3,0)</f>
        <v>122</v>
      </c>
      <c r="F2539" s="31" t="s">
        <v>9560</v>
      </c>
      <c r="G2539" s="20"/>
      <c r="H2539" s="20"/>
    </row>
    <row r="2540" spans="1:8" ht="15.75" customHeight="1">
      <c r="A2540" s="31" t="str">
        <f>+Table_2[[#This Row],[Producto]]&amp;Table_2[[#This Row],[Numero]]</f>
        <v>REGATONES83</v>
      </c>
      <c r="B2540" s="31" t="s">
        <v>40</v>
      </c>
      <c r="C2540" s="31">
        <v>83</v>
      </c>
      <c r="D2540" s="31" t="s">
        <v>5307</v>
      </c>
      <c r="E2540" s="32">
        <f>+VLOOKUP(Table_2[[#This Row],[ID]],LISTAS[],3,0)</f>
        <v>127.56</v>
      </c>
      <c r="F2540" s="31" t="s">
        <v>9561</v>
      </c>
      <c r="G2540" s="20"/>
      <c r="H2540" s="20"/>
    </row>
    <row r="2541" spans="1:8" ht="15.75" customHeight="1">
      <c r="A2541" s="31" t="str">
        <f>+Table_2[[#This Row],[Producto]]&amp;Table_2[[#This Row],[Numero]]</f>
        <v>REGATONES84</v>
      </c>
      <c r="B2541" s="31" t="s">
        <v>40</v>
      </c>
      <c r="C2541" s="31">
        <v>84</v>
      </c>
      <c r="D2541" s="31" t="s">
        <v>5308</v>
      </c>
      <c r="E2541" s="32">
        <f>+VLOOKUP(Table_2[[#This Row],[ID]],LISTAS[],3,0)</f>
        <v>158.96</v>
      </c>
      <c r="F2541" s="31" t="s">
        <v>9562</v>
      </c>
      <c r="G2541" s="20"/>
      <c r="H2541" s="20"/>
    </row>
    <row r="2542" spans="1:8" ht="15.75" customHeight="1">
      <c r="A2542" s="31" t="str">
        <f>+Table_2[[#This Row],[Producto]]&amp;Table_2[[#This Row],[Numero]]</f>
        <v>REGATONES85</v>
      </c>
      <c r="B2542" s="31" t="s">
        <v>40</v>
      </c>
      <c r="C2542" s="31">
        <v>85</v>
      </c>
      <c r="D2542" s="31" t="s">
        <v>5309</v>
      </c>
      <c r="E2542" s="32">
        <f>+VLOOKUP(Table_2[[#This Row],[ID]],LISTAS[],3,0)</f>
        <v>188.56</v>
      </c>
      <c r="F2542" s="31" t="s">
        <v>9563</v>
      </c>
      <c r="G2542" s="20"/>
      <c r="H2542" s="20"/>
    </row>
    <row r="2543" spans="1:8" ht="15.75" customHeight="1">
      <c r="A2543" s="31" t="str">
        <f>+Table_2[[#This Row],[Producto]]&amp;Table_2[[#This Row],[Numero]]</f>
        <v>REGATONES86</v>
      </c>
      <c r="B2543" s="31" t="s">
        <v>40</v>
      </c>
      <c r="C2543" s="31">
        <v>86</v>
      </c>
      <c r="D2543" s="31" t="s">
        <v>5310</v>
      </c>
      <c r="E2543" s="32">
        <f>+VLOOKUP(Table_2[[#This Row],[ID]],LISTAS[],3,0)</f>
        <v>203.36</v>
      </c>
      <c r="F2543" s="31" t="s">
        <v>9564</v>
      </c>
      <c r="G2543" s="20"/>
      <c r="H2543" s="20"/>
    </row>
    <row r="2544" spans="1:8" ht="15.75" customHeight="1">
      <c r="A2544" s="31" t="str">
        <f>+Table_2[[#This Row],[Producto]]&amp;Table_2[[#This Row],[Numero]]</f>
        <v>REGATONES87</v>
      </c>
      <c r="B2544" s="31" t="s">
        <v>40</v>
      </c>
      <c r="C2544" s="31">
        <v>87</v>
      </c>
      <c r="D2544" s="31" t="s">
        <v>5311</v>
      </c>
      <c r="E2544" s="32">
        <f>+VLOOKUP(Table_2[[#This Row],[ID]],LISTAS[],3,0)</f>
        <v>580.48</v>
      </c>
      <c r="F2544" s="31" t="s">
        <v>9565</v>
      </c>
      <c r="G2544" s="20"/>
      <c r="H2544" s="20"/>
    </row>
    <row r="2545" spans="1:8" ht="15.75" customHeight="1">
      <c r="A2545" s="31" t="str">
        <f>+Table_2[[#This Row],[Producto]]&amp;Table_2[[#This Row],[Numero]]</f>
        <v>REGATONES90</v>
      </c>
      <c r="B2545" s="31" t="s">
        <v>40</v>
      </c>
      <c r="C2545" s="31">
        <v>90</v>
      </c>
      <c r="D2545" s="31" t="s">
        <v>5312</v>
      </c>
      <c r="E2545" s="32">
        <f>+VLOOKUP(Table_2[[#This Row],[ID]],LISTAS[],3,0)</f>
        <v>127.56</v>
      </c>
      <c r="F2545" s="31" t="s">
        <v>9566</v>
      </c>
      <c r="G2545" s="20"/>
      <c r="H2545" s="20"/>
    </row>
    <row r="2546" spans="1:8" ht="15.75" customHeight="1">
      <c r="A2546" s="31" t="str">
        <f>+Table_2[[#This Row],[Producto]]&amp;Table_2[[#This Row],[Numero]]</f>
        <v>REGATONES91</v>
      </c>
      <c r="B2546" s="31" t="s">
        <v>40</v>
      </c>
      <c r="C2546" s="31">
        <v>91</v>
      </c>
      <c r="D2546" s="31" t="s">
        <v>5313</v>
      </c>
      <c r="E2546" s="32">
        <f>+VLOOKUP(Table_2[[#This Row],[ID]],LISTAS[],3,0)</f>
        <v>122</v>
      </c>
      <c r="F2546" s="31" t="s">
        <v>9567</v>
      </c>
      <c r="G2546" s="20"/>
      <c r="H2546" s="20"/>
    </row>
    <row r="2547" spans="1:8" ht="15.75" customHeight="1">
      <c r="A2547" s="31" t="str">
        <f>+Table_2[[#This Row],[Producto]]&amp;Table_2[[#This Row],[Numero]]</f>
        <v>REGATONES92</v>
      </c>
      <c r="B2547" s="31" t="s">
        <v>40</v>
      </c>
      <c r="C2547" s="31">
        <v>92</v>
      </c>
      <c r="D2547" s="31" t="s">
        <v>5314</v>
      </c>
      <c r="E2547" s="32">
        <f>+VLOOKUP(Table_2[[#This Row],[ID]],LISTAS[],3,0)</f>
        <v>177.48</v>
      </c>
      <c r="F2547" s="31" t="s">
        <v>9568</v>
      </c>
      <c r="G2547" s="20"/>
      <c r="H2547" s="20"/>
    </row>
    <row r="2548" spans="1:8" ht="15.75" customHeight="1">
      <c r="A2548" s="31" t="str">
        <f>+Table_2[[#This Row],[Producto]]&amp;Table_2[[#This Row],[Numero]]</f>
        <v>REGATONES93</v>
      </c>
      <c r="B2548" s="31" t="s">
        <v>40</v>
      </c>
      <c r="C2548" s="31">
        <v>93</v>
      </c>
      <c r="D2548" s="31" t="s">
        <v>5315</v>
      </c>
      <c r="E2548" s="32">
        <f>+VLOOKUP(Table_2[[#This Row],[ID]],LISTAS[],3,0)</f>
        <v>166.36</v>
      </c>
      <c r="F2548" s="31" t="s">
        <v>9569</v>
      </c>
      <c r="G2548" s="20"/>
      <c r="H2548" s="20"/>
    </row>
    <row r="2549" spans="1:8" ht="15.75" customHeight="1">
      <c r="A2549" s="31" t="str">
        <f>+Table_2[[#This Row],[Producto]]&amp;Table_2[[#This Row],[Numero]]</f>
        <v>REGATONES94</v>
      </c>
      <c r="B2549" s="31" t="s">
        <v>40</v>
      </c>
      <c r="C2549" s="31">
        <v>94</v>
      </c>
      <c r="D2549" s="31" t="s">
        <v>5316</v>
      </c>
      <c r="E2549" s="32">
        <f>+VLOOKUP(Table_2[[#This Row],[ID]],LISTAS[],3,0)</f>
        <v>251.4</v>
      </c>
      <c r="F2549" s="31" t="s">
        <v>9570</v>
      </c>
      <c r="G2549" s="20"/>
      <c r="H2549" s="20"/>
    </row>
    <row r="2550" spans="1:8" ht="15.75" customHeight="1">
      <c r="A2550" s="31" t="str">
        <f>+Table_2[[#This Row],[Producto]]&amp;Table_2[[#This Row],[Numero]]</f>
        <v>REGATONES95</v>
      </c>
      <c r="B2550" s="31" t="s">
        <v>40</v>
      </c>
      <c r="C2550" s="31">
        <v>95</v>
      </c>
      <c r="D2550" s="31" t="s">
        <v>5317</v>
      </c>
      <c r="E2550" s="32">
        <f>+VLOOKUP(Table_2[[#This Row],[ID]],LISTAS[],3,0)</f>
        <v>251.4</v>
      </c>
      <c r="F2550" s="31" t="s">
        <v>9571</v>
      </c>
      <c r="G2550" s="20"/>
      <c r="H2550" s="20"/>
    </row>
    <row r="2551" spans="1:8" ht="15.75" customHeight="1">
      <c r="A2551" s="31" t="str">
        <f>+Table_2[[#This Row],[Producto]]&amp;Table_2[[#This Row],[Numero]]</f>
        <v>REGATONES100</v>
      </c>
      <c r="B2551" s="31" t="s">
        <v>40</v>
      </c>
      <c r="C2551" s="31">
        <v>100</v>
      </c>
      <c r="D2551" s="31" t="s">
        <v>5318</v>
      </c>
      <c r="E2551" s="32">
        <f>+VLOOKUP(Table_2[[#This Row],[ID]],LISTAS[],3,0)</f>
        <v>77.64</v>
      </c>
      <c r="F2551" s="31" t="s">
        <v>9572</v>
      </c>
      <c r="G2551" s="20"/>
      <c r="H2551" s="20"/>
    </row>
    <row r="2552" spans="1:8" ht="15.75" customHeight="1">
      <c r="A2552" s="31" t="str">
        <f>+Table_2[[#This Row],[Producto]]&amp;Table_2[[#This Row],[Numero]]</f>
        <v>REGATONES101</v>
      </c>
      <c r="B2552" s="31" t="s">
        <v>40</v>
      </c>
      <c r="C2552" s="31">
        <v>101</v>
      </c>
      <c r="D2552" s="31" t="s">
        <v>5319</v>
      </c>
      <c r="E2552" s="32">
        <f>+VLOOKUP(Table_2[[#This Row],[ID]],LISTAS[],3,0)</f>
        <v>127.56</v>
      </c>
      <c r="F2552" s="31" t="s">
        <v>9573</v>
      </c>
      <c r="G2552" s="20"/>
      <c r="H2552" s="20"/>
    </row>
    <row r="2553" spans="1:8" ht="15.75" customHeight="1">
      <c r="A2553" s="31" t="str">
        <f>+Table_2[[#This Row],[Producto]]&amp;Table_2[[#This Row],[Numero]]</f>
        <v>REGATONES102</v>
      </c>
      <c r="B2553" s="31" t="s">
        <v>40</v>
      </c>
      <c r="C2553" s="31">
        <v>102</v>
      </c>
      <c r="D2553" s="31" t="s">
        <v>5320</v>
      </c>
      <c r="E2553" s="32">
        <f>+VLOOKUP(Table_2[[#This Row],[ID]],LISTAS[],3,0)</f>
        <v>158.96</v>
      </c>
      <c r="F2553" s="31" t="s">
        <v>9574</v>
      </c>
      <c r="G2553" s="20"/>
      <c r="H2553" s="20"/>
    </row>
    <row r="2554" spans="1:8" ht="15.75" customHeight="1">
      <c r="A2554" s="31" t="str">
        <f>+Table_2[[#This Row],[Producto]]&amp;Table_2[[#This Row],[Numero]]</f>
        <v>REGATONES103</v>
      </c>
      <c r="B2554" s="31" t="s">
        <v>40</v>
      </c>
      <c r="C2554" s="31">
        <v>103</v>
      </c>
      <c r="D2554" s="31" t="s">
        <v>5321</v>
      </c>
      <c r="E2554" s="32">
        <f>+VLOOKUP(Table_2[[#This Row],[ID]],LISTAS[],3,0)</f>
        <v>188.56</v>
      </c>
      <c r="F2554" s="31" t="s">
        <v>9575</v>
      </c>
      <c r="G2554" s="20"/>
      <c r="H2554" s="20"/>
    </row>
    <row r="2555" spans="1:8" ht="15.75" customHeight="1">
      <c r="A2555" s="31" t="str">
        <f>+Table_2[[#This Row],[Producto]]&amp;Table_2[[#This Row],[Numero]]</f>
        <v>REGATONES104</v>
      </c>
      <c r="B2555" s="31" t="s">
        <v>40</v>
      </c>
      <c r="C2555" s="31">
        <v>104</v>
      </c>
      <c r="D2555" s="31" t="s">
        <v>5322</v>
      </c>
      <c r="E2555" s="32">
        <f>+VLOOKUP(Table_2[[#This Row],[ID]],LISTAS[],3,0)</f>
        <v>203.36</v>
      </c>
      <c r="F2555" s="31" t="s">
        <v>9576</v>
      </c>
      <c r="G2555" s="20"/>
      <c r="H2555" s="20"/>
    </row>
    <row r="2556" spans="1:8" ht="15.75" customHeight="1">
      <c r="A2556" s="31" t="str">
        <f>+Table_2[[#This Row],[Producto]]&amp;Table_2[[#This Row],[Numero]]</f>
        <v>REGATONES108</v>
      </c>
      <c r="B2556" s="31" t="s">
        <v>40</v>
      </c>
      <c r="C2556" s="31">
        <v>108</v>
      </c>
      <c r="D2556" s="31" t="s">
        <v>5323</v>
      </c>
      <c r="E2556" s="32">
        <f>+VLOOKUP(Table_2[[#This Row],[ID]],LISTAS[],3,0)</f>
        <v>127.56</v>
      </c>
      <c r="F2556" s="31" t="s">
        <v>9577</v>
      </c>
      <c r="G2556" s="20"/>
      <c r="H2556" s="20"/>
    </row>
    <row r="2557" spans="1:8" ht="15.75" customHeight="1">
      <c r="A2557" s="31" t="str">
        <f>+Table_2[[#This Row],[Producto]]&amp;Table_2[[#This Row],[Numero]]</f>
        <v>REGATONES109</v>
      </c>
      <c r="B2557" s="31" t="s">
        <v>40</v>
      </c>
      <c r="C2557" s="31">
        <v>109</v>
      </c>
      <c r="D2557" s="31" t="s">
        <v>5324</v>
      </c>
      <c r="E2557" s="32">
        <f>+VLOOKUP(Table_2[[#This Row],[ID]],LISTAS[],3,0)</f>
        <v>177.48</v>
      </c>
      <c r="F2557" s="31" t="s">
        <v>9578</v>
      </c>
      <c r="G2557" s="20"/>
      <c r="H2557" s="20"/>
    </row>
    <row r="2558" spans="1:8" ht="15.75" customHeight="1">
      <c r="A2558" s="31" t="str">
        <f>+Table_2[[#This Row],[Producto]]&amp;Table_2[[#This Row],[Numero]]</f>
        <v>REGATONES110</v>
      </c>
      <c r="B2558" s="31" t="s">
        <v>40</v>
      </c>
      <c r="C2558" s="31">
        <v>110</v>
      </c>
      <c r="D2558" s="31" t="s">
        <v>5325</v>
      </c>
      <c r="E2558" s="32">
        <f>+VLOOKUP(Table_2[[#This Row],[ID]],LISTAS[],3,0)</f>
        <v>166.36</v>
      </c>
      <c r="F2558" s="31" t="s">
        <v>9579</v>
      </c>
      <c r="G2558" s="20"/>
      <c r="H2558" s="20"/>
    </row>
    <row r="2559" spans="1:8" ht="15.75" customHeight="1">
      <c r="A2559" s="31" t="str">
        <f>+Table_2[[#This Row],[Producto]]&amp;Table_2[[#This Row],[Numero]]</f>
        <v>REGATONES111</v>
      </c>
      <c r="B2559" s="31" t="s">
        <v>40</v>
      </c>
      <c r="C2559" s="31">
        <v>111</v>
      </c>
      <c r="D2559" s="31" t="s">
        <v>5326</v>
      </c>
      <c r="E2559" s="32">
        <f>+VLOOKUP(Table_2[[#This Row],[ID]],LISTAS[],3,0)</f>
        <v>251.4</v>
      </c>
      <c r="F2559" s="31" t="s">
        <v>9580</v>
      </c>
      <c r="G2559" s="20"/>
      <c r="H2559" s="20"/>
    </row>
    <row r="2560" spans="1:8" ht="15.75" customHeight="1">
      <c r="A2560" s="31" t="str">
        <f>+Table_2[[#This Row],[Producto]]&amp;Table_2[[#This Row],[Numero]]</f>
        <v>REGATONES112</v>
      </c>
      <c r="B2560" s="31" t="s">
        <v>40</v>
      </c>
      <c r="C2560" s="31">
        <v>112</v>
      </c>
      <c r="D2560" s="31" t="s">
        <v>5327</v>
      </c>
      <c r="E2560" s="32">
        <f>+VLOOKUP(Table_2[[#This Row],[ID]],LISTAS[],3,0)</f>
        <v>251.4</v>
      </c>
      <c r="F2560" s="31" t="s">
        <v>9581</v>
      </c>
      <c r="G2560" s="20"/>
      <c r="H2560" s="20"/>
    </row>
    <row r="2561" spans="1:8" ht="15.75" customHeight="1">
      <c r="A2561" s="31" t="str">
        <f>+Table_2[[#This Row],[Producto]]&amp;Table_2[[#This Row],[Numero]]</f>
        <v>TAPONES DE CARTER4 - 1/2  NF</v>
      </c>
      <c r="B2561" s="31" t="s">
        <v>53</v>
      </c>
      <c r="C2561" s="31" t="s">
        <v>5328</v>
      </c>
      <c r="D2561" s="31" t="s">
        <v>5329</v>
      </c>
      <c r="E2561" s="32">
        <f>+VLOOKUP(Table_2[[#This Row],[ID]],LISTAS[],3,0)</f>
        <v>6045.8</v>
      </c>
      <c r="F2561" s="31" t="s">
        <v>9582</v>
      </c>
      <c r="G2561" s="20"/>
      <c r="H2561" s="20"/>
    </row>
    <row r="2562" spans="1:8" ht="15.75" customHeight="1">
      <c r="A2562" s="31" t="str">
        <f>+Table_2[[#This Row],[Producto]]&amp;Table_2[[#This Row],[Numero]]</f>
        <v>TAPONES DE CARTER6 - 5/8 18 H</v>
      </c>
      <c r="B2562" s="31" t="s">
        <v>53</v>
      </c>
      <c r="C2562" s="31" t="s">
        <v>5330</v>
      </c>
      <c r="D2562" s="31" t="s">
        <v>5331</v>
      </c>
      <c r="E2562" s="32">
        <f>+VLOOKUP(Table_2[[#This Row],[ID]],LISTAS[],3,0)</f>
        <v>6378.11</v>
      </c>
      <c r="F2562" s="31" t="s">
        <v>9583</v>
      </c>
      <c r="G2562" s="20"/>
      <c r="H2562" s="20"/>
    </row>
    <row r="2563" spans="1:8" ht="15.75" customHeight="1">
      <c r="A2563" s="31" t="str">
        <f>+Table_2[[#This Row],[Producto]]&amp;Table_2[[#This Row],[Numero]]</f>
        <v>TAPONES DE CARTER7 - 22 x 1,5 FRES</v>
      </c>
      <c r="B2563" s="31" t="s">
        <v>53</v>
      </c>
      <c r="C2563" s="31" t="s">
        <v>5332</v>
      </c>
      <c r="D2563" s="31" t="s">
        <v>5333</v>
      </c>
      <c r="E2563" s="32">
        <f>+VLOOKUP(Table_2[[#This Row],[ID]],LISTAS[],3,0)</f>
        <v>9805.89</v>
      </c>
      <c r="F2563" s="31" t="s">
        <v>9584</v>
      </c>
      <c r="G2563" s="20"/>
      <c r="H2563" s="20"/>
    </row>
    <row r="2564" spans="1:8" ht="15.75" customHeight="1">
      <c r="A2564" s="31" t="str">
        <f>+Table_2[[#This Row],[Producto]]&amp;Table_2[[#This Row],[Numero]]</f>
        <v>TAPONES DE CARTER8 - 22 x 1,5 EMB EX 12mm</v>
      </c>
      <c r="B2564" s="31" t="s">
        <v>53</v>
      </c>
      <c r="C2564" s="31" t="s">
        <v>5334</v>
      </c>
      <c r="D2564" s="31" t="s">
        <v>5335</v>
      </c>
      <c r="E2564" s="32">
        <f>+VLOOKUP(Table_2[[#This Row],[ID]],LISTAS[],3,0)</f>
        <v>7135.16</v>
      </c>
      <c r="F2564" s="31" t="s">
        <v>9585</v>
      </c>
      <c r="G2564" s="20"/>
      <c r="H2564" s="20"/>
    </row>
    <row r="2565" spans="1:8" ht="15.75" customHeight="1">
      <c r="A2565" s="31" t="str">
        <f>+Table_2[[#This Row],[Producto]]&amp;Table_2[[#This Row],[Numero]]</f>
        <v>TAPONES DE CARTER9 - 18  x 1,5 EMB CUADR 10mm</v>
      </c>
      <c r="B2565" s="31" t="s">
        <v>53</v>
      </c>
      <c r="C2565" s="31" t="s">
        <v>5336</v>
      </c>
      <c r="D2565" s="31" t="s">
        <v>5337</v>
      </c>
      <c r="E2565" s="32">
        <f>+VLOOKUP(Table_2[[#This Row],[ID]],LISTAS[],3,0)</f>
        <v>6784.78</v>
      </c>
      <c r="F2565" s="31" t="s">
        <v>9586</v>
      </c>
      <c r="G2565" s="20"/>
      <c r="H2565" s="20"/>
    </row>
    <row r="2566" spans="1:8" ht="15.75" customHeight="1">
      <c r="A2566" s="31" t="str">
        <f>+Table_2[[#This Row],[Producto]]&amp;Table_2[[#This Row],[Numero]]</f>
        <v>TAPONES DE CARTER10 - 16 x 1.5 EMB CUAD 8mm</v>
      </c>
      <c r="B2566" s="31" t="s">
        <v>53</v>
      </c>
      <c r="C2566" s="31" t="s">
        <v>5338</v>
      </c>
      <c r="D2566" s="31" t="s">
        <v>5339</v>
      </c>
      <c r="E2566" s="32">
        <f>+VLOOKUP(Table_2[[#This Row],[ID]],LISTAS[],3,0)</f>
        <v>7088.67</v>
      </c>
      <c r="F2566" s="31" t="s">
        <v>9587</v>
      </c>
      <c r="G2566" s="20"/>
      <c r="H2566" s="20"/>
    </row>
    <row r="2567" spans="1:8" ht="15.75" customHeight="1">
      <c r="A2567" s="31" t="str">
        <f>+Table_2[[#This Row],[Producto]]&amp;Table_2[[#This Row],[Numero]]</f>
        <v>TAPONES DE CARTER11 - 22 x 1,5</v>
      </c>
      <c r="B2567" s="31" t="s">
        <v>53</v>
      </c>
      <c r="C2567" s="31" t="s">
        <v>5340</v>
      </c>
      <c r="D2567" s="31" t="s">
        <v>5341</v>
      </c>
      <c r="E2567" s="32">
        <f>+VLOOKUP(Table_2[[#This Row],[ID]],LISTAS[],3,0)</f>
        <v>7235.67</v>
      </c>
      <c r="F2567" s="31" t="s">
        <v>9588</v>
      </c>
      <c r="G2567" s="20"/>
      <c r="H2567" s="20"/>
    </row>
    <row r="2568" spans="1:8" ht="15.75" customHeight="1">
      <c r="A2568" s="31" t="str">
        <f>+Table_2[[#This Row],[Producto]]&amp;Table_2[[#This Row],[Numero]]</f>
        <v>TAPONES DE CARTER12 - 18 x 1,5</v>
      </c>
      <c r="B2568" s="31" t="s">
        <v>53</v>
      </c>
      <c r="C2568" s="31" t="s">
        <v>5342</v>
      </c>
      <c r="D2568" s="31" t="s">
        <v>5343</v>
      </c>
      <c r="E2568" s="32">
        <f>+VLOOKUP(Table_2[[#This Row],[ID]],LISTAS[],3,0)</f>
        <v>8762.02</v>
      </c>
      <c r="F2568" s="31" t="s">
        <v>9589</v>
      </c>
      <c r="G2568" s="20"/>
      <c r="H2568" s="20"/>
    </row>
    <row r="2569" spans="1:8" ht="15.75" customHeight="1">
      <c r="A2569" s="31" t="str">
        <f>+Table_2[[#This Row],[Producto]]&amp;Table_2[[#This Row],[Numero]]</f>
        <v>TAPONES DE CARTER13 - 16 x 1,5</v>
      </c>
      <c r="B2569" s="31" t="s">
        <v>53</v>
      </c>
      <c r="C2569" s="31" t="s">
        <v>5344</v>
      </c>
      <c r="D2569" s="31" t="s">
        <v>5345</v>
      </c>
      <c r="E2569" s="32">
        <f>+VLOOKUP(Table_2[[#This Row],[ID]],LISTAS[],3,0)</f>
        <v>9098.33</v>
      </c>
      <c r="F2569" s="31" t="s">
        <v>9590</v>
      </c>
      <c r="G2569" s="20"/>
      <c r="H2569" s="20"/>
    </row>
    <row r="2570" spans="1:8" ht="15.75" customHeight="1">
      <c r="A2570" s="31" t="str">
        <f>+Table_2[[#This Row],[Producto]]&amp;Table_2[[#This Row],[Numero]]</f>
        <v>TAPONES DE CARTER14 - 1/4 GAS</v>
      </c>
      <c r="B2570" s="31" t="s">
        <v>53</v>
      </c>
      <c r="C2570" s="31" t="s">
        <v>5346</v>
      </c>
      <c r="D2570" s="31" t="s">
        <v>5347</v>
      </c>
      <c r="E2570" s="32">
        <f>+VLOOKUP(Table_2[[#This Row],[ID]],LISTAS[],3,0)</f>
        <v>6233.38</v>
      </c>
      <c r="F2570" s="31" t="s">
        <v>9591</v>
      </c>
      <c r="G2570" s="20"/>
      <c r="H2570" s="20"/>
    </row>
    <row r="2571" spans="1:8" ht="15.75" customHeight="1">
      <c r="A2571" s="31" t="str">
        <f>+Table_2[[#This Row],[Producto]]&amp;Table_2[[#This Row],[Numero]]</f>
        <v>TAPONES DE CARTER15 - 14 x 1.5</v>
      </c>
      <c r="B2571" s="31" t="s">
        <v>53</v>
      </c>
      <c r="C2571" s="31" t="s">
        <v>5348</v>
      </c>
      <c r="D2571" s="31" t="s">
        <v>5349</v>
      </c>
      <c r="E2571" s="32">
        <f>+VLOOKUP(Table_2[[#This Row],[ID]],LISTAS[],3,0)</f>
        <v>5906.6</v>
      </c>
      <c r="F2571" s="31" t="s">
        <v>9592</v>
      </c>
      <c r="G2571" s="20"/>
      <c r="H2571" s="20"/>
    </row>
    <row r="2572" spans="1:8" ht="15.75" customHeight="1">
      <c r="A2572" s="31" t="str">
        <f>+Table_2[[#This Row],[Producto]]&amp;Table_2[[#This Row],[Numero]]</f>
        <v>TAPONES DE CARTER17 - 24 x 1,5</v>
      </c>
      <c r="B2572" s="31" t="s">
        <v>53</v>
      </c>
      <c r="C2572" s="31" t="s">
        <v>5350</v>
      </c>
      <c r="D2572" s="31" t="s">
        <v>5351</v>
      </c>
      <c r="E2572" s="32">
        <f>+VLOOKUP(Table_2[[#This Row],[ID]],LISTAS[],3,0)</f>
        <v>14166.38</v>
      </c>
      <c r="F2572" s="31" t="s">
        <v>9593</v>
      </c>
      <c r="G2572" s="20"/>
      <c r="H2572" s="20"/>
    </row>
    <row r="2573" spans="1:8" ht="15.75" customHeight="1">
      <c r="A2573" s="31" t="str">
        <f>+Table_2[[#This Row],[Producto]]&amp;Table_2[[#This Row],[Numero]]</f>
        <v>TAPONES DE CARTER28 - 14 x 1,5 REBAJE 8 mm</v>
      </c>
      <c r="B2573" s="31" t="s">
        <v>53</v>
      </c>
      <c r="C2573" s="31" t="s">
        <v>5352</v>
      </c>
      <c r="D2573" s="31" t="s">
        <v>5353</v>
      </c>
      <c r="E2573" s="32">
        <f>+VLOOKUP(Table_2[[#This Row],[ID]],LISTAS[],3,0)</f>
        <v>6996.11</v>
      </c>
      <c r="F2573" s="31" t="s">
        <v>9594</v>
      </c>
      <c r="G2573" s="20"/>
      <c r="H2573" s="20"/>
    </row>
    <row r="2574" spans="1:8" ht="15.75" customHeight="1">
      <c r="A2574" s="31" t="str">
        <f>+Table_2[[#This Row],[Producto]]&amp;Table_2[[#This Row],[Numero]]</f>
        <v>TAPONES DE CARTER29 - 14 x 1,5</v>
      </c>
      <c r="B2574" s="31" t="s">
        <v>53</v>
      </c>
      <c r="C2574" s="31" t="s">
        <v>5354</v>
      </c>
      <c r="D2574" s="31" t="s">
        <v>5355</v>
      </c>
      <c r="E2574" s="32">
        <f>+VLOOKUP(Table_2[[#This Row],[ID]],LISTAS[],3,0)</f>
        <v>7415.33</v>
      </c>
      <c r="F2574" s="31" t="s">
        <v>9595</v>
      </c>
      <c r="G2574" s="20"/>
      <c r="H2574" s="20"/>
    </row>
    <row r="2575" spans="1:8" ht="15.75" customHeight="1">
      <c r="A2575" s="31" t="str">
        <f>+Table_2[[#This Row],[Producto]]&amp;Table_2[[#This Row],[Numero]]</f>
        <v>TAPONES DE CARTER30 - 14 x 1,25 EX EMB DE 8mm</v>
      </c>
      <c r="B2575" s="31" t="s">
        <v>53</v>
      </c>
      <c r="C2575" s="31" t="s">
        <v>5356</v>
      </c>
      <c r="D2575" s="31" t="s">
        <v>5357</v>
      </c>
      <c r="E2575" s="32">
        <f>+VLOOKUP(Table_2[[#This Row],[ID]],LISTAS[],3,0)</f>
        <v>7560</v>
      </c>
      <c r="F2575" s="31" t="s">
        <v>9596</v>
      </c>
      <c r="G2575" s="20"/>
      <c r="H2575" s="20"/>
    </row>
    <row r="2576" spans="1:8" ht="15.75" customHeight="1">
      <c r="A2576" s="31" t="str">
        <f>+Table_2[[#This Row],[Producto]]&amp;Table_2[[#This Row],[Numero]]</f>
        <v>TAPONES DE CARTER31 - 14 x 1 R LARGA</v>
      </c>
      <c r="B2576" s="31" t="s">
        <v>53</v>
      </c>
      <c r="C2576" s="31" t="s">
        <v>5358</v>
      </c>
      <c r="D2576" s="31" t="s">
        <v>5359</v>
      </c>
      <c r="E2576" s="32">
        <f>+VLOOKUP(Table_2[[#This Row],[ID]],LISTAS[],3,0)</f>
        <v>6653.29</v>
      </c>
      <c r="F2576" s="31" t="s">
        <v>9597</v>
      </c>
      <c r="G2576" s="20"/>
      <c r="H2576" s="20"/>
    </row>
    <row r="2577" spans="1:8" ht="15.75" customHeight="1">
      <c r="A2577" s="31" t="str">
        <f>+Table_2[[#This Row],[Producto]]&amp;Table_2[[#This Row],[Numero]]</f>
        <v>TAPONES DE CARTER32 - 14 x 1,5 TORX c/ORING</v>
      </c>
      <c r="B2577" s="31" t="s">
        <v>53</v>
      </c>
      <c r="C2577" s="31" t="s">
        <v>5360</v>
      </c>
      <c r="D2577" s="31" t="s">
        <v>5361</v>
      </c>
      <c r="E2577" s="32">
        <f>+VLOOKUP(Table_2[[#This Row],[ID]],LISTAS[],3,0)</f>
        <v>16714.73</v>
      </c>
      <c r="F2577" s="31" t="s">
        <v>9598</v>
      </c>
      <c r="G2577" s="20"/>
      <c r="H2577" s="20"/>
    </row>
    <row r="2578" spans="1:8" ht="15.75" customHeight="1">
      <c r="A2578" s="31" t="str">
        <f>+Table_2[[#This Row],[Producto]]&amp;Table_2[[#This Row],[Numero]]</f>
        <v>TAPONES DE CARTER33 - 15 x 1,5 FRES 13mm</v>
      </c>
      <c r="B2578" s="31" t="s">
        <v>53</v>
      </c>
      <c r="C2578" s="31" t="s">
        <v>5362</v>
      </c>
      <c r="D2578" s="31" t="s">
        <v>5363</v>
      </c>
      <c r="E2578" s="32">
        <f>+VLOOKUP(Table_2[[#This Row],[ID]],LISTAS[],3,0)</f>
        <v>7960.22</v>
      </c>
      <c r="F2578" s="31" t="s">
        <v>9599</v>
      </c>
      <c r="G2578" s="20"/>
      <c r="H2578" s="20"/>
    </row>
    <row r="2579" spans="1:8" ht="15.75" customHeight="1">
      <c r="A2579" s="31" t="str">
        <f>+Table_2[[#This Row],[Producto]]&amp;Table_2[[#This Row],[Numero]]</f>
        <v>TAPONES DE CARTER34 - 20 x 1,5 EMB EX 10mm</v>
      </c>
      <c r="B2579" s="31" t="s">
        <v>53</v>
      </c>
      <c r="C2579" s="31" t="s">
        <v>5364</v>
      </c>
      <c r="D2579" s="31" t="s">
        <v>5365</v>
      </c>
      <c r="E2579" s="32">
        <f>+VLOOKUP(Table_2[[#This Row],[ID]],LISTAS[],3,0)</f>
        <v>7680.13</v>
      </c>
      <c r="F2579" s="31" t="s">
        <v>9600</v>
      </c>
      <c r="G2579" s="20"/>
      <c r="H2579" s="20"/>
    </row>
    <row r="2580" spans="1:8" ht="15.75" customHeight="1">
      <c r="A2580" s="31" t="str">
        <f>+Table_2[[#This Row],[Producto]]&amp;Table_2[[#This Row],[Numero]]</f>
        <v>TAPONES DE CARTER35 - 18 x 1,5 EMB EX 10mm</v>
      </c>
      <c r="B2580" s="31" t="s">
        <v>53</v>
      </c>
      <c r="C2580" s="31" t="s">
        <v>5366</v>
      </c>
      <c r="D2580" s="31" t="s">
        <v>5367</v>
      </c>
      <c r="E2580" s="32">
        <f>+VLOOKUP(Table_2[[#This Row],[ID]],LISTAS[],3,0)</f>
        <v>8243.2199999999993</v>
      </c>
      <c r="F2580" s="31" t="s">
        <v>9601</v>
      </c>
      <c r="G2580" s="20"/>
      <c r="H2580" s="20"/>
    </row>
    <row r="2581" spans="1:8" ht="15.75" customHeight="1">
      <c r="A2581" s="31" t="str">
        <f>+Table_2[[#This Row],[Producto]]&amp;Table_2[[#This Row],[Numero]]</f>
        <v>TAPONES DE CARTER38 - 14  x 1.5 FRES 17mm</v>
      </c>
      <c r="B2581" s="31" t="s">
        <v>53</v>
      </c>
      <c r="C2581" s="31" t="s">
        <v>5368</v>
      </c>
      <c r="D2581" s="31" t="s">
        <v>5369</v>
      </c>
      <c r="E2581" s="32">
        <f>+VLOOKUP(Table_2[[#This Row],[ID]],LISTAS[],3,0)</f>
        <v>7671.53</v>
      </c>
      <c r="F2581" s="31" t="s">
        <v>9602</v>
      </c>
      <c r="G2581" s="20"/>
      <c r="H2581" s="20"/>
    </row>
    <row r="2582" spans="1:8" ht="15.75" customHeight="1">
      <c r="A2582" s="31" t="str">
        <f>+Table_2[[#This Row],[Producto]]&amp;Table_2[[#This Row],[Numero]]</f>
        <v>TAPONES DE CARTER39 - 10 x 1,25</v>
      </c>
      <c r="B2582" s="31" t="s">
        <v>53</v>
      </c>
      <c r="C2582" s="31" t="s">
        <v>5370</v>
      </c>
      <c r="D2582" s="31" t="s">
        <v>5371</v>
      </c>
      <c r="E2582" s="32">
        <f>+VLOOKUP(Table_2[[#This Row],[ID]],LISTAS[],3,0)</f>
        <v>12802.62</v>
      </c>
      <c r="F2582" s="31" t="s">
        <v>9603</v>
      </c>
      <c r="G2582" s="20"/>
      <c r="H2582" s="20"/>
    </row>
    <row r="2583" spans="1:8" ht="15.75" customHeight="1">
      <c r="A2583" s="31" t="str">
        <f>+Table_2[[#This Row],[Producto]]&amp;Table_2[[#This Row],[Numero]]</f>
        <v>TAPONES DE CARTER41 - 12 x 1,25</v>
      </c>
      <c r="B2583" s="31" t="s">
        <v>53</v>
      </c>
      <c r="C2583" s="31" t="s">
        <v>5372</v>
      </c>
      <c r="D2583" s="31" t="s">
        <v>5373</v>
      </c>
      <c r="E2583" s="32">
        <f>+VLOOKUP(Table_2[[#This Row],[ID]],LISTAS[],3,0)</f>
        <v>8984.7800000000007</v>
      </c>
      <c r="F2583" s="31" t="s">
        <v>9604</v>
      </c>
      <c r="G2583" s="20"/>
      <c r="H2583" s="20"/>
    </row>
    <row r="2584" spans="1:8" ht="15.75" customHeight="1">
      <c r="A2584" s="31" t="str">
        <f>+Table_2[[#This Row],[Producto]]&amp;Table_2[[#This Row],[Numero]]</f>
        <v>TAPONES DE CARTER42 - 12 x 1,5</v>
      </c>
      <c r="B2584" s="31" t="s">
        <v>53</v>
      </c>
      <c r="C2584" s="31" t="s">
        <v>5374</v>
      </c>
      <c r="D2584" s="31" t="s">
        <v>5375</v>
      </c>
      <c r="E2584" s="32">
        <f>+VLOOKUP(Table_2[[#This Row],[ID]],LISTAS[],3,0)</f>
        <v>8984.7800000000007</v>
      </c>
      <c r="F2584" s="31" t="s">
        <v>9605</v>
      </c>
      <c r="G2584" s="20"/>
      <c r="H2584" s="20"/>
    </row>
    <row r="2585" spans="1:8" ht="15.75" customHeight="1">
      <c r="A2585" s="31" t="str">
        <f>+Table_2[[#This Row],[Producto]]&amp;Table_2[[#This Row],[Numero]]</f>
        <v>TAPONES DE CARTER44 - 14 x 1,25</v>
      </c>
      <c r="B2585" s="31" t="s">
        <v>53</v>
      </c>
      <c r="C2585" s="31" t="s">
        <v>5376</v>
      </c>
      <c r="D2585" s="31" t="s">
        <v>5377</v>
      </c>
      <c r="E2585" s="32">
        <f>+VLOOKUP(Table_2[[#This Row],[ID]],LISTAS[],3,0)</f>
        <v>6441.44</v>
      </c>
      <c r="F2585" s="31" t="s">
        <v>9606</v>
      </c>
      <c r="G2585" s="20"/>
      <c r="H2585" s="20"/>
    </row>
    <row r="2586" spans="1:8" ht="15.75" customHeight="1">
      <c r="A2586" s="31" t="str">
        <f>+Table_2[[#This Row],[Producto]]&amp;Table_2[[#This Row],[Numero]]</f>
        <v>TAPONES DE CARTER49 - 14 x 1,25 CZA COMUN 14 mm</v>
      </c>
      <c r="B2586" s="31" t="s">
        <v>53</v>
      </c>
      <c r="C2586" s="31" t="s">
        <v>5378</v>
      </c>
      <c r="D2586" s="31" t="s">
        <v>5379</v>
      </c>
      <c r="E2586" s="32">
        <f>+VLOOKUP(Table_2[[#This Row],[ID]],LISTAS[],3,0)</f>
        <v>6742.22</v>
      </c>
      <c r="F2586" s="31" t="s">
        <v>9607</v>
      </c>
      <c r="G2586" s="20"/>
      <c r="H2586" s="20"/>
    </row>
    <row r="2587" spans="1:8" ht="15.75" customHeight="1">
      <c r="A2587" s="31" t="str">
        <f>+Table_2[[#This Row],[Producto]]&amp;Table_2[[#This Row],[Numero]]</f>
        <v>ABRAZADERAS C/ GOMA - AC INOXIDABLE6</v>
      </c>
      <c r="B2587" s="31" t="s">
        <v>55</v>
      </c>
      <c r="C2587" s="31">
        <v>6</v>
      </c>
      <c r="D2587" s="31" t="s">
        <v>5380</v>
      </c>
      <c r="E2587" s="32">
        <f>+VLOOKUP(Table_2[[#This Row],[ID]],LISTAS[],3,0)</f>
        <v>1305.5999999999999</v>
      </c>
      <c r="F2587" s="31" t="s">
        <v>9608</v>
      </c>
      <c r="G2587" s="20"/>
      <c r="H2587" s="20"/>
    </row>
    <row r="2588" spans="1:8" ht="15.75" customHeight="1">
      <c r="A2588" s="31" t="str">
        <f>+Table_2[[#This Row],[Producto]]&amp;Table_2[[#This Row],[Numero]]</f>
        <v>ABRAZADERAS C/ GOMA - AC INOXIDABLE7</v>
      </c>
      <c r="B2588" s="31" t="s">
        <v>55</v>
      </c>
      <c r="C2588" s="31">
        <v>7</v>
      </c>
      <c r="D2588" s="31" t="s">
        <v>5381</v>
      </c>
      <c r="E2588" s="32">
        <f>+VLOOKUP(Table_2[[#This Row],[ID]],LISTAS[],3,0)</f>
        <v>1305.5999999999999</v>
      </c>
      <c r="F2588" s="31" t="s">
        <v>9609</v>
      </c>
      <c r="G2588" s="20"/>
      <c r="H2588" s="20"/>
    </row>
    <row r="2589" spans="1:8" ht="15.75" customHeight="1">
      <c r="A2589" s="31" t="str">
        <f>+Table_2[[#This Row],[Producto]]&amp;Table_2[[#This Row],[Numero]]</f>
        <v>ABRAZADERAS C/ GOMA - AC INOXIDABLE8</v>
      </c>
      <c r="B2589" s="31" t="s">
        <v>55</v>
      </c>
      <c r="C2589" s="31">
        <v>8</v>
      </c>
      <c r="D2589" s="31" t="s">
        <v>5382</v>
      </c>
      <c r="E2589" s="32">
        <f>+VLOOKUP(Table_2[[#This Row],[ID]],LISTAS[],3,0)</f>
        <v>1305.5999999999999</v>
      </c>
      <c r="F2589" s="31" t="s">
        <v>9610</v>
      </c>
      <c r="G2589" s="20"/>
      <c r="H2589" s="20"/>
    </row>
    <row r="2590" spans="1:8" ht="15.75" customHeight="1">
      <c r="A2590" s="31" t="str">
        <f>+Table_2[[#This Row],[Producto]]&amp;Table_2[[#This Row],[Numero]]</f>
        <v>ABRAZADERAS C/ GOMA - AC INOXIDABLE9</v>
      </c>
      <c r="B2590" s="31" t="s">
        <v>55</v>
      </c>
      <c r="C2590" s="31">
        <v>9</v>
      </c>
      <c r="D2590" s="31" t="s">
        <v>5383</v>
      </c>
      <c r="E2590" s="32">
        <f>+VLOOKUP(Table_2[[#This Row],[ID]],LISTAS[],3,0)</f>
        <v>1305.5999999999999</v>
      </c>
      <c r="F2590" s="31" t="s">
        <v>9611</v>
      </c>
      <c r="G2590" s="20"/>
      <c r="H2590" s="20"/>
    </row>
    <row r="2591" spans="1:8" ht="15.75" customHeight="1">
      <c r="A2591" s="31" t="str">
        <f>+Table_2[[#This Row],[Producto]]&amp;Table_2[[#This Row],[Numero]]</f>
        <v>ABRAZADERAS C/ GOMA - AC INOXIDABLE10</v>
      </c>
      <c r="B2591" s="31" t="s">
        <v>55</v>
      </c>
      <c r="C2591" s="31">
        <v>10</v>
      </c>
      <c r="D2591" s="31" t="s">
        <v>5384</v>
      </c>
      <c r="E2591" s="32">
        <f>+VLOOKUP(Table_2[[#This Row],[ID]],LISTAS[],3,0)</f>
        <v>1305.5999999999999</v>
      </c>
      <c r="F2591" s="31" t="s">
        <v>9612</v>
      </c>
      <c r="G2591" s="20"/>
      <c r="H2591" s="20"/>
    </row>
    <row r="2592" spans="1:8" ht="15.75" customHeight="1">
      <c r="A2592" s="31" t="str">
        <f>+Table_2[[#This Row],[Producto]]&amp;Table_2[[#This Row],[Numero]]</f>
        <v>ABRAZADERAS C/ GOMA - AC INOXIDABLE11</v>
      </c>
      <c r="B2592" s="31" t="s">
        <v>55</v>
      </c>
      <c r="C2592" s="31">
        <v>11</v>
      </c>
      <c r="D2592" s="31" t="s">
        <v>5385</v>
      </c>
      <c r="E2592" s="32">
        <f>+VLOOKUP(Table_2[[#This Row],[ID]],LISTAS[],3,0)</f>
        <v>1305.5999999999999</v>
      </c>
      <c r="F2592" s="31" t="s">
        <v>9613</v>
      </c>
      <c r="G2592" s="20"/>
      <c r="H2592" s="20"/>
    </row>
    <row r="2593" spans="1:8" ht="15.75" customHeight="1">
      <c r="A2593" s="31" t="str">
        <f>+Table_2[[#This Row],[Producto]]&amp;Table_2[[#This Row],[Numero]]</f>
        <v>ABRAZADERAS C/ GOMA - AC INOXIDABLE12</v>
      </c>
      <c r="B2593" s="31" t="s">
        <v>55</v>
      </c>
      <c r="C2593" s="31">
        <v>12</v>
      </c>
      <c r="D2593" s="31" t="s">
        <v>5386</v>
      </c>
      <c r="E2593" s="32">
        <f>+VLOOKUP(Table_2[[#This Row],[ID]],LISTAS[],3,0)</f>
        <v>1305.5999999999999</v>
      </c>
      <c r="F2593" s="31" t="s">
        <v>9614</v>
      </c>
      <c r="G2593" s="20"/>
      <c r="H2593" s="20"/>
    </row>
    <row r="2594" spans="1:8" ht="15.75" customHeight="1">
      <c r="A2594" s="31" t="str">
        <f>+Table_2[[#This Row],[Producto]]&amp;Table_2[[#This Row],[Numero]]</f>
        <v>ABRAZADERAS C/ GOMA - AC INOXIDABLE14</v>
      </c>
      <c r="B2594" s="31" t="s">
        <v>55</v>
      </c>
      <c r="C2594" s="31">
        <v>14</v>
      </c>
      <c r="D2594" s="31" t="s">
        <v>5387</v>
      </c>
      <c r="E2594" s="32">
        <f>+VLOOKUP(Table_2[[#This Row],[ID]],LISTAS[],3,0)</f>
        <v>1536</v>
      </c>
      <c r="F2594" s="31" t="s">
        <v>9615</v>
      </c>
      <c r="G2594" s="20"/>
      <c r="H2594" s="20"/>
    </row>
    <row r="2595" spans="1:8" ht="15.75" customHeight="1">
      <c r="A2595" s="31" t="str">
        <f>+Table_2[[#This Row],[Producto]]&amp;Table_2[[#This Row],[Numero]]</f>
        <v>ABRAZADERAS C/ GOMA - AC INOXIDABLE16</v>
      </c>
      <c r="B2595" s="31" t="s">
        <v>55</v>
      </c>
      <c r="C2595" s="31">
        <v>16</v>
      </c>
      <c r="D2595" s="31" t="s">
        <v>5388</v>
      </c>
      <c r="E2595" s="32">
        <f>+VLOOKUP(Table_2[[#This Row],[ID]],LISTAS[],3,0)</f>
        <v>1536</v>
      </c>
      <c r="F2595" s="31" t="s">
        <v>9616</v>
      </c>
      <c r="G2595" s="20"/>
      <c r="H2595" s="20"/>
    </row>
    <row r="2596" spans="1:8" ht="15.75" customHeight="1">
      <c r="A2596" s="31" t="str">
        <f>+Table_2[[#This Row],[Producto]]&amp;Table_2[[#This Row],[Numero]]</f>
        <v>ABRAZADERAS C/ GOMA - AC INOXIDABLE18</v>
      </c>
      <c r="B2596" s="31" t="s">
        <v>55</v>
      </c>
      <c r="C2596" s="31">
        <v>18</v>
      </c>
      <c r="D2596" s="31" t="s">
        <v>5389</v>
      </c>
      <c r="E2596" s="32">
        <f>+VLOOKUP(Table_2[[#This Row],[ID]],LISTAS[],3,0)</f>
        <v>1536</v>
      </c>
      <c r="F2596" s="31" t="s">
        <v>9617</v>
      </c>
      <c r="G2596" s="20"/>
      <c r="H2596" s="20"/>
    </row>
    <row r="2597" spans="1:8" ht="15.75" customHeight="1">
      <c r="A2597" s="31" t="str">
        <f>+Table_2[[#This Row],[Producto]]&amp;Table_2[[#This Row],[Numero]]</f>
        <v>ABRAZADERAS C/ GOMA - AC INOXIDABLE19</v>
      </c>
      <c r="B2597" s="31" t="s">
        <v>55</v>
      </c>
      <c r="C2597" s="31">
        <v>19</v>
      </c>
      <c r="D2597" s="31" t="s">
        <v>5390</v>
      </c>
      <c r="E2597" s="32">
        <f>+VLOOKUP(Table_2[[#This Row],[ID]],LISTAS[],3,0)</f>
        <v>1881.6</v>
      </c>
      <c r="F2597" s="31" t="s">
        <v>9618</v>
      </c>
      <c r="G2597" s="20"/>
      <c r="H2597" s="20"/>
    </row>
    <row r="2598" spans="1:8" ht="15.75" customHeight="1">
      <c r="A2598" s="31" t="str">
        <f>+Table_2[[#This Row],[Producto]]&amp;Table_2[[#This Row],[Numero]]</f>
        <v>ABRAZADERAS C/ GOMA - AC INOXIDABLE20</v>
      </c>
      <c r="B2598" s="31" t="s">
        <v>55</v>
      </c>
      <c r="C2598" s="31">
        <v>20</v>
      </c>
      <c r="D2598" s="31" t="s">
        <v>5391</v>
      </c>
      <c r="E2598" s="32">
        <f>+VLOOKUP(Table_2[[#This Row],[ID]],LISTAS[],3,0)</f>
        <v>1881.6</v>
      </c>
      <c r="F2598" s="31" t="s">
        <v>9619</v>
      </c>
      <c r="G2598" s="20"/>
      <c r="H2598" s="20"/>
    </row>
    <row r="2599" spans="1:8" ht="15.75" customHeight="1">
      <c r="A2599" s="31" t="str">
        <f>+Table_2[[#This Row],[Producto]]&amp;Table_2[[#This Row],[Numero]]</f>
        <v>ABRAZADERAS C/ GOMA - AC INOXIDABLE22</v>
      </c>
      <c r="B2599" s="31" t="s">
        <v>55</v>
      </c>
      <c r="C2599" s="31">
        <v>22</v>
      </c>
      <c r="D2599" s="31" t="s">
        <v>5392</v>
      </c>
      <c r="E2599" s="32">
        <f>+VLOOKUP(Table_2[[#This Row],[ID]],LISTAS[],3,0)</f>
        <v>1881.6</v>
      </c>
      <c r="F2599" s="31" t="s">
        <v>9620</v>
      </c>
      <c r="G2599" s="20"/>
      <c r="H2599" s="20"/>
    </row>
    <row r="2600" spans="1:8" ht="15.75" customHeight="1">
      <c r="A2600" s="31" t="str">
        <f>+Table_2[[#This Row],[Producto]]&amp;Table_2[[#This Row],[Numero]]</f>
        <v>ABRAZADERAS C/ GOMA - AC INOXIDABLE25</v>
      </c>
      <c r="B2600" s="31" t="s">
        <v>55</v>
      </c>
      <c r="C2600" s="31">
        <v>25</v>
      </c>
      <c r="D2600" s="31" t="s">
        <v>5393</v>
      </c>
      <c r="E2600" s="32">
        <f>+VLOOKUP(Table_2[[#This Row],[ID]],LISTAS[],3,0)</f>
        <v>2304</v>
      </c>
      <c r="F2600" s="31" t="s">
        <v>9621</v>
      </c>
      <c r="G2600" s="20"/>
      <c r="H2600" s="20"/>
    </row>
    <row r="2601" spans="1:8" ht="15.75" customHeight="1">
      <c r="A2601" s="31" t="str">
        <f>+Table_2[[#This Row],[Producto]]&amp;Table_2[[#This Row],[Numero]]</f>
        <v>ABRAZADERAS C/ GOMA - AC INOXIDABLE28</v>
      </c>
      <c r="B2601" s="31" t="s">
        <v>55</v>
      </c>
      <c r="C2601" s="31">
        <v>28</v>
      </c>
      <c r="D2601" s="31" t="s">
        <v>5394</v>
      </c>
      <c r="E2601" s="32">
        <f>+VLOOKUP(Table_2[[#This Row],[ID]],LISTAS[],3,0)</f>
        <v>2304</v>
      </c>
      <c r="F2601" s="31" t="s">
        <v>9622</v>
      </c>
      <c r="G2601" s="20"/>
      <c r="H2601" s="20"/>
    </row>
    <row r="2602" spans="1:8" ht="15.75" customHeight="1">
      <c r="A2602" s="31" t="str">
        <f>+Table_2[[#This Row],[Producto]]&amp;Table_2[[#This Row],[Numero]]</f>
        <v>ABRAZADERAS C/ GOMA - AC INOXIDABLE30</v>
      </c>
      <c r="B2602" s="31" t="s">
        <v>55</v>
      </c>
      <c r="C2602" s="31">
        <v>30</v>
      </c>
      <c r="D2602" s="31" t="s">
        <v>5395</v>
      </c>
      <c r="E2602" s="32">
        <f>+VLOOKUP(Table_2[[#This Row],[ID]],LISTAS[],3,0)</f>
        <v>2304</v>
      </c>
      <c r="F2602" s="31" t="s">
        <v>9623</v>
      </c>
      <c r="G2602" s="20"/>
      <c r="H2602" s="20"/>
    </row>
    <row r="2603" spans="1:8" ht="15.75" customHeight="1">
      <c r="A2603" s="31" t="str">
        <f>+Table_2[[#This Row],[Producto]]&amp;Table_2[[#This Row],[Numero]]</f>
        <v>ABRAZADERAS C/ GOMA - AC INOXIDABLE32</v>
      </c>
      <c r="B2603" s="31" t="s">
        <v>55</v>
      </c>
      <c r="C2603" s="31">
        <v>32</v>
      </c>
      <c r="D2603" s="31" t="s">
        <v>5396</v>
      </c>
      <c r="E2603" s="32">
        <f>+VLOOKUP(Table_2[[#This Row],[ID]],LISTAS[],3,0)</f>
        <v>2592</v>
      </c>
      <c r="F2603" s="31" t="s">
        <v>9624</v>
      </c>
      <c r="G2603" s="20"/>
      <c r="H2603" s="20"/>
    </row>
    <row r="2604" spans="1:8" ht="15.75" customHeight="1">
      <c r="A2604" s="31" t="str">
        <f>+Table_2[[#This Row],[Producto]]&amp;Table_2[[#This Row],[Numero]]</f>
        <v>ABRAZADERAS C/ GOMA - AC INOXIDABLE35</v>
      </c>
      <c r="B2604" s="31" t="s">
        <v>55</v>
      </c>
      <c r="C2604" s="31">
        <v>35</v>
      </c>
      <c r="D2604" s="31" t="s">
        <v>5397</v>
      </c>
      <c r="E2604" s="32">
        <f>+VLOOKUP(Table_2[[#This Row],[ID]],LISTAS[],3,0)</f>
        <v>2688</v>
      </c>
      <c r="F2604" s="31" t="s">
        <v>9625</v>
      </c>
      <c r="G2604" s="20"/>
      <c r="H2604" s="20"/>
    </row>
    <row r="2605" spans="1:8" ht="15.75" customHeight="1">
      <c r="A2605" s="31" t="str">
        <f>+Table_2[[#This Row],[Producto]]&amp;Table_2[[#This Row],[Numero]]</f>
        <v>ABRAZADERAS C/ GOMA - ALUMINIO6</v>
      </c>
      <c r="B2605" s="31" t="s">
        <v>57</v>
      </c>
      <c r="C2605" s="31">
        <v>6</v>
      </c>
      <c r="D2605" s="31" t="s">
        <v>5380</v>
      </c>
      <c r="E2605" s="32">
        <f>+VLOOKUP(Table_2[[#This Row],[ID]],LISTAS[],3,0)</f>
        <v>1044.48</v>
      </c>
      <c r="F2605" s="31" t="s">
        <v>9626</v>
      </c>
      <c r="G2605" s="20"/>
      <c r="H2605" s="20"/>
    </row>
    <row r="2606" spans="1:8" ht="15.75" customHeight="1">
      <c r="A2606" s="31" t="str">
        <f>+Table_2[[#This Row],[Producto]]&amp;Table_2[[#This Row],[Numero]]</f>
        <v>ABRAZADERAS C/ GOMA - ALUMINIO7</v>
      </c>
      <c r="B2606" s="31" t="s">
        <v>57</v>
      </c>
      <c r="C2606" s="31">
        <v>7</v>
      </c>
      <c r="D2606" s="31" t="s">
        <v>5381</v>
      </c>
      <c r="E2606" s="32">
        <f>+VLOOKUP(Table_2[[#This Row],[ID]],LISTAS[],3,0)</f>
        <v>1044.48</v>
      </c>
      <c r="F2606" s="31" t="s">
        <v>9627</v>
      </c>
      <c r="G2606" s="20"/>
      <c r="H2606" s="20"/>
    </row>
    <row r="2607" spans="1:8" ht="15.75" customHeight="1">
      <c r="A2607" s="31" t="str">
        <f>+Table_2[[#This Row],[Producto]]&amp;Table_2[[#This Row],[Numero]]</f>
        <v>ABRAZADERAS C/ GOMA - ALUMINIO8</v>
      </c>
      <c r="B2607" s="31" t="s">
        <v>57</v>
      </c>
      <c r="C2607" s="31">
        <v>8</v>
      </c>
      <c r="D2607" s="31" t="s">
        <v>5382</v>
      </c>
      <c r="E2607" s="32">
        <f>+VLOOKUP(Table_2[[#This Row],[ID]],LISTAS[],3,0)</f>
        <v>1044.48</v>
      </c>
      <c r="F2607" s="31" t="s">
        <v>9628</v>
      </c>
      <c r="G2607" s="20"/>
      <c r="H2607" s="20"/>
    </row>
    <row r="2608" spans="1:8" ht="15.75" customHeight="1">
      <c r="A2608" s="31" t="str">
        <f>+Table_2[[#This Row],[Producto]]&amp;Table_2[[#This Row],[Numero]]</f>
        <v>ABRAZADERAS C/ GOMA - ALUMINIO9</v>
      </c>
      <c r="B2608" s="31" t="s">
        <v>57</v>
      </c>
      <c r="C2608" s="31">
        <v>9</v>
      </c>
      <c r="D2608" s="31" t="s">
        <v>5383</v>
      </c>
      <c r="E2608" s="32">
        <f>+VLOOKUP(Table_2[[#This Row],[ID]],LISTAS[],3,0)</f>
        <v>1044.48</v>
      </c>
      <c r="F2608" s="31" t="s">
        <v>9629</v>
      </c>
      <c r="G2608" s="20"/>
      <c r="H2608" s="20"/>
    </row>
    <row r="2609" spans="1:8" ht="15.75" customHeight="1">
      <c r="A2609" s="31" t="str">
        <f>+Table_2[[#This Row],[Producto]]&amp;Table_2[[#This Row],[Numero]]</f>
        <v>ABRAZADERAS C/ GOMA - ALUMINIO10</v>
      </c>
      <c r="B2609" s="31" t="s">
        <v>57</v>
      </c>
      <c r="C2609" s="31">
        <v>10</v>
      </c>
      <c r="D2609" s="31" t="s">
        <v>5384</v>
      </c>
      <c r="E2609" s="32">
        <f>+VLOOKUP(Table_2[[#This Row],[ID]],LISTAS[],3,0)</f>
        <v>1044.48</v>
      </c>
      <c r="F2609" s="31" t="s">
        <v>9630</v>
      </c>
      <c r="G2609" s="20"/>
      <c r="H2609" s="20"/>
    </row>
    <row r="2610" spans="1:8" ht="15.75" customHeight="1">
      <c r="A2610" s="31" t="str">
        <f>+Table_2[[#This Row],[Producto]]&amp;Table_2[[#This Row],[Numero]]</f>
        <v>ABRAZADERAS C/ GOMA - ALUMINIO11</v>
      </c>
      <c r="B2610" s="31" t="s">
        <v>57</v>
      </c>
      <c r="C2610" s="31">
        <v>11</v>
      </c>
      <c r="D2610" s="31" t="s">
        <v>5385</v>
      </c>
      <c r="E2610" s="32">
        <f>+VLOOKUP(Table_2[[#This Row],[ID]],LISTAS[],3,0)</f>
        <v>1044.48</v>
      </c>
      <c r="F2610" s="31" t="s">
        <v>9631</v>
      </c>
      <c r="G2610" s="20"/>
      <c r="H2610" s="20"/>
    </row>
    <row r="2611" spans="1:8" ht="15.75" customHeight="1">
      <c r="A2611" s="31" t="str">
        <f>+Table_2[[#This Row],[Producto]]&amp;Table_2[[#This Row],[Numero]]</f>
        <v>ABRAZADERAS C/ GOMA - ALUMINIO12</v>
      </c>
      <c r="B2611" s="31" t="s">
        <v>57</v>
      </c>
      <c r="C2611" s="31">
        <v>12</v>
      </c>
      <c r="D2611" s="31" t="s">
        <v>5386</v>
      </c>
      <c r="E2611" s="32">
        <f>+VLOOKUP(Table_2[[#This Row],[ID]],LISTAS[],3,0)</f>
        <v>1044.48</v>
      </c>
      <c r="F2611" s="31" t="s">
        <v>9632</v>
      </c>
      <c r="G2611" s="20"/>
      <c r="H2611" s="20"/>
    </row>
    <row r="2612" spans="1:8" ht="15.75" customHeight="1">
      <c r="A2612" s="31" t="str">
        <f>+Table_2[[#This Row],[Producto]]&amp;Table_2[[#This Row],[Numero]]</f>
        <v>ABRAZADERAS C/ GOMA - ALUMINIO14</v>
      </c>
      <c r="B2612" s="31" t="s">
        <v>57</v>
      </c>
      <c r="C2612" s="31">
        <v>14</v>
      </c>
      <c r="D2612" s="31" t="s">
        <v>5387</v>
      </c>
      <c r="E2612" s="32">
        <f>+VLOOKUP(Table_2[[#This Row],[ID]],LISTAS[],3,0)</f>
        <v>1228.8</v>
      </c>
      <c r="F2612" s="31" t="s">
        <v>9633</v>
      </c>
      <c r="G2612" s="20"/>
      <c r="H2612" s="20"/>
    </row>
    <row r="2613" spans="1:8" ht="15.75" customHeight="1">
      <c r="A2613" s="31" t="str">
        <f>+Table_2[[#This Row],[Producto]]&amp;Table_2[[#This Row],[Numero]]</f>
        <v>ABRAZADERAS C/ GOMA - ALUMINIO16</v>
      </c>
      <c r="B2613" s="31" t="s">
        <v>57</v>
      </c>
      <c r="C2613" s="31">
        <v>16</v>
      </c>
      <c r="D2613" s="31" t="s">
        <v>5388</v>
      </c>
      <c r="E2613" s="32">
        <f>+VLOOKUP(Table_2[[#This Row],[ID]],LISTAS[],3,0)</f>
        <v>1228.8</v>
      </c>
      <c r="F2613" s="31" t="s">
        <v>9634</v>
      </c>
      <c r="G2613" s="20"/>
      <c r="H2613" s="20"/>
    </row>
    <row r="2614" spans="1:8" ht="15.75" customHeight="1">
      <c r="A2614" s="31" t="str">
        <f>+Table_2[[#This Row],[Producto]]&amp;Table_2[[#This Row],[Numero]]</f>
        <v>ABRAZADERAS C/ GOMA - ALUMINIO18</v>
      </c>
      <c r="B2614" s="31" t="s">
        <v>57</v>
      </c>
      <c r="C2614" s="31">
        <v>18</v>
      </c>
      <c r="D2614" s="31" t="s">
        <v>5389</v>
      </c>
      <c r="E2614" s="32">
        <f>+VLOOKUP(Table_2[[#This Row],[ID]],LISTAS[],3,0)</f>
        <v>1228.8</v>
      </c>
      <c r="F2614" s="31" t="s">
        <v>9635</v>
      </c>
      <c r="G2614" s="20"/>
      <c r="H2614" s="20"/>
    </row>
    <row r="2615" spans="1:8" ht="15.75" customHeight="1">
      <c r="A2615" s="31" t="str">
        <f>+Table_2[[#This Row],[Producto]]&amp;Table_2[[#This Row],[Numero]]</f>
        <v>ABRAZADERAS C/ GOMA - ALUMINIO19</v>
      </c>
      <c r="B2615" s="31" t="s">
        <v>57</v>
      </c>
      <c r="C2615" s="31">
        <v>19</v>
      </c>
      <c r="D2615" s="31" t="s">
        <v>5390</v>
      </c>
      <c r="E2615" s="32">
        <f>+VLOOKUP(Table_2[[#This Row],[ID]],LISTAS[],3,0)</f>
        <v>1505.28</v>
      </c>
      <c r="F2615" s="31" t="s">
        <v>9636</v>
      </c>
      <c r="G2615" s="20"/>
      <c r="H2615" s="20"/>
    </row>
    <row r="2616" spans="1:8" ht="15.75" customHeight="1">
      <c r="A2616" s="31" t="str">
        <f>+Table_2[[#This Row],[Producto]]&amp;Table_2[[#This Row],[Numero]]</f>
        <v>ABRAZADERAS C/ GOMA - ALUMINIO20</v>
      </c>
      <c r="B2616" s="31" t="s">
        <v>57</v>
      </c>
      <c r="C2616" s="31">
        <v>20</v>
      </c>
      <c r="D2616" s="31" t="s">
        <v>5391</v>
      </c>
      <c r="E2616" s="32">
        <f>+VLOOKUP(Table_2[[#This Row],[ID]],LISTAS[],3,0)</f>
        <v>1505.28</v>
      </c>
      <c r="F2616" s="31" t="s">
        <v>9637</v>
      </c>
      <c r="G2616" s="20"/>
      <c r="H2616" s="20"/>
    </row>
    <row r="2617" spans="1:8" ht="15.75" customHeight="1">
      <c r="A2617" s="31" t="str">
        <f>+Table_2[[#This Row],[Producto]]&amp;Table_2[[#This Row],[Numero]]</f>
        <v>ABRAZADERAS C/ GOMA - ALUMINIO22</v>
      </c>
      <c r="B2617" s="31" t="s">
        <v>57</v>
      </c>
      <c r="C2617" s="31">
        <v>22</v>
      </c>
      <c r="D2617" s="31" t="s">
        <v>5392</v>
      </c>
      <c r="E2617" s="32">
        <f>+VLOOKUP(Table_2[[#This Row],[ID]],LISTAS[],3,0)</f>
        <v>1505.28</v>
      </c>
      <c r="F2617" s="31" t="s">
        <v>9638</v>
      </c>
      <c r="G2617" s="20"/>
      <c r="H2617" s="20"/>
    </row>
    <row r="2618" spans="1:8" ht="15.75" customHeight="1">
      <c r="A2618" s="31" t="str">
        <f>+Table_2[[#This Row],[Producto]]&amp;Table_2[[#This Row],[Numero]]</f>
        <v>ABRAZADERAS C/ GOMA - ALUMINIO25</v>
      </c>
      <c r="B2618" s="31" t="s">
        <v>57</v>
      </c>
      <c r="C2618" s="31">
        <v>25</v>
      </c>
      <c r="D2618" s="31" t="s">
        <v>5393</v>
      </c>
      <c r="E2618" s="32">
        <f>+VLOOKUP(Table_2[[#This Row],[ID]],LISTAS[],3,0)</f>
        <v>1843.2</v>
      </c>
      <c r="F2618" s="31" t="s">
        <v>9639</v>
      </c>
      <c r="G2618" s="20"/>
      <c r="H2618" s="20"/>
    </row>
    <row r="2619" spans="1:8" ht="15.75" customHeight="1">
      <c r="A2619" s="31" t="str">
        <f>+Table_2[[#This Row],[Producto]]&amp;Table_2[[#This Row],[Numero]]</f>
        <v>ABRAZADERAS C/ GOMA - ALUMINIO28</v>
      </c>
      <c r="B2619" s="31" t="s">
        <v>57</v>
      </c>
      <c r="C2619" s="31">
        <v>28</v>
      </c>
      <c r="D2619" s="31" t="s">
        <v>5394</v>
      </c>
      <c r="E2619" s="32">
        <f>+VLOOKUP(Table_2[[#This Row],[ID]],LISTAS[],3,0)</f>
        <v>1843.2</v>
      </c>
      <c r="F2619" s="31" t="s">
        <v>9640</v>
      </c>
      <c r="G2619" s="20"/>
      <c r="H2619" s="20"/>
    </row>
    <row r="2620" spans="1:8" ht="15.75" customHeight="1">
      <c r="A2620" s="31" t="str">
        <f>+Table_2[[#This Row],[Producto]]&amp;Table_2[[#This Row],[Numero]]</f>
        <v>ABRAZADERAS C/ GOMA - ALUMINIO30</v>
      </c>
      <c r="B2620" s="31" t="s">
        <v>57</v>
      </c>
      <c r="C2620" s="31">
        <v>30</v>
      </c>
      <c r="D2620" s="31" t="s">
        <v>5395</v>
      </c>
      <c r="E2620" s="32">
        <f>+VLOOKUP(Table_2[[#This Row],[ID]],LISTAS[],3,0)</f>
        <v>1843.2</v>
      </c>
      <c r="F2620" s="31" t="s">
        <v>9641</v>
      </c>
      <c r="G2620" s="20"/>
      <c r="H2620" s="20"/>
    </row>
    <row r="2621" spans="1:8" ht="15.75" customHeight="1">
      <c r="A2621" s="31" t="str">
        <f>+Table_2[[#This Row],[Producto]]&amp;Table_2[[#This Row],[Numero]]</f>
        <v>ABRAZADERAS C/ GOMA - ALUMINIO32</v>
      </c>
      <c r="B2621" s="31" t="s">
        <v>57</v>
      </c>
      <c r="C2621" s="31">
        <v>32</v>
      </c>
      <c r="D2621" s="31" t="s">
        <v>5396</v>
      </c>
      <c r="E2621" s="32">
        <f>+VLOOKUP(Table_2[[#This Row],[ID]],LISTAS[],3,0)</f>
        <v>2073.6</v>
      </c>
      <c r="F2621" s="31" t="s">
        <v>9642</v>
      </c>
      <c r="G2621" s="20"/>
      <c r="H2621" s="20"/>
    </row>
    <row r="2622" spans="1:8" ht="15.75" customHeight="1">
      <c r="A2622" s="31" t="str">
        <f>+Table_2[[#This Row],[Producto]]&amp;Table_2[[#This Row],[Numero]]</f>
        <v>ABRAZADERAS C/ GOMA - ALUMINIO35</v>
      </c>
      <c r="B2622" s="31" t="s">
        <v>57</v>
      </c>
      <c r="C2622" s="31">
        <v>35</v>
      </c>
      <c r="D2622" s="31" t="s">
        <v>5397</v>
      </c>
      <c r="E2622" s="32">
        <f>+VLOOKUP(Table_2[[#This Row],[ID]],LISTAS[],3,0)</f>
        <v>2150.4</v>
      </c>
      <c r="F2622" s="31" t="s">
        <v>9643</v>
      </c>
      <c r="G2622" s="20"/>
      <c r="H2622" s="20"/>
    </row>
    <row r="2623" spans="1:8" ht="15.75" customHeight="1">
      <c r="A2623" s="31" t="str">
        <f>+Table_2[[#This Row],[Producto]]&amp;Table_2[[#This Row],[Numero]]</f>
        <v>ARANDELAS DE GOMA LINEA PESADAGaveta</v>
      </c>
      <c r="B2623" s="31" t="s">
        <v>2892</v>
      </c>
      <c r="C2623" s="31" t="s">
        <v>5398</v>
      </c>
      <c r="D2623" s="31" t="s">
        <v>5399</v>
      </c>
      <c r="E2623" s="32">
        <f>+VLOOKUP(Table_2[[#This Row],[ID]],LISTAS[],3,0)</f>
        <v>0</v>
      </c>
      <c r="F2623" s="31" t="s">
        <v>9644</v>
      </c>
      <c r="G2623" s="20"/>
      <c r="H2623" s="20"/>
    </row>
    <row r="2624" spans="1:8" ht="15.75" customHeight="1">
      <c r="A2624" s="31" t="str">
        <f>+Table_2[[#This Row],[Producto]]&amp;Table_2[[#This Row],[Numero]]</f>
        <v>CONECTORES NUEVA INCORPORACIONGaveta</v>
      </c>
      <c r="B2624" s="31" t="s">
        <v>48</v>
      </c>
      <c r="C2624" s="31" t="s">
        <v>5398</v>
      </c>
      <c r="D2624" s="31" t="s">
        <v>5399</v>
      </c>
      <c r="E2624" s="32">
        <f>+VLOOKUP(Table_2[[#This Row],[ID]],LISTAS[],3,0)</f>
        <v>0</v>
      </c>
      <c r="F2624" s="31" t="s">
        <v>9645</v>
      </c>
      <c r="G2624" s="20"/>
      <c r="H2624" s="20"/>
    </row>
    <row r="2625" spans="1:8" ht="15.75" customHeight="1">
      <c r="A2625" s="31" t="str">
        <f>+Table_2[[#This Row],[Producto]]&amp;Table_2[[#This Row],[Numero]]</f>
        <v>ABRAZADERAS C/ GOMA - AC INOXIDABLEGaveta</v>
      </c>
      <c r="B2625" s="31" t="s">
        <v>55</v>
      </c>
      <c r="C2625" s="31" t="s">
        <v>5398</v>
      </c>
      <c r="D2625" s="31" t="s">
        <v>5399</v>
      </c>
      <c r="E2625" s="32">
        <f>+VLOOKUP(Table_2[[#This Row],[ID]],LISTAS[],3,0)</f>
        <v>0</v>
      </c>
      <c r="F2625" s="31" t="s">
        <v>9646</v>
      </c>
      <c r="G2625" s="20"/>
      <c r="H2625" s="20"/>
    </row>
    <row r="2626" spans="1:8" ht="15.75" customHeight="1">
      <c r="A2626" s="31" t="str">
        <f>+Table_2[[#This Row],[Producto]]&amp;Table_2[[#This Row],[Numero]]</f>
        <v>ABRAZADERAS C/ GOMA - ALUMINIOGaveta</v>
      </c>
      <c r="B2626" s="31" t="s">
        <v>57</v>
      </c>
      <c r="C2626" s="31" t="s">
        <v>5398</v>
      </c>
      <c r="D2626" s="31" t="s">
        <v>5399</v>
      </c>
      <c r="E2626" s="32">
        <f>+VLOOKUP(Table_2[[#This Row],[ID]],LISTAS[],3,0)</f>
        <v>0</v>
      </c>
      <c r="F2626" s="31" t="s">
        <v>9647</v>
      </c>
      <c r="G2626" s="20"/>
      <c r="H2626" s="20"/>
    </row>
    <row r="2627" spans="1:8" ht="15.75" customHeight="1">
      <c r="A2627" s="31" t="str">
        <f>+Table_2[[#This Row],[Producto]]&amp;Table_2[[#This Row],[Numero]]</f>
        <v>RESORTES LINEA BULONERAGaveta</v>
      </c>
      <c r="B2627" s="31" t="s">
        <v>20</v>
      </c>
      <c r="C2627" s="31" t="s">
        <v>5398</v>
      </c>
      <c r="D2627" s="31" t="s">
        <v>5399</v>
      </c>
      <c r="E2627" s="32">
        <f>+VLOOKUP(Table_2[[#This Row],[ID]],LISTAS[],3,0)</f>
        <v>0</v>
      </c>
      <c r="F2627" s="31" t="s">
        <v>9648</v>
      </c>
      <c r="G2627" s="20"/>
      <c r="H2627" s="20"/>
    </row>
    <row r="2628" spans="1:8" ht="15.75" customHeight="1">
      <c r="A2628" s="31" t="str">
        <f>+Table_2[[#This Row],[Producto]]&amp;Table_2[[#This Row],[Numero]]</f>
        <v>TAPONES DE CARTERGaveta</v>
      </c>
      <c r="B2628" s="31" t="s">
        <v>53</v>
      </c>
      <c r="C2628" s="31" t="s">
        <v>5398</v>
      </c>
      <c r="D2628" s="31" t="s">
        <v>5400</v>
      </c>
      <c r="E2628" s="32">
        <f>+VLOOKUP(Table_2[[#This Row],[ID]],LISTAS[],3,0)</f>
        <v>0</v>
      </c>
      <c r="F2628" s="31" t="s">
        <v>9649</v>
      </c>
      <c r="G2628" s="20"/>
      <c r="H2628" s="20"/>
    </row>
    <row r="2629" spans="1:8" ht="15.75" customHeight="1">
      <c r="A2629" s="31" t="str">
        <f>+Table_2[[#This Row],[Producto]]&amp;Table_2[[#This Row],[Numero]]</f>
        <v>ARANDELAS DE ALUMINIOGaveta</v>
      </c>
      <c r="B2629" s="31" t="s">
        <v>49</v>
      </c>
      <c r="C2629" s="31" t="s">
        <v>5398</v>
      </c>
      <c r="D2629" s="31" t="s">
        <v>5400</v>
      </c>
      <c r="E2629" s="32">
        <f>+VLOOKUP(Table_2[[#This Row],[ID]],LISTAS[],3,0)</f>
        <v>0</v>
      </c>
      <c r="F2629" s="31" t="s">
        <v>9649</v>
      </c>
      <c r="G2629" s="20"/>
      <c r="H2629" s="20"/>
    </row>
    <row r="2630" spans="1:8" ht="15.75" customHeight="1">
      <c r="A2630" s="31" t="str">
        <f>+Table_2[[#This Row],[Producto]]&amp;Table_2[[#This Row],[Numero]]</f>
        <v>ARANDELAS DE COBREGaveta</v>
      </c>
      <c r="B2630" s="31" t="s">
        <v>46</v>
      </c>
      <c r="C2630" s="31" t="s">
        <v>5398</v>
      </c>
      <c r="D2630" s="31" t="s">
        <v>5400</v>
      </c>
      <c r="E2630" s="32">
        <f>+VLOOKUP(Table_2[[#This Row],[ID]],LISTAS[],3,0)</f>
        <v>0</v>
      </c>
      <c r="F2630" s="31" t="s">
        <v>9649</v>
      </c>
      <c r="G2630" s="20"/>
      <c r="H2630" s="20"/>
    </row>
    <row r="2631" spans="1:8" ht="15.75" customHeight="1">
      <c r="A2631" s="31" t="str">
        <f>+Table_2[[#This Row],[Producto]]&amp;Table_2[[#This Row],[Numero]]</f>
        <v>ARANDELAS DE POLIPROPILENOGaveta</v>
      </c>
      <c r="B2631" s="31" t="s">
        <v>51</v>
      </c>
      <c r="C2631" s="31" t="s">
        <v>5398</v>
      </c>
      <c r="D2631" s="31" t="s">
        <v>5400</v>
      </c>
      <c r="E2631" s="32">
        <f>+VLOOKUP(Table_2[[#This Row],[ID]],LISTAS[],3,0)</f>
        <v>0</v>
      </c>
      <c r="F2631" s="31" t="s">
        <v>9649</v>
      </c>
      <c r="G2631" s="20"/>
      <c r="H2631" s="20"/>
    </row>
    <row r="2632" spans="1:8" ht="15.75" customHeight="1">
      <c r="A2632" s="31" t="str">
        <f>+Table_2[[#This Row],[Producto]]&amp;Table_2[[#This Row],[Numero]]</f>
        <v>REGATONESGaveta</v>
      </c>
      <c r="B2632" s="31" t="s">
        <v>40</v>
      </c>
      <c r="C2632" s="31" t="s">
        <v>5398</v>
      </c>
      <c r="D2632" s="31" t="s">
        <v>5401</v>
      </c>
      <c r="E2632" s="32">
        <f>+VLOOKUP(Table_2[[#This Row],[ID]],LISTAS[],3,0)</f>
        <v>0</v>
      </c>
      <c r="F2632" s="31" t="s">
        <v>9650</v>
      </c>
      <c r="G2632" s="20"/>
      <c r="H2632" s="20"/>
    </row>
    <row r="2633" spans="1:8" ht="15.75" customHeight="1">
      <c r="A2633" s="31" t="str">
        <f>+Table_2[[#This Row],[Producto]]&amp;Table_2[[#This Row],[Numero]]</f>
        <v>PICOS PARA GASGaveta</v>
      </c>
      <c r="B2633" s="31" t="s">
        <v>58</v>
      </c>
      <c r="C2633" s="31" t="s">
        <v>5398</v>
      </c>
      <c r="D2633" s="31" t="s">
        <v>5400</v>
      </c>
      <c r="E2633" s="32">
        <f>+VLOOKUP(Table_2[[#This Row],[ID]],LISTAS[],3,0)</f>
        <v>0</v>
      </c>
      <c r="F2633" s="31" t="s">
        <v>9649</v>
      </c>
      <c r="G2633" s="20"/>
      <c r="H2633" s="20"/>
    </row>
    <row r="2634" spans="1:8" ht="15.75" customHeight="1">
      <c r="A2634" s="31" t="str">
        <f>+Table_2[[#This Row],[Producto]]&amp;Table_2[[#This Row],[Numero]]</f>
        <v>CONECTORES NEUMÁTICOSGaveta</v>
      </c>
      <c r="B2634" s="31" t="s">
        <v>45</v>
      </c>
      <c r="C2634" s="31" t="s">
        <v>5398</v>
      </c>
      <c r="D2634" s="31" t="s">
        <v>5399</v>
      </c>
      <c r="E2634" s="32">
        <f>+VLOOKUP(Table_2[[#This Row],[ID]],LISTAS[],3,0)</f>
        <v>0</v>
      </c>
      <c r="F2634" s="31" t="s">
        <v>9651</v>
      </c>
      <c r="G2634" s="20"/>
      <c r="H2634" s="20"/>
    </row>
    <row r="2635" spans="1:8" ht="15.75" customHeight="1">
      <c r="A2635" s="31" t="str">
        <f>+Table_2[[#This Row],[Producto]]&amp;Table_2[[#This Row],[Numero]]</f>
        <v>ALEMITESGaveta</v>
      </c>
      <c r="B2635" s="31" t="s">
        <v>47</v>
      </c>
      <c r="C2635" s="31" t="s">
        <v>5398</v>
      </c>
      <c r="D2635" s="31" t="s">
        <v>5400</v>
      </c>
      <c r="E2635" s="32">
        <f>+VLOOKUP(Table_2[[#This Row],[ID]],LISTAS[],3,0)</f>
        <v>0</v>
      </c>
      <c r="F2635" s="31" t="s">
        <v>9649</v>
      </c>
      <c r="G2635" s="20"/>
      <c r="H2635" s="20"/>
    </row>
    <row r="2636" spans="1:8" ht="15.75" customHeight="1">
      <c r="A2636" s="31" t="str">
        <f>+Table_2[[#This Row],[Producto]]&amp;Table_2[[#This Row],[Numero]]</f>
        <v>CHAVETAS PARTIDASGaveta</v>
      </c>
      <c r="B2636" s="31" t="s">
        <v>19</v>
      </c>
      <c r="C2636" s="31" t="s">
        <v>5398</v>
      </c>
      <c r="D2636" s="31" t="s">
        <v>5400</v>
      </c>
      <c r="E2636" s="32">
        <f>+VLOOKUP(Table_2[[#This Row],[ID]],LISTAS[],3,0)</f>
        <v>0</v>
      </c>
      <c r="F2636" s="31" t="s">
        <v>9649</v>
      </c>
      <c r="G2636" s="20"/>
      <c r="H2636" s="20"/>
    </row>
    <row r="2637" spans="1:8" ht="15.75" customHeight="1">
      <c r="A2637" s="31" t="str">
        <f>+Table_2[[#This Row],[Producto]]&amp;Table_2[[#This Row],[Numero]]</f>
        <v>PASACABLES DE GOMAGaveta</v>
      </c>
      <c r="B2637" s="31" t="s">
        <v>44</v>
      </c>
      <c r="C2637" s="31" t="s">
        <v>5398</v>
      </c>
      <c r="D2637" s="31" t="s">
        <v>5400</v>
      </c>
      <c r="E2637" s="32">
        <f>+VLOOKUP(Table_2[[#This Row],[ID]],LISTAS[],3,0)</f>
        <v>0</v>
      </c>
      <c r="F2637" s="31" t="s">
        <v>9649</v>
      </c>
      <c r="G2637" s="20"/>
      <c r="H2637" s="20"/>
    </row>
    <row r="2638" spans="1:8" ht="15.75" customHeight="1">
      <c r="A2638" s="31" t="str">
        <f>+Table_2[[#This Row],[Producto]]&amp;Table_2[[#This Row],[Numero]]</f>
        <v>TARUGOS ESTRIADOSGaveta</v>
      </c>
      <c r="B2638" s="31" t="s">
        <v>30</v>
      </c>
      <c r="C2638" s="31" t="s">
        <v>5398</v>
      </c>
      <c r="D2638" s="31" t="s">
        <v>5399</v>
      </c>
      <c r="E2638" s="32">
        <f>+VLOOKUP(Table_2[[#This Row],[ID]],LISTAS[],3,0)</f>
        <v>0</v>
      </c>
      <c r="F2638" s="31" t="s">
        <v>9651</v>
      </c>
      <c r="G2638" s="20"/>
      <c r="H2638" s="20"/>
    </row>
    <row r="2639" spans="1:8" ht="15.75" customHeight="1">
      <c r="A2639" s="31" t="str">
        <f>+Table_2[[#This Row],[Producto]]&amp;Table_2[[#This Row],[Numero]]</f>
        <v>RETENES SEGURIDADGaveta</v>
      </c>
      <c r="B2639" s="31" t="s">
        <v>36</v>
      </c>
      <c r="C2639" s="31" t="s">
        <v>5398</v>
      </c>
      <c r="D2639" s="31" t="s">
        <v>5400</v>
      </c>
      <c r="E2639" s="32">
        <f>+VLOOKUP(Table_2[[#This Row],[ID]],LISTAS[],3,0)</f>
        <v>0</v>
      </c>
      <c r="F2639" s="31" t="s">
        <v>9649</v>
      </c>
      <c r="G2639" s="20"/>
      <c r="H2639" s="20"/>
    </row>
    <row r="2640" spans="1:8" ht="15.75" customHeight="1">
      <c r="A2640" s="31" t="str">
        <f>+Table_2[[#This Row],[Producto]]&amp;Table_2[[#This Row],[Numero]]</f>
        <v>ARANLOCKGaveta</v>
      </c>
      <c r="B2640" s="31" t="s">
        <v>39</v>
      </c>
      <c r="C2640" s="31" t="s">
        <v>5398</v>
      </c>
      <c r="D2640" s="31" t="s">
        <v>5400</v>
      </c>
      <c r="E2640" s="32">
        <f>+VLOOKUP(Table_2[[#This Row],[ID]],LISTAS[],3,0)</f>
        <v>0</v>
      </c>
      <c r="F2640" s="31" t="s">
        <v>9649</v>
      </c>
      <c r="G2640" s="20"/>
      <c r="H2640" s="20"/>
    </row>
    <row r="2641" spans="1:8" ht="15.75" customHeight="1">
      <c r="A2641" s="31" t="str">
        <f>+Table_2[[#This Row],[Producto]]&amp;Table_2[[#This Row],[Numero]]</f>
        <v>ESPINAS ELASTICASGaveta</v>
      </c>
      <c r="B2641" s="31" t="s">
        <v>28</v>
      </c>
      <c r="C2641" s="31" t="s">
        <v>5398</v>
      </c>
      <c r="D2641" s="31" t="s">
        <v>5400</v>
      </c>
      <c r="E2641" s="32">
        <f>+VLOOKUP(Table_2[[#This Row],[ID]],LISTAS[],3,0)</f>
        <v>0</v>
      </c>
      <c r="F2641" s="31" t="s">
        <v>9649</v>
      </c>
      <c r="G2641" s="20"/>
      <c r="H2641" s="20"/>
    </row>
    <row r="2642" spans="1:8" ht="15.75" customHeight="1">
      <c r="A2642" s="31" t="str">
        <f>+Table_2[[#This Row],[Producto]]&amp;Table_2[[#This Row],[Numero]]</f>
        <v>ARANDELAS DE GOMAGaveta</v>
      </c>
      <c r="B2642" s="31" t="s">
        <v>10</v>
      </c>
      <c r="C2642" s="31" t="s">
        <v>5398</v>
      </c>
      <c r="D2642" s="31" t="s">
        <v>5399</v>
      </c>
      <c r="E2642" s="32">
        <f>+VLOOKUP(Table_2[[#This Row],[ID]],LISTAS[],3,0)</f>
        <v>0</v>
      </c>
      <c r="F2642" s="31" t="s">
        <v>9651</v>
      </c>
      <c r="G2642" s="20"/>
      <c r="H2642" s="20"/>
    </row>
    <row r="2643" spans="1:8" ht="15.75" customHeight="1">
      <c r="A2643" s="31" t="str">
        <f>+Table_2[[#This Row],[Producto]]&amp;Table_2[[#This Row],[Numero]]</f>
        <v>PLASTICOSGaveta</v>
      </c>
      <c r="B2643" s="31" t="s">
        <v>2</v>
      </c>
      <c r="C2643" s="31" t="s">
        <v>5398</v>
      </c>
      <c r="D2643" s="31" t="s">
        <v>5399</v>
      </c>
      <c r="E2643" s="32">
        <f>+VLOOKUP(Table_2[[#This Row],[ID]],LISTAS[],3,0)</f>
        <v>0</v>
      </c>
      <c r="F2643" s="31" t="s">
        <v>9651</v>
      </c>
      <c r="G2643" s="20"/>
      <c r="H2643" s="20"/>
    </row>
    <row r="2644" spans="1:8" ht="15.75" customHeight="1">
      <c r="A2644" s="31" t="str">
        <f>+Table_2[[#This Row],[Producto]]&amp;Table_2[[#This Row],[Numero]]</f>
        <v>RESORTES LINEA FERRETERIAGaveta</v>
      </c>
      <c r="B2644" s="31" t="s">
        <v>6</v>
      </c>
      <c r="C2644" s="31" t="s">
        <v>5398</v>
      </c>
      <c r="D2644" s="31" t="s">
        <v>5399</v>
      </c>
      <c r="E2644" s="32">
        <f>+VLOOKUP(Table_2[[#This Row],[ID]],LISTAS[],3,0)</f>
        <v>0</v>
      </c>
      <c r="F2644" s="31" t="s">
        <v>9651</v>
      </c>
      <c r="G2644" s="20"/>
      <c r="H2644" s="20"/>
    </row>
    <row r="2645" spans="1:8" ht="15.75" customHeight="1">
      <c r="A2645" s="31" t="str">
        <f>+Table_2[[#This Row],[Producto]]&amp;Table_2[[#This Row],[Numero]]</f>
        <v>RESORTES LINEA COMPLEMENTARIAGaveta</v>
      </c>
      <c r="B2645" s="31" t="s">
        <v>9</v>
      </c>
      <c r="C2645" s="31" t="s">
        <v>5398</v>
      </c>
      <c r="D2645" s="31" t="s">
        <v>5399</v>
      </c>
      <c r="E2645" s="32">
        <f>+VLOOKUP(Table_2[[#This Row],[ID]],LISTAS[],3,0)</f>
        <v>0</v>
      </c>
      <c r="F2645" s="31" t="s">
        <v>9651</v>
      </c>
      <c r="G2645" s="20"/>
      <c r="H2645" s="20"/>
    </row>
    <row r="2646" spans="1:8" ht="15.75" customHeight="1">
      <c r="A2646" s="31" t="str">
        <f>+Table_2[[#This Row],[Producto]]&amp;Table_2[[#This Row],[Numero]]</f>
        <v>RESORTES LINEA PESADAGaveta</v>
      </c>
      <c r="B2646" s="31" t="s">
        <v>12</v>
      </c>
      <c r="C2646" s="31" t="s">
        <v>5398</v>
      </c>
      <c r="D2646" s="31" t="s">
        <v>5399</v>
      </c>
      <c r="E2646" s="32">
        <f>+VLOOKUP(Table_2[[#This Row],[ID]],LISTAS[],3,0)</f>
        <v>0</v>
      </c>
      <c r="F2646" s="31" t="s">
        <v>9651</v>
      </c>
      <c r="G2646" s="20"/>
      <c r="H2646" s="20"/>
    </row>
    <row r="2647" spans="1:8" ht="15.75" customHeight="1">
      <c r="A2647" s="31" t="str">
        <f>+Table_2[[#This Row],[Producto]]&amp;Table_2[[#This Row],[Numero]]</f>
        <v>RESORTES LINEA AUTOMOTORGaveta</v>
      </c>
      <c r="B2647" s="31" t="s">
        <v>15</v>
      </c>
      <c r="C2647" s="31" t="s">
        <v>5398</v>
      </c>
      <c r="D2647" s="31" t="s">
        <v>5399</v>
      </c>
      <c r="E2647" s="32">
        <f>+VLOOKUP(Table_2[[#This Row],[ID]],LISTAS[],3,0)</f>
        <v>0</v>
      </c>
      <c r="F2647" s="31" t="s">
        <v>9651</v>
      </c>
      <c r="G2647" s="20"/>
      <c r="H2647" s="20"/>
    </row>
    <row r="2648" spans="1:8" ht="15.75" customHeight="1">
      <c r="A2648" s="31" t="str">
        <f>+Table_2[[#This Row],[Producto]]&amp;Table_2[[#This Row],[Numero]]</f>
        <v>SEEGER DIN 471Gaveta</v>
      </c>
      <c r="B2648" s="31" t="s">
        <v>27</v>
      </c>
      <c r="C2648" s="31" t="s">
        <v>5398</v>
      </c>
      <c r="D2648" s="31" t="s">
        <v>5400</v>
      </c>
      <c r="E2648" s="32">
        <f>+VLOOKUP(Table_2[[#This Row],[ID]],LISTAS[],3,0)</f>
        <v>0</v>
      </c>
      <c r="F2648" s="31" t="s">
        <v>9649</v>
      </c>
      <c r="G2648" s="20"/>
      <c r="H2648" s="20"/>
    </row>
    <row r="2649" spans="1:8" ht="15.75" customHeight="1">
      <c r="A2649" s="31" t="str">
        <f>+Table_2[[#This Row],[Producto]]&amp;Table_2[[#This Row],[Numero]]</f>
        <v>SEEGER DIN 472Gaveta</v>
      </c>
      <c r="B2649" s="31" t="s">
        <v>29</v>
      </c>
      <c r="C2649" s="31" t="s">
        <v>5398</v>
      </c>
      <c r="D2649" s="31" t="s">
        <v>5400</v>
      </c>
      <c r="E2649" s="32">
        <f>+VLOOKUP(Table_2[[#This Row],[ID]],LISTAS[],3,0)</f>
        <v>0</v>
      </c>
      <c r="F2649" s="31" t="s">
        <v>9649</v>
      </c>
      <c r="G2649" s="20"/>
      <c r="H2649" s="20"/>
    </row>
    <row r="2650" spans="1:8" ht="15.75" customHeight="1">
      <c r="A2650" s="31" t="str">
        <f>+Table_2[[#This Row],[Producto]]&amp;Table_2[[#This Row],[Numero]]</f>
        <v>ORINGGaveta</v>
      </c>
      <c r="B2650" s="31" t="s">
        <v>31</v>
      </c>
      <c r="C2650" s="31" t="s">
        <v>5398</v>
      </c>
      <c r="D2650" s="31" t="s">
        <v>5399</v>
      </c>
      <c r="E2650" s="32">
        <f>+VLOOKUP(Table_2[[#This Row],[ID]],LISTAS[],3,0)</f>
        <v>0</v>
      </c>
      <c r="F2650" s="31" t="s">
        <v>9651</v>
      </c>
      <c r="G2650" s="20"/>
      <c r="H2650" s="20"/>
    </row>
    <row r="2651" spans="1:8" ht="15.75" customHeight="1">
      <c r="A2651" s="31" t="str">
        <f>+Table_2[[#This Row],[Producto]]&amp;Table_2[[#This Row],[Numero]]</f>
        <v>INSERTOSGaveta</v>
      </c>
      <c r="B2651" s="31" t="s">
        <v>33</v>
      </c>
      <c r="C2651" s="31" t="s">
        <v>5398</v>
      </c>
      <c r="D2651" s="31" t="s">
        <v>5400</v>
      </c>
      <c r="E2651" s="32">
        <f>+VLOOKUP(Table_2[[#This Row],[ID]],LISTAS[],3,0)</f>
        <v>0</v>
      </c>
      <c r="F2651" s="31" t="s">
        <v>9649</v>
      </c>
      <c r="G2651" s="20"/>
      <c r="H2651" s="20"/>
    </row>
    <row r="2652" spans="1:8" ht="15.75" customHeight="1">
      <c r="A2652" s="31" t="str">
        <f>+Table_2[[#This Row],[Producto]]&amp;Table_2[[#This Row],[Numero]]</f>
        <v>CONEXIÓN DE CHAPAGaveta</v>
      </c>
      <c r="B2652" s="31" t="s">
        <v>35</v>
      </c>
      <c r="C2652" s="31" t="s">
        <v>5398</v>
      </c>
      <c r="D2652" s="31" t="s">
        <v>5401</v>
      </c>
      <c r="E2652" s="32">
        <f>+VLOOKUP(Table_2[[#This Row],[ID]],LISTAS[],3,0)</f>
        <v>0</v>
      </c>
      <c r="F2652" s="31" t="s">
        <v>9650</v>
      </c>
      <c r="G2652" s="20"/>
      <c r="H2652" s="20"/>
    </row>
    <row r="2653" spans="1:8" ht="15.75" customHeight="1">
      <c r="A2653" s="31" t="str">
        <f>+Table_2[[#This Row],[Producto]]&amp;Table_2[[#This Row],[Numero]]</f>
        <v>TOPES Y TAPONES DE GOMAGaveta</v>
      </c>
      <c r="B2653" s="31" t="s">
        <v>38</v>
      </c>
      <c r="C2653" s="31" t="s">
        <v>5398</v>
      </c>
      <c r="D2653" s="31" t="s">
        <v>5399</v>
      </c>
      <c r="E2653" s="32">
        <f>+VLOOKUP(Table_2[[#This Row],[ID]],LISTAS[],3,0)</f>
        <v>0</v>
      </c>
      <c r="F2653" s="31" t="s">
        <v>9651</v>
      </c>
      <c r="G2653" s="20"/>
      <c r="H2653" s="20"/>
    </row>
    <row r="2654" spans="1:8" ht="15.75" customHeight="1">
      <c r="A2654" s="31" t="str">
        <f>+Table_2[[#This Row],[Producto]]&amp;Table_2[[#This Row],[Numero]]</f>
        <v>CONECTORES PLASTICOS MANGUERASGaveta</v>
      </c>
      <c r="B2654" s="31" t="s">
        <v>41</v>
      </c>
      <c r="C2654" s="31" t="s">
        <v>5398</v>
      </c>
      <c r="D2654" s="31" t="s">
        <v>5399</v>
      </c>
      <c r="E2654" s="32">
        <f>+VLOOKUP(Table_2[[#This Row],[ID]],LISTAS[],3,0)</f>
        <v>0</v>
      </c>
      <c r="F2654" s="31" t="s">
        <v>9651</v>
      </c>
      <c r="G2654" s="20"/>
      <c r="H2654" s="20"/>
    </row>
    <row r="2655" spans="1:8" ht="15.75" customHeight="1">
      <c r="A2655" s="31" t="str">
        <f>+Table_2[[#This Row],[Producto]]&amp;Table_2[[#This Row],[Numero]]</f>
        <v>TUERCAS RAPIDASGaveta</v>
      </c>
      <c r="B2655" s="31" t="s">
        <v>43</v>
      </c>
      <c r="C2655" s="31" t="s">
        <v>5398</v>
      </c>
      <c r="D2655" s="31" t="s">
        <v>5400</v>
      </c>
      <c r="E2655" s="32">
        <f>+VLOOKUP(Table_2[[#This Row],[ID]],LISTAS[],3,0)</f>
        <v>0</v>
      </c>
      <c r="F2655" s="31" t="s">
        <v>9649</v>
      </c>
      <c r="G2655" s="20"/>
      <c r="H2655" s="20"/>
    </row>
    <row r="2656" spans="1:8" ht="15.75" customHeight="1">
      <c r="A2656" s="31" t="str">
        <f>+Table_2[[#This Row],[Producto]]&amp;Table_2[[#This Row],[Numero]]</f>
        <v>ARANDELAS DE FIBRAGaveta</v>
      </c>
      <c r="B2656" s="31" t="s">
        <v>50</v>
      </c>
      <c r="C2656" s="31" t="s">
        <v>5398</v>
      </c>
      <c r="D2656" s="31" t="s">
        <v>5400</v>
      </c>
      <c r="E2656" s="32">
        <f>+VLOOKUP(Table_2[[#This Row],[ID]],LISTAS[],3,0)</f>
        <v>0</v>
      </c>
      <c r="F2656" s="31" t="s">
        <v>9649</v>
      </c>
      <c r="G2656" s="20"/>
      <c r="H2656" s="20"/>
    </row>
    <row r="2657" spans="1:8" ht="15.75" customHeight="1">
      <c r="A2657" s="31" t="str">
        <f>+Table_2[[#This Row],[Producto]]&amp;Table_2[[#This Row],[Numero]]</f>
        <v>TERMINALESGaveta</v>
      </c>
      <c r="B2657" s="31" t="s">
        <v>7</v>
      </c>
      <c r="C2657" s="31" t="s">
        <v>5398</v>
      </c>
      <c r="D2657" s="31" t="s">
        <v>5400</v>
      </c>
      <c r="E2657" s="32">
        <f>+VLOOKUP(Table_2[[#This Row],[ID]],LISTAS[],3,0)</f>
        <v>0</v>
      </c>
      <c r="F2657" s="31" t="s">
        <v>9649</v>
      </c>
      <c r="G2657" s="20"/>
      <c r="H2657" s="20"/>
    </row>
    <row r="2658" spans="1:8" ht="15.75" customHeight="1">
      <c r="A2658" s="31" t="str">
        <f>+Table_2[[#This Row],[Producto]]&amp;Table_2[[#This Row],[Numero]]</f>
        <v>CHAVETASGaveta</v>
      </c>
      <c r="B2658" s="31" t="s">
        <v>13</v>
      </c>
      <c r="C2658" s="31" t="s">
        <v>5398</v>
      </c>
      <c r="D2658" s="31" t="s">
        <v>5401</v>
      </c>
      <c r="E2658" s="32">
        <f>+VLOOKUP(Table_2[[#This Row],[ID]],LISTAS[],3,0)</f>
        <v>0</v>
      </c>
      <c r="F2658" s="31" t="s">
        <v>9650</v>
      </c>
      <c r="G2658" s="20"/>
      <c r="H2658" s="20"/>
    </row>
    <row r="2659" spans="1:8" ht="15.75" customHeight="1">
      <c r="A2659" s="31" t="str">
        <f>+Table_2[[#This Row],[Producto]]&amp;Table_2[[#This Row],[Numero]]</f>
        <v>CARBONESGaveta</v>
      </c>
      <c r="B2659" s="31" t="s">
        <v>21</v>
      </c>
      <c r="C2659" s="31" t="s">
        <v>5398</v>
      </c>
      <c r="D2659" s="31" t="s">
        <v>5401</v>
      </c>
      <c r="E2659" s="32">
        <f>+VLOOKUP(Table_2[[#This Row],[ID]],LISTAS[],3,0)</f>
        <v>0</v>
      </c>
      <c r="F2659" s="31" t="s">
        <v>9650</v>
      </c>
      <c r="G2659" s="20"/>
      <c r="H2659" s="20"/>
    </row>
    <row r="2660" spans="1:8" ht="15.75" customHeight="1">
      <c r="A2660" s="31" t="str">
        <f>+Table_2[[#This Row],[Producto]]&amp;Table_2[[#This Row],[Numero]]</f>
        <v>RESORTES LINEA HORNOGaveta</v>
      </c>
      <c r="B2660" s="31" t="s">
        <v>18</v>
      </c>
      <c r="C2660" s="31" t="s">
        <v>5398</v>
      </c>
      <c r="D2660" s="31" t="s">
        <v>5399</v>
      </c>
      <c r="E2660" s="32">
        <f>+VLOOKUP(Table_2[[#This Row],[ID]],LISTAS[],3,0)</f>
        <v>0</v>
      </c>
      <c r="F2660" s="31" t="s">
        <v>9651</v>
      </c>
      <c r="G2660" s="20"/>
      <c r="H2660" s="20"/>
    </row>
    <row r="2661" spans="1:8" ht="15.75" customHeight="1">
      <c r="A2661" s="31" t="str">
        <f>+Table_2[[#This Row],[Producto]]&amp;Table_2[[#This Row],[Numero]]</f>
        <v>ESPARRAGOS DE ACEROGaveta</v>
      </c>
      <c r="B2661" s="31" t="s">
        <v>42</v>
      </c>
      <c r="C2661" s="31" t="s">
        <v>5398</v>
      </c>
      <c r="D2661" s="31" t="s">
        <v>5399</v>
      </c>
      <c r="E2661" s="32">
        <f>+VLOOKUP(Table_2[[#This Row],[ID]],LISTAS[],3,0)</f>
        <v>0</v>
      </c>
      <c r="F2661" s="31" t="s">
        <v>9651</v>
      </c>
      <c r="G2661" s="20"/>
      <c r="H2661" s="20"/>
    </row>
    <row r="2662" spans="1:8" ht="15.75" customHeight="1">
      <c r="A2662" s="31" t="str">
        <f>+Table_2[[#This Row],[Producto]]&amp;Table_2[[#This Row],[Numero]]</f>
        <v>RACORD - ACOPLES - REDUCCIONES - ENTREROSCASGaveta</v>
      </c>
      <c r="B2662" s="31" t="s">
        <v>3</v>
      </c>
      <c r="C2662" s="31" t="s">
        <v>5398</v>
      </c>
      <c r="D2662" s="31" t="s">
        <v>5399</v>
      </c>
      <c r="E2662" s="32">
        <f>+VLOOKUP(Table_2[[#This Row],[ID]],LISTAS[],3,0)</f>
        <v>0</v>
      </c>
      <c r="F2662" s="31" t="s">
        <v>9651</v>
      </c>
      <c r="G2662" s="20"/>
      <c r="H2662" s="20"/>
    </row>
    <row r="2663" spans="1:8" ht="15.75" customHeight="1">
      <c r="A2663" s="31" t="str">
        <f>+Table_2[[#This Row],[Producto]]&amp;Table_2[[#This Row],[Numero]]</f>
        <v>GANCHOS - CHAVETASGaveta</v>
      </c>
      <c r="B2663" s="31" t="s">
        <v>16</v>
      </c>
      <c r="C2663" s="31" t="s">
        <v>5398</v>
      </c>
      <c r="D2663" s="31" t="s">
        <v>5399</v>
      </c>
      <c r="E2663" s="32">
        <f>+VLOOKUP(Table_2[[#This Row],[ID]],LISTAS[],3,0)</f>
        <v>0</v>
      </c>
      <c r="F2663" s="31" t="s">
        <v>9651</v>
      </c>
      <c r="G2663" s="20"/>
      <c r="H2663" s="20"/>
    </row>
    <row r="2664" spans="1:8" ht="15.75" customHeight="1">
      <c r="A2664" s="31" t="str">
        <f>+Table_2[[#This Row],[Producto]]&amp;Table_2[[#This Row],[Numero]]</f>
        <v>TUERCAS REMACHES50</v>
      </c>
      <c r="B2664" s="31" t="s">
        <v>59</v>
      </c>
      <c r="C2664" s="31">
        <v>50</v>
      </c>
      <c r="D2664" s="31" t="s">
        <v>5402</v>
      </c>
      <c r="E2664" s="32">
        <f>+VLOOKUP(Table_2[[#This Row],[ID]],LISTAS[],3,0)</f>
        <v>239.54</v>
      </c>
      <c r="F2664" s="31" t="s">
        <v>9652</v>
      </c>
      <c r="G2664" s="20"/>
      <c r="H2664" s="20"/>
    </row>
    <row r="2665" spans="1:8" ht="15.75" customHeight="1">
      <c r="A2665" s="31" t="str">
        <f>+Table_2[[#This Row],[Producto]]&amp;Table_2[[#This Row],[Numero]]</f>
        <v>TUERCAS REMACHES51</v>
      </c>
      <c r="B2665" s="31" t="s">
        <v>59</v>
      </c>
      <c r="C2665" s="31">
        <v>51</v>
      </c>
      <c r="D2665" s="31" t="s">
        <v>5403</v>
      </c>
      <c r="E2665" s="32">
        <f>+VLOOKUP(Table_2[[#This Row],[ID]],LISTAS[],3,0)</f>
        <v>368.25</v>
      </c>
      <c r="F2665" s="31" t="s">
        <v>9653</v>
      </c>
      <c r="G2665" s="20"/>
      <c r="H2665" s="20"/>
    </row>
    <row r="2666" spans="1:8" ht="15.75" customHeight="1">
      <c r="A2666" s="31" t="str">
        <f>+Table_2[[#This Row],[Producto]]&amp;Table_2[[#This Row],[Numero]]</f>
        <v>TUERCAS REMACHES52</v>
      </c>
      <c r="B2666" s="31" t="s">
        <v>59</v>
      </c>
      <c r="C2666" s="31">
        <v>52</v>
      </c>
      <c r="D2666" s="31" t="s">
        <v>5404</v>
      </c>
      <c r="E2666" s="32">
        <f>+VLOOKUP(Table_2[[#This Row],[ID]],LISTAS[],3,0)</f>
        <v>561.73</v>
      </c>
      <c r="F2666" s="31" t="s">
        <v>9654</v>
      </c>
      <c r="G2666" s="20"/>
      <c r="H2666" s="20"/>
    </row>
    <row r="2667" spans="1:8" ht="15.75" customHeight="1">
      <c r="A2667" s="31" t="str">
        <f>+Table_2[[#This Row],[Producto]]&amp;Table_2[[#This Row],[Numero]]</f>
        <v>TUERCAS REMACHES53</v>
      </c>
      <c r="B2667" s="31" t="s">
        <v>59</v>
      </c>
      <c r="C2667" s="31">
        <v>53</v>
      </c>
      <c r="D2667" s="31" t="s">
        <v>5405</v>
      </c>
      <c r="E2667" s="32">
        <f>+VLOOKUP(Table_2[[#This Row],[ID]],LISTAS[],3,0)</f>
        <v>1114.1600000000001</v>
      </c>
      <c r="F2667" s="31" t="s">
        <v>9655</v>
      </c>
      <c r="G2667" s="20"/>
      <c r="H2667" s="20"/>
    </row>
    <row r="2668" spans="1:8" ht="15.75" customHeight="1">
      <c r="A2668" s="31" t="str">
        <f>+Table_2[[#This Row],[Producto]]&amp;Table_2[[#This Row],[Numero]]</f>
        <v>TUERCAS REMACHES54</v>
      </c>
      <c r="B2668" s="31" t="s">
        <v>59</v>
      </c>
      <c r="C2668" s="31">
        <v>54</v>
      </c>
      <c r="D2668" s="31" t="s">
        <v>5406</v>
      </c>
      <c r="E2668" s="32">
        <f>+VLOOKUP(Table_2[[#This Row],[ID]],LISTAS[],3,0)</f>
        <v>1019.33</v>
      </c>
      <c r="F2668" s="31" t="s">
        <v>9656</v>
      </c>
      <c r="G2668" s="20"/>
      <c r="H2668" s="20"/>
    </row>
    <row r="2669" spans="1:8" ht="15.75" customHeight="1">
      <c r="A2669" s="31" t="str">
        <f>+Table_2[[#This Row],[Producto]]&amp;Table_2[[#This Row],[Numero]]</f>
        <v>TUERCAS REMACHES55</v>
      </c>
      <c r="B2669" s="31" t="s">
        <v>59</v>
      </c>
      <c r="C2669" s="31">
        <v>55</v>
      </c>
      <c r="D2669" s="31" t="s">
        <v>5407</v>
      </c>
      <c r="E2669" s="32">
        <f>+VLOOKUP(Table_2[[#This Row],[ID]],LISTAS[],3,0)</f>
        <v>239.54</v>
      </c>
      <c r="F2669" s="31" t="s">
        <v>9657</v>
      </c>
      <c r="G2669" s="20"/>
      <c r="H2669" s="20"/>
    </row>
    <row r="2670" spans="1:8" ht="15.75" customHeight="1">
      <c r="A2670" s="31" t="str">
        <f>+Table_2[[#This Row],[Producto]]&amp;Table_2[[#This Row],[Numero]]</f>
        <v>TUERCAS REMACHES56</v>
      </c>
      <c r="B2670" s="31" t="s">
        <v>59</v>
      </c>
      <c r="C2670" s="31">
        <v>56</v>
      </c>
      <c r="D2670" s="31" t="s">
        <v>5408</v>
      </c>
      <c r="E2670" s="32">
        <f>+VLOOKUP(Table_2[[#This Row],[ID]],LISTAS[],3,0)</f>
        <v>306.89</v>
      </c>
      <c r="F2670" s="31" t="s">
        <v>9658</v>
      </c>
      <c r="G2670" s="20"/>
      <c r="H2670" s="20"/>
    </row>
    <row r="2671" spans="1:8" ht="15.75" customHeight="1">
      <c r="A2671" s="31" t="str">
        <f>+Table_2[[#This Row],[Producto]]&amp;Table_2[[#This Row],[Numero]]</f>
        <v>TUERCAS REMACHES57</v>
      </c>
      <c r="B2671" s="31" t="s">
        <v>59</v>
      </c>
      <c r="C2671" s="31">
        <v>57</v>
      </c>
      <c r="D2671" s="31" t="s">
        <v>5409</v>
      </c>
      <c r="E2671" s="32">
        <f>+VLOOKUP(Table_2[[#This Row],[ID]],LISTAS[],3,0)</f>
        <v>515.57000000000005</v>
      </c>
      <c r="F2671" s="31" t="s">
        <v>9659</v>
      </c>
      <c r="G2671" s="20"/>
      <c r="H2671" s="20"/>
    </row>
    <row r="2672" spans="1:8" ht="15.75" customHeight="1">
      <c r="A2672" s="31" t="str">
        <f>+Table_2[[#This Row],[Producto]]&amp;Table_2[[#This Row],[Numero]]</f>
        <v>TUERCAS REMACHES58</v>
      </c>
      <c r="B2672" s="31" t="s">
        <v>59</v>
      </c>
      <c r="C2672" s="31">
        <v>58</v>
      </c>
      <c r="D2672" s="31" t="s">
        <v>5410</v>
      </c>
      <c r="E2672" s="32">
        <f>+VLOOKUP(Table_2[[#This Row],[ID]],LISTAS[],3,0)</f>
        <v>814.53</v>
      </c>
      <c r="F2672" s="31" t="s">
        <v>9660</v>
      </c>
      <c r="G2672" s="20"/>
      <c r="H2672" s="20"/>
    </row>
    <row r="2673" spans="1:8" ht="15.75" customHeight="1">
      <c r="A2673" s="31" t="str">
        <f>+Table_2[[#This Row],[Producto]]&amp;Table_2[[#This Row],[Numero]]</f>
        <v>TUERCAS REMACHES59</v>
      </c>
      <c r="B2673" s="31" t="s">
        <v>59</v>
      </c>
      <c r="C2673" s="31">
        <v>59</v>
      </c>
      <c r="D2673" s="31" t="s">
        <v>5411</v>
      </c>
      <c r="E2673" s="32">
        <f>+VLOOKUP(Table_2[[#This Row],[ID]],LISTAS[],3,0)</f>
        <v>445.43</v>
      </c>
      <c r="F2673" s="31" t="s">
        <v>9661</v>
      </c>
      <c r="G2673" s="20"/>
      <c r="H2673" s="20"/>
    </row>
    <row r="2674" spans="1:8" ht="15.75" customHeight="1">
      <c r="A2674" s="31" t="str">
        <f>+Table_2[[#This Row],[Producto]]&amp;Table_2[[#This Row],[Numero]]</f>
        <v>TUERCAS REMACHES60</v>
      </c>
      <c r="B2674" s="31" t="s">
        <v>59</v>
      </c>
      <c r="C2674" s="31">
        <v>60</v>
      </c>
      <c r="D2674" s="31" t="s">
        <v>5412</v>
      </c>
      <c r="E2674" s="32">
        <f>+VLOOKUP(Table_2[[#This Row],[ID]],LISTAS[],3,0)</f>
        <v>533.45000000000005</v>
      </c>
      <c r="F2674" s="31" t="s">
        <v>9662</v>
      </c>
      <c r="G2674" s="20"/>
      <c r="H2674" s="20"/>
    </row>
    <row r="2675" spans="1:8" ht="15.75" customHeight="1">
      <c r="A2675" s="31" t="str">
        <f>+Table_2[[#This Row],[Producto]]&amp;Table_2[[#This Row],[Numero]]</f>
        <v>TUERCAS REMACHES61</v>
      </c>
      <c r="B2675" s="31" t="s">
        <v>59</v>
      </c>
      <c r="C2675" s="31">
        <v>61</v>
      </c>
      <c r="D2675" s="31" t="s">
        <v>5413</v>
      </c>
      <c r="E2675" s="32">
        <f>+VLOOKUP(Table_2[[#This Row],[ID]],LISTAS[],3,0)</f>
        <v>1136.01</v>
      </c>
      <c r="F2675" s="31" t="s">
        <v>9663</v>
      </c>
      <c r="G2675" s="20"/>
      <c r="H2675" s="20"/>
    </row>
    <row r="2676" spans="1:8" ht="15.75" customHeight="1">
      <c r="A2676" s="31" t="str">
        <f>+Table_2[[#This Row],[Producto]]&amp;Table_2[[#This Row],[Numero]]</f>
        <v>TUERCAS REMACHES62</v>
      </c>
      <c r="B2676" s="31" t="s">
        <v>59</v>
      </c>
      <c r="C2676" s="31">
        <v>62</v>
      </c>
      <c r="D2676" s="31" t="s">
        <v>5414</v>
      </c>
      <c r="E2676" s="32">
        <f>+VLOOKUP(Table_2[[#This Row],[ID]],LISTAS[],3,0)</f>
        <v>800.89</v>
      </c>
      <c r="F2676" s="31" t="s">
        <v>9664</v>
      </c>
      <c r="G2676" s="20"/>
      <c r="H2676" s="20"/>
    </row>
    <row r="2677" spans="1:8" ht="15.75" customHeight="1">
      <c r="A2677" s="31" t="str">
        <f>+Table_2[[#This Row],[Producto]]&amp;Table_2[[#This Row],[Numero]]</f>
        <v>TUERCAS REMACHES63</v>
      </c>
      <c r="B2677" s="31" t="s">
        <v>59</v>
      </c>
      <c r="C2677" s="31">
        <v>63</v>
      </c>
      <c r="D2677" s="31" t="s">
        <v>5415</v>
      </c>
      <c r="E2677" s="32">
        <f>+VLOOKUP(Table_2[[#This Row],[ID]],LISTAS[],3,0)</f>
        <v>862.77</v>
      </c>
      <c r="F2677" s="31" t="s">
        <v>9665</v>
      </c>
      <c r="G2677" s="20"/>
      <c r="H2677" s="20"/>
    </row>
    <row r="2678" spans="1:8" ht="15.75" customHeight="1">
      <c r="A2678" s="31" t="str">
        <f>+Table_2[[#This Row],[Producto]]&amp;Table_2[[#This Row],[Numero]]</f>
        <v>TUERCAS REMACHES64</v>
      </c>
      <c r="B2678" s="31" t="s">
        <v>59</v>
      </c>
      <c r="C2678" s="31">
        <v>64</v>
      </c>
      <c r="D2678" s="31" t="s">
        <v>5416</v>
      </c>
      <c r="E2678" s="32">
        <f>+VLOOKUP(Table_2[[#This Row],[ID]],LISTAS[],3,0)</f>
        <v>528.91999999999996</v>
      </c>
      <c r="F2678" s="31" t="s">
        <v>9666</v>
      </c>
      <c r="G2678" s="20"/>
      <c r="H2678" s="20"/>
    </row>
    <row r="2679" spans="1:8" ht="15.75" customHeight="1">
      <c r="A2679" s="31" t="str">
        <f>+Table_2[[#This Row],[Producto]]&amp;Table_2[[#This Row],[Numero]]</f>
        <v>TUERCAS REMACHES65</v>
      </c>
      <c r="B2679" s="31" t="s">
        <v>59</v>
      </c>
      <c r="C2679" s="31">
        <v>65</v>
      </c>
      <c r="D2679" s="31" t="s">
        <v>5417</v>
      </c>
      <c r="E2679" s="32">
        <f>+VLOOKUP(Table_2[[#This Row],[ID]],LISTAS[],3,0)</f>
        <v>555.30999999999995</v>
      </c>
      <c r="F2679" s="31" t="s">
        <v>9667</v>
      </c>
      <c r="G2679" s="20"/>
      <c r="H2679" s="20"/>
    </row>
    <row r="2680" spans="1:8" ht="15.75" customHeight="1">
      <c r="A2680" s="31" t="str">
        <f>+Table_2[[#This Row],[Producto]]&amp;Table_2[[#This Row],[Numero]]</f>
        <v>TUERCAS REMACHES66</v>
      </c>
      <c r="B2680" s="31" t="s">
        <v>59</v>
      </c>
      <c r="C2680" s="31">
        <v>66</v>
      </c>
      <c r="D2680" s="31" t="s">
        <v>5418</v>
      </c>
      <c r="E2680" s="32">
        <f>+VLOOKUP(Table_2[[#This Row],[ID]],LISTAS[],3,0)</f>
        <v>560.16999999999996</v>
      </c>
      <c r="F2680" s="31" t="s">
        <v>9668</v>
      </c>
      <c r="G2680" s="20"/>
      <c r="H2680" s="20"/>
    </row>
    <row r="2681" spans="1:8" ht="15.75" customHeight="1">
      <c r="A2681" s="31" t="str">
        <f>+Table_2[[#This Row],[Producto]]&amp;Table_2[[#This Row],[Numero]]</f>
        <v>TUERCAS REMACHES67</v>
      </c>
      <c r="B2681" s="31" t="s">
        <v>59</v>
      </c>
      <c r="C2681" s="31">
        <v>67</v>
      </c>
      <c r="D2681" s="31" t="s">
        <v>5419</v>
      </c>
      <c r="E2681" s="32">
        <f>+VLOOKUP(Table_2[[#This Row],[ID]],LISTAS[],3,0)</f>
        <v>814.72</v>
      </c>
      <c r="F2681" s="31" t="s">
        <v>9669</v>
      </c>
      <c r="G2681" s="20"/>
      <c r="H2681" s="20"/>
    </row>
    <row r="2682" spans="1:8" ht="15.75" customHeight="1">
      <c r="A2682" s="31" t="str">
        <f>+Table_2[[#This Row],[Producto]]&amp;Table_2[[#This Row],[Numero]]</f>
        <v>TUERCAS REMACHES68</v>
      </c>
      <c r="B2682" s="31" t="s">
        <v>59</v>
      </c>
      <c r="C2682" s="31">
        <v>68</v>
      </c>
      <c r="D2682" s="31" t="s">
        <v>5420</v>
      </c>
      <c r="E2682" s="32">
        <f>+VLOOKUP(Table_2[[#This Row],[ID]],LISTAS[],3,0)</f>
        <v>1697.78</v>
      </c>
      <c r="F2682" s="31" t="s">
        <v>9670</v>
      </c>
      <c r="G2682" s="20"/>
      <c r="H2682" s="20"/>
    </row>
    <row r="2683" spans="1:8" ht="15.75" customHeight="1">
      <c r="A2683" s="31" t="str">
        <f>+Table_2[[#This Row],[Producto]]&amp;Table_2[[#This Row],[Numero]]</f>
        <v>TUERCAS REMACHES69</v>
      </c>
      <c r="B2683" s="31" t="s">
        <v>59</v>
      </c>
      <c r="C2683" s="31">
        <v>69</v>
      </c>
      <c r="D2683" s="31" t="s">
        <v>5421</v>
      </c>
      <c r="E2683" s="32">
        <f>+VLOOKUP(Table_2[[#This Row],[ID]],LISTAS[],3,0)</f>
        <v>1858.83</v>
      </c>
      <c r="F2683" s="31" t="s">
        <v>9671</v>
      </c>
      <c r="G2683" s="20"/>
      <c r="H2683" s="20"/>
    </row>
    <row r="2684" spans="1:8" ht="15.75" customHeight="1">
      <c r="A2684" s="31" t="str">
        <f>+Table_2[[#This Row],[Producto]]&amp;Table_2[[#This Row],[Numero]]</f>
        <v>TUERCAS REMACHESGaveta</v>
      </c>
      <c r="B2684" s="31" t="s">
        <v>59</v>
      </c>
      <c r="C2684" s="31" t="s">
        <v>5398</v>
      </c>
      <c r="D2684" s="31" t="s">
        <v>5399</v>
      </c>
      <c r="E2684" s="32">
        <f>+VLOOKUP(Table_2[[#This Row],[ID]],LISTAS[],3,0)</f>
        <v>0</v>
      </c>
      <c r="F2684" s="31" t="s">
        <v>9651</v>
      </c>
      <c r="G2684" s="20"/>
      <c r="H2684" s="20"/>
    </row>
    <row r="2685" spans="1:8" ht="15.75" customHeight="1">
      <c r="A2685" s="31" t="str">
        <f>+Table_2[[#This Row],[Producto]]&amp;Table_2[[#This Row],[Numero]]</f>
        <v>PERILLAS DE COCINA1</v>
      </c>
      <c r="B2685" s="31" t="s">
        <v>56</v>
      </c>
      <c r="C2685" s="31">
        <v>1</v>
      </c>
      <c r="D2685" s="31" t="s">
        <v>5422</v>
      </c>
      <c r="E2685" s="32">
        <f>+VLOOKUP(Table_2[[#This Row],[ID]],LISTAS[],3,0)</f>
        <v>9000</v>
      </c>
      <c r="F2685" s="31" t="s">
        <v>9672</v>
      </c>
      <c r="G2685" s="20"/>
      <c r="H2685" s="20"/>
    </row>
    <row r="2686" spans="1:8" ht="15.75" customHeight="1">
      <c r="A2686" s="31" t="str">
        <f>+Table_2[[#This Row],[Producto]]&amp;Table_2[[#This Row],[Numero]]</f>
        <v>PERILLAS DE COCINA2</v>
      </c>
      <c r="B2686" s="31" t="s">
        <v>56</v>
      </c>
      <c r="C2686" s="31">
        <v>2</v>
      </c>
      <c r="D2686" s="31" t="s">
        <v>5423</v>
      </c>
      <c r="E2686" s="32">
        <f>+VLOOKUP(Table_2[[#This Row],[ID]],LISTAS[],3,0)</f>
        <v>10000</v>
      </c>
      <c r="F2686" s="31" t="s">
        <v>9673</v>
      </c>
      <c r="G2686" s="20"/>
      <c r="H2686" s="20"/>
    </row>
    <row r="2687" spans="1:8" ht="15.75" customHeight="1">
      <c r="A2687" s="31" t="str">
        <f>+Table_2[[#This Row],[Producto]]&amp;Table_2[[#This Row],[Numero]]</f>
        <v>PERILLAS DE COCINA3</v>
      </c>
      <c r="B2687" s="31" t="s">
        <v>56</v>
      </c>
      <c r="C2687" s="31">
        <v>3</v>
      </c>
      <c r="D2687" s="31" t="s">
        <v>5424</v>
      </c>
      <c r="E2687" s="32">
        <f>+VLOOKUP(Table_2[[#This Row],[ID]],LISTAS[],3,0)</f>
        <v>7500</v>
      </c>
      <c r="F2687" s="31" t="s">
        <v>9674</v>
      </c>
      <c r="G2687" s="20"/>
      <c r="H2687" s="20"/>
    </row>
    <row r="2688" spans="1:8" ht="15.75" customHeight="1">
      <c r="A2688" s="31" t="str">
        <f>+Table_2[[#This Row],[Producto]]&amp;Table_2[[#This Row],[Numero]]</f>
        <v>PERILLAS DE COCINA10</v>
      </c>
      <c r="B2688" s="31" t="s">
        <v>56</v>
      </c>
      <c r="C2688" s="31">
        <v>10</v>
      </c>
      <c r="D2688" s="31" t="s">
        <v>5425</v>
      </c>
      <c r="E2688" s="32">
        <f>+VLOOKUP(Table_2[[#This Row],[ID]],LISTAS[],3,0)</f>
        <v>10190.48</v>
      </c>
      <c r="F2688" s="31" t="s">
        <v>9675</v>
      </c>
      <c r="G2688" s="20"/>
      <c r="H2688" s="20"/>
    </row>
    <row r="2689" spans="1:8" ht="15.75" customHeight="1">
      <c r="A2689" s="31" t="str">
        <f>+Table_2[[#This Row],[Producto]]&amp;Table_2[[#This Row],[Numero]]</f>
        <v>PERILLAS DE COCINA11</v>
      </c>
      <c r="B2689" s="31" t="s">
        <v>56</v>
      </c>
      <c r="C2689" s="31">
        <v>11</v>
      </c>
      <c r="D2689" s="31" t="s">
        <v>5426</v>
      </c>
      <c r="E2689" s="32">
        <f>+VLOOKUP(Table_2[[#This Row],[ID]],LISTAS[],3,0)</f>
        <v>10000</v>
      </c>
      <c r="F2689" s="31" t="s">
        <v>9676</v>
      </c>
      <c r="G2689" s="20"/>
      <c r="H2689" s="20"/>
    </row>
    <row r="2690" spans="1:8" ht="15.75" customHeight="1">
      <c r="A2690" s="31" t="str">
        <f>+Table_2[[#This Row],[Producto]]&amp;Table_2[[#This Row],[Numero]]</f>
        <v>PERILLAS DE COCINA12</v>
      </c>
      <c r="B2690" s="31" t="s">
        <v>56</v>
      </c>
      <c r="C2690" s="31">
        <v>12</v>
      </c>
      <c r="D2690" s="31" t="s">
        <v>5427</v>
      </c>
      <c r="E2690" s="32">
        <f>+VLOOKUP(Table_2[[#This Row],[ID]],LISTAS[],3,0)</f>
        <v>6000</v>
      </c>
      <c r="F2690" s="31" t="s">
        <v>9677</v>
      </c>
      <c r="G2690" s="20"/>
      <c r="H2690" s="20"/>
    </row>
    <row r="2691" spans="1:8" ht="15.75" customHeight="1">
      <c r="A2691" s="31" t="str">
        <f>+Table_2[[#This Row],[Producto]]&amp;Table_2[[#This Row],[Numero]]</f>
        <v>PERILLAS DE COCINA13</v>
      </c>
      <c r="B2691" s="31" t="s">
        <v>56</v>
      </c>
      <c r="C2691" s="31">
        <v>13</v>
      </c>
      <c r="D2691" s="31" t="s">
        <v>5428</v>
      </c>
      <c r="E2691" s="32">
        <f>+VLOOKUP(Table_2[[#This Row],[ID]],LISTAS[],3,0)</f>
        <v>6500</v>
      </c>
      <c r="F2691" s="31" t="s">
        <v>9678</v>
      </c>
      <c r="G2691" s="20"/>
      <c r="H2691" s="20"/>
    </row>
    <row r="2692" spans="1:8" ht="15.75" customHeight="1">
      <c r="A2692" s="31" t="str">
        <f>+Table_2[[#This Row],[Producto]]&amp;Table_2[[#This Row],[Numero]]</f>
        <v>PERILLAS DE COCINA14</v>
      </c>
      <c r="B2692" s="31" t="s">
        <v>56</v>
      </c>
      <c r="C2692" s="31">
        <v>14</v>
      </c>
      <c r="D2692" s="31" t="s">
        <v>5429</v>
      </c>
      <c r="E2692" s="32">
        <f>+VLOOKUP(Table_2[[#This Row],[ID]],LISTAS[],3,0)</f>
        <v>5000</v>
      </c>
      <c r="F2692" s="31" t="s">
        <v>9679</v>
      </c>
      <c r="G2692" s="20"/>
      <c r="H2692" s="20"/>
    </row>
    <row r="2693" spans="1:8" ht="15.75" customHeight="1">
      <c r="A2693" s="31" t="str">
        <f>+Table_2[[#This Row],[Producto]]&amp;Table_2[[#This Row],[Numero]]</f>
        <v>PERILLAS DE COCINA15</v>
      </c>
      <c r="B2693" s="31" t="s">
        <v>56</v>
      </c>
      <c r="C2693" s="31">
        <v>15</v>
      </c>
      <c r="D2693" s="31" t="s">
        <v>5430</v>
      </c>
      <c r="E2693" s="32">
        <f>+VLOOKUP(Table_2[[#This Row],[ID]],LISTAS[],3,0)</f>
        <v>5000</v>
      </c>
      <c r="F2693" s="31" t="s">
        <v>9680</v>
      </c>
      <c r="G2693" s="20"/>
      <c r="H2693" s="20"/>
    </row>
    <row r="2694" spans="1:8" ht="15.75" customHeight="1">
      <c r="A2694" s="31" t="str">
        <f>+Table_2[[#This Row],[Producto]]&amp;Table_2[[#This Row],[Numero]]</f>
        <v>PERILLAS DE COCINA16</v>
      </c>
      <c r="B2694" s="31" t="s">
        <v>56</v>
      </c>
      <c r="C2694" s="31">
        <v>16</v>
      </c>
      <c r="D2694" s="31" t="s">
        <v>5431</v>
      </c>
      <c r="E2694" s="32">
        <f>+VLOOKUP(Table_2[[#This Row],[ID]],LISTAS[],3,0)</f>
        <v>6500</v>
      </c>
      <c r="F2694" s="31" t="s">
        <v>9681</v>
      </c>
      <c r="G2694" s="20"/>
      <c r="H2694" s="20"/>
    </row>
    <row r="2695" spans="1:8" ht="15.75" customHeight="1">
      <c r="A2695" s="31" t="str">
        <f>+Table_2[[#This Row],[Producto]]&amp;Table_2[[#This Row],[Numero]]</f>
        <v>PERILLAS DE COCINA17</v>
      </c>
      <c r="B2695" s="31" t="s">
        <v>56</v>
      </c>
      <c r="C2695" s="31">
        <v>17</v>
      </c>
      <c r="D2695" s="31" t="s">
        <v>5432</v>
      </c>
      <c r="E2695" s="32">
        <f>+VLOOKUP(Table_2[[#This Row],[ID]],LISTAS[],3,0)</f>
        <v>8000</v>
      </c>
      <c r="F2695" s="31" t="s">
        <v>9682</v>
      </c>
      <c r="G2695" s="20"/>
      <c r="H2695" s="20"/>
    </row>
    <row r="2696" spans="1:8" ht="15.75" customHeight="1">
      <c r="A2696" s="31" t="str">
        <f>+Table_2[[#This Row],[Producto]]&amp;Table_2[[#This Row],[Numero]]</f>
        <v>PERILLAS DE COCINA18</v>
      </c>
      <c r="B2696" s="31" t="s">
        <v>56</v>
      </c>
      <c r="C2696" s="31">
        <v>18</v>
      </c>
      <c r="D2696" s="31" t="s">
        <v>5433</v>
      </c>
      <c r="E2696" s="32">
        <f>+VLOOKUP(Table_2[[#This Row],[ID]],LISTAS[],3,0)</f>
        <v>7500</v>
      </c>
      <c r="F2696" s="31" t="s">
        <v>9683</v>
      </c>
      <c r="G2696" s="20"/>
      <c r="H2696" s="20"/>
    </row>
    <row r="2697" spans="1:8" ht="15.75" customHeight="1">
      <c r="A2697" s="31" t="str">
        <f>+Table_2[[#This Row],[Producto]]&amp;Table_2[[#This Row],[Numero]]</f>
        <v>PERILLAS DE COCINA20</v>
      </c>
      <c r="B2697" s="31" t="s">
        <v>56</v>
      </c>
      <c r="C2697" s="31">
        <v>20</v>
      </c>
      <c r="D2697" s="31" t="s">
        <v>5434</v>
      </c>
      <c r="E2697" s="32">
        <f>+VLOOKUP(Table_2[[#This Row],[ID]],LISTAS[],3,0)</f>
        <v>3333.33</v>
      </c>
      <c r="F2697" s="31" t="s">
        <v>9684</v>
      </c>
      <c r="G2697" s="20"/>
      <c r="H2697" s="20"/>
    </row>
    <row r="2698" spans="1:8" ht="15.75" customHeight="1">
      <c r="A2698" s="31" t="str">
        <f>+Table_2[[#This Row],[Producto]]&amp;Table_2[[#This Row],[Numero]]</f>
        <v>PERILLAS DE COCINA30</v>
      </c>
      <c r="B2698" s="31" t="s">
        <v>56</v>
      </c>
      <c r="C2698" s="31">
        <v>30</v>
      </c>
      <c r="D2698" s="31" t="s">
        <v>5435</v>
      </c>
      <c r="E2698" s="32">
        <f>+VLOOKUP(Table_2[[#This Row],[ID]],LISTAS[],3,0)</f>
        <v>3497.14</v>
      </c>
      <c r="F2698" s="31" t="s">
        <v>9685</v>
      </c>
      <c r="G2698" s="20"/>
      <c r="H2698" s="20"/>
    </row>
    <row r="2699" spans="1:8" ht="15.75" customHeight="1">
      <c r="A2699" s="31" t="str">
        <f>+Table_2[[#This Row],[Producto]]&amp;Table_2[[#This Row],[Numero]]</f>
        <v>PERILLAS DE COCINA31</v>
      </c>
      <c r="B2699" s="31" t="s">
        <v>56</v>
      </c>
      <c r="C2699" s="31">
        <v>31</v>
      </c>
      <c r="D2699" s="31" t="s">
        <v>5436</v>
      </c>
      <c r="E2699" s="32">
        <f>+VLOOKUP(Table_2[[#This Row],[ID]],LISTAS[],3,0)</f>
        <v>5142.8599999999997</v>
      </c>
      <c r="F2699" s="31" t="s">
        <v>9686</v>
      </c>
      <c r="G2699" s="20"/>
      <c r="H2699" s="20"/>
    </row>
    <row r="2700" spans="1:8" ht="15.75" customHeight="1">
      <c r="A2700" s="31" t="str">
        <f>+Table_2[[#This Row],[Producto]]&amp;Table_2[[#This Row],[Numero]]</f>
        <v>PERILLAS DE COCINA32</v>
      </c>
      <c r="B2700" s="31" t="s">
        <v>56</v>
      </c>
      <c r="C2700" s="31">
        <v>32</v>
      </c>
      <c r="D2700" s="31" t="s">
        <v>5437</v>
      </c>
      <c r="E2700" s="32">
        <f>+VLOOKUP(Table_2[[#This Row],[ID]],LISTAS[],3,0)</f>
        <v>5142.8599999999997</v>
      </c>
      <c r="F2700" s="31" t="s">
        <v>9687</v>
      </c>
      <c r="G2700" s="20"/>
      <c r="H2700" s="20"/>
    </row>
    <row r="2701" spans="1:8" ht="15.75" customHeight="1">
      <c r="A2701" s="31" t="str">
        <f>+Table_2[[#This Row],[Producto]]&amp;Table_2[[#This Row],[Numero]]</f>
        <v>PERILLAS DE COCINA33</v>
      </c>
      <c r="B2701" s="31" t="s">
        <v>56</v>
      </c>
      <c r="C2701" s="31">
        <v>33</v>
      </c>
      <c r="D2701" s="31" t="s">
        <v>5438</v>
      </c>
      <c r="E2701" s="32">
        <f>+VLOOKUP(Table_2[[#This Row],[ID]],LISTAS[],3,0)</f>
        <v>4628.57</v>
      </c>
      <c r="F2701" s="31" t="s">
        <v>9688</v>
      </c>
      <c r="G2701" s="20"/>
      <c r="H2701" s="20"/>
    </row>
    <row r="2702" spans="1:8" ht="15.75" customHeight="1">
      <c r="A2702" s="31" t="str">
        <f>+Table_2[[#This Row],[Producto]]&amp;Table_2[[#This Row],[Numero]]</f>
        <v>PERILLAS DE COCINA40</v>
      </c>
      <c r="B2702" s="31" t="s">
        <v>56</v>
      </c>
      <c r="C2702" s="31">
        <v>40</v>
      </c>
      <c r="D2702" s="31" t="s">
        <v>5439</v>
      </c>
      <c r="E2702" s="32">
        <f>+VLOOKUP(Table_2[[#This Row],[ID]],LISTAS[],3,0)</f>
        <v>5714.29</v>
      </c>
      <c r="F2702" s="31" t="s">
        <v>9689</v>
      </c>
      <c r="G2702" s="20"/>
      <c r="H2702" s="20"/>
    </row>
    <row r="2703" spans="1:8" ht="15.75" customHeight="1">
      <c r="A2703" s="31" t="str">
        <f>+Table_2[[#This Row],[Producto]]&amp;Table_2[[#This Row],[Numero]]</f>
        <v>PERILLAS DE COCINA50</v>
      </c>
      <c r="B2703" s="31" t="s">
        <v>56</v>
      </c>
      <c r="C2703" s="31">
        <v>50</v>
      </c>
      <c r="D2703" s="31" t="s">
        <v>5440</v>
      </c>
      <c r="E2703" s="32">
        <f>+VLOOKUP(Table_2[[#This Row],[ID]],LISTAS[],3,0)</f>
        <v>5714.29</v>
      </c>
      <c r="F2703" s="31" t="s">
        <v>9690</v>
      </c>
      <c r="G2703" s="20"/>
      <c r="H2703" s="20"/>
    </row>
    <row r="2704" spans="1:8" ht="15.75" customHeight="1">
      <c r="A2704" s="31" t="str">
        <f>+Table_2[[#This Row],[Producto]]&amp;Table_2[[#This Row],[Numero]]</f>
        <v>PERILLAS DE COCINA51</v>
      </c>
      <c r="B2704" s="31" t="s">
        <v>56</v>
      </c>
      <c r="C2704" s="31">
        <v>51</v>
      </c>
      <c r="D2704" s="31" t="s">
        <v>5441</v>
      </c>
      <c r="E2704" s="32">
        <f>+VLOOKUP(Table_2[[#This Row],[ID]],LISTAS[],3,0)</f>
        <v>6000</v>
      </c>
      <c r="F2704" s="31" t="s">
        <v>9691</v>
      </c>
      <c r="G2704" s="20"/>
      <c r="H2704" s="20"/>
    </row>
    <row r="2705" spans="1:8" ht="15.75" customHeight="1">
      <c r="A2705" s="31" t="str">
        <f>+Table_2[[#This Row],[Producto]]&amp;Table_2[[#This Row],[Numero]]</f>
        <v>PERILLAS DE COCINA52</v>
      </c>
      <c r="B2705" s="31" t="s">
        <v>56</v>
      </c>
      <c r="C2705" s="31">
        <v>52</v>
      </c>
      <c r="D2705" s="31" t="s">
        <v>5442</v>
      </c>
      <c r="E2705" s="32">
        <f>+VLOOKUP(Table_2[[#This Row],[ID]],LISTAS[],3,0)</f>
        <v>6000</v>
      </c>
      <c r="F2705" s="31" t="s">
        <v>9692</v>
      </c>
      <c r="G2705" s="20"/>
      <c r="H2705" s="20"/>
    </row>
    <row r="2706" spans="1:8" ht="15.75" customHeight="1">
      <c r="A2706" s="31" t="str">
        <f>+Table_2[[#This Row],[Producto]]&amp;Table_2[[#This Row],[Numero]]</f>
        <v>PERILLAS DE COCINA53</v>
      </c>
      <c r="B2706" s="31" t="s">
        <v>56</v>
      </c>
      <c r="C2706" s="31">
        <v>53</v>
      </c>
      <c r="D2706" s="31" t="s">
        <v>5443</v>
      </c>
      <c r="E2706" s="32">
        <f>+VLOOKUP(Table_2[[#This Row],[ID]],LISTAS[],3,0)</f>
        <v>5714.29</v>
      </c>
      <c r="F2706" s="31" t="s">
        <v>9693</v>
      </c>
      <c r="G2706" s="20"/>
      <c r="H2706" s="20"/>
    </row>
    <row r="2707" spans="1:8" ht="15.75" customHeight="1">
      <c r="A2707" s="31" t="str">
        <f>+Table_2[[#This Row],[Producto]]&amp;Table_2[[#This Row],[Numero]]</f>
        <v>PERILLAS DE COCINA54</v>
      </c>
      <c r="B2707" s="31" t="s">
        <v>56</v>
      </c>
      <c r="C2707" s="31">
        <v>54</v>
      </c>
      <c r="D2707" s="31" t="s">
        <v>5444</v>
      </c>
      <c r="E2707" s="32">
        <f>+VLOOKUP(Table_2[[#This Row],[ID]],LISTAS[],3,0)</f>
        <v>5500</v>
      </c>
      <c r="F2707" s="31" t="s">
        <v>9694</v>
      </c>
      <c r="G2707" s="20"/>
      <c r="H2707" s="20"/>
    </row>
    <row r="2708" spans="1:8" ht="15.75" customHeight="1">
      <c r="A2708" s="31" t="str">
        <f>+Table_2[[#This Row],[Producto]]&amp;Table_2[[#This Row],[Numero]]</f>
        <v>PERILLAS DE COCINA55</v>
      </c>
      <c r="B2708" s="31" t="s">
        <v>56</v>
      </c>
      <c r="C2708" s="31">
        <v>55</v>
      </c>
      <c r="D2708" s="31" t="s">
        <v>5445</v>
      </c>
      <c r="E2708" s="32">
        <f>+VLOOKUP(Table_2[[#This Row],[ID]],LISTAS[],3,0)</f>
        <v>5500</v>
      </c>
      <c r="F2708" s="31" t="s">
        <v>9695</v>
      </c>
      <c r="G2708" s="20"/>
      <c r="H2708" s="20"/>
    </row>
    <row r="2709" spans="1:8" ht="15.75" customHeight="1">
      <c r="A2709" s="31" t="str">
        <f>+Table_2[[#This Row],[Producto]]&amp;Table_2[[#This Row],[Numero]]</f>
        <v>PERILLAS DE COCINA56</v>
      </c>
      <c r="B2709" s="31" t="s">
        <v>56</v>
      </c>
      <c r="C2709" s="31">
        <v>56</v>
      </c>
      <c r="D2709" s="31" t="s">
        <v>5446</v>
      </c>
      <c r="E2709" s="32">
        <f>+VLOOKUP(Table_2[[#This Row],[ID]],LISTAS[],3,0)</f>
        <v>5800</v>
      </c>
      <c r="F2709" s="31" t="s">
        <v>9696</v>
      </c>
      <c r="G2709" s="20"/>
      <c r="H2709" s="20"/>
    </row>
    <row r="2710" spans="1:8" ht="15.75" customHeight="1">
      <c r="A2710" s="31" t="str">
        <f>+Table_2[[#This Row],[Producto]]&amp;Table_2[[#This Row],[Numero]]</f>
        <v>PERILLAS DE COCINA57</v>
      </c>
      <c r="B2710" s="31" t="s">
        <v>56</v>
      </c>
      <c r="C2710" s="31">
        <v>57</v>
      </c>
      <c r="D2710" s="31" t="s">
        <v>5447</v>
      </c>
      <c r="E2710" s="32">
        <f>+VLOOKUP(Table_2[[#This Row],[ID]],LISTAS[],3,0)</f>
        <v>5000</v>
      </c>
      <c r="F2710" s="31" t="s">
        <v>9697</v>
      </c>
      <c r="G2710" s="20"/>
      <c r="H2710" s="20"/>
    </row>
    <row r="2711" spans="1:8" ht="15.75" customHeight="1">
      <c r="A2711" s="31" t="str">
        <f>+Table_2[[#This Row],[Producto]]&amp;Table_2[[#This Row],[Numero]]</f>
        <v>PERILLAS DE COCINA58</v>
      </c>
      <c r="B2711" s="31" t="s">
        <v>56</v>
      </c>
      <c r="C2711" s="31">
        <v>58</v>
      </c>
      <c r="D2711" s="31" t="s">
        <v>5448</v>
      </c>
      <c r="E2711" s="32">
        <f>+VLOOKUP(Table_2[[#This Row],[ID]],LISTAS[],3,0)</f>
        <v>5000</v>
      </c>
      <c r="F2711" s="31" t="s">
        <v>9698</v>
      </c>
      <c r="G2711" s="20"/>
      <c r="H2711" s="20"/>
    </row>
    <row r="2712" spans="1:8" ht="15.75" customHeight="1">
      <c r="A2712" s="31" t="str">
        <f>+Table_2[[#This Row],[Producto]]&amp;Table_2[[#This Row],[Numero]]</f>
        <v>PERILLAS DE COCINA59</v>
      </c>
      <c r="B2712" s="31" t="s">
        <v>56</v>
      </c>
      <c r="C2712" s="31">
        <v>59</v>
      </c>
      <c r="D2712" s="31" t="s">
        <v>5449</v>
      </c>
      <c r="E2712" s="32">
        <f>+VLOOKUP(Table_2[[#This Row],[ID]],LISTAS[],3,0)</f>
        <v>2285.71</v>
      </c>
      <c r="F2712" s="31" t="s">
        <v>9699</v>
      </c>
      <c r="G2712" s="20"/>
      <c r="H2712" s="20"/>
    </row>
    <row r="2713" spans="1:8" ht="15.75" customHeight="1">
      <c r="A2713" s="31" t="str">
        <f>+Table_2[[#This Row],[Producto]]&amp;Table_2[[#This Row],[Numero]]</f>
        <v>PERILLAS DE COCINA60</v>
      </c>
      <c r="B2713" s="31" t="s">
        <v>56</v>
      </c>
      <c r="C2713" s="31">
        <v>60</v>
      </c>
      <c r="D2713" s="31" t="s">
        <v>5450</v>
      </c>
      <c r="E2713" s="32">
        <f>+VLOOKUP(Table_2[[#This Row],[ID]],LISTAS[],3,0)</f>
        <v>5714.29</v>
      </c>
      <c r="F2713" s="31" t="s">
        <v>9700</v>
      </c>
      <c r="G2713" s="20"/>
      <c r="H2713" s="20"/>
    </row>
    <row r="2714" spans="1:8" ht="15.75" customHeight="1">
      <c r="A2714" s="31" t="str">
        <f>+Table_2[[#This Row],[Producto]]&amp;Table_2[[#This Row],[Numero]]</f>
        <v>PERILLAS DE COCINA61</v>
      </c>
      <c r="B2714" s="31" t="s">
        <v>56</v>
      </c>
      <c r="C2714" s="31">
        <v>61</v>
      </c>
      <c r="D2714" s="31" t="s">
        <v>5451</v>
      </c>
      <c r="E2714" s="32">
        <f>+VLOOKUP(Table_2[[#This Row],[ID]],LISTAS[],3,0)</f>
        <v>5714.29</v>
      </c>
      <c r="F2714" s="31" t="s">
        <v>9701</v>
      </c>
      <c r="G2714" s="20"/>
      <c r="H2714" s="20"/>
    </row>
    <row r="2715" spans="1:8" ht="15.75" customHeight="1">
      <c r="A2715" s="31" t="str">
        <f>+Table_2[[#This Row],[Producto]]&amp;Table_2[[#This Row],[Numero]]</f>
        <v>PERILLAS DE COCINA70</v>
      </c>
      <c r="B2715" s="31" t="s">
        <v>56</v>
      </c>
      <c r="C2715" s="31">
        <v>70</v>
      </c>
      <c r="D2715" s="31" t="s">
        <v>5452</v>
      </c>
      <c r="E2715" s="32">
        <f>+VLOOKUP(Table_2[[#This Row],[ID]],LISTAS[],3,0)</f>
        <v>4114.29</v>
      </c>
      <c r="F2715" s="31" t="s">
        <v>9702</v>
      </c>
      <c r="G2715" s="20"/>
      <c r="H2715" s="20"/>
    </row>
    <row r="2716" spans="1:8" ht="15.75" customHeight="1">
      <c r="A2716" s="31" t="str">
        <f>+Table_2[[#This Row],[Producto]]&amp;Table_2[[#This Row],[Numero]]</f>
        <v>PERILLAS DE COCINA71</v>
      </c>
      <c r="B2716" s="31" t="s">
        <v>56</v>
      </c>
      <c r="C2716" s="31">
        <v>71</v>
      </c>
      <c r="D2716" s="31" t="s">
        <v>5453</v>
      </c>
      <c r="E2716" s="32">
        <f>+VLOOKUP(Table_2[[#This Row],[ID]],LISTAS[],3,0)</f>
        <v>4166.67</v>
      </c>
      <c r="F2716" s="31" t="s">
        <v>9703</v>
      </c>
      <c r="G2716" s="20"/>
      <c r="H2716" s="20"/>
    </row>
    <row r="2717" spans="1:8" ht="15.75" customHeight="1">
      <c r="A2717" s="31" t="str">
        <f>+Table_2[[#This Row],[Producto]]&amp;Table_2[[#This Row],[Numero]]</f>
        <v>PERILLAS DE COCINA72</v>
      </c>
      <c r="B2717" s="31" t="s">
        <v>56</v>
      </c>
      <c r="C2717" s="31">
        <v>72</v>
      </c>
      <c r="D2717" s="31" t="s">
        <v>5454</v>
      </c>
      <c r="E2717" s="32">
        <f>+VLOOKUP(Table_2[[#This Row],[ID]],LISTAS[],3,0)</f>
        <v>6666.67</v>
      </c>
      <c r="F2717" s="31" t="s">
        <v>9704</v>
      </c>
      <c r="G2717" s="20"/>
      <c r="H2717" s="20"/>
    </row>
    <row r="2718" spans="1:8" ht="15.75" customHeight="1">
      <c r="A2718" s="31" t="str">
        <f>+Table_2[[#This Row],[Producto]]&amp;Table_2[[#This Row],[Numero]]</f>
        <v>PERILLAS DE COCINA73</v>
      </c>
      <c r="B2718" s="31" t="s">
        <v>56</v>
      </c>
      <c r="C2718" s="31">
        <v>73</v>
      </c>
      <c r="D2718" s="31" t="s">
        <v>5455</v>
      </c>
      <c r="E2718" s="32">
        <f>+VLOOKUP(Table_2[[#This Row],[ID]],LISTAS[],3,0)</f>
        <v>7714.29</v>
      </c>
      <c r="F2718" s="31" t="s">
        <v>9705</v>
      </c>
      <c r="G2718" s="20"/>
      <c r="H2718" s="20"/>
    </row>
    <row r="2719" spans="1:8" ht="15.75" customHeight="1">
      <c r="A2719" s="31" t="str">
        <f>+Table_2[[#This Row],[Producto]]&amp;Table_2[[#This Row],[Numero]]</f>
        <v>PERILLAS DE COCINA74</v>
      </c>
      <c r="B2719" s="31" t="s">
        <v>56</v>
      </c>
      <c r="C2719" s="31">
        <v>74</v>
      </c>
      <c r="D2719" s="31" t="s">
        <v>5456</v>
      </c>
      <c r="E2719" s="32">
        <f>+VLOOKUP(Table_2[[#This Row],[ID]],LISTAS[],3,0)</f>
        <v>4628.57</v>
      </c>
      <c r="F2719" s="31" t="s">
        <v>9706</v>
      </c>
      <c r="G2719" s="20"/>
      <c r="H2719" s="20"/>
    </row>
    <row r="2720" spans="1:8" ht="15.75" customHeight="1">
      <c r="A2720" s="31" t="str">
        <f>+Table_2[[#This Row],[Producto]]&amp;Table_2[[#This Row],[Numero]]</f>
        <v>PERILLAS DE COCINA75</v>
      </c>
      <c r="B2720" s="31" t="s">
        <v>56</v>
      </c>
      <c r="C2720" s="31">
        <v>75</v>
      </c>
      <c r="D2720" s="31" t="s">
        <v>5457</v>
      </c>
      <c r="E2720" s="32">
        <f>+VLOOKUP(Table_2[[#This Row],[ID]],LISTAS[],3,0)</f>
        <v>5657.14</v>
      </c>
      <c r="F2720" s="31" t="s">
        <v>9707</v>
      </c>
      <c r="G2720" s="20"/>
      <c r="H2720" s="20"/>
    </row>
    <row r="2721" spans="1:8" ht="15.75" customHeight="1">
      <c r="A2721" s="31" t="str">
        <f>+Table_2[[#This Row],[Producto]]&amp;Table_2[[#This Row],[Numero]]</f>
        <v>PERILLAS DE COCINA76</v>
      </c>
      <c r="B2721" s="31" t="s">
        <v>56</v>
      </c>
      <c r="C2721" s="31">
        <v>76</v>
      </c>
      <c r="D2721" s="31" t="s">
        <v>5458</v>
      </c>
      <c r="E2721" s="32">
        <f>+VLOOKUP(Table_2[[#This Row],[ID]],LISTAS[],3,0)</f>
        <v>6171.43</v>
      </c>
      <c r="F2721" s="31" t="s">
        <v>9708</v>
      </c>
      <c r="G2721" s="20"/>
      <c r="H2721" s="20"/>
    </row>
    <row r="2722" spans="1:8" ht="15.75" customHeight="1">
      <c r="A2722" s="31" t="str">
        <f>+Table_2[[#This Row],[Producto]]&amp;Table_2[[#This Row],[Numero]]</f>
        <v>PERILLAS DE COCINA77</v>
      </c>
      <c r="B2722" s="31" t="s">
        <v>56</v>
      </c>
      <c r="C2722" s="31">
        <v>77</v>
      </c>
      <c r="D2722" s="31" t="s">
        <v>5459</v>
      </c>
      <c r="E2722" s="32">
        <f>+VLOOKUP(Table_2[[#This Row],[ID]],LISTAS[],3,0)</f>
        <v>6171.43</v>
      </c>
      <c r="F2722" s="31" t="s">
        <v>9709</v>
      </c>
      <c r="G2722" s="20"/>
      <c r="H2722" s="20"/>
    </row>
    <row r="2723" spans="1:8" ht="15.75" customHeight="1">
      <c r="A2723" s="31" t="str">
        <f>+Table_2[[#This Row],[Producto]]&amp;Table_2[[#This Row],[Numero]]</f>
        <v>PERILLAS DE COCINA78</v>
      </c>
      <c r="B2723" s="31" t="s">
        <v>56</v>
      </c>
      <c r="C2723" s="31">
        <v>78</v>
      </c>
      <c r="D2723" s="31" t="s">
        <v>5460</v>
      </c>
      <c r="E2723" s="32">
        <f>+VLOOKUP(Table_2[[#This Row],[ID]],LISTAS[],3,0)</f>
        <v>5657.14</v>
      </c>
      <c r="F2723" s="31" t="s">
        <v>9710</v>
      </c>
      <c r="G2723" s="20"/>
      <c r="H2723" s="20"/>
    </row>
    <row r="2724" spans="1:8" ht="15.75" customHeight="1">
      <c r="A2724" s="31" t="str">
        <f>+Table_2[[#This Row],[Producto]]&amp;Table_2[[#This Row],[Numero]]</f>
        <v>PERILLAS DE COCINA79</v>
      </c>
      <c r="B2724" s="31" t="s">
        <v>56</v>
      </c>
      <c r="C2724" s="31">
        <v>79</v>
      </c>
      <c r="D2724" s="31" t="s">
        <v>5461</v>
      </c>
      <c r="E2724" s="32">
        <f>+VLOOKUP(Table_2[[#This Row],[ID]],LISTAS[],3,0)</f>
        <v>7714.29</v>
      </c>
      <c r="F2724" s="31" t="s">
        <v>9711</v>
      </c>
      <c r="G2724" s="20"/>
      <c r="H2724" s="20"/>
    </row>
    <row r="2725" spans="1:8" ht="15.75" customHeight="1">
      <c r="A2725" s="31" t="str">
        <f>+Table_2[[#This Row],[Producto]]&amp;Table_2[[#This Row],[Numero]]</f>
        <v>PERILLAS DE COCINA80</v>
      </c>
      <c r="B2725" s="31" t="s">
        <v>56</v>
      </c>
      <c r="C2725" s="31">
        <v>80</v>
      </c>
      <c r="D2725" s="31" t="s">
        <v>5462</v>
      </c>
      <c r="E2725" s="32">
        <f>+VLOOKUP(Table_2[[#This Row],[ID]],LISTAS[],3,0)</f>
        <v>7714.29</v>
      </c>
      <c r="F2725" s="31" t="s">
        <v>9712</v>
      </c>
      <c r="G2725" s="20"/>
      <c r="H2725" s="20"/>
    </row>
    <row r="2726" spans="1:8" ht="15.75" customHeight="1">
      <c r="A2726" s="31" t="str">
        <f>+Table_2[[#This Row],[Producto]]&amp;Table_2[[#This Row],[Numero]]</f>
        <v>PERILLAS DE COCINA81</v>
      </c>
      <c r="B2726" s="31" t="s">
        <v>56</v>
      </c>
      <c r="C2726" s="31">
        <v>81</v>
      </c>
      <c r="D2726" s="31" t="s">
        <v>5463</v>
      </c>
      <c r="E2726" s="32">
        <f>+VLOOKUP(Table_2[[#This Row],[ID]],LISTAS[],3,0)</f>
        <v>6190.48</v>
      </c>
      <c r="F2726" s="31" t="s">
        <v>9713</v>
      </c>
      <c r="G2726" s="20"/>
      <c r="H2726" s="20"/>
    </row>
    <row r="2727" spans="1:8" ht="15.75" customHeight="1">
      <c r="A2727" s="31" t="str">
        <f>+Table_2[[#This Row],[Producto]]&amp;Table_2[[#This Row],[Numero]]</f>
        <v>PERILLAS DE COCINA90</v>
      </c>
      <c r="B2727" s="31" t="s">
        <v>56</v>
      </c>
      <c r="C2727" s="31">
        <v>90</v>
      </c>
      <c r="D2727" s="31" t="s">
        <v>5464</v>
      </c>
      <c r="E2727" s="32">
        <f>+VLOOKUP(Table_2[[#This Row],[ID]],LISTAS[],3,0)</f>
        <v>4190.4799999999996</v>
      </c>
      <c r="F2727" s="31" t="s">
        <v>9714</v>
      </c>
      <c r="G2727" s="20"/>
      <c r="H2727" s="20"/>
    </row>
    <row r="2728" spans="1:8" ht="15.75" customHeight="1">
      <c r="A2728" s="31" t="str">
        <f>+Table_2[[#This Row],[Producto]]&amp;Table_2[[#This Row],[Numero]]</f>
        <v>PERILLAS DE COCINA91</v>
      </c>
      <c r="B2728" s="31" t="s">
        <v>56</v>
      </c>
      <c r="C2728" s="31">
        <v>91</v>
      </c>
      <c r="D2728" s="31" t="s">
        <v>5465</v>
      </c>
      <c r="E2728" s="32">
        <f>+VLOOKUP(Table_2[[#This Row],[ID]],LISTAS[],3,0)</f>
        <v>4190.4799999999996</v>
      </c>
      <c r="F2728" s="31" t="s">
        <v>9715</v>
      </c>
      <c r="G2728" s="20"/>
      <c r="H2728" s="20"/>
    </row>
    <row r="2729" spans="1:8" ht="15.75" customHeight="1">
      <c r="A2729" s="31" t="str">
        <f>+Table_2[[#This Row],[Producto]]&amp;Table_2[[#This Row],[Numero]]</f>
        <v>PERILLAS DE COCINA92</v>
      </c>
      <c r="B2729" s="31" t="s">
        <v>56</v>
      </c>
      <c r="C2729" s="31">
        <v>92</v>
      </c>
      <c r="D2729" s="31" t="s">
        <v>5466</v>
      </c>
      <c r="E2729" s="32">
        <f>+VLOOKUP(Table_2[[#This Row],[ID]],LISTAS[],3,0)</f>
        <v>5142.8599999999997</v>
      </c>
      <c r="F2729" s="31" t="s">
        <v>9716</v>
      </c>
      <c r="G2729" s="20"/>
      <c r="H2729" s="20"/>
    </row>
    <row r="2730" spans="1:8" ht="15.75" customHeight="1">
      <c r="A2730" s="31" t="str">
        <f>+Table_2[[#This Row],[Producto]]&amp;Table_2[[#This Row],[Numero]]</f>
        <v>PERILLAS DE COCINA100</v>
      </c>
      <c r="B2730" s="31" t="s">
        <v>56</v>
      </c>
      <c r="C2730" s="31">
        <v>100</v>
      </c>
      <c r="D2730" s="31" t="s">
        <v>5467</v>
      </c>
      <c r="E2730" s="32">
        <f>+VLOOKUP(Table_2[[#This Row],[ID]],LISTAS[],3,0)</f>
        <v>4320</v>
      </c>
      <c r="F2730" s="31" t="s">
        <v>9717</v>
      </c>
      <c r="G2730" s="20"/>
      <c r="H2730" s="20"/>
    </row>
    <row r="2731" spans="1:8" ht="15.75" customHeight="1">
      <c r="A2731" s="31" t="str">
        <f>+Table_2[[#This Row],[Producto]]&amp;Table_2[[#This Row],[Numero]]</f>
        <v>PERILLAS DE COCINA101</v>
      </c>
      <c r="B2731" s="31" t="s">
        <v>56</v>
      </c>
      <c r="C2731" s="31">
        <v>101</v>
      </c>
      <c r="D2731" s="31" t="s">
        <v>5468</v>
      </c>
      <c r="E2731" s="32">
        <f>+VLOOKUP(Table_2[[#This Row],[ID]],LISTAS[],3,0)</f>
        <v>8228.57</v>
      </c>
      <c r="F2731" s="31" t="s">
        <v>9718</v>
      </c>
      <c r="G2731" s="20"/>
      <c r="H2731" s="20"/>
    </row>
    <row r="2732" spans="1:8" ht="15.75" customHeight="1">
      <c r="A2732" s="31" t="str">
        <f>+Table_2[[#This Row],[Producto]]&amp;Table_2[[#This Row],[Numero]]</f>
        <v>PERILLAS DE COCINA102</v>
      </c>
      <c r="B2732" s="31" t="s">
        <v>56</v>
      </c>
      <c r="C2732" s="31">
        <v>102</v>
      </c>
      <c r="D2732" s="31" t="s">
        <v>5469</v>
      </c>
      <c r="E2732" s="32">
        <f>+VLOOKUP(Table_2[[#This Row],[ID]],LISTAS[],3,0)</f>
        <v>4320</v>
      </c>
      <c r="F2732" s="31" t="s">
        <v>9719</v>
      </c>
      <c r="G2732" s="20"/>
      <c r="H2732" s="20"/>
    </row>
    <row r="2733" spans="1:8" ht="15.75" customHeight="1">
      <c r="A2733" s="31" t="str">
        <f>+Table_2[[#This Row],[Producto]]&amp;Table_2[[#This Row],[Numero]]</f>
        <v>PERILLAS DE COCINA103</v>
      </c>
      <c r="B2733" s="31" t="s">
        <v>56</v>
      </c>
      <c r="C2733" s="31">
        <v>103</v>
      </c>
      <c r="D2733" s="31" t="s">
        <v>5470</v>
      </c>
      <c r="E2733" s="32">
        <f>+VLOOKUP(Table_2[[#This Row],[ID]],LISTAS[],3,0)</f>
        <v>4320</v>
      </c>
      <c r="F2733" s="31" t="s">
        <v>9720</v>
      </c>
      <c r="G2733" s="20"/>
      <c r="H2733" s="20"/>
    </row>
    <row r="2734" spans="1:8" ht="15.75" customHeight="1">
      <c r="A2734" s="31" t="str">
        <f>+Table_2[[#This Row],[Producto]]&amp;Table_2[[#This Row],[Numero]]</f>
        <v>PERILLAS DE COCINA110</v>
      </c>
      <c r="B2734" s="31" t="s">
        <v>56</v>
      </c>
      <c r="C2734" s="31">
        <v>110</v>
      </c>
      <c r="D2734" s="31" t="s">
        <v>5471</v>
      </c>
      <c r="E2734" s="32">
        <f>+VLOOKUP(Table_2[[#This Row],[ID]],LISTAS[],3,0)</f>
        <v>6666.67</v>
      </c>
      <c r="F2734" s="31" t="s">
        <v>9721</v>
      </c>
      <c r="G2734" s="20"/>
      <c r="H2734" s="20"/>
    </row>
    <row r="2735" spans="1:8" ht="15.75" customHeight="1">
      <c r="A2735" s="31" t="str">
        <f>+Table_2[[#This Row],[Producto]]&amp;Table_2[[#This Row],[Numero]]</f>
        <v>PERILLAS DE COCINA111</v>
      </c>
      <c r="B2735" s="31" t="s">
        <v>56</v>
      </c>
      <c r="C2735" s="31">
        <v>111</v>
      </c>
      <c r="D2735" s="31" t="s">
        <v>5472</v>
      </c>
      <c r="E2735" s="32">
        <f>+VLOOKUP(Table_2[[#This Row],[ID]],LISTAS[],3,0)</f>
        <v>6933.33</v>
      </c>
      <c r="F2735" s="31" t="s">
        <v>9722</v>
      </c>
      <c r="G2735" s="20"/>
      <c r="H2735" s="20"/>
    </row>
    <row r="2736" spans="1:8" ht="15.75" customHeight="1">
      <c r="A2736" s="31" t="str">
        <f>+Table_2[[#This Row],[Producto]]&amp;Table_2[[#This Row],[Numero]]</f>
        <v>PERILLAS DE COCINA112</v>
      </c>
      <c r="B2736" s="31" t="s">
        <v>56</v>
      </c>
      <c r="C2736" s="31">
        <v>112</v>
      </c>
      <c r="D2736" s="31" t="s">
        <v>5473</v>
      </c>
      <c r="E2736" s="32">
        <f>+VLOOKUP(Table_2[[#This Row],[ID]],LISTAS[],3,0)</f>
        <v>7428.57</v>
      </c>
      <c r="F2736" s="31" t="s">
        <v>9723</v>
      </c>
      <c r="G2736" s="20"/>
      <c r="H2736" s="20"/>
    </row>
    <row r="2737" spans="1:8" ht="15.75" customHeight="1">
      <c r="A2737" s="31" t="str">
        <f>+Table_2[[#This Row],[Producto]]&amp;Table_2[[#This Row],[Numero]]</f>
        <v>PERILLAS DE COCINA113</v>
      </c>
      <c r="B2737" s="31" t="s">
        <v>56</v>
      </c>
      <c r="C2737" s="31">
        <v>113</v>
      </c>
      <c r="D2737" s="31" t="s">
        <v>5474</v>
      </c>
      <c r="E2737" s="32">
        <f>+VLOOKUP(Table_2[[#This Row],[ID]],LISTAS[],3,0)</f>
        <v>6933.33</v>
      </c>
      <c r="F2737" s="31" t="s">
        <v>9724</v>
      </c>
      <c r="G2737" s="20"/>
      <c r="H2737" s="20"/>
    </row>
    <row r="2738" spans="1:8" ht="15.75" customHeight="1">
      <c r="A2738" s="31" t="str">
        <f>+Table_2[[#This Row],[Producto]]&amp;Table_2[[#This Row],[Numero]]</f>
        <v>PERILLAS DE COCINA120</v>
      </c>
      <c r="B2738" s="31" t="s">
        <v>56</v>
      </c>
      <c r="C2738" s="31">
        <v>120</v>
      </c>
      <c r="D2738" s="31" t="s">
        <v>5475</v>
      </c>
      <c r="E2738" s="32">
        <f>+VLOOKUP(Table_2[[#This Row],[ID]],LISTAS[],3,0)</f>
        <v>7428.57</v>
      </c>
      <c r="F2738" s="31" t="s">
        <v>9725</v>
      </c>
      <c r="G2738" s="20"/>
      <c r="H2738" s="20"/>
    </row>
    <row r="2739" spans="1:8" ht="15.75" customHeight="1">
      <c r="A2739" s="31" t="str">
        <f>+Table_2[[#This Row],[Producto]]&amp;Table_2[[#This Row],[Numero]]</f>
        <v>PERILLAS DE COCINA121</v>
      </c>
      <c r="B2739" s="31" t="s">
        <v>56</v>
      </c>
      <c r="C2739" s="31">
        <v>121</v>
      </c>
      <c r="D2739" s="31" t="s">
        <v>5476</v>
      </c>
      <c r="E2739" s="32">
        <f>+VLOOKUP(Table_2[[#This Row],[ID]],LISTAS[],3,0)</f>
        <v>7428.57</v>
      </c>
      <c r="F2739" s="31" t="s">
        <v>9726</v>
      </c>
      <c r="G2739" s="20"/>
      <c r="H2739" s="20"/>
    </row>
    <row r="2740" spans="1:8" ht="15.75" customHeight="1">
      <c r="A2740" s="31" t="str">
        <f>+Table_2[[#This Row],[Producto]]&amp;Table_2[[#This Row],[Numero]]</f>
        <v>PERILLAS DE COCINA122</v>
      </c>
      <c r="B2740" s="31" t="s">
        <v>56</v>
      </c>
      <c r="C2740" s="31">
        <v>122</v>
      </c>
      <c r="D2740" s="31" t="s">
        <v>5477</v>
      </c>
      <c r="E2740" s="32">
        <f>+VLOOKUP(Table_2[[#This Row],[ID]],LISTAS[],3,0)</f>
        <v>6933.33</v>
      </c>
      <c r="F2740" s="31" t="s">
        <v>9727</v>
      </c>
      <c r="G2740" s="20"/>
      <c r="H2740" s="20"/>
    </row>
    <row r="2741" spans="1:8" ht="15.75" customHeight="1">
      <c r="A2741" s="31" t="str">
        <f>+Table_2[[#This Row],[Producto]]&amp;Table_2[[#This Row],[Numero]]</f>
        <v>PERILLAS DE COCINA123</v>
      </c>
      <c r="B2741" s="31" t="s">
        <v>56</v>
      </c>
      <c r="C2741" s="31">
        <v>123</v>
      </c>
      <c r="D2741" s="31" t="s">
        <v>5478</v>
      </c>
      <c r="E2741" s="32">
        <f>+VLOOKUP(Table_2[[#This Row],[ID]],LISTAS[],3,0)</f>
        <v>6933.33</v>
      </c>
      <c r="F2741" s="31" t="s">
        <v>9728</v>
      </c>
      <c r="G2741" s="20"/>
      <c r="H2741" s="20"/>
    </row>
    <row r="2742" spans="1:8" ht="15.75" customHeight="1">
      <c r="A2742" s="31" t="str">
        <f>+Table_2[[#This Row],[Producto]]&amp;Table_2[[#This Row],[Numero]]</f>
        <v>PERILLAS DE COCINA130</v>
      </c>
      <c r="B2742" s="31" t="s">
        <v>56</v>
      </c>
      <c r="C2742" s="31">
        <v>130</v>
      </c>
      <c r="D2742" s="31" t="s">
        <v>5479</v>
      </c>
      <c r="E2742" s="32">
        <f>+VLOOKUP(Table_2[[#This Row],[ID]],LISTAS[],3,0)</f>
        <v>8914.2900000000009</v>
      </c>
      <c r="F2742" s="31" t="s">
        <v>9729</v>
      </c>
      <c r="G2742" s="20"/>
      <c r="H2742" s="20"/>
    </row>
    <row r="2743" spans="1:8" ht="15.75" customHeight="1">
      <c r="A2743" s="31" t="str">
        <f>+Table_2[[#This Row],[Producto]]&amp;Table_2[[#This Row],[Numero]]</f>
        <v>PERILLAS DE COCINA131</v>
      </c>
      <c r="B2743" s="31" t="s">
        <v>56</v>
      </c>
      <c r="C2743" s="31">
        <v>131</v>
      </c>
      <c r="D2743" s="31" t="s">
        <v>5480</v>
      </c>
      <c r="E2743" s="32">
        <f>+VLOOKUP(Table_2[[#This Row],[ID]],LISTAS[],3,0)</f>
        <v>6666.67</v>
      </c>
      <c r="F2743" s="31" t="s">
        <v>9730</v>
      </c>
      <c r="G2743" s="20"/>
      <c r="H2743" s="20"/>
    </row>
    <row r="2744" spans="1:8" ht="15.75" customHeight="1">
      <c r="A2744" s="31" t="str">
        <f>+Table_2[[#This Row],[Producto]]&amp;Table_2[[#This Row],[Numero]]</f>
        <v>PERILLAS DE COCINA132</v>
      </c>
      <c r="B2744" s="31" t="s">
        <v>56</v>
      </c>
      <c r="C2744" s="31">
        <v>132</v>
      </c>
      <c r="D2744" s="31" t="s">
        <v>5481</v>
      </c>
      <c r="E2744" s="32">
        <f>+VLOOKUP(Table_2[[#This Row],[ID]],LISTAS[],3,0)</f>
        <v>5142.8599999999997</v>
      </c>
      <c r="F2744" s="31" t="s">
        <v>9731</v>
      </c>
      <c r="G2744" s="20"/>
      <c r="H2744" s="20"/>
    </row>
    <row r="2745" spans="1:8" ht="15.75" customHeight="1">
      <c r="A2745" s="31" t="str">
        <f>+Table_2[[#This Row],[Producto]]&amp;Table_2[[#This Row],[Numero]]</f>
        <v>PERILLAS DE COCINAGaveta</v>
      </c>
      <c r="B2745" s="31" t="s">
        <v>56</v>
      </c>
      <c r="C2745" s="31" t="s">
        <v>5398</v>
      </c>
      <c r="D2745" s="31" t="s">
        <v>5401</v>
      </c>
      <c r="E2745" s="32">
        <f>+VLOOKUP(Table_2[[#This Row],[ID]],LISTAS[],3,0)</f>
        <v>0</v>
      </c>
      <c r="F2745" s="31" t="s">
        <v>9650</v>
      </c>
      <c r="G2745" s="31"/>
      <c r="H2745" s="31"/>
    </row>
    <row r="2746" spans="1:8" ht="15.75" customHeight="1">
      <c r="A2746" s="31" t="str">
        <f>+Table_2[[#This Row],[Producto]]&amp;Table_2[[#This Row],[Numero]]</f>
        <v>SUPLEMENTO 0,2Gaveta</v>
      </c>
      <c r="B2746" s="31" t="s">
        <v>52</v>
      </c>
      <c r="C2746" s="31" t="s">
        <v>5398</v>
      </c>
      <c r="D2746" s="31" t="s">
        <v>5400</v>
      </c>
      <c r="E2746" s="32">
        <f>+VLOOKUP(Table_2[[#This Row],[ID]],LISTAS[],3,0)</f>
        <v>0</v>
      </c>
      <c r="F2746" s="31" t="s">
        <v>9649</v>
      </c>
      <c r="G2746" s="31"/>
      <c r="H2746" s="31"/>
    </row>
    <row r="2747" spans="1:8" ht="15.75" customHeight="1">
      <c r="A2747" s="31" t="str">
        <f>+Table_2[[#This Row],[Producto]]&amp;Table_2[[#This Row],[Numero]]</f>
        <v>SUPLEMENTO 0,8Gaveta</v>
      </c>
      <c r="B2747" s="31" t="s">
        <v>54</v>
      </c>
      <c r="C2747" s="31" t="s">
        <v>5398</v>
      </c>
      <c r="D2747" s="31" t="s">
        <v>5400</v>
      </c>
      <c r="E2747" s="32">
        <f>+VLOOKUP(Table_2[[#This Row],[ID]],LISTAS[],3,0)</f>
        <v>0</v>
      </c>
      <c r="F2747" s="31" t="s">
        <v>9649</v>
      </c>
      <c r="G2747" s="31"/>
      <c r="H2747" s="31"/>
    </row>
    <row r="2748" spans="1:8" ht="15.75" customHeight="1">
      <c r="A2748" s="31" t="str">
        <f>+Table_2[[#This Row],[Producto]]&amp;Table_2[[#This Row],[Numero]]</f>
        <v>CONEXIÓN DE ALUMINIO1</v>
      </c>
      <c r="B2748" s="31" t="s">
        <v>32</v>
      </c>
      <c r="C2748" s="31">
        <v>1</v>
      </c>
      <c r="D2748" s="31" t="s">
        <v>5482</v>
      </c>
      <c r="E2748" s="32">
        <f>+VLOOKUP(Table_2[[#This Row],[ID]],LISTAS[],3,0)</f>
        <v>14400</v>
      </c>
      <c r="F2748" s="31" t="s">
        <v>9732</v>
      </c>
      <c r="G2748" s="31"/>
      <c r="H2748" s="31"/>
    </row>
    <row r="2749" spans="1:8" ht="15.75" customHeight="1">
      <c r="A2749" s="31" t="str">
        <f>+Table_2[[#This Row],[Producto]]&amp;Table_2[[#This Row],[Numero]]</f>
        <v>CONEXIÓN DE ALUMINIO2</v>
      </c>
      <c r="B2749" s="31" t="s">
        <v>32</v>
      </c>
      <c r="C2749" s="31">
        <v>2</v>
      </c>
      <c r="D2749" s="31" t="s">
        <v>10245</v>
      </c>
      <c r="E2749" s="32">
        <f>+VLOOKUP(Table_2[[#This Row],[ID]],LISTAS[],3,0)</f>
        <v>15744</v>
      </c>
      <c r="F2749" s="31" t="s">
        <v>9733</v>
      </c>
      <c r="G2749" s="31"/>
      <c r="H2749" s="31"/>
    </row>
    <row r="2750" spans="1:8" ht="15.75" customHeight="1">
      <c r="A2750" s="31" t="str">
        <f>+Table_2[[#This Row],[Producto]]&amp;Table_2[[#This Row],[Numero]]</f>
        <v>CONEXIÓN DE ALUMINIO3</v>
      </c>
      <c r="B2750" s="31" t="s">
        <v>32</v>
      </c>
      <c r="C2750" s="31">
        <v>3</v>
      </c>
      <c r="D2750" s="31" t="s">
        <v>5483</v>
      </c>
      <c r="E2750" s="32">
        <f>+VLOOKUP(Table_2[[#This Row],[ID]],LISTAS[],3,0)</f>
        <v>15744</v>
      </c>
      <c r="F2750" s="31" t="s">
        <v>9734</v>
      </c>
      <c r="G2750" s="31"/>
      <c r="H2750" s="31"/>
    </row>
    <row r="2751" spans="1:8" ht="15.75" customHeight="1">
      <c r="A2751" s="31" t="str">
        <f>+Table_2[[#This Row],[Producto]]&amp;Table_2[[#This Row],[Numero]]</f>
        <v>CONEXIÓN DE ALUMINIO4</v>
      </c>
      <c r="B2751" s="31" t="s">
        <v>32</v>
      </c>
      <c r="C2751" s="31">
        <v>4</v>
      </c>
      <c r="D2751" s="31" t="s">
        <v>10246</v>
      </c>
      <c r="E2751" s="32">
        <f>+VLOOKUP(Table_2[[#This Row],[ID]],LISTAS[],3,0)</f>
        <v>16440</v>
      </c>
      <c r="F2751" s="31" t="s">
        <v>9735</v>
      </c>
      <c r="G2751" s="31"/>
      <c r="H2751" s="31"/>
    </row>
    <row r="2752" spans="1:8" ht="15.75" customHeight="1">
      <c r="A2752" s="31" t="str">
        <f>+Table_2[[#This Row],[Producto]]&amp;Table_2[[#This Row],[Numero]]</f>
        <v>CONEXIÓN DE ALUMINIO5</v>
      </c>
      <c r="B2752" s="31" t="s">
        <v>32</v>
      </c>
      <c r="C2752" s="31">
        <v>5</v>
      </c>
      <c r="D2752" s="31" t="s">
        <v>5484</v>
      </c>
      <c r="E2752" s="32">
        <f>+VLOOKUP(Table_2[[#This Row],[ID]],LISTAS[],3,0)</f>
        <v>16440</v>
      </c>
      <c r="F2752" s="31" t="s">
        <v>9736</v>
      </c>
      <c r="G2752" s="31"/>
      <c r="H2752" s="31"/>
    </row>
    <row r="2753" spans="1:8" ht="15.75" customHeight="1">
      <c r="A2753" s="31" t="str">
        <f>+Table_2[[#This Row],[Producto]]&amp;Table_2[[#This Row],[Numero]]</f>
        <v>CONEXIÓN DE ALUMINIO6</v>
      </c>
      <c r="B2753" s="31" t="s">
        <v>32</v>
      </c>
      <c r="C2753" s="31">
        <v>6</v>
      </c>
      <c r="D2753" s="31" t="s">
        <v>10247</v>
      </c>
      <c r="E2753" s="32">
        <f>+VLOOKUP(Table_2[[#This Row],[ID]],LISTAS[],3,0)</f>
        <v>8900</v>
      </c>
      <c r="F2753" s="31" t="s">
        <v>9737</v>
      </c>
      <c r="G2753" s="31"/>
      <c r="H2753" s="31"/>
    </row>
    <row r="2754" spans="1:8" ht="15.75" customHeight="1">
      <c r="A2754" s="31" t="str">
        <f>+Table_2[[#This Row],[Producto]]&amp;Table_2[[#This Row],[Numero]]</f>
        <v>CONEXIÓN DE ALUMINIO7</v>
      </c>
      <c r="B2754" s="31" t="s">
        <v>32</v>
      </c>
      <c r="C2754" s="31">
        <v>7</v>
      </c>
      <c r="D2754" s="31" t="s">
        <v>10248</v>
      </c>
      <c r="E2754" s="32">
        <f>+VLOOKUP(Table_2[[#This Row],[ID]],LISTAS[],3,0)</f>
        <v>9400</v>
      </c>
      <c r="F2754" s="31" t="s">
        <v>9738</v>
      </c>
      <c r="G2754" s="31"/>
      <c r="H2754" s="31"/>
    </row>
    <row r="2755" spans="1:8" ht="15.75" customHeight="1">
      <c r="A2755" s="31" t="str">
        <f>+Table_2[[#This Row],[Producto]]&amp;Table_2[[#This Row],[Numero]]</f>
        <v>CONEXIÓN DE ALUMINIO9</v>
      </c>
      <c r="B2755" s="31" t="s">
        <v>32</v>
      </c>
      <c r="C2755" s="31">
        <v>9</v>
      </c>
      <c r="D2755" s="31" t="s">
        <v>10249</v>
      </c>
      <c r="E2755" s="32">
        <f>+VLOOKUP(Table_2[[#This Row],[ID]],LISTAS[],3,0)</f>
        <v>1160</v>
      </c>
      <c r="F2755" s="31" t="s">
        <v>10250</v>
      </c>
      <c r="G2755" s="31"/>
      <c r="H2755" s="31"/>
    </row>
    <row r="2756" spans="1:8" ht="15.75" customHeight="1">
      <c r="A2756" s="31" t="str">
        <f>+Table_2[[#This Row],[Producto]]&amp;Table_2[[#This Row],[Numero]]</f>
        <v>CONEXIÓN DE ALUMINIO10</v>
      </c>
      <c r="B2756" s="31" t="s">
        <v>32</v>
      </c>
      <c r="C2756" s="31">
        <v>10</v>
      </c>
      <c r="D2756" s="31" t="s">
        <v>5485</v>
      </c>
      <c r="E2756" s="32">
        <f>+VLOOKUP(Table_2[[#This Row],[ID]],LISTAS[],3,0)</f>
        <v>1160</v>
      </c>
      <c r="F2756" s="31" t="s">
        <v>9739</v>
      </c>
      <c r="G2756" s="31"/>
      <c r="H2756" s="31"/>
    </row>
    <row r="2757" spans="1:8" ht="15.75" customHeight="1">
      <c r="A2757" s="31" t="str">
        <f>+Table_2[[#This Row],[Producto]]&amp;Table_2[[#This Row],[Numero]]</f>
        <v>CONEXIÓN DE ALUMINIO11</v>
      </c>
      <c r="B2757" s="31" t="s">
        <v>32</v>
      </c>
      <c r="C2757" s="31">
        <v>11</v>
      </c>
      <c r="D2757" s="31" t="s">
        <v>5486</v>
      </c>
      <c r="E2757" s="32">
        <f>+VLOOKUP(Table_2[[#This Row],[ID]],LISTAS[],3,0)</f>
        <v>1512</v>
      </c>
      <c r="F2757" s="31" t="s">
        <v>9740</v>
      </c>
      <c r="G2757" s="31"/>
      <c r="H2757" s="31"/>
    </row>
    <row r="2758" spans="1:8" ht="15.75" customHeight="1">
      <c r="A2758" s="31" t="str">
        <f>+Table_2[[#This Row],[Producto]]&amp;Table_2[[#This Row],[Numero]]</f>
        <v>CONEXIÓN DE ALUMINIO12</v>
      </c>
      <c r="B2758" s="31" t="s">
        <v>32</v>
      </c>
      <c r="C2758" s="31">
        <v>12</v>
      </c>
      <c r="D2758" s="31" t="s">
        <v>5487</v>
      </c>
      <c r="E2758" s="32">
        <f>+VLOOKUP(Table_2[[#This Row],[ID]],LISTAS[],3,0)</f>
        <v>2080</v>
      </c>
      <c r="F2758" s="31" t="s">
        <v>9741</v>
      </c>
      <c r="G2758" s="31"/>
      <c r="H2758" s="31"/>
    </row>
    <row r="2759" spans="1:8" ht="15.75" customHeight="1">
      <c r="A2759" s="31" t="str">
        <f>+Table_2[[#This Row],[Producto]]&amp;Table_2[[#This Row],[Numero]]</f>
        <v>CONEXIÓN DE ALUMINIO13</v>
      </c>
      <c r="B2759" s="31" t="s">
        <v>32</v>
      </c>
      <c r="C2759" s="31">
        <v>13</v>
      </c>
      <c r="D2759" s="31" t="s">
        <v>5488</v>
      </c>
      <c r="E2759" s="32">
        <f>+VLOOKUP(Table_2[[#This Row],[ID]],LISTAS[],3,0)</f>
        <v>2856</v>
      </c>
      <c r="F2759" s="31" t="s">
        <v>9742</v>
      </c>
      <c r="G2759" s="31"/>
      <c r="H2759" s="31"/>
    </row>
    <row r="2760" spans="1:8" ht="15.75" customHeight="1">
      <c r="A2760" s="31" t="str">
        <f>+Table_2[[#This Row],[Producto]]&amp;Table_2[[#This Row],[Numero]]</f>
        <v>CONEXIÓN DE ALUMINIO14</v>
      </c>
      <c r="B2760" s="31" t="s">
        <v>32</v>
      </c>
      <c r="C2760" s="31">
        <v>14</v>
      </c>
      <c r="D2760" s="31" t="s">
        <v>5489</v>
      </c>
      <c r="E2760" s="32">
        <f>+VLOOKUP(Table_2[[#This Row],[ID]],LISTAS[],3,0)</f>
        <v>2904</v>
      </c>
      <c r="F2760" s="31" t="s">
        <v>9743</v>
      </c>
      <c r="G2760" s="31"/>
      <c r="H2760" s="31"/>
    </row>
    <row r="2761" spans="1:8" ht="15.75" customHeight="1">
      <c r="A2761" s="31" t="str">
        <f>+Table_2[[#This Row],[Producto]]&amp;Table_2[[#This Row],[Numero]]</f>
        <v>CONEXIÓN DE ALUMINIO15</v>
      </c>
      <c r="B2761" s="31" t="s">
        <v>32</v>
      </c>
      <c r="C2761" s="31">
        <v>15</v>
      </c>
      <c r="D2761" s="31" t="s">
        <v>5490</v>
      </c>
      <c r="E2761" s="32">
        <f>+VLOOKUP(Table_2[[#This Row],[ID]],LISTAS[],3,0)</f>
        <v>3128</v>
      </c>
      <c r="F2761" s="31" t="s">
        <v>9744</v>
      </c>
      <c r="G2761" s="31"/>
      <c r="H2761" s="31"/>
    </row>
    <row r="2762" spans="1:8" ht="15.75" customHeight="1">
      <c r="A2762" s="31" t="str">
        <f>+Table_2[[#This Row],[Producto]]&amp;Table_2[[#This Row],[Numero]]</f>
        <v>CONEXIÓN DE ALUMINIO16</v>
      </c>
      <c r="B2762" s="31" t="s">
        <v>32</v>
      </c>
      <c r="C2762" s="31">
        <v>16</v>
      </c>
      <c r="D2762" s="31" t="s">
        <v>5491</v>
      </c>
      <c r="E2762" s="32">
        <f>+VLOOKUP(Table_2[[#This Row],[ID]],LISTAS[],3,0)</f>
        <v>3312</v>
      </c>
      <c r="F2762" s="31" t="s">
        <v>9745</v>
      </c>
      <c r="G2762" s="31"/>
      <c r="H2762" s="31"/>
    </row>
    <row r="2763" spans="1:8" ht="15.75" customHeight="1">
      <c r="A2763" s="31" t="str">
        <f>+Table_2[[#This Row],[Producto]]&amp;Table_2[[#This Row],[Numero]]</f>
        <v>CONEXIÓN DE ALUMINIO17</v>
      </c>
      <c r="B2763" s="31" t="s">
        <v>32</v>
      </c>
      <c r="C2763" s="31">
        <v>17</v>
      </c>
      <c r="D2763" s="31" t="s">
        <v>5492</v>
      </c>
      <c r="E2763" s="32">
        <f>+VLOOKUP(Table_2[[#This Row],[ID]],LISTAS[],3,0)</f>
        <v>3856</v>
      </c>
      <c r="F2763" s="31" t="s">
        <v>9746</v>
      </c>
      <c r="G2763" s="31"/>
      <c r="H2763" s="31"/>
    </row>
    <row r="2764" spans="1:8" ht="15.75" customHeight="1">
      <c r="A2764" s="31" t="str">
        <f>+Table_2[[#This Row],[Producto]]&amp;Table_2[[#This Row],[Numero]]</f>
        <v>CONEXIÓN DE ALUMINIO18</v>
      </c>
      <c r="B2764" s="31" t="s">
        <v>32</v>
      </c>
      <c r="C2764" s="31">
        <v>18</v>
      </c>
      <c r="D2764" s="31" t="s">
        <v>5493</v>
      </c>
      <c r="E2764" s="32">
        <f>+VLOOKUP(Table_2[[#This Row],[ID]],LISTAS[],3,0)</f>
        <v>4224</v>
      </c>
      <c r="F2764" s="31" t="s">
        <v>9747</v>
      </c>
      <c r="G2764" s="31"/>
      <c r="H2764" s="31"/>
    </row>
    <row r="2765" spans="1:8" ht="15.75" customHeight="1">
      <c r="A2765" s="31" t="str">
        <f>+Table_2[[#This Row],[Producto]]&amp;Table_2[[#This Row],[Numero]]</f>
        <v>CONEXIÓN DE ALUMINIO19</v>
      </c>
      <c r="B2765" s="31" t="s">
        <v>32</v>
      </c>
      <c r="C2765" s="31">
        <v>19</v>
      </c>
      <c r="D2765" s="31" t="s">
        <v>5494</v>
      </c>
      <c r="E2765" s="32">
        <f>+VLOOKUP(Table_2[[#This Row],[ID]],LISTAS[],3,0)</f>
        <v>4588</v>
      </c>
      <c r="F2765" s="31" t="s">
        <v>9748</v>
      </c>
      <c r="G2765" s="31"/>
      <c r="H2765" s="31"/>
    </row>
    <row r="2766" spans="1:8" ht="15.75" customHeight="1">
      <c r="A2766" s="31" t="str">
        <f>+Table_2[[#This Row],[Producto]]&amp;Table_2[[#This Row],[Numero]]</f>
        <v>CONEXIÓN DE ALUMINIO20</v>
      </c>
      <c r="B2766" s="31" t="s">
        <v>32</v>
      </c>
      <c r="C2766" s="31">
        <v>20</v>
      </c>
      <c r="D2766" s="31" t="s">
        <v>5495</v>
      </c>
      <c r="E2766" s="32">
        <f>+VLOOKUP(Table_2[[#This Row],[ID]],LISTAS[],3,0)</f>
        <v>4944</v>
      </c>
      <c r="F2766" s="31" t="s">
        <v>9749</v>
      </c>
      <c r="G2766" s="31"/>
      <c r="H2766" s="31"/>
    </row>
    <row r="2767" spans="1:8" ht="15.75" customHeight="1">
      <c r="A2767" s="31" t="str">
        <f>+Table_2[[#This Row],[Producto]]&amp;Table_2[[#This Row],[Numero]]</f>
        <v>CONEXIÓN DE ALUMINIO21</v>
      </c>
      <c r="B2767" s="31" t="s">
        <v>32</v>
      </c>
      <c r="C2767" s="31">
        <v>21</v>
      </c>
      <c r="D2767" s="31" t="s">
        <v>5496</v>
      </c>
      <c r="E2767" s="32">
        <f>+VLOOKUP(Table_2[[#This Row],[ID]],LISTAS[],3,0)</f>
        <v>5376</v>
      </c>
      <c r="F2767" s="31" t="s">
        <v>9750</v>
      </c>
      <c r="G2767" s="31"/>
      <c r="H2767" s="31"/>
    </row>
    <row r="2768" spans="1:8" ht="15.75" customHeight="1">
      <c r="A2768" s="31" t="str">
        <f>+Table_2[[#This Row],[Producto]]&amp;Table_2[[#This Row],[Numero]]</f>
        <v>CONEXIÓN DE ALUMINIO22</v>
      </c>
      <c r="B2768" s="31" t="s">
        <v>32</v>
      </c>
      <c r="C2768" s="31">
        <v>22</v>
      </c>
      <c r="D2768" s="31" t="s">
        <v>5497</v>
      </c>
      <c r="E2768" s="32">
        <f>+VLOOKUP(Table_2[[#This Row],[ID]],LISTAS[],3,0)</f>
        <v>7520</v>
      </c>
      <c r="F2768" s="31" t="s">
        <v>9751</v>
      </c>
      <c r="G2768" s="31"/>
      <c r="H2768" s="31"/>
    </row>
    <row r="2769" spans="1:8" ht="15.75" customHeight="1">
      <c r="A2769" s="31" t="str">
        <f>+Table_2[[#This Row],[Producto]]&amp;Table_2[[#This Row],[Numero]]</f>
        <v>CONEXIÓN DE ALUMINIO23</v>
      </c>
      <c r="B2769" s="31" t="s">
        <v>32</v>
      </c>
      <c r="C2769" s="31">
        <v>23</v>
      </c>
      <c r="D2769" s="31" t="s">
        <v>5498</v>
      </c>
      <c r="E2769" s="32">
        <f>+VLOOKUP(Table_2[[#This Row],[ID]],LISTAS[],3,0)</f>
        <v>8432</v>
      </c>
      <c r="F2769" s="31" t="s">
        <v>9752</v>
      </c>
      <c r="G2769" s="31"/>
      <c r="H2769" s="31"/>
    </row>
    <row r="2770" spans="1:8" ht="15.75" customHeight="1">
      <c r="A2770" s="31" t="str">
        <f>+Table_2[[#This Row],[Producto]]&amp;Table_2[[#This Row],[Numero]]</f>
        <v>CONEXIÓN DE ALUMINIO24</v>
      </c>
      <c r="B2770" s="31" t="s">
        <v>32</v>
      </c>
      <c r="C2770" s="31">
        <v>24</v>
      </c>
      <c r="D2770" s="31" t="s">
        <v>10251</v>
      </c>
      <c r="E2770" s="32">
        <f>+VLOOKUP(Table_2[[#This Row],[ID]],LISTAS[],3,0)</f>
        <v>9560</v>
      </c>
      <c r="F2770" s="31" t="s">
        <v>10252</v>
      </c>
      <c r="G2770" s="31"/>
      <c r="H2770" s="31"/>
    </row>
    <row r="2771" spans="1:8" ht="15.75" customHeight="1">
      <c r="A2771" s="31" t="str">
        <f>+Table_2[[#This Row],[Producto]]&amp;Table_2[[#This Row],[Numero]]</f>
        <v>CONEXIÓN DE ALUMINIO25</v>
      </c>
      <c r="B2771" s="31" t="s">
        <v>32</v>
      </c>
      <c r="C2771" s="31">
        <v>25</v>
      </c>
      <c r="D2771" s="31" t="s">
        <v>5499</v>
      </c>
      <c r="E2771" s="32">
        <f>+VLOOKUP(Table_2[[#This Row],[ID]],LISTAS[],3,0)</f>
        <v>6672</v>
      </c>
      <c r="F2771" s="31" t="s">
        <v>9753</v>
      </c>
      <c r="G2771" s="31"/>
      <c r="H2771" s="31"/>
    </row>
    <row r="2772" spans="1:8" ht="15.75" customHeight="1">
      <c r="A2772" s="31" t="str">
        <f>+Table_2[[#This Row],[Producto]]&amp;Table_2[[#This Row],[Numero]]</f>
        <v>CONEXIÓN DE ALUMINIO26</v>
      </c>
      <c r="B2772" s="31" t="s">
        <v>32</v>
      </c>
      <c r="C2772" s="31">
        <v>26</v>
      </c>
      <c r="D2772" s="31" t="s">
        <v>5500</v>
      </c>
      <c r="E2772" s="32">
        <f>+VLOOKUP(Table_2[[#This Row],[ID]],LISTAS[],3,0)</f>
        <v>7704</v>
      </c>
      <c r="F2772" s="31" t="s">
        <v>9754</v>
      </c>
      <c r="G2772" s="31"/>
      <c r="H2772" s="31"/>
    </row>
    <row r="2773" spans="1:8" ht="15.75" customHeight="1">
      <c r="A2773" s="31" t="str">
        <f>+Table_2[[#This Row],[Producto]]&amp;Table_2[[#This Row],[Numero]]</f>
        <v>CONEXIÓN DE ALUMINIO27</v>
      </c>
      <c r="B2773" s="31" t="s">
        <v>32</v>
      </c>
      <c r="C2773" s="31">
        <v>27</v>
      </c>
      <c r="D2773" s="31" t="s">
        <v>5501</v>
      </c>
      <c r="E2773" s="32">
        <f>+VLOOKUP(Table_2[[#This Row],[ID]],LISTAS[],3,0)</f>
        <v>9399</v>
      </c>
      <c r="F2773" s="31" t="s">
        <v>9755</v>
      </c>
      <c r="G2773" s="31"/>
      <c r="H2773" s="31"/>
    </row>
    <row r="2774" spans="1:8" ht="15.75" customHeight="1">
      <c r="A2774" s="31" t="str">
        <f>+Table_2[[#This Row],[Producto]]&amp;Table_2[[#This Row],[Numero]]</f>
        <v>CONEXIÓN DE ALUMINIO28</v>
      </c>
      <c r="B2774" s="31" t="s">
        <v>32</v>
      </c>
      <c r="C2774" s="31">
        <v>28</v>
      </c>
      <c r="D2774" s="31" t="s">
        <v>5502</v>
      </c>
      <c r="E2774" s="32">
        <f>+VLOOKUP(Table_2[[#This Row],[ID]],LISTAS[],3,0)</f>
        <v>11890</v>
      </c>
      <c r="F2774" s="31" t="s">
        <v>9756</v>
      </c>
      <c r="G2774" s="31"/>
      <c r="H2774" s="31"/>
    </row>
    <row r="2775" spans="1:8" ht="15.75" customHeight="1">
      <c r="A2775" s="31" t="str">
        <f>+Table_2[[#This Row],[Producto]]&amp;Table_2[[#This Row],[Numero]]</f>
        <v>CONEXIÓN DE ALUMINIO30</v>
      </c>
      <c r="B2775" s="31" t="s">
        <v>32</v>
      </c>
      <c r="C2775" s="31">
        <v>30</v>
      </c>
      <c r="D2775" s="31" t="s">
        <v>5503</v>
      </c>
      <c r="E2775" s="32">
        <f>+VLOOKUP(Table_2[[#This Row],[ID]],LISTAS[],3,0)</f>
        <v>6773.76</v>
      </c>
      <c r="F2775" s="31" t="s">
        <v>9757</v>
      </c>
      <c r="G2775" s="31"/>
      <c r="H2775" s="31"/>
    </row>
    <row r="2776" spans="1:8" ht="15.75" customHeight="1">
      <c r="A2776" s="31" t="str">
        <f>+Table_2[[#This Row],[Producto]]&amp;Table_2[[#This Row],[Numero]]</f>
        <v>CONEXIÓN DE ALUMINIO31</v>
      </c>
      <c r="B2776" s="31" t="s">
        <v>32</v>
      </c>
      <c r="C2776" s="31">
        <v>31</v>
      </c>
      <c r="D2776" s="31" t="s">
        <v>5504</v>
      </c>
      <c r="E2776" s="32">
        <f>+VLOOKUP(Table_2[[#This Row],[ID]],LISTAS[],3,0)</f>
        <v>7073.92</v>
      </c>
      <c r="F2776" s="31" t="s">
        <v>9758</v>
      </c>
      <c r="G2776" s="31"/>
      <c r="H2776" s="31"/>
    </row>
    <row r="2777" spans="1:8" ht="15.75" customHeight="1">
      <c r="A2777" s="31" t="str">
        <f>+Table_2[[#This Row],[Producto]]&amp;Table_2[[#This Row],[Numero]]</f>
        <v>CONEXIÓN DE ALUMINIO32</v>
      </c>
      <c r="B2777" s="31" t="s">
        <v>32</v>
      </c>
      <c r="C2777" s="31">
        <v>32</v>
      </c>
      <c r="D2777" s="31" t="s">
        <v>5505</v>
      </c>
      <c r="E2777" s="32">
        <f>+VLOOKUP(Table_2[[#This Row],[ID]],LISTAS[],3,0)</f>
        <v>7852</v>
      </c>
      <c r="F2777" s="31" t="s">
        <v>9759</v>
      </c>
      <c r="G2777" s="31"/>
      <c r="H2777" s="31"/>
    </row>
    <row r="2778" spans="1:8" ht="15.75" customHeight="1">
      <c r="A2778" s="31" t="str">
        <f>+Table_2[[#This Row],[Producto]]&amp;Table_2[[#This Row],[Numero]]</f>
        <v>CONEXIÓN DE ALUMINIO34</v>
      </c>
      <c r="B2778" s="31" t="s">
        <v>32</v>
      </c>
      <c r="C2778" s="31">
        <v>34</v>
      </c>
      <c r="D2778" s="31" t="s">
        <v>10253</v>
      </c>
      <c r="E2778" s="32">
        <f>+VLOOKUP(Table_2[[#This Row],[ID]],LISTAS[],3,0)</f>
        <v>6773.76</v>
      </c>
      <c r="F2778" s="31" t="s">
        <v>10254</v>
      </c>
      <c r="G2778" s="31"/>
      <c r="H2778" s="31"/>
    </row>
    <row r="2779" spans="1:8" ht="15.75" customHeight="1">
      <c r="A2779" s="31" t="str">
        <f>+Table_2[[#This Row],[Producto]]&amp;Table_2[[#This Row],[Numero]]</f>
        <v>CONEXIÓN DE ALUMINIO35</v>
      </c>
      <c r="B2779" s="31" t="s">
        <v>32</v>
      </c>
      <c r="C2779" s="31">
        <v>35</v>
      </c>
      <c r="D2779" s="31" t="s">
        <v>10255</v>
      </c>
      <c r="E2779" s="32">
        <f>+VLOOKUP(Table_2[[#This Row],[ID]],LISTAS[],3,0)</f>
        <v>6773.76</v>
      </c>
      <c r="F2779" s="31" t="s">
        <v>10256</v>
      </c>
      <c r="G2779" s="31"/>
      <c r="H2779" s="31"/>
    </row>
    <row r="2780" spans="1:8" ht="15.75" customHeight="1">
      <c r="A2780" s="31" t="str">
        <f>+Table_2[[#This Row],[Producto]]&amp;Table_2[[#This Row],[Numero]]</f>
        <v>CONEXIÓN DE ALUMINIO36</v>
      </c>
      <c r="B2780" s="31" t="s">
        <v>32</v>
      </c>
      <c r="C2780" s="31">
        <v>36</v>
      </c>
      <c r="D2780" s="31" t="s">
        <v>10257</v>
      </c>
      <c r="E2780" s="32">
        <f>+VLOOKUP(Table_2[[#This Row],[ID]],LISTAS[],3,0)</f>
        <v>6773.76</v>
      </c>
      <c r="F2780" s="31" t="s">
        <v>10258</v>
      </c>
      <c r="G2780" s="31"/>
      <c r="H2780" s="31"/>
    </row>
    <row r="2781" spans="1:8" ht="15.75" customHeight="1">
      <c r="A2781" s="31" t="str">
        <f>+Table_2[[#This Row],[Producto]]&amp;Table_2[[#This Row],[Numero]]</f>
        <v>CONEXIÓN DE ALUMINIO40</v>
      </c>
      <c r="B2781" s="31" t="s">
        <v>32</v>
      </c>
      <c r="C2781" s="31">
        <v>40</v>
      </c>
      <c r="D2781" s="31" t="s">
        <v>5506</v>
      </c>
      <c r="E2781" s="32">
        <f>+VLOOKUP(Table_2[[#This Row],[ID]],LISTAS[],3,0)</f>
        <v>7852</v>
      </c>
      <c r="F2781" s="31" t="s">
        <v>9760</v>
      </c>
      <c r="G2781" s="31"/>
      <c r="H2781" s="31"/>
    </row>
    <row r="2782" spans="1:8" ht="15.75" customHeight="1">
      <c r="A2782" s="31" t="str">
        <f>+Table_2[[#This Row],[Producto]]&amp;Table_2[[#This Row],[Numero]]</f>
        <v>CONEXIÓN DE ALUMINIO41</v>
      </c>
      <c r="B2782" s="31" t="s">
        <v>32</v>
      </c>
      <c r="C2782" s="31">
        <v>41</v>
      </c>
      <c r="D2782" s="31" t="s">
        <v>5507</v>
      </c>
      <c r="E2782" s="32">
        <f>+VLOOKUP(Table_2[[#This Row],[ID]],LISTAS[],3,0)</f>
        <v>7853.44</v>
      </c>
      <c r="F2782" s="31" t="s">
        <v>9761</v>
      </c>
      <c r="G2782" s="31"/>
      <c r="H2782" s="31"/>
    </row>
    <row r="2783" spans="1:8" ht="15.75" customHeight="1">
      <c r="A2783" s="31" t="str">
        <f>+Table_2[[#This Row],[Producto]]&amp;Table_2[[#This Row],[Numero]]</f>
        <v>CONEXIÓN DE ALUMINIO42</v>
      </c>
      <c r="B2783" s="31" t="s">
        <v>32</v>
      </c>
      <c r="C2783" s="31">
        <v>42</v>
      </c>
      <c r="D2783" s="31" t="s">
        <v>5508</v>
      </c>
      <c r="E2783" s="32">
        <f>+VLOOKUP(Table_2[[#This Row],[ID]],LISTAS[],3,0)</f>
        <v>8232</v>
      </c>
      <c r="F2783" s="31" t="s">
        <v>9762</v>
      </c>
      <c r="G2783" s="31"/>
      <c r="H2783" s="31"/>
    </row>
    <row r="2784" spans="1:8" ht="15.75" customHeight="1">
      <c r="A2784" s="31" t="str">
        <f>+Table_2[[#This Row],[Producto]]&amp;Table_2[[#This Row],[Numero]]</f>
        <v>CONEXIÓN DE ALUMINIO50</v>
      </c>
      <c r="B2784" s="31" t="s">
        <v>32</v>
      </c>
      <c r="C2784" s="31">
        <v>50</v>
      </c>
      <c r="D2784" s="31" t="s">
        <v>5509</v>
      </c>
      <c r="E2784" s="32">
        <f>+VLOOKUP(Table_2[[#This Row],[ID]],LISTAS[],3,0)</f>
        <v>8232</v>
      </c>
      <c r="F2784" s="31" t="s">
        <v>9763</v>
      </c>
      <c r="G2784" s="31"/>
      <c r="H2784" s="31"/>
    </row>
    <row r="2785" spans="1:8" ht="15.75" customHeight="1">
      <c r="A2785" s="31" t="str">
        <f>+Table_2[[#This Row],[Producto]]&amp;Table_2[[#This Row],[Numero]]</f>
        <v>CONEXIÓN DE ALUMINIO51</v>
      </c>
      <c r="B2785" s="31" t="s">
        <v>32</v>
      </c>
      <c r="C2785" s="31">
        <v>51</v>
      </c>
      <c r="D2785" s="31" t="s">
        <v>5510</v>
      </c>
      <c r="E2785" s="32">
        <f>+VLOOKUP(Table_2[[#This Row],[ID]],LISTAS[],3,0)</f>
        <v>8400</v>
      </c>
      <c r="F2785" s="31" t="s">
        <v>9764</v>
      </c>
      <c r="G2785" s="31"/>
      <c r="H2785" s="31"/>
    </row>
    <row r="2786" spans="1:8" ht="15.75" customHeight="1">
      <c r="A2786" s="31" t="str">
        <f>+Table_2[[#This Row],[Producto]]&amp;Table_2[[#This Row],[Numero]]</f>
        <v>CONEXIÓN DE ALUMINIO52</v>
      </c>
      <c r="B2786" s="31" t="s">
        <v>32</v>
      </c>
      <c r="C2786" s="31">
        <v>52</v>
      </c>
      <c r="D2786" s="31" t="s">
        <v>5511</v>
      </c>
      <c r="E2786" s="32">
        <f>+VLOOKUP(Table_2[[#This Row],[ID]],LISTAS[],3,0)</f>
        <v>8850</v>
      </c>
      <c r="F2786" s="31" t="s">
        <v>9765</v>
      </c>
      <c r="G2786" s="31"/>
      <c r="H2786" s="31"/>
    </row>
    <row r="2787" spans="1:8" ht="15.75" customHeight="1">
      <c r="A2787" s="31" t="str">
        <f>+Table_2[[#This Row],[Producto]]&amp;Table_2[[#This Row],[Numero]]</f>
        <v>CONEXIÓN DE ALUMINIO53</v>
      </c>
      <c r="B2787" s="31" t="s">
        <v>32</v>
      </c>
      <c r="C2787" s="31">
        <v>53</v>
      </c>
      <c r="D2787" s="31" t="s">
        <v>10259</v>
      </c>
      <c r="E2787" s="32">
        <f>+VLOOKUP(Table_2[[#This Row],[ID]],LISTAS[],3,0)</f>
        <v>9470</v>
      </c>
      <c r="F2787" s="31" t="s">
        <v>9766</v>
      </c>
      <c r="G2787" s="31"/>
      <c r="H2787" s="31"/>
    </row>
    <row r="2788" spans="1:8" ht="15.75" customHeight="1">
      <c r="A2788" s="31" t="str">
        <f>+Table_2[[#This Row],[Producto]]&amp;Table_2[[#This Row],[Numero]]</f>
        <v>CONEXIÓN DE ALUMINIO56</v>
      </c>
      <c r="B2788" s="31" t="s">
        <v>32</v>
      </c>
      <c r="C2788" s="31">
        <v>56</v>
      </c>
      <c r="D2788" s="31" t="s">
        <v>5512</v>
      </c>
      <c r="E2788" s="32">
        <f>+VLOOKUP(Table_2[[#This Row],[ID]],LISTAS[],3,0)</f>
        <v>8600</v>
      </c>
      <c r="F2788" s="31" t="s">
        <v>9767</v>
      </c>
      <c r="G2788" s="31"/>
      <c r="H2788" s="31"/>
    </row>
    <row r="2789" spans="1:8" ht="15.75" customHeight="1">
      <c r="A2789" s="31" t="str">
        <f>+Table_2[[#This Row],[Producto]]&amp;Table_2[[#This Row],[Numero]]</f>
        <v>CONEXIÓN DE ALUMINIO57</v>
      </c>
      <c r="B2789" s="31" t="s">
        <v>32</v>
      </c>
      <c r="C2789" s="31">
        <v>57</v>
      </c>
      <c r="D2789" s="31" t="s">
        <v>5513</v>
      </c>
      <c r="E2789" s="32">
        <f>+VLOOKUP(Table_2[[#This Row],[ID]],LISTAS[],3,0)</f>
        <v>9150</v>
      </c>
      <c r="F2789" s="31" t="s">
        <v>9768</v>
      </c>
      <c r="G2789" s="31"/>
      <c r="H2789" s="31"/>
    </row>
    <row r="2790" spans="1:8" ht="15.75" customHeight="1">
      <c r="A2790" s="31" t="str">
        <f>+Table_2[[#This Row],[Producto]]&amp;Table_2[[#This Row],[Numero]]</f>
        <v>CONEXIÓN DE ALUMINIO58</v>
      </c>
      <c r="B2790" s="31" t="s">
        <v>32</v>
      </c>
      <c r="C2790" s="31">
        <v>58</v>
      </c>
      <c r="D2790" s="31" t="s">
        <v>5514</v>
      </c>
      <c r="E2790" s="32">
        <f>+VLOOKUP(Table_2[[#This Row],[ID]],LISTAS[],3,0)</f>
        <v>9630</v>
      </c>
      <c r="F2790" s="31" t="s">
        <v>9769</v>
      </c>
      <c r="G2790" s="31"/>
      <c r="H2790" s="31"/>
    </row>
    <row r="2791" spans="1:8" ht="15.75" customHeight="1">
      <c r="A2791" s="31" t="str">
        <f>+Table_2[[#This Row],[Producto]]&amp;Table_2[[#This Row],[Numero]]</f>
        <v>CONEXIÓN DE ALUMINIO59</v>
      </c>
      <c r="B2791" s="31" t="s">
        <v>32</v>
      </c>
      <c r="C2791" s="31">
        <v>59</v>
      </c>
      <c r="D2791" s="31" t="s">
        <v>5515</v>
      </c>
      <c r="E2791" s="32">
        <f>+VLOOKUP(Table_2[[#This Row],[ID]],LISTAS[],3,0)</f>
        <v>10320</v>
      </c>
      <c r="F2791" s="31" t="s">
        <v>9770</v>
      </c>
      <c r="G2791" s="31"/>
      <c r="H2791" s="31"/>
    </row>
    <row r="2792" spans="1:8" ht="15.75" customHeight="1">
      <c r="A2792" s="31" t="str">
        <f>+Table_2[[#This Row],[Producto]]&amp;Table_2[[#This Row],[Numero]]</f>
        <v>CONEXIÓN DE ALUMINIO61</v>
      </c>
      <c r="B2792" s="31" t="s">
        <v>32</v>
      </c>
      <c r="C2792" s="31">
        <v>61</v>
      </c>
      <c r="D2792" s="31" t="s">
        <v>5516</v>
      </c>
      <c r="E2792" s="32">
        <f>+VLOOKUP(Table_2[[#This Row],[ID]],LISTAS[],3,0)</f>
        <v>9670</v>
      </c>
      <c r="F2792" s="31" t="s">
        <v>9771</v>
      </c>
      <c r="G2792" s="31"/>
      <c r="H2792" s="31"/>
    </row>
    <row r="2793" spans="1:8" ht="15.75" customHeight="1">
      <c r="A2793" s="31" t="str">
        <f>+Table_2[[#This Row],[Producto]]&amp;Table_2[[#This Row],[Numero]]</f>
        <v>CONEXIÓN DE ALUMINIO62</v>
      </c>
      <c r="B2793" s="31" t="s">
        <v>32</v>
      </c>
      <c r="C2793" s="31">
        <v>62</v>
      </c>
      <c r="D2793" s="31" t="s">
        <v>5517</v>
      </c>
      <c r="E2793" s="32">
        <f>+VLOOKUP(Table_2[[#This Row],[ID]],LISTAS[],3,0)</f>
        <v>10250</v>
      </c>
      <c r="F2793" s="31" t="s">
        <v>9772</v>
      </c>
      <c r="G2793" s="31"/>
      <c r="H2793" s="31"/>
    </row>
    <row r="2794" spans="1:8" ht="15.75" customHeight="1">
      <c r="A2794" s="31" t="str">
        <f>+Table_2[[#This Row],[Producto]]&amp;Table_2[[#This Row],[Numero]]</f>
        <v>CONEXIÓN DE ALUMINIO63</v>
      </c>
      <c r="B2794" s="31" t="s">
        <v>32</v>
      </c>
      <c r="C2794" s="31">
        <v>63</v>
      </c>
      <c r="D2794" s="31" t="s">
        <v>5518</v>
      </c>
      <c r="E2794" s="32">
        <f>+VLOOKUP(Table_2[[#This Row],[ID]],LISTAS[],3,0)</f>
        <v>10870</v>
      </c>
      <c r="F2794" s="31" t="s">
        <v>9773</v>
      </c>
      <c r="G2794" s="31"/>
      <c r="H2794" s="31"/>
    </row>
    <row r="2795" spans="1:8" ht="15.75" customHeight="1">
      <c r="A2795" s="31" t="str">
        <f>+Table_2[[#This Row],[Producto]]&amp;Table_2[[#This Row],[Numero]]</f>
        <v>CONEXIÓN DE ALUMINIO64</v>
      </c>
      <c r="B2795" s="31" t="s">
        <v>32</v>
      </c>
      <c r="C2795" s="31">
        <v>64</v>
      </c>
      <c r="D2795" s="31" t="s">
        <v>5519</v>
      </c>
      <c r="E2795" s="32">
        <f>+VLOOKUP(Table_2[[#This Row],[ID]],LISTAS[],3,0)</f>
        <v>11980</v>
      </c>
      <c r="F2795" s="31" t="s">
        <v>9774</v>
      </c>
      <c r="G2795" s="31"/>
      <c r="H2795" s="31"/>
    </row>
    <row r="2796" spans="1:8" ht="15.75" customHeight="1">
      <c r="A2796" s="31" t="str">
        <f>+Table_2[[#This Row],[Producto]]&amp;Table_2[[#This Row],[Numero]]</f>
        <v>CONEXIÓN DE ALUMINIO65</v>
      </c>
      <c r="B2796" s="31" t="s">
        <v>32</v>
      </c>
      <c r="C2796" s="31">
        <v>65</v>
      </c>
      <c r="D2796" s="31" t="s">
        <v>10260</v>
      </c>
      <c r="E2796" s="32">
        <f>+VLOOKUP(Table_2[[#This Row],[ID]],LISTAS[],3,0)</f>
        <v>12320</v>
      </c>
      <c r="F2796" s="31" t="s">
        <v>10261</v>
      </c>
      <c r="G2796" s="31"/>
      <c r="H2796" s="31"/>
    </row>
    <row r="2797" spans="1:8" ht="15.75" customHeight="1">
      <c r="A2797" s="31" t="str">
        <f>+Table_2[[#This Row],[Producto]]&amp;Table_2[[#This Row],[Numero]]</f>
        <v>CONEXIÓN DE ALUMINIO66</v>
      </c>
      <c r="B2797" s="31" t="s">
        <v>32</v>
      </c>
      <c r="C2797" s="31">
        <v>66</v>
      </c>
      <c r="D2797" s="31" t="s">
        <v>10736</v>
      </c>
      <c r="E2797" s="32">
        <f>+VLOOKUP(Table_2[[#This Row],[ID]],LISTAS[],3,0)</f>
        <v>12320</v>
      </c>
      <c r="F2797" s="31" t="s">
        <v>10738</v>
      </c>
      <c r="G2797" s="31"/>
      <c r="H2797" s="31"/>
    </row>
    <row r="2798" spans="1:8" ht="15.75" customHeight="1">
      <c r="A2798" s="31" t="str">
        <f>+Table_2[[#This Row],[Producto]]&amp;Table_2[[#This Row],[Numero]]</f>
        <v>CONEXIÓN DE ALUMINIO67</v>
      </c>
      <c r="B2798" s="31" t="s">
        <v>32</v>
      </c>
      <c r="C2798" s="31">
        <v>67</v>
      </c>
      <c r="D2798" s="31" t="s">
        <v>5520</v>
      </c>
      <c r="E2798" s="32">
        <f>+VLOOKUP(Table_2[[#This Row],[ID]],LISTAS[],3,0)</f>
        <v>12320</v>
      </c>
      <c r="F2798" s="31" t="s">
        <v>9775</v>
      </c>
      <c r="G2798" s="31"/>
      <c r="H2798" s="31"/>
    </row>
    <row r="2799" spans="1:8" ht="15.75" customHeight="1">
      <c r="A2799" s="31" t="str">
        <f>+Table_2[[#This Row],[Producto]]&amp;Table_2[[#This Row],[Numero]]</f>
        <v>CONEXIÓN DE ALUMINIO68</v>
      </c>
      <c r="B2799" s="31" t="s">
        <v>32</v>
      </c>
      <c r="C2799" s="31">
        <v>68</v>
      </c>
      <c r="D2799" s="31" t="s">
        <v>5521</v>
      </c>
      <c r="E2799" s="32">
        <f>+VLOOKUP(Table_2[[#This Row],[ID]],LISTAS[],3,0)</f>
        <v>12978</v>
      </c>
      <c r="F2799" s="31" t="s">
        <v>9776</v>
      </c>
      <c r="G2799" s="31"/>
      <c r="H2799" s="31"/>
    </row>
    <row r="2800" spans="1:8" ht="15.75" customHeight="1">
      <c r="A2800" s="31" t="str">
        <f>+Table_2[[#This Row],[Producto]]&amp;Table_2[[#This Row],[Numero]]</f>
        <v>CONEXIÓN DE ALUMINIO69</v>
      </c>
      <c r="B2800" s="31" t="s">
        <v>32</v>
      </c>
      <c r="C2800" s="31">
        <v>69</v>
      </c>
      <c r="D2800" s="31" t="s">
        <v>5522</v>
      </c>
      <c r="E2800" s="32">
        <f>+VLOOKUP(Table_2[[#This Row],[ID]],LISTAS[],3,0)</f>
        <v>13560</v>
      </c>
      <c r="F2800" s="31" t="s">
        <v>9777</v>
      </c>
      <c r="G2800" s="31"/>
      <c r="H2800" s="31"/>
    </row>
    <row r="2801" spans="1:8" ht="15.75" customHeight="1">
      <c r="A2801" s="31" t="str">
        <f>+Table_2[[#This Row],[Producto]]&amp;Table_2[[#This Row],[Numero]]</f>
        <v>CONEXIÓN DE ALUMINIO70</v>
      </c>
      <c r="B2801" s="31" t="s">
        <v>32</v>
      </c>
      <c r="C2801" s="31">
        <v>70</v>
      </c>
      <c r="D2801" s="31" t="s">
        <v>5523</v>
      </c>
      <c r="E2801" s="32">
        <f>+VLOOKUP(Table_2[[#This Row],[ID]],LISTAS[],3,0)</f>
        <v>13900</v>
      </c>
      <c r="F2801" s="31" t="s">
        <v>9778</v>
      </c>
      <c r="G2801" s="31"/>
      <c r="H2801" s="31"/>
    </row>
    <row r="2802" spans="1:8" ht="15.75" customHeight="1">
      <c r="A2802" s="31" t="str">
        <f>+Table_2[[#This Row],[Producto]]&amp;Table_2[[#This Row],[Numero]]</f>
        <v>CONEXIÓN DE ALUMINIO71</v>
      </c>
      <c r="B2802" s="31" t="s">
        <v>32</v>
      </c>
      <c r="C2802" s="31">
        <v>71</v>
      </c>
      <c r="D2802" s="31" t="s">
        <v>5524</v>
      </c>
      <c r="E2802" s="32">
        <f>+VLOOKUP(Table_2[[#This Row],[ID]],LISTAS[],3,0)</f>
        <v>14860</v>
      </c>
      <c r="F2802" s="31" t="s">
        <v>9779</v>
      </c>
      <c r="G2802" s="31"/>
      <c r="H2802" s="31"/>
    </row>
    <row r="2803" spans="1:8" ht="15.75" customHeight="1">
      <c r="A2803" s="31" t="str">
        <f>+Table_2[[#This Row],[Producto]]&amp;Table_2[[#This Row],[Numero]]</f>
        <v>CONEXIÓN DE ALUMINIO72</v>
      </c>
      <c r="B2803" s="31" t="s">
        <v>32</v>
      </c>
      <c r="C2803" s="31">
        <v>72</v>
      </c>
      <c r="D2803" s="31" t="s">
        <v>10262</v>
      </c>
      <c r="E2803" s="32">
        <f>+VLOOKUP(Table_2[[#This Row],[ID]],LISTAS[],3,0)</f>
        <v>15900</v>
      </c>
      <c r="F2803" s="31" t="s">
        <v>9780</v>
      </c>
      <c r="G2803" s="31"/>
      <c r="H2803" s="31"/>
    </row>
    <row r="2804" spans="1:8" ht="15.75" customHeight="1">
      <c r="A2804" s="31" t="str">
        <f>+Table_2[[#This Row],[Producto]]&amp;Table_2[[#This Row],[Numero]]</f>
        <v>CONEXIÓN DE ALUMINIO78</v>
      </c>
      <c r="B2804" s="31" t="s">
        <v>32</v>
      </c>
      <c r="C2804" s="31">
        <v>78</v>
      </c>
      <c r="D2804" s="31" t="s">
        <v>10241</v>
      </c>
      <c r="E2804" s="32">
        <f>+VLOOKUP(Table_2[[#This Row],[ID]],LISTAS[],3,0)</f>
        <v>6672</v>
      </c>
      <c r="F2804" s="31" t="s">
        <v>10242</v>
      </c>
      <c r="G2804" s="31"/>
      <c r="H2804" s="31"/>
    </row>
    <row r="2805" spans="1:8" ht="15.75" customHeight="1">
      <c r="A2805" s="31" t="str">
        <f>+Table_2[[#This Row],[Producto]]&amp;Table_2[[#This Row],[Numero]]</f>
        <v>CONEXIÓN DE ALUMINIO79</v>
      </c>
      <c r="B2805" s="31" t="s">
        <v>32</v>
      </c>
      <c r="C2805" s="31">
        <v>79</v>
      </c>
      <c r="D2805" s="31" t="s">
        <v>10243</v>
      </c>
      <c r="E2805" s="32">
        <f>+VLOOKUP(Table_2[[#This Row],[ID]],LISTAS[],3,0)</f>
        <v>7345</v>
      </c>
      <c r="F2805" s="31" t="s">
        <v>10244</v>
      </c>
      <c r="G2805" s="31"/>
      <c r="H2805" s="31"/>
    </row>
    <row r="2806" spans="1:8" ht="15.75" customHeight="1">
      <c r="A2806" s="31" t="str">
        <f>+Table_2[[#This Row],[Producto]]&amp;Table_2[[#This Row],[Numero]]</f>
        <v>CONEXIÓN DE ALUMINIO80</v>
      </c>
      <c r="B2806" s="31" t="s">
        <v>32</v>
      </c>
      <c r="C2806" s="31">
        <v>80</v>
      </c>
      <c r="D2806" s="31" t="s">
        <v>10235</v>
      </c>
      <c r="E2806" s="32">
        <f>+VLOOKUP(Table_2[[#This Row],[ID]],LISTAS[],3,0)</f>
        <v>8960</v>
      </c>
      <c r="F2806" s="31" t="s">
        <v>9781</v>
      </c>
      <c r="G2806" s="31"/>
      <c r="H2806" s="31"/>
    </row>
    <row r="2807" spans="1:8" ht="15.75" customHeight="1">
      <c r="A2807" s="31" t="str">
        <f>+Table_2[[#This Row],[Producto]]&amp;Table_2[[#This Row],[Numero]]</f>
        <v>CONEXIÓN DE ALUMINIO81</v>
      </c>
      <c r="B2807" s="31" t="s">
        <v>32</v>
      </c>
      <c r="C2807" s="31">
        <v>81</v>
      </c>
      <c r="D2807" s="31" t="s">
        <v>10236</v>
      </c>
      <c r="E2807" s="32">
        <f>+VLOOKUP(Table_2[[#This Row],[ID]],LISTAS[],3,0)</f>
        <v>9985</v>
      </c>
      <c r="F2807" s="31" t="s">
        <v>9782</v>
      </c>
      <c r="G2807" s="31"/>
      <c r="H2807" s="31"/>
    </row>
    <row r="2808" spans="1:8" ht="15.75" customHeight="1">
      <c r="A2808" s="31" t="str">
        <f>+Table_2[[#This Row],[Producto]]&amp;Table_2[[#This Row],[Numero]]</f>
        <v>CONEXIÓN DE ALUMINIO82</v>
      </c>
      <c r="B2808" s="31" t="s">
        <v>32</v>
      </c>
      <c r="C2808" s="31">
        <v>82</v>
      </c>
      <c r="D2808" s="31" t="s">
        <v>10237</v>
      </c>
      <c r="E2808" s="32">
        <f>+VLOOKUP(Table_2[[#This Row],[ID]],LISTAS[],3,0)</f>
        <v>8900</v>
      </c>
      <c r="F2808" s="31" t="s">
        <v>10238</v>
      </c>
      <c r="G2808" s="31"/>
      <c r="H2808" s="31"/>
    </row>
    <row r="2809" spans="1:8" ht="15.75" customHeight="1">
      <c r="A2809" s="31" t="str">
        <f>+Table_2[[#This Row],[Producto]]&amp;Table_2[[#This Row],[Numero]]</f>
        <v>CONEXIÓN DE ALUMINIO83</v>
      </c>
      <c r="B2809" s="31" t="s">
        <v>32</v>
      </c>
      <c r="C2809" s="31">
        <v>83</v>
      </c>
      <c r="D2809" s="31" t="s">
        <v>10239</v>
      </c>
      <c r="E2809" s="32">
        <f>+VLOOKUP(Table_2[[#This Row],[ID]],LISTAS[],3,0)</f>
        <v>9400</v>
      </c>
      <c r="F2809" s="31" t="s">
        <v>10240</v>
      </c>
      <c r="G2809" s="31"/>
      <c r="H2809" s="31"/>
    </row>
    <row r="2810" spans="1:8" ht="15.75" customHeight="1">
      <c r="A2810" s="31" t="str">
        <f>+Table_2[[#This Row],[Producto]]&amp;Table_2[[#This Row],[Numero]]</f>
        <v>CONEXIÓN DE ALUMINIOGaveta</v>
      </c>
      <c r="B2810" s="31" t="s">
        <v>32</v>
      </c>
      <c r="C2810" s="31" t="s">
        <v>5398</v>
      </c>
      <c r="D2810" s="31" t="s">
        <v>5401</v>
      </c>
      <c r="E2810" s="32">
        <f>+VLOOKUP(Table_2[[#This Row],[ID]],LISTAS[],3,0)</f>
        <v>0</v>
      </c>
      <c r="F2810" s="31" t="s">
        <v>9650</v>
      </c>
      <c r="G2810" s="31"/>
      <c r="H2810" s="31"/>
    </row>
    <row r="2811" spans="1:8" ht="15.75" customHeight="1">
      <c r="A2811" s="31" t="str">
        <f>+Table_2[[#This Row],[Producto]]&amp;Table_2[[#This Row],[Numero]]</f>
        <v>CONEXIONES T EN ALUMINIO85</v>
      </c>
      <c r="B2811" s="31" t="s">
        <v>34</v>
      </c>
      <c r="C2811" s="31">
        <v>85</v>
      </c>
      <c r="D2811" s="31" t="s">
        <v>10223</v>
      </c>
      <c r="E2811" s="32">
        <f>+VLOOKUP(Table_2[[#This Row],[ID]],LISTAS[],3,0)</f>
        <v>6772</v>
      </c>
      <c r="F2811" s="31" t="s">
        <v>10229</v>
      </c>
      <c r="G2811" s="31"/>
      <c r="H2811" s="31"/>
    </row>
    <row r="2812" spans="1:8" ht="15.75" customHeight="1">
      <c r="A2812" s="31" t="str">
        <f>+Table_2[[#This Row],[Producto]]&amp;Table_2[[#This Row],[Numero]]</f>
        <v>CONEXIONES T EN ALUMINIO86</v>
      </c>
      <c r="B2812" s="31" t="s">
        <v>34</v>
      </c>
      <c r="C2812" s="31">
        <v>86</v>
      </c>
      <c r="D2812" s="31" t="s">
        <v>10224</v>
      </c>
      <c r="E2812" s="32">
        <f>+VLOOKUP(Table_2[[#This Row],[ID]],LISTAS[],3,0)</f>
        <v>6772</v>
      </c>
      <c r="F2812" s="31" t="s">
        <v>10230</v>
      </c>
      <c r="G2812" s="31"/>
      <c r="H2812" s="31"/>
    </row>
    <row r="2813" spans="1:8" ht="15.75" customHeight="1">
      <c r="A2813" s="31" t="str">
        <f>+Table_2[[#This Row],[Producto]]&amp;Table_2[[#This Row],[Numero]]</f>
        <v>CONEXIONES T EN ALUMINIO87</v>
      </c>
      <c r="B2813" s="31" t="s">
        <v>34</v>
      </c>
      <c r="C2813" s="31">
        <v>87</v>
      </c>
      <c r="D2813" s="31" t="s">
        <v>10225</v>
      </c>
      <c r="E2813" s="32">
        <f>+VLOOKUP(Table_2[[#This Row],[ID]],LISTAS[],3,0)</f>
        <v>6772</v>
      </c>
      <c r="F2813" s="31" t="s">
        <v>10231</v>
      </c>
      <c r="G2813" s="31"/>
      <c r="H2813" s="31"/>
    </row>
    <row r="2814" spans="1:8" ht="15.75" customHeight="1">
      <c r="A2814" s="31" t="str">
        <f>+Table_2[[#This Row],[Producto]]&amp;Table_2[[#This Row],[Numero]]</f>
        <v>CONEXIONES T EN ALUMINIO88</v>
      </c>
      <c r="B2814" s="31" t="s">
        <v>34</v>
      </c>
      <c r="C2814" s="31">
        <v>88</v>
      </c>
      <c r="D2814" s="31" t="s">
        <v>10226</v>
      </c>
      <c r="E2814" s="32">
        <f>+VLOOKUP(Table_2[[#This Row],[ID]],LISTAS[],3,0)</f>
        <v>6772</v>
      </c>
      <c r="F2814" s="31" t="s">
        <v>10232</v>
      </c>
      <c r="G2814" s="31"/>
      <c r="H2814" s="31"/>
    </row>
    <row r="2815" spans="1:8" ht="15.75" customHeight="1">
      <c r="A2815" s="31" t="str">
        <f>+Table_2[[#This Row],[Producto]]&amp;Table_2[[#This Row],[Numero]]</f>
        <v>CONEXIONES T EN ALUMINIO89</v>
      </c>
      <c r="B2815" s="31" t="s">
        <v>34</v>
      </c>
      <c r="C2815" s="31">
        <v>89</v>
      </c>
      <c r="D2815" s="31" t="s">
        <v>10227</v>
      </c>
      <c r="E2815" s="32">
        <f>+VLOOKUP(Table_2[[#This Row],[ID]],LISTAS[],3,0)</f>
        <v>6772</v>
      </c>
      <c r="F2815" s="31" t="s">
        <v>10233</v>
      </c>
      <c r="G2815" s="31"/>
      <c r="H2815" s="31"/>
    </row>
    <row r="2816" spans="1:8" ht="15.75" customHeight="1">
      <c r="A2816" s="31" t="str">
        <f>+Table_2[[#This Row],[Producto]]&amp;Table_2[[#This Row],[Numero]]</f>
        <v>CONEXIONES T EN ALUMINIO90</v>
      </c>
      <c r="B2816" s="31" t="s">
        <v>34</v>
      </c>
      <c r="C2816" s="31">
        <v>90</v>
      </c>
      <c r="D2816" s="31" t="s">
        <v>10228</v>
      </c>
      <c r="E2816" s="32">
        <f>+VLOOKUP(Table_2[[#This Row],[ID]],LISTAS[],3,0)</f>
        <v>7200</v>
      </c>
      <c r="F2816" s="31" t="s">
        <v>10234</v>
      </c>
      <c r="G2816" s="31"/>
      <c r="H2816" s="31"/>
    </row>
    <row r="2817" spans="1:8" ht="15.75" customHeight="1">
      <c r="A2817" s="31" t="str">
        <f>+Table_2[[#This Row],[Producto]]&amp;Table_2[[#This Row],[Numero]]</f>
        <v>CONEXIONES T EN ALUMINIO101</v>
      </c>
      <c r="B2817" s="31" t="s">
        <v>34</v>
      </c>
      <c r="C2817" s="31">
        <v>101</v>
      </c>
      <c r="D2817" s="31" t="s">
        <v>5525</v>
      </c>
      <c r="E2817" s="32">
        <f>+VLOOKUP(Table_2[[#This Row],[ID]],LISTAS[],3,0)</f>
        <v>6772</v>
      </c>
      <c r="F2817" s="31" t="s">
        <v>9783</v>
      </c>
      <c r="G2817" s="31"/>
      <c r="H2817" s="31"/>
    </row>
    <row r="2818" spans="1:8" ht="15.75" customHeight="1">
      <c r="A2818" s="31" t="str">
        <f>+Table_2[[#This Row],[Producto]]&amp;Table_2[[#This Row],[Numero]]</f>
        <v>CONEXIONES T EN ALUMINIO102</v>
      </c>
      <c r="B2818" s="31" t="s">
        <v>34</v>
      </c>
      <c r="C2818" s="31">
        <v>102</v>
      </c>
      <c r="D2818" s="31" t="s">
        <v>5526</v>
      </c>
      <c r="E2818" s="32">
        <f>+VLOOKUP(Table_2[[#This Row],[ID]],LISTAS[],3,0)</f>
        <v>6772</v>
      </c>
      <c r="F2818" s="31" t="s">
        <v>9784</v>
      </c>
      <c r="G2818" s="31"/>
      <c r="H2818" s="31"/>
    </row>
    <row r="2819" spans="1:8" ht="15.75" customHeight="1">
      <c r="A2819" s="31" t="str">
        <f>+Table_2[[#This Row],[Producto]]&amp;Table_2[[#This Row],[Numero]]</f>
        <v>CONEXIONES T EN ALUMINIO104</v>
      </c>
      <c r="B2819" s="31" t="s">
        <v>34</v>
      </c>
      <c r="C2819" s="31">
        <v>104</v>
      </c>
      <c r="D2819" s="31" t="s">
        <v>5527</v>
      </c>
      <c r="E2819" s="32">
        <f>+VLOOKUP(Table_2[[#This Row],[ID]],LISTAS[],3,0)</f>
        <v>6772</v>
      </c>
      <c r="F2819" s="31" t="s">
        <v>9785</v>
      </c>
      <c r="G2819" s="31"/>
      <c r="H2819" s="31"/>
    </row>
    <row r="2820" spans="1:8" ht="15.75" customHeight="1">
      <c r="A2820" s="31" t="str">
        <f>+Table_2[[#This Row],[Producto]]&amp;Table_2[[#This Row],[Numero]]</f>
        <v>CONEXIONES T EN ALUMINIO106</v>
      </c>
      <c r="B2820" s="31" t="s">
        <v>34</v>
      </c>
      <c r="C2820" s="31">
        <v>106</v>
      </c>
      <c r="D2820" s="31" t="s">
        <v>5528</v>
      </c>
      <c r="E2820" s="32">
        <f>+VLOOKUP(Table_2[[#This Row],[ID]],LISTAS[],3,0)</f>
        <v>7072</v>
      </c>
      <c r="F2820" s="31" t="s">
        <v>9786</v>
      </c>
      <c r="G2820" s="31"/>
      <c r="H2820" s="31"/>
    </row>
    <row r="2821" spans="1:8" ht="15.75" customHeight="1">
      <c r="A2821" s="31" t="str">
        <f>+Table_2[[#This Row],[Producto]]&amp;Table_2[[#This Row],[Numero]]</f>
        <v>CONEXIONES T EN ALUMINIO107</v>
      </c>
      <c r="B2821" s="31" t="s">
        <v>34</v>
      </c>
      <c r="C2821" s="31">
        <v>107</v>
      </c>
      <c r="D2821" s="31" t="s">
        <v>5529</v>
      </c>
      <c r="E2821" s="32">
        <f>+VLOOKUP(Table_2[[#This Row],[ID]],LISTAS[],3,0)</f>
        <v>7856</v>
      </c>
      <c r="F2821" s="31" t="s">
        <v>9787</v>
      </c>
      <c r="G2821" s="31"/>
      <c r="H2821" s="31"/>
    </row>
    <row r="2822" spans="1:8" ht="15.75" customHeight="1">
      <c r="A2822" s="31" t="str">
        <f>+Table_2[[#This Row],[Producto]]&amp;Table_2[[#This Row],[Numero]]</f>
        <v>CONEXIONES T EN ALUMINIO108</v>
      </c>
      <c r="B2822" s="31" t="s">
        <v>34</v>
      </c>
      <c r="C2822" s="31">
        <v>108</v>
      </c>
      <c r="D2822" s="31" t="s">
        <v>5530</v>
      </c>
      <c r="E2822" s="32">
        <f>+VLOOKUP(Table_2[[#This Row],[ID]],LISTAS[],3,0)</f>
        <v>8408</v>
      </c>
      <c r="F2822" s="31" t="s">
        <v>9788</v>
      </c>
      <c r="G2822" s="31"/>
      <c r="H2822" s="31"/>
    </row>
    <row r="2823" spans="1:8" ht="15.75" customHeight="1">
      <c r="A2823" s="31" t="str">
        <f>+Table_2[[#This Row],[Producto]]&amp;Table_2[[#This Row],[Numero]]</f>
        <v>CONEXIONES T EN ALUMINIO109</v>
      </c>
      <c r="B2823" s="31" t="s">
        <v>34</v>
      </c>
      <c r="C2823" s="31">
        <v>109</v>
      </c>
      <c r="D2823" s="31" t="s">
        <v>5531</v>
      </c>
      <c r="E2823" s="32">
        <f>+VLOOKUP(Table_2[[#This Row],[ID]],LISTAS[],3,0)</f>
        <v>8933.1200000000008</v>
      </c>
      <c r="F2823" s="31" t="s">
        <v>9789</v>
      </c>
      <c r="G2823" s="31"/>
      <c r="H2823" s="31"/>
    </row>
    <row r="2824" spans="1:8" ht="15.75" customHeight="1">
      <c r="A2824" s="31" t="str">
        <f>+Table_2[[#This Row],[Producto]]&amp;Table_2[[#This Row],[Numero]]</f>
        <v>CONEXIONES T EN ALUMINIO110</v>
      </c>
      <c r="B2824" s="31" t="s">
        <v>34</v>
      </c>
      <c r="C2824" s="31">
        <v>110</v>
      </c>
      <c r="D2824" s="31" t="s">
        <v>5532</v>
      </c>
      <c r="E2824" s="32">
        <f>+VLOOKUP(Table_2[[#This Row],[ID]],LISTAS[],3,0)</f>
        <v>9650</v>
      </c>
      <c r="F2824" s="31" t="s">
        <v>9790</v>
      </c>
      <c r="G2824" s="31"/>
      <c r="H2824" s="31"/>
    </row>
    <row r="2825" spans="1:8" ht="15.75" customHeight="1">
      <c r="A2825" s="31" t="str">
        <f>+Table_2[[#This Row],[Producto]]&amp;Table_2[[#This Row],[Numero]]</f>
        <v>CONEXIONES T EN ALUMINIO111</v>
      </c>
      <c r="B2825" s="31" t="s">
        <v>34</v>
      </c>
      <c r="C2825" s="31">
        <v>111</v>
      </c>
      <c r="D2825" s="31" t="s">
        <v>5533</v>
      </c>
      <c r="E2825" s="32">
        <f>+VLOOKUP(Table_2[[#This Row],[ID]],LISTAS[],3,0)</f>
        <v>9909.76</v>
      </c>
      <c r="F2825" s="31" t="s">
        <v>9791</v>
      </c>
      <c r="G2825" s="31"/>
      <c r="H2825" s="31"/>
    </row>
    <row r="2826" spans="1:8" ht="15.75" customHeight="1">
      <c r="A2826" s="31" t="str">
        <f>+Table_2[[#This Row],[Producto]]&amp;Table_2[[#This Row],[Numero]]</f>
        <v>CONEXIONES T EN ALUMINIO112</v>
      </c>
      <c r="B2826" s="31" t="s">
        <v>34</v>
      </c>
      <c r="C2826" s="31">
        <v>112</v>
      </c>
      <c r="D2826" s="31" t="s">
        <v>5534</v>
      </c>
      <c r="E2826" s="32">
        <f>+VLOOKUP(Table_2[[#This Row],[ID]],LISTAS[],3,0)</f>
        <v>10278</v>
      </c>
      <c r="F2826" s="31" t="s">
        <v>9792</v>
      </c>
      <c r="G2826" s="31"/>
      <c r="H2826" s="31"/>
    </row>
    <row r="2827" spans="1:8" ht="15.75" customHeight="1">
      <c r="A2827" s="31" t="str">
        <f>+Table_2[[#This Row],[Producto]]&amp;Table_2[[#This Row],[Numero]]</f>
        <v>CONEXIONES T EN ALUMINIO113</v>
      </c>
      <c r="B2827" s="31" t="s">
        <v>34</v>
      </c>
      <c r="C2827" s="31">
        <v>113</v>
      </c>
      <c r="D2827" s="31" t="s">
        <v>5535</v>
      </c>
      <c r="E2827" s="32">
        <f>+VLOOKUP(Table_2[[#This Row],[ID]],LISTAS[],3,0)</f>
        <v>10411.52</v>
      </c>
      <c r="F2827" s="31" t="s">
        <v>9793</v>
      </c>
      <c r="G2827" s="31"/>
      <c r="H2827" s="31"/>
    </row>
    <row r="2828" spans="1:8" ht="15.75" customHeight="1">
      <c r="A2828" s="31" t="str">
        <f>+Table_2[[#This Row],[Producto]]&amp;Table_2[[#This Row],[Numero]]</f>
        <v>CONEXIONES T EN ALUMINIO114</v>
      </c>
      <c r="B2828" s="31" t="s">
        <v>34</v>
      </c>
      <c r="C2828" s="31">
        <v>114</v>
      </c>
      <c r="D2828" s="31" t="s">
        <v>5536</v>
      </c>
      <c r="E2828" s="32">
        <f>+VLOOKUP(Table_2[[#This Row],[ID]],LISTAS[],3,0)</f>
        <v>7850</v>
      </c>
      <c r="F2828" s="31" t="s">
        <v>9794</v>
      </c>
      <c r="G2828" s="31"/>
      <c r="H2828" s="31"/>
    </row>
    <row r="2829" spans="1:8" ht="15.75" customHeight="1">
      <c r="A2829" s="31" t="str">
        <f>+Table_2[[#This Row],[Producto]]&amp;Table_2[[#This Row],[Numero]]</f>
        <v>CONEXIONES T EN ALUMINIO116</v>
      </c>
      <c r="B2829" s="31" t="s">
        <v>34</v>
      </c>
      <c r="C2829" s="31">
        <v>116</v>
      </c>
      <c r="D2829" s="31" t="s">
        <v>5537</v>
      </c>
      <c r="E2829" s="32">
        <f>+VLOOKUP(Table_2[[#This Row],[ID]],LISTAS[],3,0)</f>
        <v>9524.48</v>
      </c>
      <c r="F2829" s="31" t="s">
        <v>9795</v>
      </c>
      <c r="G2829" s="31"/>
      <c r="H2829" s="31"/>
    </row>
    <row r="2830" spans="1:8" ht="15.75" customHeight="1">
      <c r="A2830" s="31" t="str">
        <f>+Table_2[[#This Row],[Producto]]&amp;Table_2[[#This Row],[Numero]]</f>
        <v>CONEXIONES T EN ALUMINIO118</v>
      </c>
      <c r="B2830" s="31" t="s">
        <v>34</v>
      </c>
      <c r="C2830" s="31">
        <v>118</v>
      </c>
      <c r="D2830" s="31" t="s">
        <v>5538</v>
      </c>
      <c r="E2830" s="32">
        <f>+VLOOKUP(Table_2[[#This Row],[ID]],LISTAS[],3,0)</f>
        <v>9744</v>
      </c>
      <c r="F2830" s="31" t="s">
        <v>9796</v>
      </c>
      <c r="G2830" s="31"/>
      <c r="H2830" s="31"/>
    </row>
    <row r="2831" spans="1:8" ht="15.75" customHeight="1">
      <c r="A2831" s="31" t="str">
        <f>+Table_2[[#This Row],[Producto]]&amp;Table_2[[#This Row],[Numero]]</f>
        <v>CONEXIONES T EN ALUMINIO119</v>
      </c>
      <c r="B2831" s="31" t="s">
        <v>34</v>
      </c>
      <c r="C2831" s="31">
        <v>119</v>
      </c>
      <c r="D2831" s="31" t="s">
        <v>5539</v>
      </c>
      <c r="E2831" s="32">
        <f>+VLOOKUP(Table_2[[#This Row],[ID]],LISTAS[],3,0)</f>
        <v>9833.6</v>
      </c>
      <c r="F2831" s="31" t="s">
        <v>9797</v>
      </c>
      <c r="G2831" s="31"/>
      <c r="H2831" s="31"/>
    </row>
    <row r="2832" spans="1:8" ht="15.75" customHeight="1">
      <c r="A2832" s="31" t="str">
        <f>+Table_2[[#This Row],[Producto]]&amp;Table_2[[#This Row],[Numero]]</f>
        <v>CONEXIONES T EN ALUMINIO120</v>
      </c>
      <c r="B2832" s="31" t="s">
        <v>34</v>
      </c>
      <c r="C2832" s="31">
        <v>120</v>
      </c>
      <c r="D2832" s="31" t="s">
        <v>5540</v>
      </c>
      <c r="E2832" s="32">
        <f>+VLOOKUP(Table_2[[#This Row],[ID]],LISTAS[],3,0)</f>
        <v>9941.1200000000008</v>
      </c>
      <c r="F2832" s="31" t="s">
        <v>9798</v>
      </c>
      <c r="G2832" s="31"/>
      <c r="H2832" s="31"/>
    </row>
    <row r="2833" spans="1:8" ht="15.75" customHeight="1">
      <c r="A2833" s="31" t="str">
        <f>+Table_2[[#This Row],[Producto]]&amp;Table_2[[#This Row],[Numero]]</f>
        <v>CONEXIONES T EN ALUMINIO121</v>
      </c>
      <c r="B2833" s="31" t="s">
        <v>34</v>
      </c>
      <c r="C2833" s="31">
        <v>121</v>
      </c>
      <c r="D2833" s="31" t="s">
        <v>5541</v>
      </c>
      <c r="E2833" s="32">
        <f>+VLOOKUP(Table_2[[#This Row],[ID]],LISTAS[],3,0)</f>
        <v>10088.959999999999</v>
      </c>
      <c r="F2833" s="31" t="s">
        <v>9799</v>
      </c>
      <c r="G2833" s="31"/>
      <c r="H2833" s="31"/>
    </row>
    <row r="2834" spans="1:8" ht="15.75" customHeight="1">
      <c r="A2834" s="31" t="str">
        <f>+Table_2[[#This Row],[Producto]]&amp;Table_2[[#This Row],[Numero]]</f>
        <v>CONEXIONES T EN ALUMINIO122</v>
      </c>
      <c r="B2834" s="31" t="s">
        <v>34</v>
      </c>
      <c r="C2834" s="31">
        <v>122</v>
      </c>
      <c r="D2834" s="31" t="s">
        <v>5542</v>
      </c>
      <c r="E2834" s="32">
        <f>+VLOOKUP(Table_2[[#This Row],[ID]],LISTAS[],3,0)</f>
        <v>10366.719999999999</v>
      </c>
      <c r="F2834" s="31" t="s">
        <v>9800</v>
      </c>
      <c r="G2834" s="31"/>
      <c r="H2834" s="31"/>
    </row>
    <row r="2835" spans="1:8" ht="15.75" customHeight="1">
      <c r="A2835" s="31" t="str">
        <f>+Table_2[[#This Row],[Producto]]&amp;Table_2[[#This Row],[Numero]]</f>
        <v>CONEXIONES T EN ALUMINIO123</v>
      </c>
      <c r="B2835" s="31" t="s">
        <v>34</v>
      </c>
      <c r="C2835" s="31">
        <v>123</v>
      </c>
      <c r="D2835" s="31" t="s">
        <v>5543</v>
      </c>
      <c r="E2835" s="32">
        <f>+VLOOKUP(Table_2[[#This Row],[ID]],LISTAS[],3,0)</f>
        <v>10366.719999999999</v>
      </c>
      <c r="F2835" s="31" t="s">
        <v>9801</v>
      </c>
      <c r="G2835" s="31"/>
      <c r="H2835" s="31"/>
    </row>
    <row r="2836" spans="1:8" ht="15.75" customHeight="1">
      <c r="A2836" s="31" t="str">
        <f>+Table_2[[#This Row],[Producto]]&amp;Table_2[[#This Row],[Numero]]</f>
        <v>CONEXIONES T EN ALUMINIO124</v>
      </c>
      <c r="B2836" s="31" t="s">
        <v>34</v>
      </c>
      <c r="C2836" s="31">
        <v>124</v>
      </c>
      <c r="D2836" s="31" t="s">
        <v>5544</v>
      </c>
      <c r="E2836" s="32">
        <f>+VLOOKUP(Table_2[[#This Row],[ID]],LISTAS[],3,0)</f>
        <v>10572.8</v>
      </c>
      <c r="F2836" s="31" t="s">
        <v>9802</v>
      </c>
      <c r="G2836" s="31"/>
      <c r="H2836" s="31"/>
    </row>
    <row r="2837" spans="1:8" ht="15.75" customHeight="1">
      <c r="A2837" s="31" t="str">
        <f>+Table_2[[#This Row],[Producto]]&amp;Table_2[[#This Row],[Numero]]</f>
        <v>CONEXIONES T EN ALUMINIO125</v>
      </c>
      <c r="B2837" s="31" t="s">
        <v>34</v>
      </c>
      <c r="C2837" s="31">
        <v>125</v>
      </c>
      <c r="D2837" s="31" t="s">
        <v>5545</v>
      </c>
      <c r="E2837" s="32">
        <f>+VLOOKUP(Table_2[[#This Row],[ID]],LISTAS[],3,0)</f>
        <v>10572.8</v>
      </c>
      <c r="F2837" s="31" t="s">
        <v>9803</v>
      </c>
      <c r="G2837" s="31"/>
      <c r="H2837" s="31"/>
    </row>
    <row r="2838" spans="1:8" ht="15.75" customHeight="1">
      <c r="A2838" s="31" t="str">
        <f>+Table_2[[#This Row],[Producto]]&amp;Table_2[[#This Row],[Numero]]</f>
        <v>CONEXIONES T EN ALUMINIO130</v>
      </c>
      <c r="B2838" s="31" t="s">
        <v>34</v>
      </c>
      <c r="C2838" s="31">
        <v>130</v>
      </c>
      <c r="D2838" s="31" t="s">
        <v>5546</v>
      </c>
      <c r="E2838" s="32">
        <f>+VLOOKUP(Table_2[[#This Row],[ID]],LISTAS[],3,0)</f>
        <v>9838.08</v>
      </c>
      <c r="F2838" s="31" t="s">
        <v>9804</v>
      </c>
      <c r="G2838" s="31"/>
      <c r="H2838" s="31"/>
    </row>
    <row r="2839" spans="1:8" ht="15.75" customHeight="1">
      <c r="A2839" s="31" t="str">
        <f>+Table_2[[#This Row],[Producto]]&amp;Table_2[[#This Row],[Numero]]</f>
        <v>CONEXIONES T EN ALUMINIO132</v>
      </c>
      <c r="B2839" s="31" t="s">
        <v>34</v>
      </c>
      <c r="C2839" s="31">
        <v>132</v>
      </c>
      <c r="D2839" s="31" t="s">
        <v>5547</v>
      </c>
      <c r="E2839" s="32">
        <f>+VLOOKUP(Table_2[[#This Row],[ID]],LISTAS[],3,0)</f>
        <v>9838.08</v>
      </c>
      <c r="F2839" s="31" t="s">
        <v>9805</v>
      </c>
      <c r="G2839" s="31"/>
      <c r="H2839" s="31"/>
    </row>
    <row r="2840" spans="1:8" ht="15.75" customHeight="1">
      <c r="A2840" s="31" t="str">
        <f>+Table_2[[#This Row],[Producto]]&amp;Table_2[[#This Row],[Numero]]</f>
        <v>CONEXIONES T EN ALUMINIO133</v>
      </c>
      <c r="B2840" s="31" t="s">
        <v>34</v>
      </c>
      <c r="C2840" s="31">
        <v>133</v>
      </c>
      <c r="D2840" s="31" t="s">
        <v>5548</v>
      </c>
      <c r="E2840" s="32">
        <f>+VLOOKUP(Table_2[[#This Row],[ID]],LISTAS[],3,0)</f>
        <v>10111.36</v>
      </c>
      <c r="F2840" s="31" t="s">
        <v>9806</v>
      </c>
      <c r="G2840" s="31"/>
      <c r="H2840" s="31"/>
    </row>
    <row r="2841" spans="1:8" ht="15.75" customHeight="1">
      <c r="A2841" s="31" t="str">
        <f>+Table_2[[#This Row],[Producto]]&amp;Table_2[[#This Row],[Numero]]</f>
        <v>CONEXIONES T EN ALUMINIO134</v>
      </c>
      <c r="B2841" s="31" t="s">
        <v>34</v>
      </c>
      <c r="C2841" s="31">
        <v>134</v>
      </c>
      <c r="D2841" s="31" t="s">
        <v>5549</v>
      </c>
      <c r="E2841" s="32">
        <f>+VLOOKUP(Table_2[[#This Row],[ID]],LISTAS[],3,0)</f>
        <v>10236.799999999999</v>
      </c>
      <c r="F2841" s="31" t="s">
        <v>9807</v>
      </c>
      <c r="G2841" s="31"/>
      <c r="H2841" s="31"/>
    </row>
    <row r="2842" spans="1:8" ht="15.75" customHeight="1">
      <c r="A2842" s="31" t="str">
        <f>+Table_2[[#This Row],[Producto]]&amp;Table_2[[#This Row],[Numero]]</f>
        <v>CONEXIONES T EN ALUMINIO135</v>
      </c>
      <c r="B2842" s="31" t="s">
        <v>34</v>
      </c>
      <c r="C2842" s="31">
        <v>135</v>
      </c>
      <c r="D2842" s="31" t="s">
        <v>5550</v>
      </c>
      <c r="E2842" s="32">
        <f>+VLOOKUP(Table_2[[#This Row],[ID]],LISTAS[],3,0)</f>
        <v>10743.04</v>
      </c>
      <c r="F2842" s="31" t="s">
        <v>9808</v>
      </c>
      <c r="G2842" s="31"/>
      <c r="H2842" s="31"/>
    </row>
    <row r="2843" spans="1:8" ht="15.75" customHeight="1">
      <c r="A2843" s="31" t="str">
        <f>+Table_2[[#This Row],[Producto]]&amp;Table_2[[#This Row],[Numero]]</f>
        <v>CONEXIONES T EN ALUMINIO136</v>
      </c>
      <c r="B2843" s="31" t="s">
        <v>34</v>
      </c>
      <c r="C2843" s="31">
        <v>136</v>
      </c>
      <c r="D2843" s="31" t="s">
        <v>5551</v>
      </c>
      <c r="E2843" s="32">
        <f>+VLOOKUP(Table_2[[#This Row],[ID]],LISTAS[],3,0)</f>
        <v>11217.92</v>
      </c>
      <c r="F2843" s="31" t="s">
        <v>9809</v>
      </c>
      <c r="G2843" s="31"/>
      <c r="H2843" s="31"/>
    </row>
    <row r="2844" spans="1:8" ht="15.75" customHeight="1">
      <c r="A2844" s="31" t="str">
        <f>+Table_2[[#This Row],[Producto]]&amp;Table_2[[#This Row],[Numero]]</f>
        <v>CONEXIONES T EN ALUMINIO137</v>
      </c>
      <c r="B2844" s="31" t="s">
        <v>34</v>
      </c>
      <c r="C2844" s="31">
        <v>137</v>
      </c>
      <c r="D2844" s="31" t="s">
        <v>5552</v>
      </c>
      <c r="E2844" s="32">
        <f>+VLOOKUP(Table_2[[#This Row],[ID]],LISTAS[],3,0)</f>
        <v>11217.92</v>
      </c>
      <c r="F2844" s="31" t="s">
        <v>9810</v>
      </c>
      <c r="G2844" s="31"/>
      <c r="H2844" s="31"/>
    </row>
    <row r="2845" spans="1:8" ht="15.75" customHeight="1">
      <c r="A2845" s="31" t="str">
        <f>+Table_2[[#This Row],[Producto]]&amp;Table_2[[#This Row],[Numero]]</f>
        <v>CONEXIONES T EN ALUMINIO138</v>
      </c>
      <c r="B2845" s="31" t="s">
        <v>34</v>
      </c>
      <c r="C2845" s="31">
        <v>138</v>
      </c>
      <c r="D2845" s="31" t="s">
        <v>5553</v>
      </c>
      <c r="E2845" s="32">
        <f>+VLOOKUP(Table_2[[#This Row],[ID]],LISTAS[],3,0)</f>
        <v>11612.16</v>
      </c>
      <c r="F2845" s="31" t="s">
        <v>9811</v>
      </c>
      <c r="G2845" s="31"/>
      <c r="H2845" s="31"/>
    </row>
    <row r="2846" spans="1:8" ht="15.75" customHeight="1">
      <c r="A2846" s="31" t="str">
        <f>+Table_2[[#This Row],[Producto]]&amp;Table_2[[#This Row],[Numero]]</f>
        <v>CONEXIONES T EN ALUMINIO139</v>
      </c>
      <c r="B2846" s="31" t="s">
        <v>34</v>
      </c>
      <c r="C2846" s="31">
        <v>139</v>
      </c>
      <c r="D2846" s="31" t="s">
        <v>5554</v>
      </c>
      <c r="E2846" s="32">
        <f>+VLOOKUP(Table_2[[#This Row],[ID]],LISTAS[],3,0)</f>
        <v>11612.16</v>
      </c>
      <c r="F2846" s="31" t="s">
        <v>9812</v>
      </c>
      <c r="G2846" s="31"/>
      <c r="H2846" s="31"/>
    </row>
    <row r="2847" spans="1:8" ht="15.75" customHeight="1">
      <c r="A2847" s="31" t="str">
        <f>+Table_2[[#This Row],[Producto]]&amp;Table_2[[#This Row],[Numero]]</f>
        <v>CONEXIONES T EN ALUMINIO142</v>
      </c>
      <c r="B2847" s="31" t="s">
        <v>34</v>
      </c>
      <c r="C2847" s="31">
        <v>142</v>
      </c>
      <c r="D2847" s="31" t="s">
        <v>5555</v>
      </c>
      <c r="E2847" s="32">
        <f>+VLOOKUP(Table_2[[#This Row],[ID]],LISTAS[],3,0)</f>
        <v>11400</v>
      </c>
      <c r="F2847" s="31" t="s">
        <v>9813</v>
      </c>
      <c r="G2847" s="31"/>
      <c r="H2847" s="31"/>
    </row>
    <row r="2848" spans="1:8" ht="15.75" customHeight="1">
      <c r="A2848" s="31" t="str">
        <f>+Table_2[[#This Row],[Producto]]&amp;Table_2[[#This Row],[Numero]]</f>
        <v>CONEXIONES T EN ALUMINIO143</v>
      </c>
      <c r="B2848" s="31" t="s">
        <v>34</v>
      </c>
      <c r="C2848" s="31">
        <v>143</v>
      </c>
      <c r="D2848" s="31" t="s">
        <v>5556</v>
      </c>
      <c r="E2848" s="32">
        <f>+VLOOKUP(Table_2[[#This Row],[ID]],LISTAS[],3,0)</f>
        <v>10245.76</v>
      </c>
      <c r="F2848" s="31" t="s">
        <v>9814</v>
      </c>
      <c r="G2848" s="31"/>
      <c r="H2848" s="31"/>
    </row>
    <row r="2849" spans="1:8" ht="15.75" customHeight="1">
      <c r="A2849" s="31" t="str">
        <f>+Table_2[[#This Row],[Producto]]&amp;Table_2[[#This Row],[Numero]]</f>
        <v>CONEXIONES T EN ALUMINIO144</v>
      </c>
      <c r="B2849" s="31" t="s">
        <v>34</v>
      </c>
      <c r="C2849" s="31">
        <v>144</v>
      </c>
      <c r="D2849" s="31" t="s">
        <v>5557</v>
      </c>
      <c r="E2849" s="32">
        <f>+VLOOKUP(Table_2[[#This Row],[ID]],LISTAS[],3,0)</f>
        <v>10774.4</v>
      </c>
      <c r="F2849" s="31" t="s">
        <v>9815</v>
      </c>
      <c r="G2849" s="31"/>
      <c r="H2849" s="31"/>
    </row>
    <row r="2850" spans="1:8" ht="15.75" customHeight="1">
      <c r="A2850" s="31" t="str">
        <f>+Table_2[[#This Row],[Producto]]&amp;Table_2[[#This Row],[Numero]]</f>
        <v>CONEXIONES T EN ALUMINIO145</v>
      </c>
      <c r="B2850" s="31" t="s">
        <v>34</v>
      </c>
      <c r="C2850" s="31">
        <v>145</v>
      </c>
      <c r="D2850" s="31" t="s">
        <v>5558</v>
      </c>
      <c r="E2850" s="32">
        <f>+VLOOKUP(Table_2[[#This Row],[ID]],LISTAS[],3,0)</f>
        <v>11119.36</v>
      </c>
      <c r="F2850" s="31" t="s">
        <v>9816</v>
      </c>
      <c r="G2850" s="31"/>
      <c r="H2850" s="31"/>
    </row>
    <row r="2851" spans="1:8" ht="15.75" customHeight="1">
      <c r="A2851" s="31" t="str">
        <f>+Table_2[[#This Row],[Producto]]&amp;Table_2[[#This Row],[Numero]]</f>
        <v>CONEXIONES T EN ALUMINIO146</v>
      </c>
      <c r="B2851" s="31" t="s">
        <v>34</v>
      </c>
      <c r="C2851" s="31">
        <v>146</v>
      </c>
      <c r="D2851" s="31" t="s">
        <v>5559</v>
      </c>
      <c r="E2851" s="32">
        <f>+VLOOKUP(Table_2[[#This Row],[ID]],LISTAS[],3,0)</f>
        <v>11737.6</v>
      </c>
      <c r="F2851" s="31" t="s">
        <v>9817</v>
      </c>
      <c r="G2851" s="31"/>
      <c r="H2851" s="31"/>
    </row>
    <row r="2852" spans="1:8" ht="15.75" customHeight="1">
      <c r="A2852" s="31" t="str">
        <f>+Table_2[[#This Row],[Producto]]&amp;Table_2[[#This Row],[Numero]]</f>
        <v>CONEXIONES T EN ALUMINIO147</v>
      </c>
      <c r="B2852" s="31" t="s">
        <v>34</v>
      </c>
      <c r="C2852" s="31">
        <v>147</v>
      </c>
      <c r="D2852" s="31" t="s">
        <v>5560</v>
      </c>
      <c r="E2852" s="32">
        <f>+VLOOKUP(Table_2[[#This Row],[ID]],LISTAS[],3,0)</f>
        <v>11737.6</v>
      </c>
      <c r="F2852" s="31" t="s">
        <v>9818</v>
      </c>
      <c r="G2852" s="31"/>
      <c r="H2852" s="31"/>
    </row>
    <row r="2853" spans="1:8" ht="15.75" customHeight="1">
      <c r="A2853" s="31" t="str">
        <f>+Table_2[[#This Row],[Producto]]&amp;Table_2[[#This Row],[Numero]]</f>
        <v>CONEXIONES T EN ALUMINIO148</v>
      </c>
      <c r="B2853" s="31" t="s">
        <v>34</v>
      </c>
      <c r="C2853" s="31">
        <v>148</v>
      </c>
      <c r="D2853" s="31" t="s">
        <v>5561</v>
      </c>
      <c r="E2853" s="32">
        <f>+VLOOKUP(Table_2[[#This Row],[ID]],LISTAS[],3,0)</f>
        <v>12118.4</v>
      </c>
      <c r="F2853" s="31" t="s">
        <v>9819</v>
      </c>
      <c r="G2853" s="31"/>
      <c r="H2853" s="31"/>
    </row>
    <row r="2854" spans="1:8" ht="15.75" customHeight="1">
      <c r="A2854" s="31" t="str">
        <f>+Table_2[[#This Row],[Producto]]&amp;Table_2[[#This Row],[Numero]]</f>
        <v>CONEXIONES T EN ALUMINIO149</v>
      </c>
      <c r="B2854" s="31" t="s">
        <v>34</v>
      </c>
      <c r="C2854" s="31">
        <v>149</v>
      </c>
      <c r="D2854" s="31" t="s">
        <v>5562</v>
      </c>
      <c r="E2854" s="32">
        <f>+VLOOKUP(Table_2[[#This Row],[ID]],LISTAS[],3,0)</f>
        <v>12118.4</v>
      </c>
      <c r="F2854" s="31" t="s">
        <v>9820</v>
      </c>
      <c r="G2854" s="31"/>
      <c r="H2854" s="31"/>
    </row>
    <row r="2855" spans="1:8" ht="15.75" customHeight="1">
      <c r="A2855" s="31" t="str">
        <f>+Table_2[[#This Row],[Producto]]&amp;Table_2[[#This Row],[Numero]]</f>
        <v>CONEXIONES T EN ALUMINIO150</v>
      </c>
      <c r="B2855" s="31" t="s">
        <v>34</v>
      </c>
      <c r="C2855" s="31">
        <v>150</v>
      </c>
      <c r="D2855" s="31" t="s">
        <v>5563</v>
      </c>
      <c r="E2855" s="32">
        <f>+VLOOKUP(Table_2[[#This Row],[ID]],LISTAS[],3,0)</f>
        <v>10572</v>
      </c>
      <c r="F2855" s="31" t="s">
        <v>9821</v>
      </c>
      <c r="G2855" s="31"/>
      <c r="H2855" s="31"/>
    </row>
    <row r="2856" spans="1:8" ht="15.75" customHeight="1">
      <c r="A2856" s="31" t="str">
        <f>+Table_2[[#This Row],[Producto]]&amp;Table_2[[#This Row],[Numero]]</f>
        <v>CONEXIONES T EN ALUMINIO151</v>
      </c>
      <c r="B2856" s="31" t="s">
        <v>34</v>
      </c>
      <c r="C2856" s="31">
        <v>151</v>
      </c>
      <c r="D2856" s="31" t="s">
        <v>5564</v>
      </c>
      <c r="E2856" s="32">
        <f>+VLOOKUP(Table_2[[#This Row],[ID]],LISTAS[],3,0)</f>
        <v>10572.8</v>
      </c>
      <c r="F2856" s="31" t="s">
        <v>9822</v>
      </c>
      <c r="G2856" s="31"/>
      <c r="H2856" s="31"/>
    </row>
    <row r="2857" spans="1:8" ht="15.75" customHeight="1">
      <c r="A2857" s="31" t="str">
        <f>+Table_2[[#This Row],[Producto]]&amp;Table_2[[#This Row],[Numero]]</f>
        <v>CONEXIONES T EN ALUMINIO152</v>
      </c>
      <c r="B2857" s="31" t="s">
        <v>34</v>
      </c>
      <c r="C2857" s="31">
        <v>152</v>
      </c>
      <c r="D2857" s="31" t="s">
        <v>5565</v>
      </c>
      <c r="E2857" s="32">
        <f>+VLOOKUP(Table_2[[#This Row],[ID]],LISTAS[],3,0)</f>
        <v>11374.72</v>
      </c>
      <c r="F2857" s="31" t="s">
        <v>9823</v>
      </c>
      <c r="G2857" s="31"/>
      <c r="H2857" s="31"/>
    </row>
    <row r="2858" spans="1:8" ht="15.75" customHeight="1">
      <c r="A2858" s="31" t="str">
        <f>+Table_2[[#This Row],[Producto]]&amp;Table_2[[#This Row],[Numero]]</f>
        <v>CONEXIONES T EN ALUMINIO153</v>
      </c>
      <c r="B2858" s="31" t="s">
        <v>34</v>
      </c>
      <c r="C2858" s="31">
        <v>153</v>
      </c>
      <c r="D2858" s="31" t="s">
        <v>5566</v>
      </c>
      <c r="E2858" s="32">
        <f>+VLOOKUP(Table_2[[#This Row],[ID]],LISTAS[],3,0)</f>
        <v>12257.28</v>
      </c>
      <c r="F2858" s="31" t="s">
        <v>9824</v>
      </c>
      <c r="G2858" s="31"/>
      <c r="H2858" s="31"/>
    </row>
    <row r="2859" spans="1:8" ht="15.75" customHeight="1">
      <c r="A2859" s="31" t="str">
        <f>+Table_2[[#This Row],[Producto]]&amp;Table_2[[#This Row],[Numero]]</f>
        <v>CONEXIONES T EN ALUMINIO154</v>
      </c>
      <c r="B2859" s="31" t="s">
        <v>34</v>
      </c>
      <c r="C2859" s="31">
        <v>154</v>
      </c>
      <c r="D2859" s="31" t="s">
        <v>5567</v>
      </c>
      <c r="E2859" s="32">
        <f>+VLOOKUP(Table_2[[#This Row],[ID]],LISTAS[],3,0)</f>
        <v>12257.28</v>
      </c>
      <c r="F2859" s="31" t="s">
        <v>9825</v>
      </c>
      <c r="G2859" s="31"/>
      <c r="H2859" s="31"/>
    </row>
    <row r="2860" spans="1:8" ht="15.75" customHeight="1">
      <c r="A2860" s="31" t="str">
        <f>+Table_2[[#This Row],[Producto]]&amp;Table_2[[#This Row],[Numero]]</f>
        <v>CONEXIONES T EN ALUMINIO155</v>
      </c>
      <c r="B2860" s="31" t="s">
        <v>34</v>
      </c>
      <c r="C2860" s="31">
        <v>155</v>
      </c>
      <c r="D2860" s="31" t="s">
        <v>5568</v>
      </c>
      <c r="E2860" s="32">
        <f>+VLOOKUP(Table_2[[#This Row],[ID]],LISTAS[],3,0)</f>
        <v>12600</v>
      </c>
      <c r="F2860" s="31" t="s">
        <v>9826</v>
      </c>
      <c r="G2860" s="31"/>
      <c r="H2860" s="31"/>
    </row>
    <row r="2861" spans="1:8" ht="15.75" customHeight="1">
      <c r="A2861" s="31" t="str">
        <f>+Table_2[[#This Row],[Producto]]&amp;Table_2[[#This Row],[Numero]]</f>
        <v>CONEXIONES T EN ALUMINIO156</v>
      </c>
      <c r="B2861" s="31" t="s">
        <v>34</v>
      </c>
      <c r="C2861" s="31">
        <v>156</v>
      </c>
      <c r="D2861" s="31" t="s">
        <v>5569</v>
      </c>
      <c r="E2861" s="32">
        <f>+VLOOKUP(Table_2[[#This Row],[ID]],LISTAS[],3,0)</f>
        <v>12803.84</v>
      </c>
      <c r="F2861" s="31" t="s">
        <v>9827</v>
      </c>
      <c r="G2861" s="31"/>
      <c r="H2861" s="31"/>
    </row>
    <row r="2862" spans="1:8" ht="15.75" customHeight="1">
      <c r="A2862" s="31" t="str">
        <f>+Table_2[[#This Row],[Producto]]&amp;Table_2[[#This Row],[Numero]]</f>
        <v>CONEXIONES T EN ALUMINIO157</v>
      </c>
      <c r="B2862" s="31" t="s">
        <v>34</v>
      </c>
      <c r="C2862" s="31">
        <v>157</v>
      </c>
      <c r="D2862" s="31" t="s">
        <v>5570</v>
      </c>
      <c r="E2862" s="32">
        <f>+VLOOKUP(Table_2[[#This Row],[ID]],LISTAS[],3,0)</f>
        <v>11630</v>
      </c>
      <c r="F2862" s="31" t="s">
        <v>9828</v>
      </c>
      <c r="G2862" s="31"/>
      <c r="H2862" s="31"/>
    </row>
    <row r="2863" spans="1:8" ht="15.75" customHeight="1">
      <c r="A2863" s="31" t="str">
        <f>+Table_2[[#This Row],[Producto]]&amp;Table_2[[#This Row],[Numero]]</f>
        <v>CONEXIONES T EN ALUMINIO158</v>
      </c>
      <c r="B2863" s="31" t="s">
        <v>34</v>
      </c>
      <c r="C2863" s="31">
        <v>158</v>
      </c>
      <c r="D2863" s="31" t="s">
        <v>5571</v>
      </c>
      <c r="E2863" s="32">
        <f>+VLOOKUP(Table_2[[#This Row],[ID]],LISTAS[],3,0)</f>
        <v>12540</v>
      </c>
      <c r="F2863" s="31" t="s">
        <v>9829</v>
      </c>
      <c r="G2863" s="31"/>
      <c r="H2863" s="31"/>
    </row>
    <row r="2864" spans="1:8" ht="15.75" customHeight="1">
      <c r="A2864" s="31" t="str">
        <f>+Table_2[[#This Row],[Producto]]&amp;Table_2[[#This Row],[Numero]]</f>
        <v>CONEXIONES T EN ALUMINIO159</v>
      </c>
      <c r="B2864" s="31" t="s">
        <v>34</v>
      </c>
      <c r="C2864" s="31">
        <v>159</v>
      </c>
      <c r="D2864" s="31" t="s">
        <v>5572</v>
      </c>
      <c r="E2864" s="32">
        <f>+VLOOKUP(Table_2[[#This Row],[ID]],LISTAS[],3,0)</f>
        <v>12950</v>
      </c>
      <c r="F2864" s="31" t="s">
        <v>9830</v>
      </c>
      <c r="G2864" s="31"/>
      <c r="H2864" s="31"/>
    </row>
    <row r="2865" spans="1:8" ht="15.75" customHeight="1">
      <c r="A2865" s="31" t="str">
        <f>+Table_2[[#This Row],[Producto]]&amp;Table_2[[#This Row],[Numero]]</f>
        <v>CONEXIONES T EN ALUMINIO160</v>
      </c>
      <c r="B2865" s="31" t="s">
        <v>34</v>
      </c>
      <c r="C2865" s="31">
        <v>160</v>
      </c>
      <c r="D2865" s="31" t="s">
        <v>5573</v>
      </c>
      <c r="E2865" s="32">
        <f>+VLOOKUP(Table_2[[#This Row],[ID]],LISTAS[],3,0)</f>
        <v>13900</v>
      </c>
      <c r="F2865" s="31" t="s">
        <v>9831</v>
      </c>
      <c r="G2865" s="31"/>
      <c r="H2865" s="31"/>
    </row>
    <row r="2866" spans="1:8" ht="15.75" customHeight="1">
      <c r="A2866" s="31" t="str">
        <f>+Table_2[[#This Row],[Producto]]&amp;Table_2[[#This Row],[Numero]]</f>
        <v>CONEXIONES T EN ALUMINIO161</v>
      </c>
      <c r="B2866" s="31" t="s">
        <v>34</v>
      </c>
      <c r="C2866" s="31">
        <v>161</v>
      </c>
      <c r="D2866" s="31" t="s">
        <v>5574</v>
      </c>
      <c r="E2866" s="32">
        <f>+VLOOKUP(Table_2[[#This Row],[ID]],LISTAS[],3,0)</f>
        <v>14860</v>
      </c>
      <c r="F2866" s="31" t="s">
        <v>9832</v>
      </c>
      <c r="G2866" s="31"/>
      <c r="H2866" s="31"/>
    </row>
    <row r="2867" spans="1:8" ht="15.75" customHeight="1">
      <c r="A2867" s="31" t="str">
        <f>+Table_2[[#This Row],[Producto]]&amp;Table_2[[#This Row],[Numero]]</f>
        <v>CONEXIONES T EN ALUMINIO162</v>
      </c>
      <c r="B2867" s="31" t="s">
        <v>34</v>
      </c>
      <c r="C2867" s="31">
        <v>162</v>
      </c>
      <c r="D2867" s="31" t="s">
        <v>5575</v>
      </c>
      <c r="E2867" s="32">
        <f>+VLOOKUP(Table_2[[#This Row],[ID]],LISTAS[],3,0)</f>
        <v>16525</v>
      </c>
      <c r="F2867" s="31" t="s">
        <v>9833</v>
      </c>
      <c r="G2867" s="31"/>
      <c r="H2867" s="31"/>
    </row>
    <row r="2868" spans="1:8" ht="15.75" customHeight="1">
      <c r="A2868" s="31" t="str">
        <f>+Table_2[[#This Row],[Producto]]&amp;Table_2[[#This Row],[Numero]]</f>
        <v>CONEXIONES T EN ALUMINIO163</v>
      </c>
      <c r="B2868" s="31" t="s">
        <v>34</v>
      </c>
      <c r="C2868" s="31">
        <v>163</v>
      </c>
      <c r="D2868" s="31" t="s">
        <v>5576</v>
      </c>
      <c r="E2868" s="32">
        <f>+VLOOKUP(Table_2[[#This Row],[ID]],LISTAS[],3,0)</f>
        <v>13965</v>
      </c>
      <c r="F2868" s="31" t="s">
        <v>9834</v>
      </c>
      <c r="G2868" s="31"/>
      <c r="H2868" s="31"/>
    </row>
    <row r="2869" spans="1:8" ht="15.75" customHeight="1">
      <c r="A2869" s="31" t="str">
        <f>+Table_2[[#This Row],[Producto]]&amp;Table_2[[#This Row],[Numero]]</f>
        <v>CONEXIONES T EN ALUMINIO164</v>
      </c>
      <c r="B2869" s="31" t="s">
        <v>34</v>
      </c>
      <c r="C2869" s="31">
        <v>164</v>
      </c>
      <c r="D2869" s="31" t="s">
        <v>5577</v>
      </c>
      <c r="E2869" s="32">
        <f>+VLOOKUP(Table_2[[#This Row],[ID]],LISTAS[],3,0)</f>
        <v>14700</v>
      </c>
      <c r="F2869" s="31" t="s">
        <v>9835</v>
      </c>
      <c r="G2869" s="31"/>
      <c r="H2869" s="31"/>
    </row>
    <row r="2870" spans="1:8" ht="15.75" customHeight="1">
      <c r="A2870" s="31" t="str">
        <f>+Table_2[[#This Row],[Producto]]&amp;Table_2[[#This Row],[Numero]]</f>
        <v>CONEXIONES T EN ALUMINIO165</v>
      </c>
      <c r="B2870" s="31" t="s">
        <v>34</v>
      </c>
      <c r="C2870" s="31">
        <v>165</v>
      </c>
      <c r="D2870" s="31" t="s">
        <v>5578</v>
      </c>
      <c r="E2870" s="32">
        <f>+VLOOKUP(Table_2[[#This Row],[ID]],LISTAS[],3,0)</f>
        <v>15870</v>
      </c>
      <c r="F2870" s="31" t="s">
        <v>9836</v>
      </c>
      <c r="G2870" s="31"/>
      <c r="H2870" s="31"/>
    </row>
    <row r="2871" spans="1:8" ht="15.75" customHeight="1">
      <c r="A2871" s="31" t="str">
        <f>+Table_2[[#This Row],[Producto]]&amp;Table_2[[#This Row],[Numero]]</f>
        <v>CONEXIONES T EN ALUMINIO166</v>
      </c>
      <c r="B2871" s="31" t="s">
        <v>34</v>
      </c>
      <c r="C2871" s="31">
        <v>166</v>
      </c>
      <c r="D2871" s="31" t="s">
        <v>5579</v>
      </c>
      <c r="E2871" s="32">
        <f>+VLOOKUP(Table_2[[#This Row],[ID]],LISTAS[],3,0)</f>
        <v>16978</v>
      </c>
      <c r="F2871" s="31" t="s">
        <v>9837</v>
      </c>
      <c r="G2871" s="31"/>
      <c r="H2871" s="31"/>
    </row>
    <row r="2872" spans="1:8" ht="15.75" customHeight="1">
      <c r="A2872" s="31" t="str">
        <f>+Table_2[[#This Row],[Producto]]&amp;Table_2[[#This Row],[Numero]]</f>
        <v>CONEXIONES T EN ALUMINIO167</v>
      </c>
      <c r="B2872" s="31" t="s">
        <v>34</v>
      </c>
      <c r="C2872" s="31">
        <v>167</v>
      </c>
      <c r="D2872" s="31" t="s">
        <v>5580</v>
      </c>
      <c r="E2872" s="32">
        <f>+VLOOKUP(Table_2[[#This Row],[ID]],LISTAS[],3,0)</f>
        <v>18200</v>
      </c>
      <c r="F2872" s="31" t="s">
        <v>9838</v>
      </c>
      <c r="G2872" s="31"/>
      <c r="H2872" s="31"/>
    </row>
    <row r="2873" spans="1:8" ht="15.75" customHeight="1">
      <c r="A2873" s="31" t="str">
        <f>+Table_2[[#This Row],[Producto]]&amp;Table_2[[#This Row],[Numero]]</f>
        <v>CONEXIONES T EN ALUMINIO168</v>
      </c>
      <c r="B2873" s="31" t="s">
        <v>34</v>
      </c>
      <c r="C2873" s="31">
        <v>168</v>
      </c>
      <c r="D2873" s="31" t="s">
        <v>10263</v>
      </c>
      <c r="E2873" s="32">
        <f>+VLOOKUP(Table_2[[#This Row],[ID]],LISTAS[],3,0)</f>
        <v>18200</v>
      </c>
      <c r="F2873" s="31" t="s">
        <v>10264</v>
      </c>
      <c r="G2873" s="31"/>
      <c r="H2873" s="31"/>
    </row>
    <row r="2874" spans="1:8" ht="15.75" customHeight="1">
      <c r="A2874" s="31" t="str">
        <f>+Table_2[[#This Row],[Producto]]&amp;Table_2[[#This Row],[Numero]]</f>
        <v>CONEXIONES T EN ALUMINIO169</v>
      </c>
      <c r="B2874" s="31" t="s">
        <v>34</v>
      </c>
      <c r="C2874" s="31">
        <v>169</v>
      </c>
      <c r="D2874" s="31" t="s">
        <v>10265</v>
      </c>
      <c r="E2874" s="32">
        <f>+VLOOKUP(Table_2[[#This Row],[ID]],LISTAS[],3,0)</f>
        <v>18200</v>
      </c>
      <c r="F2874" s="31" t="s">
        <v>10266</v>
      </c>
      <c r="G2874" s="31"/>
      <c r="H2874" s="31"/>
    </row>
    <row r="2875" spans="1:8" ht="15.75" customHeight="1">
      <c r="A2875" s="31" t="str">
        <f>+Table_2[[#This Row],[Producto]]&amp;Table_2[[#This Row],[Numero]]</f>
        <v>CONEXIONES T EN ALUMINIO170</v>
      </c>
      <c r="B2875" s="31" t="s">
        <v>34</v>
      </c>
      <c r="C2875" s="31">
        <v>170</v>
      </c>
      <c r="D2875" s="31" t="s">
        <v>10267</v>
      </c>
      <c r="E2875" s="32">
        <f>+VLOOKUP(Table_2[[#This Row],[ID]],LISTAS[],3,0)</f>
        <v>19750</v>
      </c>
      <c r="F2875" s="31" t="s">
        <v>10268</v>
      </c>
      <c r="G2875" s="31"/>
      <c r="H2875" s="31"/>
    </row>
    <row r="2876" spans="1:8" ht="15.75" customHeight="1">
      <c r="A2876" s="31" t="str">
        <f>+Table_2[[#This Row],[Producto]]&amp;Table_2[[#This Row],[Numero]]</f>
        <v>CONEXIONES T EN ALUMINIO171</v>
      </c>
      <c r="B2876" s="31" t="s">
        <v>34</v>
      </c>
      <c r="C2876" s="31">
        <v>171</v>
      </c>
      <c r="D2876" s="31" t="s">
        <v>10269</v>
      </c>
      <c r="E2876" s="32">
        <f>+VLOOKUP(Table_2[[#This Row],[ID]],LISTAS[],3,0)</f>
        <v>19750</v>
      </c>
      <c r="F2876" s="31" t="s">
        <v>10270</v>
      </c>
      <c r="G2876" s="31"/>
      <c r="H2876" s="31"/>
    </row>
    <row r="2877" spans="1:8" ht="15.75" customHeight="1">
      <c r="A2877" s="31" t="str">
        <f>+Table_2[[#This Row],[Producto]]&amp;Table_2[[#This Row],[Numero]]</f>
        <v>CONEXIONES T EN ALUMINIO172</v>
      </c>
      <c r="B2877" s="31" t="s">
        <v>34</v>
      </c>
      <c r="C2877" s="31">
        <v>172</v>
      </c>
      <c r="D2877" s="31" t="s">
        <v>10271</v>
      </c>
      <c r="E2877" s="33">
        <f>+VLOOKUP(Table_2[[#This Row],[ID]],LISTAS[],3,0)</f>
        <v>19750</v>
      </c>
      <c r="F2877" s="31" t="s">
        <v>10272</v>
      </c>
      <c r="G2877" s="31"/>
      <c r="H2877" s="31"/>
    </row>
    <row r="2878" spans="1:8" ht="15.75" customHeight="1">
      <c r="A2878" s="31" t="str">
        <f>+Table_2[[#This Row],[Producto]]&amp;Table_2[[#This Row],[Numero]]</f>
        <v>CONEXIONES T EN ALUMINIO173</v>
      </c>
      <c r="B2878" s="31" t="s">
        <v>34</v>
      </c>
      <c r="C2878" s="31">
        <v>173</v>
      </c>
      <c r="D2878" s="31" t="s">
        <v>10273</v>
      </c>
      <c r="E2878" s="33">
        <f>+VLOOKUP(Table_2[[#This Row],[ID]],LISTAS[],3,0)</f>
        <v>20890</v>
      </c>
      <c r="F2878" s="31" t="s">
        <v>10274</v>
      </c>
      <c r="G2878" s="31"/>
      <c r="H2878" s="31"/>
    </row>
    <row r="2879" spans="1:8" ht="15.75" customHeight="1">
      <c r="A2879" s="31" t="str">
        <f>+Table_2[[#This Row],[Producto]]&amp;Table_2[[#This Row],[Numero]]</f>
        <v>CONEXIONES T EN ALUMINIO175</v>
      </c>
      <c r="B2879" s="31" t="s">
        <v>34</v>
      </c>
      <c r="C2879" s="31">
        <v>175</v>
      </c>
      <c r="D2879" s="31" t="s">
        <v>5581</v>
      </c>
      <c r="E2879" s="33">
        <f>+VLOOKUP(Table_2[[#This Row],[ID]],LISTAS[],3,0)</f>
        <v>16840</v>
      </c>
      <c r="F2879" s="31" t="s">
        <v>9839</v>
      </c>
      <c r="G2879" s="31"/>
      <c r="H2879" s="31"/>
    </row>
    <row r="2880" spans="1:8" ht="15.75" customHeight="1">
      <c r="A2880" s="31" t="str">
        <f>+Table_2[[#This Row],[Producto]]&amp;Table_2[[#This Row],[Numero]]</f>
        <v>CONEXIONES T EN ALUMINIO176</v>
      </c>
      <c r="B2880" s="31" t="s">
        <v>34</v>
      </c>
      <c r="C2880" s="31">
        <v>176</v>
      </c>
      <c r="D2880" s="31" t="s">
        <v>5582</v>
      </c>
      <c r="E2880" s="33">
        <f>+VLOOKUP(Table_2[[#This Row],[ID]],LISTAS[],3,0)</f>
        <v>13750</v>
      </c>
      <c r="F2880" s="31" t="s">
        <v>9840</v>
      </c>
      <c r="G2880" s="31"/>
      <c r="H2880" s="31"/>
    </row>
    <row r="2881" spans="1:8" ht="15.75" customHeight="1">
      <c r="A2881" s="31" t="str">
        <f>+Table_2[[#This Row],[Producto]]&amp;Table_2[[#This Row],[Numero]]</f>
        <v>CONEXIONES T EN ALUMINIO177</v>
      </c>
      <c r="B2881" s="31" t="s">
        <v>34</v>
      </c>
      <c r="C2881" s="31">
        <v>177</v>
      </c>
      <c r="D2881" s="31" t="s">
        <v>5583</v>
      </c>
      <c r="E2881" s="33">
        <f>+VLOOKUP(Table_2[[#This Row],[ID]],LISTAS[],3,0)</f>
        <v>16750</v>
      </c>
      <c r="F2881" s="31" t="s">
        <v>9841</v>
      </c>
      <c r="G2881" s="31"/>
      <c r="H2881" s="31"/>
    </row>
    <row r="2882" spans="1:8" ht="15.75" customHeight="1">
      <c r="A2882" s="31" t="str">
        <f>+Table_2[[#This Row],[Producto]]&amp;Table_2[[#This Row],[Numero]]</f>
        <v>CONEXIONES T EN ALUMINIO178</v>
      </c>
      <c r="B2882" s="31" t="s">
        <v>34</v>
      </c>
      <c r="C2882" s="31">
        <v>178</v>
      </c>
      <c r="D2882" s="31" t="s">
        <v>5584</v>
      </c>
      <c r="E2882" s="33">
        <f>+VLOOKUP(Table_2[[#This Row],[ID]],LISTAS[],3,0)</f>
        <v>9560</v>
      </c>
      <c r="F2882" s="31" t="s">
        <v>9842</v>
      </c>
      <c r="G2882" s="31"/>
      <c r="H2882" s="31"/>
    </row>
    <row r="2883" spans="1:8" ht="15.75" customHeight="1">
      <c r="A2883" s="31" t="str">
        <f>+Table_2[[#This Row],[Producto]]&amp;Table_2[[#This Row],[Numero]]</f>
        <v>CONEXIONES T EN ALUMINIO179</v>
      </c>
      <c r="B2883" s="31" t="s">
        <v>34</v>
      </c>
      <c r="C2883" s="31">
        <v>179</v>
      </c>
      <c r="D2883" s="31" t="s">
        <v>10275</v>
      </c>
      <c r="E2883" s="33">
        <f>+VLOOKUP(Table_2[[#This Row],[ID]],LISTAS[],3,0)</f>
        <v>51220</v>
      </c>
      <c r="F2883" s="31" t="s">
        <v>10276</v>
      </c>
      <c r="G2883" s="31"/>
      <c r="H2883" s="31"/>
    </row>
    <row r="2884" spans="1:8" ht="15.75" customHeight="1">
      <c r="A2884" s="31" t="str">
        <f>+Table_2[[#This Row],[Producto]]&amp;Table_2[[#This Row],[Numero]]</f>
        <v>CONEXIONES T EN ALUMINIO180</v>
      </c>
      <c r="B2884" s="31" t="s">
        <v>34</v>
      </c>
      <c r="C2884" s="31">
        <v>180</v>
      </c>
      <c r="D2884" s="31" t="s">
        <v>10277</v>
      </c>
      <c r="E2884" s="33">
        <f>+VLOOKUP(Table_2[[#This Row],[ID]],LISTAS[],3,0)</f>
        <v>8560</v>
      </c>
      <c r="F2884" s="31" t="s">
        <v>9843</v>
      </c>
      <c r="G2884" s="31"/>
      <c r="H2884" s="31"/>
    </row>
    <row r="2885" spans="1:8" ht="15.75" customHeight="1">
      <c r="A2885" s="31" t="str">
        <f>+Table_2[[#This Row],[Producto]]&amp;Table_2[[#This Row],[Numero]]</f>
        <v>CONEXIONES T EN ALUMINIO181</v>
      </c>
      <c r="B2885" s="31" t="s">
        <v>34</v>
      </c>
      <c r="C2885" s="31">
        <v>181</v>
      </c>
      <c r="D2885" s="31" t="s">
        <v>5585</v>
      </c>
      <c r="E2885" s="33">
        <f>+VLOOKUP(Table_2[[#This Row],[ID]],LISTAS[],3,0)</f>
        <v>8895</v>
      </c>
      <c r="F2885" s="31" t="s">
        <v>9844</v>
      </c>
      <c r="G2885" s="31"/>
      <c r="H2885" s="31"/>
    </row>
    <row r="2886" spans="1:8" ht="15.75" customHeight="1">
      <c r="A2886" s="31" t="str">
        <f>+Table_2[[#This Row],[Producto]]&amp;Table_2[[#This Row],[Numero]]</f>
        <v>CONEXIONES T EN ALUMINIO190</v>
      </c>
      <c r="B2886" s="31" t="s">
        <v>34</v>
      </c>
      <c r="C2886" s="31">
        <v>190</v>
      </c>
      <c r="D2886" s="31" t="s">
        <v>5586</v>
      </c>
      <c r="E2886" s="33">
        <f>+VLOOKUP(Table_2[[#This Row],[ID]],LISTAS[],3,0)</f>
        <v>17560</v>
      </c>
      <c r="F2886" s="31" t="s">
        <v>9845</v>
      </c>
      <c r="G2886" s="31"/>
      <c r="H2886" s="31"/>
    </row>
    <row r="2887" spans="1:8" ht="15.75" customHeight="1">
      <c r="A2887" s="31" t="str">
        <f>+Table_2[[#This Row],[Producto]]&amp;Table_2[[#This Row],[Numero]]</f>
        <v>CONEXIONES T EN ALUMINIO196</v>
      </c>
      <c r="B2887" s="31" t="s">
        <v>34</v>
      </c>
      <c r="C2887" s="31">
        <v>196</v>
      </c>
      <c r="D2887" s="31" t="s">
        <v>10278</v>
      </c>
      <c r="E2887" s="33">
        <f>+VLOOKUP(Table_2[[#This Row],[ID]],LISTAS[],3,0)</f>
        <v>7960</v>
      </c>
      <c r="F2887" s="31" t="s">
        <v>9846</v>
      </c>
      <c r="G2887" s="31"/>
      <c r="H2887" s="31"/>
    </row>
    <row r="2888" spans="1:8" ht="15.75" customHeight="1">
      <c r="A2888" s="31" t="str">
        <f>+Table_2[[#This Row],[Producto]]&amp;Table_2[[#This Row],[Numero]]</f>
        <v>CONEXIONES T EN ALUMINIO198</v>
      </c>
      <c r="B2888" s="31" t="s">
        <v>34</v>
      </c>
      <c r="C2888" s="31">
        <v>198</v>
      </c>
      <c r="D2888" s="31" t="s">
        <v>5587</v>
      </c>
      <c r="E2888" s="33">
        <f>+VLOOKUP(Table_2[[#This Row],[ID]],LISTAS[],3,0)</f>
        <v>8123</v>
      </c>
      <c r="F2888" s="31" t="s">
        <v>9847</v>
      </c>
      <c r="G2888" s="31"/>
      <c r="H2888" s="31"/>
    </row>
    <row r="2889" spans="1:8" ht="15.75" customHeight="1">
      <c r="A2889" s="31" t="str">
        <f>+Table_2[[#This Row],[Producto]]&amp;Table_2[[#This Row],[Numero]]</f>
        <v>CONEXIONES T EN ALUMINIO200</v>
      </c>
      <c r="B2889" s="31" t="s">
        <v>34</v>
      </c>
      <c r="C2889" s="31">
        <v>200</v>
      </c>
      <c r="D2889" s="31" t="s">
        <v>10279</v>
      </c>
      <c r="E2889" s="33">
        <f>+VLOOKUP(Table_2[[#This Row],[ID]],LISTAS[],3,0)</f>
        <v>20580</v>
      </c>
      <c r="F2889" s="31" t="s">
        <v>10280</v>
      </c>
      <c r="G2889" s="31"/>
      <c r="H2889" s="31"/>
    </row>
    <row r="2890" spans="1:8" ht="15.75" customHeight="1">
      <c r="A2890" s="31" t="str">
        <f>+Table_2[[#This Row],[Producto]]&amp;Table_2[[#This Row],[Numero]]</f>
        <v>CONEXIONES T EN ALUMINIO201</v>
      </c>
      <c r="B2890" s="31" t="s">
        <v>34</v>
      </c>
      <c r="C2890" s="31">
        <v>201</v>
      </c>
      <c r="D2890" s="31" t="s">
        <v>10281</v>
      </c>
      <c r="E2890" s="33">
        <f>+VLOOKUP(Table_2[[#This Row],[ID]],LISTAS[],3,0)</f>
        <v>13870</v>
      </c>
      <c r="F2890" s="31" t="s">
        <v>10282</v>
      </c>
      <c r="G2890" s="31"/>
      <c r="H2890" s="31"/>
    </row>
    <row r="2891" spans="1:8" ht="15.75" customHeight="1">
      <c r="A2891" s="31" t="str">
        <f>+Table_2[[#This Row],[Producto]]&amp;Table_2[[#This Row],[Numero]]</f>
        <v>CONEXIONES T EN ALUMINIO202</v>
      </c>
      <c r="B2891" s="31" t="s">
        <v>34</v>
      </c>
      <c r="C2891" s="31">
        <v>202</v>
      </c>
      <c r="D2891" s="31" t="s">
        <v>10283</v>
      </c>
      <c r="E2891" s="33">
        <f>+VLOOKUP(Table_2[[#This Row],[ID]],LISTAS[],3,0)</f>
        <v>13870</v>
      </c>
      <c r="F2891" s="31" t="s">
        <v>10284</v>
      </c>
      <c r="G2891" s="31"/>
      <c r="H2891" s="31"/>
    </row>
    <row r="2892" spans="1:8" ht="15.75" customHeight="1">
      <c r="A2892" s="31" t="str">
        <f>+Table_2[[#This Row],[Producto]]&amp;Table_2[[#This Row],[Numero]]</f>
        <v>CONEXIONES T EN ALUMINIO203</v>
      </c>
      <c r="B2892" s="31" t="s">
        <v>34</v>
      </c>
      <c r="C2892" s="31">
        <v>203</v>
      </c>
      <c r="D2892" s="31" t="s">
        <v>10285</v>
      </c>
      <c r="E2892" s="33">
        <f>+VLOOKUP(Table_2[[#This Row],[ID]],LISTAS[],3,0)</f>
        <v>13870</v>
      </c>
      <c r="F2892" s="31" t="s">
        <v>10286</v>
      </c>
      <c r="G2892" s="31"/>
      <c r="H2892" s="31"/>
    </row>
    <row r="2893" spans="1:8" ht="15.75" customHeight="1">
      <c r="A2893" s="31" t="str">
        <f>+Table_2[[#This Row],[Producto]]&amp;Table_2[[#This Row],[Numero]]</f>
        <v>CONEXIONES T EN ALUMINIO204</v>
      </c>
      <c r="B2893" s="31" t="s">
        <v>34</v>
      </c>
      <c r="C2893" s="31">
        <v>204</v>
      </c>
      <c r="D2893" s="31" t="s">
        <v>10287</v>
      </c>
      <c r="E2893" s="33">
        <f>+VLOOKUP(Table_2[[#This Row],[ID]],LISTAS[],3,0)</f>
        <v>14870</v>
      </c>
      <c r="F2893" s="31" t="s">
        <v>10288</v>
      </c>
      <c r="G2893" s="31"/>
      <c r="H2893" s="31"/>
    </row>
    <row r="2894" spans="1:8" ht="15.75" customHeight="1">
      <c r="A2894" s="31" t="str">
        <f>+Table_2[[#This Row],[Producto]]&amp;Table_2[[#This Row],[Numero]]</f>
        <v>CARBONES110 - 18x8x6</v>
      </c>
      <c r="B2894" s="31" t="s">
        <v>21</v>
      </c>
      <c r="C2894" s="31" t="s">
        <v>5588</v>
      </c>
      <c r="D2894" s="31" t="s">
        <v>5589</v>
      </c>
      <c r="E2894" s="33">
        <f>+VLOOKUP(Table_2[[#This Row],[ID]],LISTAS[],3,0)</f>
        <v>5728.58</v>
      </c>
      <c r="F2894" s="31" t="s">
        <v>9056</v>
      </c>
      <c r="G2894" s="31"/>
      <c r="H2894" s="31"/>
    </row>
    <row r="2895" spans="1:8" ht="15.75" customHeight="1">
      <c r="A2895" s="31" t="str">
        <f>+Table_2[[#This Row],[Producto]]&amp;Table_2[[#This Row],[Numero]]</f>
        <v>CARBONES111 - 13,5x7x5</v>
      </c>
      <c r="B2895" s="31" t="s">
        <v>21</v>
      </c>
      <c r="C2895" s="31" t="s">
        <v>5590</v>
      </c>
      <c r="D2895" s="31" t="s">
        <v>5591</v>
      </c>
      <c r="E2895" s="33">
        <f>+VLOOKUP(Table_2[[#This Row],[ID]],LISTAS[],3,0)</f>
        <v>5728.58</v>
      </c>
      <c r="F2895" s="31" t="s">
        <v>9848</v>
      </c>
      <c r="G2895" s="31"/>
      <c r="H2895" s="31"/>
    </row>
    <row r="2896" spans="1:8" ht="15.75" customHeight="1">
      <c r="A2896" s="31" t="str">
        <f>+Table_2[[#This Row],[Producto]]&amp;Table_2[[#This Row],[Numero]]</f>
        <v>CARBONES112 - 23x9x6</v>
      </c>
      <c r="B2896" s="31" t="s">
        <v>21</v>
      </c>
      <c r="C2896" s="31" t="s">
        <v>5592</v>
      </c>
      <c r="D2896" s="31" t="s">
        <v>5593</v>
      </c>
      <c r="E2896" s="33">
        <f>+VLOOKUP(Table_2[[#This Row],[ID]],LISTAS[],3,0)</f>
        <v>5728.58</v>
      </c>
      <c r="F2896" s="31" t="s">
        <v>9849</v>
      </c>
      <c r="G2896" s="31"/>
      <c r="H2896" s="31"/>
    </row>
    <row r="2897" spans="1:8" ht="15.75" customHeight="1">
      <c r="A2897" s="31" t="str">
        <f>+Table_2[[#This Row],[Producto]]&amp;Table_2[[#This Row],[Numero]]</f>
        <v>CARBONES113 - 13x8x5</v>
      </c>
      <c r="B2897" s="31" t="s">
        <v>21</v>
      </c>
      <c r="C2897" s="31" t="s">
        <v>5594</v>
      </c>
      <c r="D2897" s="31" t="s">
        <v>5595</v>
      </c>
      <c r="E2897" s="33">
        <f>+VLOOKUP(Table_2[[#This Row],[ID]],LISTAS[],3,0)</f>
        <v>5728.58</v>
      </c>
      <c r="F2897" s="31" t="s">
        <v>9850</v>
      </c>
      <c r="G2897" s="31"/>
      <c r="H2897" s="31"/>
    </row>
    <row r="2898" spans="1:8" ht="15.75" customHeight="1">
      <c r="A2898" s="31" t="str">
        <f>+Table_2[[#This Row],[Producto]]&amp;Table_2[[#This Row],[Numero]]</f>
        <v>CARBONES114 - 13x14x7,3</v>
      </c>
      <c r="B2898" s="31" t="s">
        <v>21</v>
      </c>
      <c r="C2898" s="31" t="s">
        <v>5596</v>
      </c>
      <c r="D2898" s="31" t="s">
        <v>5597</v>
      </c>
      <c r="E2898" s="33">
        <f>+VLOOKUP(Table_2[[#This Row],[ID]],LISTAS[],3,0)</f>
        <v>5728.58</v>
      </c>
      <c r="F2898" s="31" t="s">
        <v>9851</v>
      </c>
      <c r="G2898" s="31"/>
      <c r="H2898" s="31"/>
    </row>
    <row r="2899" spans="1:8" ht="15.75" customHeight="1">
      <c r="A2899" s="31" t="str">
        <f>+Table_2[[#This Row],[Producto]]&amp;Table_2[[#This Row],[Numero]]</f>
        <v>CARBONES115 - 13x10x5</v>
      </c>
      <c r="B2899" s="31" t="s">
        <v>21</v>
      </c>
      <c r="C2899" s="31" t="s">
        <v>5598</v>
      </c>
      <c r="D2899" s="31" t="s">
        <v>5599</v>
      </c>
      <c r="E2899" s="33">
        <f>+VLOOKUP(Table_2[[#This Row],[ID]],LISTAS[],3,0)</f>
        <v>5728.58</v>
      </c>
      <c r="F2899" s="31" t="s">
        <v>9852</v>
      </c>
      <c r="G2899" s="31"/>
      <c r="H2899" s="31"/>
    </row>
    <row r="2900" spans="1:8" ht="15.75" customHeight="1">
      <c r="A2900" s="31" t="str">
        <f>+Table_2[[#This Row],[Producto]]&amp;Table_2[[#This Row],[Numero]]</f>
        <v>CARBONES116 - 6x9x13</v>
      </c>
      <c r="B2900" s="31" t="s">
        <v>21</v>
      </c>
      <c r="C2900" s="31" t="s">
        <v>5600</v>
      </c>
      <c r="D2900" s="31" t="s">
        <v>5601</v>
      </c>
      <c r="E2900" s="33">
        <f>+VLOOKUP(Table_2[[#This Row],[ID]],LISTAS[],3,0)</f>
        <v>5728.58</v>
      </c>
      <c r="F2900" s="31" t="s">
        <v>9853</v>
      </c>
      <c r="G2900" s="31"/>
      <c r="H2900" s="31"/>
    </row>
    <row r="2901" spans="1:8" ht="15.75" customHeight="1">
      <c r="A2901" s="31" t="str">
        <f>+Table_2[[#This Row],[Producto]]&amp;Table_2[[#This Row],[Numero]]</f>
        <v>CARBONES117 - 6x12x16</v>
      </c>
      <c r="B2901" s="31" t="s">
        <v>21</v>
      </c>
      <c r="C2901" s="31" t="s">
        <v>5602</v>
      </c>
      <c r="D2901" s="31" t="s">
        <v>5603</v>
      </c>
      <c r="E2901" s="33">
        <f>+VLOOKUP(Table_2[[#This Row],[ID]],LISTAS[],3,0)</f>
        <v>5728.58</v>
      </c>
      <c r="F2901" s="31" t="s">
        <v>9854</v>
      </c>
      <c r="G2901" s="31"/>
      <c r="H2901" s="31"/>
    </row>
    <row r="2902" spans="1:8" ht="15.75" customHeight="1">
      <c r="A2902" s="31" t="str">
        <f>+Table_2[[#This Row],[Producto]]&amp;Table_2[[#This Row],[Numero]]</f>
        <v>CARBONES118 - 6x16x21</v>
      </c>
      <c r="B2902" s="31" t="s">
        <v>21</v>
      </c>
      <c r="C2902" s="31" t="s">
        <v>5604</v>
      </c>
      <c r="D2902" s="31" t="s">
        <v>5603</v>
      </c>
      <c r="E2902" s="33">
        <f>+VLOOKUP(Table_2[[#This Row],[ID]],LISTAS[],3,0)</f>
        <v>5728.58</v>
      </c>
      <c r="F2902" s="31" t="s">
        <v>9855</v>
      </c>
      <c r="G2902" s="31"/>
      <c r="H2902" s="31"/>
    </row>
    <row r="2903" spans="1:8" ht="15.75" customHeight="1">
      <c r="A2903" s="31" t="str">
        <f>+Table_2[[#This Row],[Producto]]&amp;Table_2[[#This Row],[Numero]]</f>
        <v>CARBONES119 - 6x12x18</v>
      </c>
      <c r="B2903" s="31" t="s">
        <v>21</v>
      </c>
      <c r="C2903" s="31" t="s">
        <v>5605</v>
      </c>
      <c r="D2903" s="31" t="s">
        <v>5606</v>
      </c>
      <c r="E2903" s="33">
        <f>+VLOOKUP(Table_2[[#This Row],[ID]],LISTAS[],3,0)</f>
        <v>5728.58</v>
      </c>
      <c r="F2903" s="31" t="s">
        <v>9856</v>
      </c>
      <c r="G2903" s="31"/>
      <c r="H2903" s="31"/>
    </row>
    <row r="2904" spans="1:8" ht="15.75" customHeight="1">
      <c r="A2904" s="31" t="str">
        <f>+Table_2[[#This Row],[Producto]]&amp;Table_2[[#This Row],[Numero]]</f>
        <v>CARBONES120 - 5x11x17</v>
      </c>
      <c r="B2904" s="31" t="s">
        <v>21</v>
      </c>
      <c r="C2904" s="31" t="s">
        <v>5607</v>
      </c>
      <c r="D2904" s="31" t="s">
        <v>5606</v>
      </c>
      <c r="E2904" s="33">
        <f>+VLOOKUP(Table_2[[#This Row],[ID]],LISTAS[],3,0)</f>
        <v>5728.58</v>
      </c>
      <c r="F2904" s="31" t="s">
        <v>9857</v>
      </c>
      <c r="G2904" s="31"/>
      <c r="H2904" s="31"/>
    </row>
    <row r="2905" spans="1:8" ht="15.75" customHeight="1">
      <c r="A2905" s="31" t="str">
        <f>+Table_2[[#This Row],[Producto]]&amp;Table_2[[#This Row],[Numero]]</f>
        <v>CARBONES121 - 6x11x18</v>
      </c>
      <c r="B2905" s="31" t="s">
        <v>21</v>
      </c>
      <c r="C2905" s="31" t="s">
        <v>5608</v>
      </c>
      <c r="D2905" s="31" t="s">
        <v>5609</v>
      </c>
      <c r="E2905" s="33">
        <f>+VLOOKUP(Table_2[[#This Row],[ID]],LISTAS[],3,0)</f>
        <v>5728.58</v>
      </c>
      <c r="F2905" s="31" t="s">
        <v>9858</v>
      </c>
      <c r="G2905" s="31"/>
      <c r="H2905" s="31"/>
    </row>
    <row r="2906" spans="1:8" ht="15.75" customHeight="1">
      <c r="A2906" s="31" t="str">
        <f>+Table_2[[#This Row],[Producto]]&amp;Table_2[[#This Row],[Numero]]</f>
        <v>CARBONES122 - 6x12x28</v>
      </c>
      <c r="B2906" s="31" t="s">
        <v>21</v>
      </c>
      <c r="C2906" s="31" t="s">
        <v>5610</v>
      </c>
      <c r="D2906" s="31" t="s">
        <v>5611</v>
      </c>
      <c r="E2906" s="33">
        <f>+VLOOKUP(Table_2[[#This Row],[ID]],LISTAS[],3,0)</f>
        <v>5728.58</v>
      </c>
      <c r="F2906" s="31" t="s">
        <v>9859</v>
      </c>
      <c r="G2906" s="31"/>
      <c r="H2906" s="31"/>
    </row>
    <row r="2907" spans="1:8" ht="15.75" customHeight="1">
      <c r="A2907" s="31" t="str">
        <f>+Table_2[[#This Row],[Producto]]&amp;Table_2[[#This Row],[Numero]]</f>
        <v>CARBONES123 - 7x11x17</v>
      </c>
      <c r="B2907" s="31" t="s">
        <v>21</v>
      </c>
      <c r="C2907" s="31" t="s">
        <v>5612</v>
      </c>
      <c r="D2907" s="31" t="s">
        <v>5613</v>
      </c>
      <c r="E2907" s="33">
        <f>+VLOOKUP(Table_2[[#This Row],[ID]],LISTAS[],3,0)</f>
        <v>5728.58</v>
      </c>
      <c r="F2907" s="31" t="s">
        <v>9860</v>
      </c>
      <c r="G2907" s="31"/>
      <c r="H2907" s="31"/>
    </row>
    <row r="2908" spans="1:8" ht="15.75" customHeight="1">
      <c r="A2908" s="31" t="str">
        <f>+Table_2[[#This Row],[Producto]]&amp;Table_2[[#This Row],[Numero]]</f>
        <v>CARBONES124 - 5x12x17</v>
      </c>
      <c r="B2908" s="31" t="s">
        <v>21</v>
      </c>
      <c r="C2908" s="31" t="s">
        <v>5614</v>
      </c>
      <c r="D2908" s="31" t="s">
        <v>5615</v>
      </c>
      <c r="E2908" s="33">
        <f>+VLOOKUP(Table_2[[#This Row],[ID]],LISTAS[],3,0)</f>
        <v>7839.11</v>
      </c>
      <c r="F2908" s="31" t="s">
        <v>9861</v>
      </c>
      <c r="G2908" s="31"/>
      <c r="H2908" s="31"/>
    </row>
    <row r="2909" spans="1:8" ht="15.75" customHeight="1">
      <c r="A2909" s="31" t="str">
        <f>+Table_2[[#This Row],[Producto]]&amp;Table_2[[#This Row],[Numero]]</f>
        <v>CARBONES125 - 5x12x17</v>
      </c>
      <c r="B2909" s="31" t="s">
        <v>21</v>
      </c>
      <c r="C2909" s="31" t="s">
        <v>5616</v>
      </c>
      <c r="D2909" s="31" t="s">
        <v>5615</v>
      </c>
      <c r="E2909" s="33">
        <f>+VLOOKUP(Table_2[[#This Row],[ID]],LISTAS[],3,0)</f>
        <v>7839.11</v>
      </c>
      <c r="F2909" s="31" t="s">
        <v>9862</v>
      </c>
      <c r="G2909" s="31"/>
      <c r="H2909" s="31"/>
    </row>
    <row r="2910" spans="1:8" ht="15.75" customHeight="1">
      <c r="A2910" s="31" t="str">
        <f>+Table_2[[#This Row],[Producto]]&amp;Table_2[[#This Row],[Numero]]</f>
        <v>CARBONES126 - 5x11x18</v>
      </c>
      <c r="B2910" s="31" t="s">
        <v>21</v>
      </c>
      <c r="C2910" s="31" t="s">
        <v>5617</v>
      </c>
      <c r="D2910" s="31" t="s">
        <v>5606</v>
      </c>
      <c r="E2910" s="33">
        <f>+VLOOKUP(Table_2[[#This Row],[ID]],LISTAS[],3,0)</f>
        <v>5728.58</v>
      </c>
      <c r="F2910" s="31" t="s">
        <v>9863</v>
      </c>
      <c r="G2910" s="31"/>
      <c r="H2910" s="31"/>
    </row>
    <row r="2911" spans="1:8" ht="15.75" customHeight="1">
      <c r="A2911" s="31" t="str">
        <f>+Table_2[[#This Row],[Producto]]&amp;Table_2[[#This Row],[Numero]]</f>
        <v>CARBONES127 - 6,5x13,5x19</v>
      </c>
      <c r="B2911" s="31" t="s">
        <v>21</v>
      </c>
      <c r="C2911" s="31" t="s">
        <v>5618</v>
      </c>
      <c r="D2911" s="31" t="s">
        <v>5619</v>
      </c>
      <c r="E2911" s="33">
        <f>+VLOOKUP(Table_2[[#This Row],[ID]],LISTAS[],3,0)</f>
        <v>5728.58</v>
      </c>
      <c r="F2911" s="31" t="s">
        <v>9864</v>
      </c>
      <c r="G2911" s="31"/>
      <c r="H2911" s="31"/>
    </row>
    <row r="2912" spans="1:8" ht="15.75" customHeight="1">
      <c r="A2912" s="31" t="str">
        <f>+Table_2[[#This Row],[Producto]]&amp;Table_2[[#This Row],[Numero]]</f>
        <v>UNIONES ORIENTABLES1</v>
      </c>
      <c r="B2912" s="31" t="s">
        <v>9888</v>
      </c>
      <c r="C2912" s="31">
        <v>1</v>
      </c>
      <c r="D2912" s="33" t="s">
        <v>10207</v>
      </c>
      <c r="E2912" s="33">
        <f>+VLOOKUP(Table_2[[#This Row],[ID]],LISTAS[],3,0)</f>
        <v>2732.37</v>
      </c>
      <c r="F2912" s="31" t="s">
        <v>9928</v>
      </c>
      <c r="G2912" s="31"/>
      <c r="H2912" s="31"/>
    </row>
    <row r="2913" spans="1:8" ht="15.75" customHeight="1">
      <c r="A2913" s="31" t="str">
        <f>+Table_2[[#This Row],[Producto]]&amp;Table_2[[#This Row],[Numero]]</f>
        <v>UNIONES ORIENTABLES2</v>
      </c>
      <c r="B2913" s="31" t="s">
        <v>9888</v>
      </c>
      <c r="C2913" s="31">
        <v>2</v>
      </c>
      <c r="D2913" s="33" t="s">
        <v>10208</v>
      </c>
      <c r="E2913" s="33">
        <f>+VLOOKUP(Table_2[[#This Row],[ID]],LISTAS[],3,0)</f>
        <v>3100</v>
      </c>
      <c r="F2913" s="31" t="s">
        <v>9929</v>
      </c>
      <c r="G2913" s="31"/>
      <c r="H2913" s="31"/>
    </row>
    <row r="2914" spans="1:8" ht="15.75" customHeight="1">
      <c r="A2914" s="31" t="str">
        <f>+Table_2[[#This Row],[Producto]]&amp;Table_2[[#This Row],[Numero]]</f>
        <v>UNIONES ORIENTABLES4</v>
      </c>
      <c r="B2914" s="31" t="s">
        <v>9888</v>
      </c>
      <c r="C2914" s="31">
        <v>4</v>
      </c>
      <c r="D2914" s="33" t="s">
        <v>10209</v>
      </c>
      <c r="E2914" s="33">
        <f>+VLOOKUP(Table_2[[#This Row],[ID]],LISTAS[],3,0)</f>
        <v>4249.7299999999996</v>
      </c>
      <c r="F2914" s="31" t="s">
        <v>9930</v>
      </c>
      <c r="G2914" s="31"/>
      <c r="H2914" s="31"/>
    </row>
    <row r="2915" spans="1:8" ht="15.75" customHeight="1">
      <c r="A2915" s="31" t="str">
        <f>+Table_2[[#This Row],[Producto]]&amp;Table_2[[#This Row],[Numero]]</f>
        <v>UNIONES ORIENTABLES5</v>
      </c>
      <c r="B2915" s="31" t="s">
        <v>9888</v>
      </c>
      <c r="C2915" s="31">
        <v>5</v>
      </c>
      <c r="D2915" s="33" t="s">
        <v>10210</v>
      </c>
      <c r="E2915" s="33">
        <f>+VLOOKUP(Table_2[[#This Row],[ID]],LISTAS[],3,0)</f>
        <v>4750</v>
      </c>
      <c r="F2915" s="31" t="s">
        <v>9931</v>
      </c>
      <c r="G2915" s="31"/>
      <c r="H2915" s="31"/>
    </row>
    <row r="2916" spans="1:8" ht="15.75" customHeight="1">
      <c r="A2916" s="31" t="str">
        <f>+Table_2[[#This Row],[Producto]]&amp;Table_2[[#This Row],[Numero]]</f>
        <v>UNIONES ORIENTABLES7</v>
      </c>
      <c r="B2916" s="31" t="s">
        <v>9888</v>
      </c>
      <c r="C2916" s="31">
        <v>7</v>
      </c>
      <c r="D2916" s="33" t="s">
        <v>10211</v>
      </c>
      <c r="E2916" s="33">
        <f>+VLOOKUP(Table_2[[#This Row],[ID]],LISTAS[],3,0)</f>
        <v>4003.94</v>
      </c>
      <c r="F2916" s="31" t="s">
        <v>9932</v>
      </c>
      <c r="G2916" s="31"/>
      <c r="H2916" s="31"/>
    </row>
    <row r="2917" spans="1:8" ht="15.75" customHeight="1">
      <c r="A2917" s="31" t="str">
        <f>+Table_2[[#This Row],[Producto]]&amp;Table_2[[#This Row],[Numero]]</f>
        <v>UNIONES ORIENTABLES10</v>
      </c>
      <c r="B2917" s="31" t="s">
        <v>9888</v>
      </c>
      <c r="C2917" s="31">
        <v>10</v>
      </c>
      <c r="D2917" s="33" t="s">
        <v>10212</v>
      </c>
      <c r="E2917" s="33">
        <f>+VLOOKUP(Table_2[[#This Row],[ID]],LISTAS[],3,0)</f>
        <v>3500</v>
      </c>
      <c r="F2917" s="31" t="s">
        <v>9933</v>
      </c>
      <c r="G2917" s="31"/>
      <c r="H2917" s="31"/>
    </row>
    <row r="2918" spans="1:8" ht="15.75" customHeight="1">
      <c r="A2918" s="31" t="str">
        <f>+Table_2[[#This Row],[Producto]]&amp;Table_2[[#This Row],[Numero]]</f>
        <v>UNIONES ORIENTABLES11</v>
      </c>
      <c r="B2918" s="31" t="s">
        <v>9888</v>
      </c>
      <c r="C2918" s="31">
        <v>11</v>
      </c>
      <c r="D2918" s="33" t="s">
        <v>10213</v>
      </c>
      <c r="E2918" s="33">
        <f>+VLOOKUP(Table_2[[#This Row],[ID]],LISTAS[],3,0)</f>
        <v>3500</v>
      </c>
      <c r="F2918" s="31" t="s">
        <v>9934</v>
      </c>
      <c r="G2918" s="31"/>
      <c r="H2918" s="31"/>
    </row>
    <row r="2919" spans="1:8" ht="15.75" customHeight="1">
      <c r="A2919" s="31" t="str">
        <f>+Table_2[[#This Row],[Producto]]&amp;Table_2[[#This Row],[Numero]]</f>
        <v>UNIONES ORIENTABLES13</v>
      </c>
      <c r="B2919" s="31" t="s">
        <v>9888</v>
      </c>
      <c r="C2919" s="31">
        <v>13</v>
      </c>
      <c r="D2919" s="33" t="s">
        <v>10214</v>
      </c>
      <c r="E2919" s="33">
        <f>+VLOOKUP(Table_2[[#This Row],[ID]],LISTAS[],3,0)</f>
        <v>3500</v>
      </c>
      <c r="F2919" s="31" t="s">
        <v>9935</v>
      </c>
      <c r="G2919" s="31"/>
      <c r="H2919" s="31"/>
    </row>
    <row r="2920" spans="1:8" ht="15.75" customHeight="1">
      <c r="A2920" s="31" t="str">
        <f>+Table_2[[#This Row],[Producto]]&amp;Table_2[[#This Row],[Numero]]</f>
        <v>UNIONES ORIENTABLES16</v>
      </c>
      <c r="B2920" s="31" t="s">
        <v>9888</v>
      </c>
      <c r="C2920" s="31">
        <v>16</v>
      </c>
      <c r="D2920" s="33" t="s">
        <v>10215</v>
      </c>
      <c r="E2920" s="33">
        <f>+VLOOKUP(Table_2[[#This Row],[ID]],LISTAS[],3,0)</f>
        <v>4675.75</v>
      </c>
      <c r="F2920" s="31" t="s">
        <v>9936</v>
      </c>
      <c r="G2920" s="31"/>
      <c r="H2920" s="31"/>
    </row>
    <row r="2921" spans="1:8" ht="15.75" customHeight="1">
      <c r="A2921" s="31" t="str">
        <f>+Table_2[[#This Row],[Producto]]&amp;Table_2[[#This Row],[Numero]]</f>
        <v>UNIONES ORIENTABLES18</v>
      </c>
      <c r="B2921" s="31" t="s">
        <v>9888</v>
      </c>
      <c r="C2921" s="31">
        <v>18</v>
      </c>
      <c r="D2921" s="33" t="s">
        <v>10216</v>
      </c>
      <c r="E2921" s="33">
        <f>+VLOOKUP(Table_2[[#This Row],[ID]],LISTAS[],3,0)</f>
        <v>4675.75</v>
      </c>
      <c r="F2921" s="31" t="s">
        <v>9937</v>
      </c>
      <c r="G2921" s="31"/>
      <c r="H2921" s="31"/>
    </row>
    <row r="2922" spans="1:8" ht="15.75" customHeight="1">
      <c r="A2922" s="31" t="str">
        <f>+Table_2[[#This Row],[Producto]]&amp;Table_2[[#This Row],[Numero]]</f>
        <v>UNIONES ORIENTABLES21</v>
      </c>
      <c r="B2922" s="31" t="s">
        <v>9888</v>
      </c>
      <c r="C2922" s="31">
        <v>21</v>
      </c>
      <c r="D2922" s="33" t="s">
        <v>10217</v>
      </c>
      <c r="E2922" s="33">
        <f>+VLOOKUP(Table_2[[#This Row],[ID]],LISTAS[],3,0)</f>
        <v>4750</v>
      </c>
      <c r="F2922" s="31" t="s">
        <v>9938</v>
      </c>
      <c r="G2922" s="31"/>
      <c r="H2922" s="31"/>
    </row>
    <row r="2923" spans="1:8" ht="15.75" customHeight="1">
      <c r="A2923" s="31" t="str">
        <f>+Table_2[[#This Row],[Producto]]&amp;Table_2[[#This Row],[Numero]]</f>
        <v>UNIONES ORIENTABLES24</v>
      </c>
      <c r="B2923" s="31" t="s">
        <v>9888</v>
      </c>
      <c r="C2923" s="31">
        <v>24</v>
      </c>
      <c r="D2923" s="33" t="s">
        <v>10218</v>
      </c>
      <c r="E2923" s="33">
        <f>+VLOOKUP(Table_2[[#This Row],[ID]],LISTAS[],3,0)</f>
        <v>7257</v>
      </c>
      <c r="F2923" s="31" t="s">
        <v>9939</v>
      </c>
      <c r="G2923" s="31"/>
      <c r="H2923" s="31"/>
    </row>
    <row r="2924" spans="1:8" ht="15.75" customHeight="1">
      <c r="A2924" s="31" t="str">
        <f>+Table_2[[#This Row],[Producto]]&amp;Table_2[[#This Row],[Numero]]</f>
        <v>UNIONES ORIENTABLES26</v>
      </c>
      <c r="B2924" s="31" t="s">
        <v>9888</v>
      </c>
      <c r="C2924" s="31">
        <v>26</v>
      </c>
      <c r="D2924" s="33" t="s">
        <v>10219</v>
      </c>
      <c r="E2924" s="33">
        <f>+VLOOKUP(Table_2[[#This Row],[ID]],LISTAS[],3,0)</f>
        <v>9348</v>
      </c>
      <c r="F2924" s="31" t="s">
        <v>9940</v>
      </c>
      <c r="G2924" s="31"/>
      <c r="H2924" s="31"/>
    </row>
    <row r="2925" spans="1:8" ht="15.75" customHeight="1">
      <c r="A2925" s="31" t="str">
        <f>+Table_2[[#This Row],[Producto]]&amp;Table_2[[#This Row],[Numero]]</f>
        <v>UNIONES ORIENTABLES28</v>
      </c>
      <c r="B2925" s="31" t="s">
        <v>9888</v>
      </c>
      <c r="C2925" s="31">
        <v>28</v>
      </c>
      <c r="D2925" s="33" t="s">
        <v>10220</v>
      </c>
      <c r="E2925" s="33">
        <f>+VLOOKUP(Table_2[[#This Row],[ID]],LISTAS[],3,0)</f>
        <v>15375</v>
      </c>
      <c r="F2925" s="31" t="s">
        <v>9941</v>
      </c>
      <c r="G2925" s="31"/>
      <c r="H2925" s="31"/>
    </row>
    <row r="2926" spans="1:8" ht="15.75" customHeight="1">
      <c r="A2926" s="31" t="str">
        <f>+Table_2[[#This Row],[Producto]]&amp;Table_2[[#This Row],[Numero]]</f>
        <v>UNIONES ORIENTABLES30</v>
      </c>
      <c r="B2926" s="31" t="s">
        <v>9888</v>
      </c>
      <c r="C2926" s="31">
        <v>30</v>
      </c>
      <c r="D2926" s="33" t="s">
        <v>10221</v>
      </c>
      <c r="E2926" s="33">
        <f>+VLOOKUP(Table_2[[#This Row],[ID]],LISTAS[],3,0)</f>
        <v>4305</v>
      </c>
      <c r="F2926" s="31" t="s">
        <v>9942</v>
      </c>
      <c r="G2926" s="31"/>
      <c r="H2926" s="31"/>
    </row>
    <row r="2927" spans="1:8" ht="15.75" customHeight="1">
      <c r="A2927" s="31" t="str">
        <f>+Table_2[[#This Row],[Producto]]&amp;Table_2[[#This Row],[Numero]]</f>
        <v>UNIONES ORIENTABLES34</v>
      </c>
      <c r="B2927" s="31" t="s">
        <v>9888</v>
      </c>
      <c r="C2927" s="31">
        <v>34</v>
      </c>
      <c r="D2927" s="33" t="s">
        <v>10222</v>
      </c>
      <c r="E2927" s="33">
        <f>+VLOOKUP(Table_2[[#This Row],[ID]],LISTAS[],3,0)</f>
        <v>5535</v>
      </c>
      <c r="F2927" s="31" t="s">
        <v>9943</v>
      </c>
      <c r="G2927" s="31"/>
      <c r="H2927" s="31"/>
    </row>
    <row r="2928" spans="1:8" ht="15.75" customHeight="1">
      <c r="A2928" s="31" t="str">
        <f>+Table_2[[#This Row],[Producto]]&amp;Table_2[[#This Row],[Numero]]</f>
        <v>UNIONES ORIENTABLES35</v>
      </c>
      <c r="B2928" s="31" t="s">
        <v>9888</v>
      </c>
      <c r="C2928" s="31">
        <v>35</v>
      </c>
      <c r="D2928" s="33" t="s">
        <v>9865</v>
      </c>
      <c r="E2928" s="33">
        <f>+VLOOKUP(Table_2[[#This Row],[ID]],LISTAS[],3,0)</f>
        <v>0</v>
      </c>
      <c r="F2928" s="31" t="s">
        <v>9944</v>
      </c>
      <c r="G2928" s="31"/>
      <c r="H2928" s="31"/>
    </row>
    <row r="2929" spans="1:8" ht="15.75" customHeight="1">
      <c r="A2929" s="31" t="str">
        <f>+Table_2[[#This Row],[Producto]]&amp;Table_2[[#This Row],[Numero]]</f>
        <v>UNIONES ORIENTABLES36</v>
      </c>
      <c r="B2929" s="31" t="s">
        <v>9888</v>
      </c>
      <c r="C2929" s="31">
        <v>36</v>
      </c>
      <c r="D2929" s="33" t="s">
        <v>9866</v>
      </c>
      <c r="E2929" s="33">
        <f>+VLOOKUP(Table_2[[#This Row],[ID]],LISTAS[],3,0)</f>
        <v>0</v>
      </c>
      <c r="F2929" s="31" t="s">
        <v>9945</v>
      </c>
      <c r="G2929" s="31"/>
      <c r="H2929" s="31"/>
    </row>
    <row r="2930" spans="1:8" ht="15.75" customHeight="1">
      <c r="A2930" s="31" t="str">
        <f>+Table_2[[#This Row],[Producto]]&amp;Table_2[[#This Row],[Numero]]</f>
        <v>UNIONES ORIENTABLES37</v>
      </c>
      <c r="B2930" s="31" t="s">
        <v>9888</v>
      </c>
      <c r="C2930" s="31">
        <v>37</v>
      </c>
      <c r="D2930" s="33" t="s">
        <v>9867</v>
      </c>
      <c r="E2930" s="33">
        <f>+VLOOKUP(Table_2[[#This Row],[ID]],LISTAS[],3,0)</f>
        <v>0</v>
      </c>
      <c r="F2930" s="31" t="s">
        <v>9946</v>
      </c>
      <c r="G2930" s="31"/>
      <c r="H2930" s="31"/>
    </row>
    <row r="2931" spans="1:8" ht="15.75" customHeight="1">
      <c r="A2931" s="31" t="str">
        <f>+Table_2[[#This Row],[Producto]]&amp;Table_2[[#This Row],[Numero]]</f>
        <v>UNIONES ORIENTABLES38</v>
      </c>
      <c r="B2931" s="31" t="s">
        <v>9888</v>
      </c>
      <c r="C2931" s="31">
        <v>38</v>
      </c>
      <c r="D2931" s="33" t="s">
        <v>9868</v>
      </c>
      <c r="E2931" s="33">
        <f>+VLOOKUP(Table_2[[#This Row],[ID]],LISTAS[],3,0)</f>
        <v>0</v>
      </c>
      <c r="F2931" s="31" t="s">
        <v>9947</v>
      </c>
      <c r="G2931" s="31"/>
      <c r="H2931" s="31"/>
    </row>
    <row r="2932" spans="1:8" ht="15.75" customHeight="1">
      <c r="A2932" s="31" t="str">
        <f>+Table_2[[#This Row],[Producto]]&amp;Table_2[[#This Row],[Numero]]</f>
        <v>UNIONES ORIENTABLES39</v>
      </c>
      <c r="B2932" s="31" t="s">
        <v>9888</v>
      </c>
      <c r="C2932" s="31">
        <v>39</v>
      </c>
      <c r="D2932" s="33" t="s">
        <v>9869</v>
      </c>
      <c r="E2932" s="33">
        <f>+VLOOKUP(Table_2[[#This Row],[ID]],LISTAS[],3,0)</f>
        <v>0</v>
      </c>
      <c r="F2932" s="31" t="s">
        <v>9948</v>
      </c>
      <c r="G2932" s="31"/>
      <c r="H2932" s="31"/>
    </row>
    <row r="2933" spans="1:8" ht="15.75" customHeight="1">
      <c r="A2933" s="31" t="str">
        <f>+Table_2[[#This Row],[Producto]]&amp;Table_2[[#This Row],[Numero]]</f>
        <v>UNIONES ORIENTABLES90</v>
      </c>
      <c r="B2933" s="31" t="s">
        <v>9888</v>
      </c>
      <c r="C2933" s="31">
        <v>90</v>
      </c>
      <c r="D2933" s="33" t="s">
        <v>9870</v>
      </c>
      <c r="E2933" s="33">
        <f>+VLOOKUP(Table_2[[#This Row],[ID]],LISTAS[],3,0)</f>
        <v>0</v>
      </c>
      <c r="F2933" s="31" t="s">
        <v>9962</v>
      </c>
      <c r="G2933" s="31"/>
      <c r="H2933" s="31"/>
    </row>
    <row r="2934" spans="1:8" ht="15.75" customHeight="1">
      <c r="A2934" s="31" t="str">
        <f>+Table_2[[#This Row],[Producto]]&amp;Table_2[[#This Row],[Numero]]</f>
        <v>UNIONES ORIENTABLES91</v>
      </c>
      <c r="B2934" s="31" t="s">
        <v>9888</v>
      </c>
      <c r="C2934" s="31">
        <v>91</v>
      </c>
      <c r="D2934" s="33" t="s">
        <v>9871</v>
      </c>
      <c r="E2934" s="33">
        <f>+VLOOKUP(Table_2[[#This Row],[ID]],LISTAS[],3,0)</f>
        <v>0</v>
      </c>
      <c r="F2934" s="31" t="s">
        <v>9963</v>
      </c>
      <c r="G2934" s="31"/>
      <c r="H2934" s="31"/>
    </row>
    <row r="2935" spans="1:8" ht="15.75" customHeight="1">
      <c r="A2935" s="31" t="str">
        <f>+Table_2[[#This Row],[Producto]]&amp;Table_2[[#This Row],[Numero]]</f>
        <v>UNIONES ORIENTABLES92</v>
      </c>
      <c r="B2935" s="31" t="s">
        <v>9888</v>
      </c>
      <c r="C2935" s="31">
        <v>92</v>
      </c>
      <c r="D2935" s="33" t="s">
        <v>9872</v>
      </c>
      <c r="E2935" s="33">
        <f>+VLOOKUP(Table_2[[#This Row],[ID]],LISTAS[],3,0)</f>
        <v>0</v>
      </c>
      <c r="F2935" s="31" t="s">
        <v>9964</v>
      </c>
      <c r="G2935" s="31"/>
      <c r="H2935" s="31"/>
    </row>
    <row r="2936" spans="1:8" ht="15.75" customHeight="1">
      <c r="A2936" s="31" t="str">
        <f>+Table_2[[#This Row],[Producto]]&amp;Table_2[[#This Row],[Numero]]</f>
        <v>UNIONES ORIENTABLES93</v>
      </c>
      <c r="B2936" s="31" t="s">
        <v>9888</v>
      </c>
      <c r="C2936" s="31">
        <v>93</v>
      </c>
      <c r="D2936" s="33" t="s">
        <v>9873</v>
      </c>
      <c r="E2936" s="33">
        <f>+VLOOKUP(Table_2[[#This Row],[ID]],LISTAS[],3,0)</f>
        <v>0</v>
      </c>
      <c r="F2936" s="31" t="s">
        <v>9965</v>
      </c>
      <c r="G2936" s="31"/>
      <c r="H2936" s="31"/>
    </row>
    <row r="2937" spans="1:8" ht="15.75" customHeight="1">
      <c r="A2937" s="31" t="str">
        <f>+Table_2[[#This Row],[Producto]]&amp;Table_2[[#This Row],[Numero]]</f>
        <v>UNIONES ORIENTABLES94</v>
      </c>
      <c r="B2937" s="31" t="s">
        <v>9888</v>
      </c>
      <c r="C2937" s="31">
        <v>94</v>
      </c>
      <c r="D2937" s="33" t="s">
        <v>9874</v>
      </c>
      <c r="E2937" s="33">
        <f>+VLOOKUP(Table_2[[#This Row],[ID]],LISTAS[],3,0)</f>
        <v>0</v>
      </c>
      <c r="F2937" s="31" t="s">
        <v>9966</v>
      </c>
      <c r="G2937" s="31"/>
      <c r="H2937" s="31"/>
    </row>
    <row r="2938" spans="1:8" ht="15.75" customHeight="1">
      <c r="A2938" s="31" t="str">
        <f>+Table_2[[#This Row],[Producto]]&amp;Table_2[[#This Row],[Numero]]</f>
        <v>UNIONES ORIENTABLES40</v>
      </c>
      <c r="B2938" s="31" t="s">
        <v>9888</v>
      </c>
      <c r="C2938" s="31">
        <v>40</v>
      </c>
      <c r="D2938" s="33" t="s">
        <v>9875</v>
      </c>
      <c r="E2938" s="33">
        <f>+VLOOKUP(Table_2[[#This Row],[ID]],LISTAS[],3,0)</f>
        <v>4350</v>
      </c>
      <c r="F2938" s="31" t="s">
        <v>9949</v>
      </c>
      <c r="G2938" s="31"/>
      <c r="H2938" s="31"/>
    </row>
    <row r="2939" spans="1:8" ht="15.75" customHeight="1">
      <c r="A2939" s="31" t="str">
        <f>+Table_2[[#This Row],[Producto]]&amp;Table_2[[#This Row],[Numero]]</f>
        <v>UNIONES ORIENTABLES41</v>
      </c>
      <c r="B2939" s="31" t="s">
        <v>9888</v>
      </c>
      <c r="C2939" s="31">
        <v>41</v>
      </c>
      <c r="D2939" s="33" t="s">
        <v>9876</v>
      </c>
      <c r="E2939" s="33">
        <f>+VLOOKUP(Table_2[[#This Row],[ID]],LISTAS[],3,0)</f>
        <v>4950</v>
      </c>
      <c r="F2939" s="31" t="s">
        <v>9950</v>
      </c>
      <c r="G2939" s="31"/>
      <c r="H2939" s="31"/>
    </row>
    <row r="2940" spans="1:8" ht="15.75" customHeight="1">
      <c r="A2940" s="31" t="str">
        <f>+Table_2[[#This Row],[Producto]]&amp;Table_2[[#This Row],[Numero]]</f>
        <v>UNIONES ORIENTABLES42</v>
      </c>
      <c r="B2940" s="31" t="s">
        <v>9888</v>
      </c>
      <c r="C2940" s="31">
        <v>42</v>
      </c>
      <c r="D2940" s="33" t="s">
        <v>9877</v>
      </c>
      <c r="E2940" s="33">
        <f>+VLOOKUP(Table_2[[#This Row],[ID]],LISTAS[],3,0)</f>
        <v>4950</v>
      </c>
      <c r="F2940" s="31" t="s">
        <v>9951</v>
      </c>
      <c r="G2940" s="31"/>
      <c r="H2940" s="31"/>
    </row>
    <row r="2941" spans="1:8" ht="15.75" customHeight="1">
      <c r="A2941" s="31" t="str">
        <f>+Table_2[[#This Row],[Producto]]&amp;Table_2[[#This Row],[Numero]]</f>
        <v>UNIONES ORIENTABLES43</v>
      </c>
      <c r="B2941" s="31" t="s">
        <v>9888</v>
      </c>
      <c r="C2941" s="31">
        <v>43</v>
      </c>
      <c r="D2941" s="33" t="s">
        <v>9878</v>
      </c>
      <c r="E2941" s="33">
        <f>+VLOOKUP(Table_2[[#This Row],[ID]],LISTAS[],3,0)</f>
        <v>5500</v>
      </c>
      <c r="F2941" s="31" t="s">
        <v>9952</v>
      </c>
      <c r="G2941" s="31"/>
      <c r="H2941" s="31"/>
    </row>
    <row r="2942" spans="1:8" ht="15.75" customHeight="1">
      <c r="A2942" s="31" t="str">
        <f>+Table_2[[#This Row],[Producto]]&amp;Table_2[[#This Row],[Numero]]</f>
        <v>UNIONES ORIENTABLES50</v>
      </c>
      <c r="B2942" s="31" t="s">
        <v>9888</v>
      </c>
      <c r="C2942" s="31">
        <v>50</v>
      </c>
      <c r="D2942" s="33" t="s">
        <v>9879</v>
      </c>
      <c r="E2942" s="33">
        <f>+VLOOKUP(Table_2[[#This Row],[ID]],LISTAS[],3,0)</f>
        <v>6642</v>
      </c>
      <c r="F2942" s="31" t="s">
        <v>9953</v>
      </c>
      <c r="G2942" s="31"/>
      <c r="H2942" s="31"/>
    </row>
    <row r="2943" spans="1:8" ht="15.75" customHeight="1">
      <c r="A2943" s="31" t="str">
        <f>+Table_2[[#This Row],[Producto]]&amp;Table_2[[#This Row],[Numero]]</f>
        <v>UNIONES ORIENTABLES52</v>
      </c>
      <c r="B2943" s="31" t="s">
        <v>9888</v>
      </c>
      <c r="C2943" s="31">
        <v>52</v>
      </c>
      <c r="D2943" s="33" t="s">
        <v>9880</v>
      </c>
      <c r="E2943" s="33">
        <f>+VLOOKUP(Table_2[[#This Row],[ID]],LISTAS[],3,0)</f>
        <v>6888</v>
      </c>
      <c r="F2943" s="31" t="s">
        <v>9954</v>
      </c>
      <c r="G2943" s="31"/>
      <c r="H2943" s="31"/>
    </row>
    <row r="2944" spans="1:8" ht="15.75" customHeight="1">
      <c r="A2944" s="31" t="str">
        <f>+Table_2[[#This Row],[Producto]]&amp;Table_2[[#This Row],[Numero]]</f>
        <v>UNIONES ORIENTABLES60</v>
      </c>
      <c r="B2944" s="31" t="s">
        <v>9888</v>
      </c>
      <c r="C2944" s="31">
        <v>60</v>
      </c>
      <c r="D2944" s="33" t="s">
        <v>9881</v>
      </c>
      <c r="E2944" s="33">
        <f>+VLOOKUP(Table_2[[#This Row],[ID]],LISTAS[],3,0)</f>
        <v>6765</v>
      </c>
      <c r="F2944" s="31" t="s">
        <v>9955</v>
      </c>
      <c r="G2944" s="31"/>
      <c r="H2944" s="31"/>
    </row>
    <row r="2945" spans="1:8" ht="15.75" customHeight="1">
      <c r="A2945" s="31" t="str">
        <f>+Table_2[[#This Row],[Producto]]&amp;Table_2[[#This Row],[Numero]]</f>
        <v>UNIONES ORIENTABLES62</v>
      </c>
      <c r="B2945" s="31" t="s">
        <v>9888</v>
      </c>
      <c r="C2945" s="31">
        <v>62</v>
      </c>
      <c r="D2945" s="33" t="s">
        <v>9882</v>
      </c>
      <c r="E2945" s="33">
        <f>+VLOOKUP(Table_2[[#This Row],[ID]],LISTAS[],3,0)</f>
        <v>6697.35</v>
      </c>
      <c r="F2945" s="31" t="s">
        <v>9956</v>
      </c>
      <c r="G2945" s="31"/>
      <c r="H2945" s="31"/>
    </row>
    <row r="2946" spans="1:8" ht="15.75" customHeight="1">
      <c r="A2946" s="31" t="str">
        <f>+Table_2[[#This Row],[Producto]]&amp;Table_2[[#This Row],[Numero]]</f>
        <v>UNIONES ORIENTABLES70</v>
      </c>
      <c r="B2946" s="31" t="s">
        <v>9888</v>
      </c>
      <c r="C2946" s="31">
        <v>70</v>
      </c>
      <c r="D2946" s="33" t="s">
        <v>9883</v>
      </c>
      <c r="E2946" s="33">
        <f>+VLOOKUP(Table_2[[#This Row],[ID]],LISTAS[],3,0)</f>
        <v>7503</v>
      </c>
      <c r="F2946" s="31" t="s">
        <v>9957</v>
      </c>
      <c r="G2946" s="31"/>
      <c r="H2946" s="31"/>
    </row>
    <row r="2947" spans="1:8" ht="15.75" customHeight="1">
      <c r="A2947" s="31" t="str">
        <f>+Table_2[[#This Row],[Producto]]&amp;Table_2[[#This Row],[Numero]]</f>
        <v>UNIONES ORIENTABLES72</v>
      </c>
      <c r="B2947" s="31" t="s">
        <v>9888</v>
      </c>
      <c r="C2947" s="31">
        <v>72</v>
      </c>
      <c r="D2947" s="33" t="s">
        <v>9884</v>
      </c>
      <c r="E2947" s="33">
        <f>+VLOOKUP(Table_2[[#This Row],[ID]],LISTAS[],3,0)</f>
        <v>7084.8</v>
      </c>
      <c r="F2947" s="31" t="s">
        <v>9958</v>
      </c>
      <c r="G2947" s="31"/>
      <c r="H2947" s="31"/>
    </row>
    <row r="2948" spans="1:8" ht="15.75" customHeight="1">
      <c r="A2948" s="31" t="str">
        <f>+Table_2[[#This Row],[Producto]]&amp;Table_2[[#This Row],[Numero]]</f>
        <v>UNIONES ORIENTABLES74</v>
      </c>
      <c r="B2948" s="31" t="s">
        <v>9888</v>
      </c>
      <c r="C2948" s="31">
        <v>74</v>
      </c>
      <c r="D2948" s="33" t="s">
        <v>9885</v>
      </c>
      <c r="E2948" s="33">
        <f>+VLOOKUP(Table_2[[#This Row],[ID]],LISTAS[],3,0)</f>
        <v>7841.25</v>
      </c>
      <c r="F2948" s="31" t="s">
        <v>9959</v>
      </c>
      <c r="G2948" s="31"/>
      <c r="H2948" s="31"/>
    </row>
    <row r="2949" spans="1:8" ht="15.75" customHeight="1">
      <c r="A2949" s="31" t="str">
        <f>+Table_2[[#This Row],[Producto]]&amp;Table_2[[#This Row],[Numero]]</f>
        <v>UNIONES ORIENTABLES76</v>
      </c>
      <c r="B2949" s="31" t="s">
        <v>9888</v>
      </c>
      <c r="C2949" s="31">
        <v>76</v>
      </c>
      <c r="D2949" s="33" t="s">
        <v>9886</v>
      </c>
      <c r="E2949" s="33">
        <f>+VLOOKUP(Table_2[[#This Row],[ID]],LISTAS[],3,0)</f>
        <v>11377.5</v>
      </c>
      <c r="F2949" s="31" t="s">
        <v>9960</v>
      </c>
      <c r="G2949" s="31"/>
      <c r="H2949" s="31"/>
    </row>
    <row r="2950" spans="1:8" ht="15.75" customHeight="1">
      <c r="A2950" s="31" t="str">
        <f>+Table_2[[#This Row],[Producto]]&amp;Table_2[[#This Row],[Numero]]</f>
        <v>UNIONES ORIENTABLES80</v>
      </c>
      <c r="B2950" s="31" t="s">
        <v>9888</v>
      </c>
      <c r="C2950" s="31">
        <v>80</v>
      </c>
      <c r="D2950" s="33" t="s">
        <v>9887</v>
      </c>
      <c r="E2950" s="33">
        <f>+VLOOKUP(Table_2[[#This Row],[ID]],LISTAS[],3,0)</f>
        <v>9901.5</v>
      </c>
      <c r="F2950" s="31" t="s">
        <v>9961</v>
      </c>
      <c r="G2950" s="31"/>
      <c r="H2950" s="31"/>
    </row>
    <row r="2951" spans="1:8" ht="15" customHeight="1">
      <c r="A2951" s="31" t="str">
        <f>+Table_2[[#This Row],[Producto]]&amp;Table_2[[#This Row],[Numero]]</f>
        <v>ARANDELAS DE INYECCION1092</v>
      </c>
      <c r="B2951" s="31" t="s">
        <v>10205</v>
      </c>
      <c r="C2951" s="31">
        <v>1092</v>
      </c>
      <c r="D2951" s="33" t="s">
        <v>10023</v>
      </c>
      <c r="E2951" s="33">
        <f>+VLOOKUP(Table_2[[#This Row],[ID]],LISTAS[],3,0)</f>
        <v>122.71</v>
      </c>
      <c r="F2951" s="31" t="s">
        <v>10130</v>
      </c>
    </row>
    <row r="2952" spans="1:8" ht="15" customHeight="1">
      <c r="A2952" s="31" t="str">
        <f>+Table_2[[#This Row],[Producto]]&amp;Table_2[[#This Row],[Numero]]</f>
        <v>ARANDELAS DE INYECCION1133</v>
      </c>
      <c r="B2952" s="31" t="s">
        <v>10205</v>
      </c>
      <c r="C2952" s="31">
        <v>1133</v>
      </c>
      <c r="D2952" s="33" t="s">
        <v>10024</v>
      </c>
      <c r="E2952" s="33">
        <f>+VLOOKUP(Table_2[[#This Row],[ID]],LISTAS[],3,0)</f>
        <v>768.73</v>
      </c>
      <c r="F2952" s="31" t="s">
        <v>10131</v>
      </c>
    </row>
    <row r="2953" spans="1:8" ht="15" customHeight="1">
      <c r="A2953" s="31" t="str">
        <f>+Table_2[[#This Row],[Producto]]&amp;Table_2[[#This Row],[Numero]]</f>
        <v>ARANDELAS DE INYECCION1134</v>
      </c>
      <c r="B2953" s="31" t="s">
        <v>10205</v>
      </c>
      <c r="C2953" s="31">
        <v>1134</v>
      </c>
      <c r="D2953" s="33" t="s">
        <v>10025</v>
      </c>
      <c r="E2953" s="33">
        <f>+VLOOKUP(Table_2[[#This Row],[ID]],LISTAS[],3,0)</f>
        <v>1028.75</v>
      </c>
      <c r="F2953" s="31" t="s">
        <v>10132</v>
      </c>
    </row>
    <row r="2954" spans="1:8" ht="15" customHeight="1">
      <c r="A2954" s="31" t="str">
        <f>+Table_2[[#This Row],[Producto]]&amp;Table_2[[#This Row],[Numero]]</f>
        <v>ARANDELAS DE INYECCION101</v>
      </c>
      <c r="B2954" s="31" t="s">
        <v>10205</v>
      </c>
      <c r="C2954" s="31">
        <v>101</v>
      </c>
      <c r="D2954" s="33" t="s">
        <v>10026</v>
      </c>
      <c r="E2954" s="33">
        <f>+VLOOKUP(Table_2[[#This Row],[ID]],LISTAS[],3,0)</f>
        <v>1860.25</v>
      </c>
      <c r="F2954" s="31" t="s">
        <v>10133</v>
      </c>
    </row>
    <row r="2955" spans="1:8" ht="15" customHeight="1">
      <c r="A2955" s="31" t="str">
        <f>+Table_2[[#This Row],[Producto]]&amp;Table_2[[#This Row],[Numero]]</f>
        <v>ARANDELAS DE INYECCION1135</v>
      </c>
      <c r="B2955" s="31" t="s">
        <v>10205</v>
      </c>
      <c r="C2955" s="31">
        <v>1135</v>
      </c>
      <c r="D2955" s="33" t="s">
        <v>10027</v>
      </c>
      <c r="E2955" s="33">
        <f>+VLOOKUP(Table_2[[#This Row],[ID]],LISTAS[],3,0)</f>
        <v>414.51</v>
      </c>
      <c r="F2955" s="31" t="s">
        <v>10134</v>
      </c>
    </row>
    <row r="2956" spans="1:8" ht="15" customHeight="1">
      <c r="A2956" s="31" t="str">
        <f>+Table_2[[#This Row],[Producto]]&amp;Table_2[[#This Row],[Numero]]</f>
        <v>ARANDELAS DE INYECCION1070</v>
      </c>
      <c r="B2956" s="31" t="s">
        <v>10205</v>
      </c>
      <c r="C2956" s="31">
        <v>1070</v>
      </c>
      <c r="D2956" s="33" t="s">
        <v>10028</v>
      </c>
      <c r="E2956" s="33">
        <f>+VLOOKUP(Table_2[[#This Row],[ID]],LISTAS[],3,0)</f>
        <v>1224.7</v>
      </c>
      <c r="F2956" s="31" t="s">
        <v>10135</v>
      </c>
    </row>
    <row r="2957" spans="1:8" ht="15" customHeight="1">
      <c r="A2957" s="31" t="str">
        <f>+Table_2[[#This Row],[Producto]]&amp;Table_2[[#This Row],[Numero]]</f>
        <v>ARANDELAS DE INYECCION1095</v>
      </c>
      <c r="B2957" s="31" t="s">
        <v>10205</v>
      </c>
      <c r="C2957" s="31">
        <v>1095</v>
      </c>
      <c r="D2957" s="33" t="s">
        <v>10029</v>
      </c>
      <c r="E2957" s="33">
        <f>+VLOOKUP(Table_2[[#This Row],[ID]],LISTAS[],3,0)</f>
        <v>554.23</v>
      </c>
      <c r="F2957" s="31" t="s">
        <v>10136</v>
      </c>
    </row>
    <row r="2958" spans="1:8" ht="15" customHeight="1">
      <c r="A2958" s="31" t="str">
        <f>+Table_2[[#This Row],[Producto]]&amp;Table_2[[#This Row],[Numero]]</f>
        <v>ARANDELAS DE INYECCION102</v>
      </c>
      <c r="B2958" s="31" t="s">
        <v>10205</v>
      </c>
      <c r="C2958" s="31">
        <v>102</v>
      </c>
      <c r="D2958" s="33" t="s">
        <v>10030</v>
      </c>
      <c r="E2958" s="33">
        <f>+VLOOKUP(Table_2[[#This Row],[ID]],LISTAS[],3,0)</f>
        <v>1055.92</v>
      </c>
      <c r="F2958" s="31" t="s">
        <v>10137</v>
      </c>
    </row>
    <row r="2959" spans="1:8" ht="15" customHeight="1">
      <c r="A2959" s="31" t="str">
        <f>+Table_2[[#This Row],[Producto]]&amp;Table_2[[#This Row],[Numero]]</f>
        <v>ARANDELAS DE INYECCION1093</v>
      </c>
      <c r="B2959" s="31" t="s">
        <v>10205</v>
      </c>
      <c r="C2959" s="31">
        <v>1093</v>
      </c>
      <c r="D2959" s="33" t="s">
        <v>10031</v>
      </c>
      <c r="E2959" s="33">
        <f>+VLOOKUP(Table_2[[#This Row],[ID]],LISTAS[],3,0)</f>
        <v>373.07</v>
      </c>
      <c r="F2959" s="31" t="s">
        <v>10138</v>
      </c>
    </row>
    <row r="2960" spans="1:8" ht="15" customHeight="1">
      <c r="A2960" s="31" t="str">
        <f>+Table_2[[#This Row],[Producto]]&amp;Table_2[[#This Row],[Numero]]</f>
        <v>ARANDELAS DE INYECCION1072</v>
      </c>
      <c r="B2960" s="31" t="s">
        <v>10205</v>
      </c>
      <c r="C2960" s="31">
        <v>1072</v>
      </c>
      <c r="D2960" s="33" t="s">
        <v>10032</v>
      </c>
      <c r="E2960" s="33">
        <f>+VLOOKUP(Table_2[[#This Row],[ID]],LISTAS[],3,0)</f>
        <v>575.04</v>
      </c>
      <c r="F2960" s="31" t="s">
        <v>10139</v>
      </c>
    </row>
    <row r="2961" spans="1:6" ht="15" customHeight="1">
      <c r="A2961" s="31" t="str">
        <f>+Table_2[[#This Row],[Producto]]&amp;Table_2[[#This Row],[Numero]]</f>
        <v>ARANDELAS DE INYECCION1071</v>
      </c>
      <c r="B2961" s="31" t="s">
        <v>10205</v>
      </c>
      <c r="C2961" s="31">
        <v>1071</v>
      </c>
      <c r="D2961" s="33" t="s">
        <v>10033</v>
      </c>
      <c r="E2961" s="33">
        <f>+VLOOKUP(Table_2[[#This Row],[ID]],LISTAS[],3,0)</f>
        <v>761.2</v>
      </c>
      <c r="F2961" s="31" t="s">
        <v>10140</v>
      </c>
    </row>
    <row r="2962" spans="1:6" ht="15" customHeight="1">
      <c r="A2962" s="31" t="str">
        <f>+Table_2[[#This Row],[Producto]]&amp;Table_2[[#This Row],[Numero]]</f>
        <v>ARANDELAS DE INYECCION1090</v>
      </c>
      <c r="B2962" s="31" t="s">
        <v>10205</v>
      </c>
      <c r="C2962" s="31">
        <v>1090</v>
      </c>
      <c r="D2962" s="33" t="s">
        <v>10034</v>
      </c>
      <c r="E2962" s="33">
        <f>+VLOOKUP(Table_2[[#This Row],[ID]],LISTAS[],3,0)</f>
        <v>467.27</v>
      </c>
      <c r="F2962" s="31" t="s">
        <v>10141</v>
      </c>
    </row>
    <row r="2963" spans="1:6" ht="15" customHeight="1">
      <c r="A2963" s="31" t="str">
        <f>+Table_2[[#This Row],[Producto]]&amp;Table_2[[#This Row],[Numero]]</f>
        <v>ARANDELAS DE INYECCION103</v>
      </c>
      <c r="B2963" s="31" t="s">
        <v>10205</v>
      </c>
      <c r="C2963" s="31">
        <v>103</v>
      </c>
      <c r="D2963" s="33" t="s">
        <v>10035</v>
      </c>
      <c r="E2963" s="33">
        <f>+VLOOKUP(Table_2[[#This Row],[ID]],LISTAS[],3,0)</f>
        <v>1653.44</v>
      </c>
      <c r="F2963" s="31" t="s">
        <v>10142</v>
      </c>
    </row>
    <row r="2964" spans="1:6" ht="15" customHeight="1">
      <c r="A2964" s="31" t="str">
        <f>+Table_2[[#This Row],[Producto]]&amp;Table_2[[#This Row],[Numero]]</f>
        <v>ARANDELAS DE INYECCION1115</v>
      </c>
      <c r="B2964" s="31" t="s">
        <v>10205</v>
      </c>
      <c r="C2964" s="31">
        <v>1115</v>
      </c>
      <c r="D2964" s="33" t="s">
        <v>10036</v>
      </c>
      <c r="E2964" s="33">
        <f>+VLOOKUP(Table_2[[#This Row],[ID]],LISTAS[],3,0)</f>
        <v>433.36</v>
      </c>
      <c r="F2964" s="31" t="s">
        <v>10143</v>
      </c>
    </row>
    <row r="2965" spans="1:6" ht="15" customHeight="1">
      <c r="A2965" s="31" t="str">
        <f>+Table_2[[#This Row],[Producto]]&amp;Table_2[[#This Row],[Numero]]</f>
        <v>ARANDELAS DE INYECCION104</v>
      </c>
      <c r="B2965" s="31" t="s">
        <v>10205</v>
      </c>
      <c r="C2965" s="31">
        <v>104</v>
      </c>
      <c r="D2965" s="33" t="s">
        <v>10037</v>
      </c>
      <c r="E2965" s="33">
        <f>+VLOOKUP(Table_2[[#This Row],[ID]],LISTAS[],3,0)</f>
        <v>1703.63</v>
      </c>
      <c r="F2965" s="31" t="s">
        <v>10144</v>
      </c>
    </row>
    <row r="2966" spans="1:6" ht="15" customHeight="1">
      <c r="A2966" s="31" t="str">
        <f>+Table_2[[#This Row],[Producto]]&amp;Table_2[[#This Row],[Numero]]</f>
        <v>ARANDELAS DE INYECCION1400</v>
      </c>
      <c r="B2966" s="31" t="s">
        <v>10205</v>
      </c>
      <c r="C2966" s="31">
        <v>1400</v>
      </c>
      <c r="D2966" s="33" t="s">
        <v>10038</v>
      </c>
      <c r="E2966" s="33">
        <f>+VLOOKUP(Table_2[[#This Row],[ID]],LISTAS[],3,0)</f>
        <v>1416.88</v>
      </c>
      <c r="F2966" s="31" t="s">
        <v>10145</v>
      </c>
    </row>
    <row r="2967" spans="1:6" ht="15" customHeight="1">
      <c r="A2967" s="31" t="str">
        <f>+Table_2[[#This Row],[Producto]]&amp;Table_2[[#This Row],[Numero]]</f>
        <v>ARANDELAS DE INYECCION1153</v>
      </c>
      <c r="B2967" s="31" t="s">
        <v>10205</v>
      </c>
      <c r="C2967" s="31">
        <v>1153</v>
      </c>
      <c r="D2967" s="33" t="s">
        <v>10039</v>
      </c>
      <c r="E2967" s="33">
        <f>+VLOOKUP(Table_2[[#This Row],[ID]],LISTAS[],3,0)</f>
        <v>688.47</v>
      </c>
      <c r="F2967" s="31" t="s">
        <v>10146</v>
      </c>
    </row>
    <row r="2968" spans="1:6" ht="15" customHeight="1">
      <c r="A2968" s="31" t="str">
        <f>+Table_2[[#This Row],[Producto]]&amp;Table_2[[#This Row],[Numero]]</f>
        <v>ARANDELAS DE INYECCION1536</v>
      </c>
      <c r="B2968" s="31" t="s">
        <v>10205</v>
      </c>
      <c r="C2968" s="31">
        <v>1536</v>
      </c>
      <c r="D2968" s="33" t="s">
        <v>10040</v>
      </c>
      <c r="E2968" s="33">
        <f>+VLOOKUP(Table_2[[#This Row],[ID]],LISTAS[],3,0)</f>
        <v>727.13</v>
      </c>
      <c r="F2968" s="31" t="s">
        <v>10147</v>
      </c>
    </row>
    <row r="2969" spans="1:6" ht="15" customHeight="1">
      <c r="A2969" s="31" t="str">
        <f>+Table_2[[#This Row],[Producto]]&amp;Table_2[[#This Row],[Numero]]</f>
        <v>ARANDELAS DE INYECCION1537</v>
      </c>
      <c r="B2969" s="31" t="s">
        <v>10205</v>
      </c>
      <c r="C2969" s="31">
        <v>1537</v>
      </c>
      <c r="D2969" s="33" t="s">
        <v>10041</v>
      </c>
      <c r="E2969" s="33">
        <f>+VLOOKUP(Table_2[[#This Row],[ID]],LISTAS[],3,0)</f>
        <v>969.5</v>
      </c>
      <c r="F2969" s="31" t="s">
        <v>10148</v>
      </c>
    </row>
    <row r="2970" spans="1:6" ht="15" customHeight="1">
      <c r="A2970" s="31" t="str">
        <f>+Table_2[[#This Row],[Producto]]&amp;Table_2[[#This Row],[Numero]]</f>
        <v>ARANDELAS DE INYECCION1105</v>
      </c>
      <c r="B2970" s="31" t="s">
        <v>10205</v>
      </c>
      <c r="C2970" s="31">
        <v>1105</v>
      </c>
      <c r="D2970" s="33" t="s">
        <v>10042</v>
      </c>
      <c r="E2970" s="33">
        <f>+VLOOKUP(Table_2[[#This Row],[ID]],LISTAS[],3,0)</f>
        <v>2215.48</v>
      </c>
      <c r="F2970" s="31" t="s">
        <v>10149</v>
      </c>
    </row>
    <row r="2971" spans="1:6" ht="15" customHeight="1">
      <c r="A2971" s="31" t="str">
        <f>+Table_2[[#This Row],[Producto]]&amp;Table_2[[#This Row],[Numero]]</f>
        <v>ARANDELAS DE INYECCION1118</v>
      </c>
      <c r="B2971" s="31" t="s">
        <v>10205</v>
      </c>
      <c r="C2971" s="31">
        <v>1118</v>
      </c>
      <c r="D2971" s="33" t="s">
        <v>10043</v>
      </c>
      <c r="E2971" s="33">
        <f>+VLOOKUP(Table_2[[#This Row],[ID]],LISTAS[],3,0)</f>
        <v>859.17</v>
      </c>
      <c r="F2971" s="31" t="s">
        <v>10150</v>
      </c>
    </row>
    <row r="2972" spans="1:6" ht="15" customHeight="1">
      <c r="A2972" s="31" t="str">
        <f>+Table_2[[#This Row],[Producto]]&amp;Table_2[[#This Row],[Numero]]</f>
        <v>ARANDELAS DE INYECCION1101</v>
      </c>
      <c r="B2972" s="31" t="s">
        <v>10205</v>
      </c>
      <c r="C2972" s="31">
        <v>1101</v>
      </c>
      <c r="D2972" s="33" t="s">
        <v>10044</v>
      </c>
      <c r="E2972" s="33">
        <f>+VLOOKUP(Table_2[[#This Row],[ID]],LISTAS[],3,0)</f>
        <v>1825.4</v>
      </c>
      <c r="F2972" s="31" t="s">
        <v>10151</v>
      </c>
    </row>
    <row r="2973" spans="1:6" ht="15" customHeight="1">
      <c r="A2973" s="31" t="str">
        <f>+Table_2[[#This Row],[Producto]]&amp;Table_2[[#This Row],[Numero]]</f>
        <v>ARANDELAS DE INYECCION1108</v>
      </c>
      <c r="B2973" s="31" t="s">
        <v>10205</v>
      </c>
      <c r="C2973" s="31">
        <v>1108</v>
      </c>
      <c r="D2973" s="33" t="s">
        <v>10045</v>
      </c>
      <c r="E2973" s="33">
        <f>+VLOOKUP(Table_2[[#This Row],[ID]],LISTAS[],3,0)</f>
        <v>1526.17</v>
      </c>
      <c r="F2973" s="31" t="s">
        <v>10152</v>
      </c>
    </row>
    <row r="2974" spans="1:6" ht="15" customHeight="1">
      <c r="A2974" s="31" t="str">
        <f>+Table_2[[#This Row],[Producto]]&amp;Table_2[[#This Row],[Numero]]</f>
        <v>ARANDELAS DE INYECCION1119</v>
      </c>
      <c r="B2974" s="31" t="s">
        <v>10205</v>
      </c>
      <c r="C2974" s="31">
        <v>1119</v>
      </c>
      <c r="D2974" s="33" t="s">
        <v>10046</v>
      </c>
      <c r="E2974" s="33">
        <f>+VLOOKUP(Table_2[[#This Row],[ID]],LISTAS[],3,0)</f>
        <v>1989.66</v>
      </c>
      <c r="F2974" s="31" t="s">
        <v>10153</v>
      </c>
    </row>
    <row r="2975" spans="1:6" ht="15" customHeight="1">
      <c r="A2975" s="31" t="str">
        <f>+Table_2[[#This Row],[Producto]]&amp;Table_2[[#This Row],[Numero]]</f>
        <v>ARANDELAS DE INYECCION1125</v>
      </c>
      <c r="B2975" s="31" t="s">
        <v>10205</v>
      </c>
      <c r="C2975" s="31">
        <v>1125</v>
      </c>
      <c r="D2975" s="33" t="s">
        <v>10047</v>
      </c>
      <c r="E2975" s="33">
        <f>+VLOOKUP(Table_2[[#This Row],[ID]],LISTAS[],3,0)</f>
        <v>2196.92</v>
      </c>
      <c r="F2975" s="31" t="s">
        <v>10154</v>
      </c>
    </row>
    <row r="2976" spans="1:6" ht="15" customHeight="1">
      <c r="A2976" s="31" t="str">
        <f>+Table_2[[#This Row],[Producto]]&amp;Table_2[[#This Row],[Numero]]</f>
        <v>ARANDELAS DE INYECCION1111</v>
      </c>
      <c r="B2976" s="31" t="s">
        <v>10205</v>
      </c>
      <c r="C2976" s="31">
        <v>1111</v>
      </c>
      <c r="D2976" s="33" t="s">
        <v>10048</v>
      </c>
      <c r="E2976" s="33">
        <f>+VLOOKUP(Table_2[[#This Row],[ID]],LISTAS[],3,0)</f>
        <v>1708.01</v>
      </c>
      <c r="F2976" s="31" t="s">
        <v>10155</v>
      </c>
    </row>
    <row r="2977" spans="1:6" ht="15" customHeight="1">
      <c r="A2977" s="31" t="str">
        <f>+Table_2[[#This Row],[Producto]]&amp;Table_2[[#This Row],[Numero]]</f>
        <v>ARANDELAS DE INYECCION1114</v>
      </c>
      <c r="B2977" s="31" t="s">
        <v>10205</v>
      </c>
      <c r="C2977" s="31">
        <v>1114</v>
      </c>
      <c r="D2977" s="33" t="s">
        <v>10049</v>
      </c>
      <c r="E2977" s="33">
        <f>+VLOOKUP(Table_2[[#This Row],[ID]],LISTAS[],3,0)</f>
        <v>1744.73</v>
      </c>
      <c r="F2977" s="31" t="s">
        <v>10156</v>
      </c>
    </row>
    <row r="2978" spans="1:6" ht="15" customHeight="1">
      <c r="A2978" s="31" t="str">
        <f>+Table_2[[#This Row],[Producto]]&amp;Table_2[[#This Row],[Numero]]</f>
        <v>ARANDELAS DE INYECCION1100</v>
      </c>
      <c r="B2978" s="31" t="s">
        <v>10205</v>
      </c>
      <c r="C2978" s="31">
        <v>1100</v>
      </c>
      <c r="D2978" s="33" t="s">
        <v>10050</v>
      </c>
      <c r="E2978" s="33">
        <f>+VLOOKUP(Table_2[[#This Row],[ID]],LISTAS[],3,0)</f>
        <v>1416.88</v>
      </c>
      <c r="F2978" s="31" t="s">
        <v>10157</v>
      </c>
    </row>
    <row r="2979" spans="1:6" ht="15" customHeight="1">
      <c r="A2979" s="31" t="str">
        <f>+Table_2[[#This Row],[Producto]]&amp;Table_2[[#This Row],[Numero]]</f>
        <v>ARANDELAS DE INYECCION1102</v>
      </c>
      <c r="B2979" s="31" t="s">
        <v>10205</v>
      </c>
      <c r="C2979" s="31">
        <v>1102</v>
      </c>
      <c r="D2979" s="33" t="s">
        <v>10051</v>
      </c>
      <c r="E2979" s="33">
        <f>+VLOOKUP(Table_2[[#This Row],[ID]],LISTAS[],3,0)</f>
        <v>1869.08</v>
      </c>
      <c r="F2979" s="31" t="s">
        <v>10158</v>
      </c>
    </row>
    <row r="2980" spans="1:6" ht="15" customHeight="1">
      <c r="A2980" s="31" t="str">
        <f>+Table_2[[#This Row],[Producto]]&amp;Table_2[[#This Row],[Numero]]</f>
        <v>ARANDELAS DE INYECCION1514,1</v>
      </c>
      <c r="B2980" s="31" t="s">
        <v>10205</v>
      </c>
      <c r="C2980" s="31">
        <v>1514.1</v>
      </c>
      <c r="D2980" s="33" t="s">
        <v>10052</v>
      </c>
      <c r="E2980" s="33">
        <f>+VLOOKUP(Table_2[[#This Row],[ID]],LISTAS[],3,0)</f>
        <v>1174.01</v>
      </c>
      <c r="F2980" s="31" t="s">
        <v>10159</v>
      </c>
    </row>
    <row r="2981" spans="1:6" ht="15" customHeight="1">
      <c r="A2981" s="31" t="str">
        <f>+Table_2[[#This Row],[Producto]]&amp;Table_2[[#This Row],[Numero]]</f>
        <v>ARANDELAS DE INYECCION1514</v>
      </c>
      <c r="B2981" s="31" t="s">
        <v>10205</v>
      </c>
      <c r="C2981" s="31">
        <v>1514</v>
      </c>
      <c r="D2981" s="33" t="s">
        <v>10053</v>
      </c>
      <c r="E2981" s="33">
        <f>+VLOOKUP(Table_2[[#This Row],[ID]],LISTAS[],3,0)</f>
        <v>976</v>
      </c>
      <c r="F2981" s="31" t="s">
        <v>10160</v>
      </c>
    </row>
    <row r="2982" spans="1:6" ht="15" customHeight="1">
      <c r="A2982" s="31" t="str">
        <f>+Table_2[[#This Row],[Producto]]&amp;Table_2[[#This Row],[Numero]]</f>
        <v>ARANDELAS DE INYECCION1046</v>
      </c>
      <c r="B2982" s="31" t="s">
        <v>10205</v>
      </c>
      <c r="C2982" s="31">
        <v>1046</v>
      </c>
      <c r="D2982" s="33" t="s">
        <v>10054</v>
      </c>
      <c r="E2982" s="33">
        <f>+VLOOKUP(Table_2[[#This Row],[ID]],LISTAS[],3,0)</f>
        <v>93.76</v>
      </c>
      <c r="F2982" s="31" t="s">
        <v>10161</v>
      </c>
    </row>
    <row r="2983" spans="1:6" ht="15" customHeight="1">
      <c r="A2983" s="31" t="str">
        <f>+Table_2[[#This Row],[Producto]]&amp;Table_2[[#This Row],[Numero]]</f>
        <v>ARANDELAS DE INYECCION1056</v>
      </c>
      <c r="B2983" s="31" t="s">
        <v>10205</v>
      </c>
      <c r="C2983" s="31">
        <v>1056</v>
      </c>
      <c r="D2983" s="33" t="s">
        <v>10055</v>
      </c>
      <c r="E2983" s="33">
        <f>+VLOOKUP(Table_2[[#This Row],[ID]],LISTAS[],3,0)</f>
        <v>141.82</v>
      </c>
      <c r="F2983" s="31" t="s">
        <v>10162</v>
      </c>
    </row>
    <row r="2984" spans="1:6" ht="15" customHeight="1">
      <c r="A2984" s="31" t="str">
        <f>+Table_2[[#This Row],[Producto]]&amp;Table_2[[#This Row],[Numero]]</f>
        <v>ARANDELAS DE INYECCION1060</v>
      </c>
      <c r="B2984" s="31" t="s">
        <v>10205</v>
      </c>
      <c r="C2984" s="31">
        <v>1060</v>
      </c>
      <c r="D2984" s="33" t="s">
        <v>10056</v>
      </c>
      <c r="E2984" s="33">
        <f>+VLOOKUP(Table_2[[#This Row],[ID]],LISTAS[],3,0)</f>
        <v>204.89</v>
      </c>
      <c r="F2984" s="31" t="s">
        <v>10163</v>
      </c>
    </row>
    <row r="2985" spans="1:6" ht="15" customHeight="1">
      <c r="A2985" s="31" t="str">
        <f>+Table_2[[#This Row],[Producto]]&amp;Table_2[[#This Row],[Numero]]</f>
        <v>ARANDELAS DE INYECCION1061</v>
      </c>
      <c r="B2985" s="31" t="s">
        <v>10205</v>
      </c>
      <c r="C2985" s="31">
        <v>1061</v>
      </c>
      <c r="D2985" s="33" t="s">
        <v>10057</v>
      </c>
      <c r="E2985" s="33">
        <f>+VLOOKUP(Table_2[[#This Row],[ID]],LISTAS[],3,0)</f>
        <v>230.57</v>
      </c>
      <c r="F2985" s="31" t="s">
        <v>10164</v>
      </c>
    </row>
    <row r="2986" spans="1:6" ht="15" customHeight="1">
      <c r="A2986" s="31" t="str">
        <f>+Table_2[[#This Row],[Producto]]&amp;Table_2[[#This Row],[Numero]]</f>
        <v>ARANDELAS DE INYECCION1048</v>
      </c>
      <c r="B2986" s="31" t="s">
        <v>10205</v>
      </c>
      <c r="C2986" s="31">
        <v>1048</v>
      </c>
      <c r="D2986" s="33" t="s">
        <v>10058</v>
      </c>
      <c r="E2986" s="33">
        <f>+VLOOKUP(Table_2[[#This Row],[ID]],LISTAS[],3,0)</f>
        <v>120.41</v>
      </c>
      <c r="F2986" s="31" t="s">
        <v>10165</v>
      </c>
    </row>
    <row r="2987" spans="1:6" ht="15" customHeight="1">
      <c r="A2987" s="31" t="str">
        <f>+Table_2[[#This Row],[Producto]]&amp;Table_2[[#This Row],[Numero]]</f>
        <v>ARANDELAS DE INYECCION1204</v>
      </c>
      <c r="B2987" s="31" t="s">
        <v>10205</v>
      </c>
      <c r="C2987" s="31">
        <v>1204</v>
      </c>
      <c r="D2987" s="33" t="s">
        <v>10059</v>
      </c>
      <c r="E2987" s="33">
        <f>+VLOOKUP(Table_2[[#This Row],[ID]],LISTAS[],3,0)</f>
        <v>237.36</v>
      </c>
      <c r="F2987" s="31" t="s">
        <v>10166</v>
      </c>
    </row>
    <row r="2988" spans="1:6" ht="15" customHeight="1">
      <c r="A2988" s="31" t="str">
        <f>+Table_2[[#This Row],[Producto]]&amp;Table_2[[#This Row],[Numero]]</f>
        <v>ARANDELAS DE INYECCION1205</v>
      </c>
      <c r="B2988" s="31" t="s">
        <v>10205</v>
      </c>
      <c r="C2988" s="31">
        <v>1205</v>
      </c>
      <c r="D2988" s="33" t="s">
        <v>10060</v>
      </c>
      <c r="E2988" s="33">
        <f>+VLOOKUP(Table_2[[#This Row],[ID]],LISTAS[],3,0)</f>
        <v>318.83999999999997</v>
      </c>
      <c r="F2988" s="31" t="s">
        <v>10167</v>
      </c>
    </row>
    <row r="2989" spans="1:6" ht="15" customHeight="1">
      <c r="A2989" s="31" t="str">
        <f>+Table_2[[#This Row],[Producto]]&amp;Table_2[[#This Row],[Numero]]</f>
        <v>ARANDELAS DE INYECCION1053</v>
      </c>
      <c r="B2989" s="31" t="s">
        <v>10205</v>
      </c>
      <c r="C2989" s="31">
        <v>1053</v>
      </c>
      <c r="D2989" s="33" t="s">
        <v>10061</v>
      </c>
      <c r="E2989" s="33">
        <f>+VLOOKUP(Table_2[[#This Row],[ID]],LISTAS[],3,0)</f>
        <v>269.93</v>
      </c>
      <c r="F2989" s="31" t="s">
        <v>10168</v>
      </c>
    </row>
    <row r="2990" spans="1:6" ht="15" customHeight="1">
      <c r="A2990" s="31" t="str">
        <f>+Table_2[[#This Row],[Producto]]&amp;Table_2[[#This Row],[Numero]]</f>
        <v>ARANDELAS DE INYECCION1055</v>
      </c>
      <c r="B2990" s="31" t="s">
        <v>10205</v>
      </c>
      <c r="C2990" s="31">
        <v>1055</v>
      </c>
      <c r="D2990" s="33" t="s">
        <v>10062</v>
      </c>
      <c r="E2990" s="33">
        <f>+VLOOKUP(Table_2[[#This Row],[ID]],LISTAS[],3,0)</f>
        <v>362.74</v>
      </c>
      <c r="F2990" s="31" t="s">
        <v>10169</v>
      </c>
    </row>
    <row r="2991" spans="1:6" ht="15" customHeight="1">
      <c r="A2991" s="31" t="str">
        <f>+Table_2[[#This Row],[Producto]]&amp;Table_2[[#This Row],[Numero]]</f>
        <v>ACCESORIOS DE BRONCE UNION POLIAMIDA1</v>
      </c>
      <c r="B2991" s="31" t="s">
        <v>10064</v>
      </c>
      <c r="C2991" s="31">
        <v>1</v>
      </c>
      <c r="D2991" s="33" t="s">
        <v>10065</v>
      </c>
      <c r="E2991" s="33">
        <f>+VLOOKUP(Table_2[[#This Row],[ID]],LISTAS[],3,0)</f>
        <v>510.96</v>
      </c>
      <c r="F2991" s="31" t="s">
        <v>10170</v>
      </c>
    </row>
    <row r="2992" spans="1:6" ht="15" customHeight="1">
      <c r="A2992" s="31" t="str">
        <f>+Table_2[[#This Row],[Producto]]&amp;Table_2[[#This Row],[Numero]]</f>
        <v>ACCESORIOS DE BRONCE UNION POLIAMIDA2</v>
      </c>
      <c r="B2992" s="31" t="s">
        <v>10064</v>
      </c>
      <c r="C2992" s="31">
        <v>2</v>
      </c>
      <c r="D2992" s="33" t="s">
        <v>10067</v>
      </c>
      <c r="E2992" s="33">
        <f>+VLOOKUP(Table_2[[#This Row],[ID]],LISTAS[],3,0)</f>
        <v>613.17999999999995</v>
      </c>
      <c r="F2992" s="31" t="s">
        <v>10171</v>
      </c>
    </row>
    <row r="2993" spans="1:6" ht="15" customHeight="1">
      <c r="A2993" s="31" t="str">
        <f>+Table_2[[#This Row],[Producto]]&amp;Table_2[[#This Row],[Numero]]</f>
        <v>ACCESORIOS DE BRONCE UNION POLIAMIDA3</v>
      </c>
      <c r="B2993" s="31" t="s">
        <v>10064</v>
      </c>
      <c r="C2993" s="31">
        <v>3</v>
      </c>
      <c r="D2993" s="33" t="s">
        <v>10069</v>
      </c>
      <c r="E2993" s="33">
        <f>+VLOOKUP(Table_2[[#This Row],[ID]],LISTAS[],3,0)</f>
        <v>664.27</v>
      </c>
      <c r="F2993" s="31" t="s">
        <v>10172</v>
      </c>
    </row>
    <row r="2994" spans="1:6" ht="15" customHeight="1">
      <c r="A2994" s="31" t="str">
        <f>+Table_2[[#This Row],[Producto]]&amp;Table_2[[#This Row],[Numero]]</f>
        <v>ACCESORIOS DE BRONCE UNION POLIAMIDA4</v>
      </c>
      <c r="B2994" s="31" t="s">
        <v>10064</v>
      </c>
      <c r="C2994" s="31">
        <v>4</v>
      </c>
      <c r="D2994" s="33" t="s">
        <v>10071</v>
      </c>
      <c r="E2994" s="33">
        <f>+VLOOKUP(Table_2[[#This Row],[ID]],LISTAS[],3,0)</f>
        <v>502.14</v>
      </c>
      <c r="F2994" s="31" t="s">
        <v>10173</v>
      </c>
    </row>
    <row r="2995" spans="1:6" ht="15" customHeight="1">
      <c r="A2995" s="31" t="str">
        <f>+Table_2[[#This Row],[Producto]]&amp;Table_2[[#This Row],[Numero]]</f>
        <v>ACCESORIOS DE BRONCE UNION POLIAMIDA5</v>
      </c>
      <c r="B2995" s="31" t="s">
        <v>10064</v>
      </c>
      <c r="C2995" s="31">
        <v>5</v>
      </c>
      <c r="D2995" s="33" t="s">
        <v>10073</v>
      </c>
      <c r="E2995" s="33">
        <f>+VLOOKUP(Table_2[[#This Row],[ID]],LISTAS[],3,0)</f>
        <v>697.42</v>
      </c>
      <c r="F2995" s="31" t="s">
        <v>10174</v>
      </c>
    </row>
    <row r="2996" spans="1:6" ht="15" customHeight="1">
      <c r="A2996" s="31" t="str">
        <f>+Table_2[[#This Row],[Producto]]&amp;Table_2[[#This Row],[Numero]]</f>
        <v>ACCESORIOS DE BRONCE UNION POLIAMIDA6</v>
      </c>
      <c r="B2996" s="31" t="s">
        <v>10064</v>
      </c>
      <c r="C2996" s="31">
        <v>6</v>
      </c>
      <c r="D2996" s="33" t="s">
        <v>10075</v>
      </c>
      <c r="E2996" s="33">
        <f>+VLOOKUP(Table_2[[#This Row],[ID]],LISTAS[],3,0)</f>
        <v>976.39</v>
      </c>
      <c r="F2996" s="31" t="s">
        <v>10175</v>
      </c>
    </row>
    <row r="2997" spans="1:6" ht="15" customHeight="1">
      <c r="A2997" s="31" t="str">
        <f>+Table_2[[#This Row],[Producto]]&amp;Table_2[[#This Row],[Numero]]</f>
        <v>ACCESORIOS DE BRONCE UNION POLIAMIDA7</v>
      </c>
      <c r="B2997" s="31" t="s">
        <v>10064</v>
      </c>
      <c r="C2997" s="31">
        <v>7</v>
      </c>
      <c r="D2997" s="33" t="s">
        <v>10077</v>
      </c>
      <c r="E2997" s="33">
        <f>+VLOOKUP(Table_2[[#This Row],[ID]],LISTAS[],3,0)</f>
        <v>1283.25</v>
      </c>
      <c r="F2997" s="31" t="s">
        <v>10176</v>
      </c>
    </row>
    <row r="2998" spans="1:6" ht="15" customHeight="1">
      <c r="A2998" s="31" t="str">
        <f>+Table_2[[#This Row],[Producto]]&amp;Table_2[[#This Row],[Numero]]</f>
        <v>ACCESORIOS DE BRONCE UNION POLIAMIDA8</v>
      </c>
      <c r="B2998" s="31" t="s">
        <v>10064</v>
      </c>
      <c r="C2998" s="31">
        <v>8</v>
      </c>
      <c r="D2998" s="33" t="s">
        <v>10079</v>
      </c>
      <c r="E2998" s="33">
        <f>+VLOOKUP(Table_2[[#This Row],[ID]],LISTAS[],3,0)</f>
        <v>334.76</v>
      </c>
      <c r="F2998" s="31" t="s">
        <v>10177</v>
      </c>
    </row>
    <row r="2999" spans="1:6" ht="15" customHeight="1">
      <c r="A2999" s="31" t="str">
        <f>+Table_2[[#This Row],[Producto]]&amp;Table_2[[#This Row],[Numero]]</f>
        <v>ACCESORIOS DE BRONCE UNION POLIAMIDA9</v>
      </c>
      <c r="B2999" s="31" t="s">
        <v>10064</v>
      </c>
      <c r="C2999" s="31">
        <v>9</v>
      </c>
      <c r="D2999" s="33" t="s">
        <v>10081</v>
      </c>
      <c r="E2999" s="33">
        <f>+VLOOKUP(Table_2[[#This Row],[ID]],LISTAS[],3,0)</f>
        <v>386.26</v>
      </c>
      <c r="F2999" s="31" t="s">
        <v>10178</v>
      </c>
    </row>
    <row r="3000" spans="1:6" ht="15" customHeight="1">
      <c r="A3000" s="31" t="str">
        <f>+Table_2[[#This Row],[Producto]]&amp;Table_2[[#This Row],[Numero]]</f>
        <v>ACCESORIOS DE BRONCE UNION POLIAMIDA10</v>
      </c>
      <c r="B3000" s="31" t="s">
        <v>10064</v>
      </c>
      <c r="C3000" s="31">
        <v>10</v>
      </c>
      <c r="D3000" s="33" t="s">
        <v>10083</v>
      </c>
      <c r="E3000" s="33">
        <f>+VLOOKUP(Table_2[[#This Row],[ID]],LISTAS[],3,0)</f>
        <v>697.42</v>
      </c>
      <c r="F3000" s="31" t="s">
        <v>10179</v>
      </c>
    </row>
    <row r="3001" spans="1:6" ht="15" customHeight="1">
      <c r="A3001" s="31" t="str">
        <f>+Table_2[[#This Row],[Producto]]&amp;Table_2[[#This Row],[Numero]]</f>
        <v>ACCESORIOS DE BRONCE UNION POLIAMIDA11</v>
      </c>
      <c r="B3001" s="31" t="s">
        <v>10064</v>
      </c>
      <c r="C3001" s="31">
        <v>11</v>
      </c>
      <c r="D3001" s="33" t="s">
        <v>10085</v>
      </c>
      <c r="E3001" s="33">
        <f>+VLOOKUP(Table_2[[#This Row],[ID]],LISTAS[],3,0)</f>
        <v>488.19</v>
      </c>
      <c r="F3001" s="31" t="s">
        <v>10180</v>
      </c>
    </row>
    <row r="3002" spans="1:6" ht="15" customHeight="1">
      <c r="A3002" s="31" t="str">
        <f>+Table_2[[#This Row],[Producto]]&amp;Table_2[[#This Row],[Numero]]</f>
        <v>ACCESORIOS DE BRONCE UNION POLIAMIDA12</v>
      </c>
      <c r="B3002" s="31" t="s">
        <v>10064</v>
      </c>
      <c r="C3002" s="31">
        <v>12</v>
      </c>
      <c r="D3002" s="33" t="s">
        <v>10087</v>
      </c>
      <c r="E3002" s="33">
        <f>+VLOOKUP(Table_2[[#This Row],[ID]],LISTAS[],3,0)</f>
        <v>502.14</v>
      </c>
      <c r="F3002" s="31" t="s">
        <v>10181</v>
      </c>
    </row>
    <row r="3003" spans="1:6" ht="15" customHeight="1">
      <c r="A3003" s="31" t="str">
        <f>+Table_2[[#This Row],[Producto]]&amp;Table_2[[#This Row],[Numero]]</f>
        <v>ACCESORIOS DE BRONCE UNION POLIAMIDA13</v>
      </c>
      <c r="B3003" s="31" t="s">
        <v>10064</v>
      </c>
      <c r="C3003" s="31">
        <v>13</v>
      </c>
      <c r="D3003" s="33" t="s">
        <v>10089</v>
      </c>
      <c r="E3003" s="33">
        <f>+VLOOKUP(Table_2[[#This Row],[ID]],LISTAS[],3,0)</f>
        <v>641.63</v>
      </c>
      <c r="F3003" s="31" t="s">
        <v>10182</v>
      </c>
    </row>
    <row r="3004" spans="1:6" ht="15" customHeight="1">
      <c r="A3004" s="31" t="str">
        <f>+Table_2[[#This Row],[Producto]]&amp;Table_2[[#This Row],[Numero]]</f>
        <v>ACCESORIOS DE BRONCE UNION POLIAMIDA14</v>
      </c>
      <c r="B3004" s="31" t="s">
        <v>10064</v>
      </c>
      <c r="C3004" s="31">
        <v>14</v>
      </c>
      <c r="D3004" s="33" t="s">
        <v>10091</v>
      </c>
      <c r="E3004" s="33">
        <f>+VLOOKUP(Table_2[[#This Row],[ID]],LISTAS[],3,0)</f>
        <v>976.39</v>
      </c>
      <c r="F3004" s="31" t="s">
        <v>10183</v>
      </c>
    </row>
    <row r="3005" spans="1:6" ht="15" customHeight="1">
      <c r="A3005" s="31" t="str">
        <f>+Table_2[[#This Row],[Producto]]&amp;Table_2[[#This Row],[Numero]]</f>
        <v>ACCESORIOS DE BRONCE UNION POLIAMIDA15</v>
      </c>
      <c r="B3005" s="31" t="s">
        <v>10064</v>
      </c>
      <c r="C3005" s="31">
        <v>15</v>
      </c>
      <c r="D3005" s="33" t="s">
        <v>10093</v>
      </c>
      <c r="E3005" s="33">
        <f>+VLOOKUP(Table_2[[#This Row],[ID]],LISTAS[],3,0)</f>
        <v>976.39</v>
      </c>
      <c r="F3005" s="31" t="s">
        <v>10184</v>
      </c>
    </row>
    <row r="3006" spans="1:6" ht="15" customHeight="1">
      <c r="A3006" s="31" t="str">
        <f>+Table_2[[#This Row],[Producto]]&amp;Table_2[[#This Row],[Numero]]</f>
        <v>ACCESORIOS DE BRONCE UNION POLIAMIDA16</v>
      </c>
      <c r="B3006" s="31" t="s">
        <v>10064</v>
      </c>
      <c r="C3006" s="31">
        <v>16</v>
      </c>
      <c r="D3006" s="33" t="s">
        <v>10095</v>
      </c>
      <c r="E3006" s="33">
        <f>+VLOOKUP(Table_2[[#This Row],[ID]],LISTAS[],3,0)</f>
        <v>502.14</v>
      </c>
      <c r="F3006" s="31" t="s">
        <v>10185</v>
      </c>
    </row>
    <row r="3007" spans="1:6" ht="15" customHeight="1">
      <c r="A3007" s="31" t="str">
        <f>+Table_2[[#This Row],[Producto]]&amp;Table_2[[#This Row],[Numero]]</f>
        <v>ACCESORIOS DE BRONCE UNION POLIAMIDA17</v>
      </c>
      <c r="B3007" s="31" t="s">
        <v>10064</v>
      </c>
      <c r="C3007" s="31">
        <v>17</v>
      </c>
      <c r="D3007" s="33" t="s">
        <v>10097</v>
      </c>
      <c r="E3007" s="33">
        <f>+VLOOKUP(Table_2[[#This Row],[ID]],LISTAS[],3,0)</f>
        <v>976.39</v>
      </c>
      <c r="F3007" s="31" t="s">
        <v>10186</v>
      </c>
    </row>
    <row r="3008" spans="1:6" ht="15" customHeight="1">
      <c r="A3008" s="31" t="str">
        <f>+Table_2[[#This Row],[Producto]]&amp;Table_2[[#This Row],[Numero]]</f>
        <v>ACCESORIOS DE BRONCE UNION POLIAMIDA18</v>
      </c>
      <c r="B3008" s="31" t="s">
        <v>10064</v>
      </c>
      <c r="C3008" s="31">
        <v>18</v>
      </c>
      <c r="D3008" s="33" t="s">
        <v>10099</v>
      </c>
      <c r="E3008" s="33">
        <f>+VLOOKUP(Table_2[[#This Row],[ID]],LISTAS[],3,0)</f>
        <v>976.39</v>
      </c>
      <c r="F3008" s="31" t="s">
        <v>10187</v>
      </c>
    </row>
    <row r="3009" spans="1:6" ht="15" customHeight="1">
      <c r="A3009" s="31" t="str">
        <f>+Table_2[[#This Row],[Producto]]&amp;Table_2[[#This Row],[Numero]]</f>
        <v>ACCESORIOS DE BRONCE UNION POLIAMIDA20</v>
      </c>
      <c r="B3009" s="31" t="s">
        <v>10064</v>
      </c>
      <c r="C3009" s="31">
        <v>20</v>
      </c>
      <c r="D3009" s="33" t="s">
        <v>10101</v>
      </c>
      <c r="E3009" s="33">
        <f>+VLOOKUP(Table_2[[#This Row],[ID]],LISTAS[],3,0)</f>
        <v>3015.56</v>
      </c>
      <c r="F3009" s="31" t="s">
        <v>10188</v>
      </c>
    </row>
    <row r="3010" spans="1:6" ht="15" customHeight="1">
      <c r="A3010" s="31" t="str">
        <f>+Table_2[[#This Row],[Producto]]&amp;Table_2[[#This Row],[Numero]]</f>
        <v>ACCESORIOS DE BRONCE UNION POLIAMIDA21</v>
      </c>
      <c r="B3010" s="31" t="s">
        <v>10064</v>
      </c>
      <c r="C3010" s="31">
        <v>21</v>
      </c>
      <c r="D3010" s="33" t="s">
        <v>10103</v>
      </c>
      <c r="E3010" s="33">
        <f>+VLOOKUP(Table_2[[#This Row],[ID]],LISTAS[],3,0)</f>
        <v>3426.37</v>
      </c>
      <c r="F3010" s="31" t="s">
        <v>10189</v>
      </c>
    </row>
    <row r="3011" spans="1:6" ht="15" customHeight="1">
      <c r="A3011" s="31" t="str">
        <f>+Table_2[[#This Row],[Producto]]&amp;Table_2[[#This Row],[Numero]]</f>
        <v>ACCESORIOS DE BRONCE UNION POLIAMIDA22</v>
      </c>
      <c r="B3011" s="31" t="s">
        <v>10064</v>
      </c>
      <c r="C3011" s="31">
        <v>22</v>
      </c>
      <c r="D3011" s="33" t="s">
        <v>10105</v>
      </c>
      <c r="E3011" s="33">
        <f>+VLOOKUP(Table_2[[#This Row],[ID]],LISTAS[],3,0)</f>
        <v>5225.22</v>
      </c>
      <c r="F3011" s="31" t="s">
        <v>10190</v>
      </c>
    </row>
    <row r="3012" spans="1:6" ht="15" customHeight="1">
      <c r="A3012" s="31" t="str">
        <f>+Table_2[[#This Row],[Producto]]&amp;Table_2[[#This Row],[Numero]]</f>
        <v>ACCESORIOS DE BRONCE UNION POLIAMIDA23</v>
      </c>
      <c r="B3012" s="31" t="s">
        <v>10064</v>
      </c>
      <c r="C3012" s="31">
        <v>23</v>
      </c>
      <c r="D3012" s="33" t="s">
        <v>10107</v>
      </c>
      <c r="E3012" s="33">
        <f>+VLOOKUP(Table_2[[#This Row],[ID]],LISTAS[],3,0)</f>
        <v>5681.68</v>
      </c>
      <c r="F3012" s="31" t="s">
        <v>10191</v>
      </c>
    </row>
    <row r="3013" spans="1:6" ht="15" customHeight="1">
      <c r="A3013" s="31" t="str">
        <f>+Table_2[[#This Row],[Producto]]&amp;Table_2[[#This Row],[Numero]]</f>
        <v>ACCESORIOS DE BRONCE UNION POLIAMIDA24</v>
      </c>
      <c r="B3013" s="31" t="s">
        <v>10064</v>
      </c>
      <c r="C3013" s="31">
        <v>24</v>
      </c>
      <c r="D3013" s="33" t="s">
        <v>10109</v>
      </c>
      <c r="E3013" s="33">
        <f>+VLOOKUP(Table_2[[#This Row],[ID]],LISTAS[],3,0)</f>
        <v>3015.56</v>
      </c>
      <c r="F3013" s="31" t="s">
        <v>10192</v>
      </c>
    </row>
    <row r="3014" spans="1:6" ht="15" customHeight="1">
      <c r="A3014" s="31" t="str">
        <f>+Table_2[[#This Row],[Producto]]&amp;Table_2[[#This Row],[Numero]]</f>
        <v>ACCESORIOS DE BRONCE UNION POLIAMIDA25</v>
      </c>
      <c r="B3014" s="31" t="s">
        <v>10064</v>
      </c>
      <c r="C3014" s="31">
        <v>25</v>
      </c>
      <c r="D3014" s="33" t="s">
        <v>10111</v>
      </c>
      <c r="E3014" s="33">
        <f>+VLOOKUP(Table_2[[#This Row],[ID]],LISTAS[],3,0)</f>
        <v>3426.37</v>
      </c>
      <c r="F3014" s="31" t="s">
        <v>10193</v>
      </c>
    </row>
    <row r="3015" spans="1:6" ht="15" customHeight="1">
      <c r="A3015" s="31" t="str">
        <f>+Table_2[[#This Row],[Producto]]&amp;Table_2[[#This Row],[Numero]]</f>
        <v>ACCESORIOS DE BRONCE UNION POLIAMIDA26</v>
      </c>
      <c r="B3015" s="31" t="s">
        <v>10064</v>
      </c>
      <c r="C3015" s="31">
        <v>26</v>
      </c>
      <c r="D3015" s="33" t="s">
        <v>10113</v>
      </c>
      <c r="E3015" s="33">
        <f>+VLOOKUP(Table_2[[#This Row],[ID]],LISTAS[],3,0)</f>
        <v>5225.22</v>
      </c>
      <c r="F3015" s="31" t="s">
        <v>10194</v>
      </c>
    </row>
    <row r="3016" spans="1:6" ht="15" customHeight="1">
      <c r="A3016" s="31" t="str">
        <f>+Table_2[[#This Row],[Producto]]&amp;Table_2[[#This Row],[Numero]]</f>
        <v>ACCESORIOS DE BRONCE UNION POLIAMIDA27</v>
      </c>
      <c r="B3016" s="31" t="s">
        <v>10064</v>
      </c>
      <c r="C3016" s="31">
        <v>27</v>
      </c>
      <c r="D3016" s="33" t="s">
        <v>10115</v>
      </c>
      <c r="E3016" s="33">
        <f>+VLOOKUP(Table_2[[#This Row],[ID]],LISTAS[],3,0)</f>
        <v>5681.68</v>
      </c>
      <c r="F3016" s="31" t="s">
        <v>10195</v>
      </c>
    </row>
    <row r="3017" spans="1:6" ht="15" customHeight="1">
      <c r="A3017" s="31" t="str">
        <f>+Table_2[[#This Row],[Producto]]&amp;Table_2[[#This Row],[Numero]]</f>
        <v>ACCESORIOS DE BRONCE UNION POLIAMIDA30</v>
      </c>
      <c r="B3017" s="31" t="s">
        <v>10064</v>
      </c>
      <c r="C3017" s="31">
        <v>30</v>
      </c>
      <c r="D3017" s="33" t="s">
        <v>10117</v>
      </c>
      <c r="E3017" s="33">
        <f>+VLOOKUP(Table_2[[#This Row],[ID]],LISTAS[],3,0)</f>
        <v>3687.2</v>
      </c>
      <c r="F3017" s="31" t="s">
        <v>10196</v>
      </c>
    </row>
    <row r="3018" spans="1:6" ht="15" customHeight="1">
      <c r="A3018" s="31" t="str">
        <f>+Table_2[[#This Row],[Producto]]&amp;Table_2[[#This Row],[Numero]]</f>
        <v>ACCESORIOS DE BRONCE UNION POLIAMIDA31</v>
      </c>
      <c r="B3018" s="31" t="s">
        <v>10064</v>
      </c>
      <c r="C3018" s="31">
        <v>31</v>
      </c>
      <c r="D3018" s="33" t="s">
        <v>10119</v>
      </c>
      <c r="E3018" s="33">
        <f>+VLOOKUP(Table_2[[#This Row],[ID]],LISTAS[],3,0)</f>
        <v>3586.78</v>
      </c>
      <c r="F3018" s="31" t="s">
        <v>10197</v>
      </c>
    </row>
    <row r="3019" spans="1:6" ht="15" customHeight="1">
      <c r="A3019" s="31" t="str">
        <f>+Table_2[[#This Row],[Producto]]&amp;Table_2[[#This Row],[Numero]]</f>
        <v>ACCESORIOS DE BRONCE UNION POLIAMIDA32</v>
      </c>
      <c r="B3019" s="31" t="s">
        <v>10064</v>
      </c>
      <c r="C3019" s="31">
        <v>32</v>
      </c>
      <c r="D3019" s="33" t="s">
        <v>10121</v>
      </c>
      <c r="E3019" s="33">
        <f>+VLOOKUP(Table_2[[#This Row],[ID]],LISTAS[],3,0)</f>
        <v>6013.03</v>
      </c>
      <c r="F3019" s="31" t="s">
        <v>10198</v>
      </c>
    </row>
    <row r="3020" spans="1:6" ht="15" customHeight="1">
      <c r="A3020" s="31" t="str">
        <f>+Table_2[[#This Row],[Producto]]&amp;Table_2[[#This Row],[Numero]]</f>
        <v>ACCESORIOS DE BRONCE UNION POLIAMIDA33</v>
      </c>
      <c r="B3020" s="31" t="s">
        <v>10064</v>
      </c>
      <c r="C3020" s="31">
        <v>33</v>
      </c>
      <c r="D3020" s="33" t="s">
        <v>10123</v>
      </c>
      <c r="E3020" s="33">
        <f>+VLOOKUP(Table_2[[#This Row],[ID]],LISTAS[],3,0)</f>
        <v>7827.02</v>
      </c>
      <c r="F3020" s="31" t="s">
        <v>10199</v>
      </c>
    </row>
    <row r="3021" spans="1:6" ht="15" customHeight="1">
      <c r="A3021" s="31" t="str">
        <f>+Table_2[[#This Row],[Producto]]&amp;Table_2[[#This Row],[Numero]]</f>
        <v>ACCESORIOS DE BRONCE UNION POLIAMIDA34</v>
      </c>
      <c r="B3021" s="31" t="s">
        <v>10064</v>
      </c>
      <c r="C3021" s="31">
        <v>34</v>
      </c>
      <c r="D3021" s="33" t="s">
        <v>10125</v>
      </c>
      <c r="E3021" s="33">
        <f>+VLOOKUP(Table_2[[#This Row],[ID]],LISTAS[],3,0)</f>
        <v>3687.2</v>
      </c>
      <c r="F3021" s="31" t="s">
        <v>10200</v>
      </c>
    </row>
    <row r="3022" spans="1:6" ht="15" customHeight="1">
      <c r="A3022" s="31" t="str">
        <f>+Table_2[[#This Row],[Producto]]&amp;Table_2[[#This Row],[Numero]]</f>
        <v>ACCESORIOS DE BRONCE UNION POLIAMIDA35</v>
      </c>
      <c r="B3022" s="31" t="s">
        <v>10064</v>
      </c>
      <c r="C3022" s="31">
        <v>35</v>
      </c>
      <c r="D3022" s="33" t="s">
        <v>10127</v>
      </c>
      <c r="E3022" s="33">
        <f>+VLOOKUP(Table_2[[#This Row],[ID]],LISTAS[],3,0)</f>
        <v>3586.78</v>
      </c>
      <c r="F3022" s="31" t="s">
        <v>10201</v>
      </c>
    </row>
    <row r="3023" spans="1:6" ht="15" customHeight="1">
      <c r="A3023" s="31" t="str">
        <f>+Table_2[[#This Row],[Producto]]&amp;Table_2[[#This Row],[Numero]]</f>
        <v>ACCESORIOS DE BRONCE UNION POLIAMIDA36</v>
      </c>
      <c r="B3023" s="31" t="s">
        <v>10064</v>
      </c>
      <c r="C3023" s="31">
        <v>36</v>
      </c>
      <c r="D3023" s="33" t="s">
        <v>10129</v>
      </c>
      <c r="E3023" s="33">
        <f>+VLOOKUP(Table_2[[#This Row],[ID]],LISTAS[],3,0)</f>
        <v>6013.03</v>
      </c>
      <c r="F3023" s="31" t="s">
        <v>10202</v>
      </c>
    </row>
    <row r="3024" spans="1:6" ht="15" customHeight="1">
      <c r="A3024" s="31" t="str">
        <f>+Table_2[[#This Row],[Producto]]&amp;Table_2[[#This Row],[Numero]]</f>
        <v>INTERRUPTORES Y PULSADORES100</v>
      </c>
      <c r="B3024" t="s">
        <v>10845</v>
      </c>
      <c r="C3024">
        <v>100</v>
      </c>
      <c r="D3024" t="s">
        <v>10846</v>
      </c>
      <c r="E3024" s="33">
        <f>+VLOOKUP(Table_2[[#This Row],[ID]],LISTAS[],3,0)</f>
        <v>1448.03</v>
      </c>
      <c r="F3024" s="31" t="s">
        <v>10754</v>
      </c>
    </row>
    <row r="3025" spans="1:6" ht="15" customHeight="1">
      <c r="A3025" s="31" t="str">
        <f>+Table_2[[#This Row],[Producto]]&amp;Table_2[[#This Row],[Numero]]</f>
        <v>INTERRUPTORES Y PULSADORES101</v>
      </c>
      <c r="B3025" t="s">
        <v>10845</v>
      </c>
      <c r="C3025">
        <v>101</v>
      </c>
      <c r="D3025" t="s">
        <v>10846</v>
      </c>
      <c r="E3025" s="33">
        <f>+VLOOKUP(Table_2[[#This Row],[ID]],LISTAS[],3,0)</f>
        <v>1448.03</v>
      </c>
      <c r="F3025" s="31" t="s">
        <v>10756</v>
      </c>
    </row>
    <row r="3026" spans="1:6" ht="15" customHeight="1">
      <c r="A3026" s="31" t="str">
        <f>+Table_2[[#This Row],[Producto]]&amp;Table_2[[#This Row],[Numero]]</f>
        <v>INTERRUPTORES Y PULSADORES102</v>
      </c>
      <c r="B3026" t="s">
        <v>10845</v>
      </c>
      <c r="C3026">
        <v>102</v>
      </c>
      <c r="D3026" t="s">
        <v>10847</v>
      </c>
      <c r="E3026" s="33">
        <f>+VLOOKUP(Table_2[[#This Row],[ID]],LISTAS[],3,0)</f>
        <v>1594.26</v>
      </c>
      <c r="F3026" s="31" t="s">
        <v>10758</v>
      </c>
    </row>
    <row r="3027" spans="1:6" ht="15" customHeight="1">
      <c r="A3027" s="31" t="str">
        <f>+Table_2[[#This Row],[Producto]]&amp;Table_2[[#This Row],[Numero]]</f>
        <v>INTERRUPTORES Y PULSADORES103</v>
      </c>
      <c r="B3027" t="s">
        <v>10845</v>
      </c>
      <c r="C3027">
        <v>103</v>
      </c>
      <c r="D3027" t="s">
        <v>10848</v>
      </c>
      <c r="E3027" s="33">
        <f>+VLOOKUP(Table_2[[#This Row],[ID]],LISTAS[],3,0)</f>
        <v>1766.15</v>
      </c>
      <c r="F3027" s="31" t="s">
        <v>10760</v>
      </c>
    </row>
    <row r="3028" spans="1:6" ht="15" customHeight="1">
      <c r="A3028" s="31" t="str">
        <f>+Table_2[[#This Row],[Producto]]&amp;Table_2[[#This Row],[Numero]]</f>
        <v>INTERRUPTORES Y PULSADORES120</v>
      </c>
      <c r="B3028" t="s">
        <v>10845</v>
      </c>
      <c r="C3028">
        <v>120</v>
      </c>
      <c r="D3028" t="s">
        <v>10849</v>
      </c>
      <c r="E3028" s="33">
        <f>+VLOOKUP(Table_2[[#This Row],[ID]],LISTAS[],3,0)</f>
        <v>2866.69</v>
      </c>
      <c r="F3028" s="31" t="s">
        <v>10762</v>
      </c>
    </row>
    <row r="3029" spans="1:6" ht="15" customHeight="1">
      <c r="A3029" s="31" t="str">
        <f>+Table_2[[#This Row],[Producto]]&amp;Table_2[[#This Row],[Numero]]</f>
        <v>INTERRUPTORES Y PULSADORES121</v>
      </c>
      <c r="B3029" t="s">
        <v>10845</v>
      </c>
      <c r="C3029">
        <v>121</v>
      </c>
      <c r="D3029" t="s">
        <v>10850</v>
      </c>
      <c r="E3029" s="33">
        <f>+VLOOKUP(Table_2[[#This Row],[ID]],LISTAS[],3,0)</f>
        <v>2349.3000000000002</v>
      </c>
      <c r="F3029" s="31" t="s">
        <v>10764</v>
      </c>
    </row>
    <row r="3030" spans="1:6" ht="15" customHeight="1">
      <c r="A3030" s="31" t="str">
        <f>+Table_2[[#This Row],[Producto]]&amp;Table_2[[#This Row],[Numero]]</f>
        <v>INTERRUPTORES Y PULSADORES122</v>
      </c>
      <c r="B3030" t="s">
        <v>10845</v>
      </c>
      <c r="C3030">
        <v>122</v>
      </c>
      <c r="D3030" t="s">
        <v>10851</v>
      </c>
      <c r="E3030" s="33">
        <f>+VLOOKUP(Table_2[[#This Row],[ID]],LISTAS[],3,0)</f>
        <v>2505.9899999999998</v>
      </c>
      <c r="F3030" s="31" t="s">
        <v>10766</v>
      </c>
    </row>
    <row r="3031" spans="1:6" ht="15" customHeight="1">
      <c r="A3031" s="31" t="str">
        <f>+Table_2[[#This Row],[Producto]]&amp;Table_2[[#This Row],[Numero]]</f>
        <v>INTERRUPTORES Y PULSADORES123</v>
      </c>
      <c r="B3031" t="s">
        <v>10845</v>
      </c>
      <c r="C3031">
        <v>123</v>
      </c>
      <c r="D3031" t="s">
        <v>10852</v>
      </c>
      <c r="E3031" s="33">
        <f>+VLOOKUP(Table_2[[#This Row],[ID]],LISTAS[],3,0)</f>
        <v>4560.62</v>
      </c>
      <c r="F3031" s="31" t="s">
        <v>10768</v>
      </c>
    </row>
    <row r="3032" spans="1:6" ht="15" customHeight="1">
      <c r="A3032" s="31" t="str">
        <f>+Table_2[[#This Row],[Producto]]&amp;Table_2[[#This Row],[Numero]]</f>
        <v>INTERRUPTORES Y PULSADORES160</v>
      </c>
      <c r="B3032" t="s">
        <v>10845</v>
      </c>
      <c r="C3032">
        <v>160</v>
      </c>
      <c r="D3032" t="s">
        <v>10853</v>
      </c>
      <c r="E3032" s="33">
        <f>+VLOOKUP(Table_2[[#This Row],[ID]],LISTAS[],3,0)</f>
        <v>2572.79</v>
      </c>
      <c r="F3032" s="31" t="s">
        <v>10770</v>
      </c>
    </row>
    <row r="3033" spans="1:6" ht="15" customHeight="1">
      <c r="A3033" s="31" t="str">
        <f>+Table_2[[#This Row],[Producto]]&amp;Table_2[[#This Row],[Numero]]</f>
        <v>INTERRUPTORES Y PULSADORES180</v>
      </c>
      <c r="B3033" t="s">
        <v>10845</v>
      </c>
      <c r="C3033">
        <v>180</v>
      </c>
      <c r="D3033" t="s">
        <v>10854</v>
      </c>
      <c r="E3033" s="33">
        <f>+VLOOKUP(Table_2[[#This Row],[ID]],LISTAS[],3,0)</f>
        <v>4433.46</v>
      </c>
      <c r="F3033" s="31" t="s">
        <v>10772</v>
      </c>
    </row>
    <row r="3034" spans="1:6" ht="15" customHeight="1">
      <c r="A3034" s="31" t="str">
        <f>+Table_2[[#This Row],[Producto]]&amp;Table_2[[#This Row],[Numero]]</f>
        <v>INTERRUPTORES Y PULSADORES181</v>
      </c>
      <c r="B3034" t="s">
        <v>10845</v>
      </c>
      <c r="C3034">
        <v>181</v>
      </c>
      <c r="D3034" t="s">
        <v>10855</v>
      </c>
      <c r="E3034" s="33">
        <f>+VLOOKUP(Table_2[[#This Row],[ID]],LISTAS[],3,0)</f>
        <v>9491.5</v>
      </c>
      <c r="F3034" s="31" t="s">
        <v>10774</v>
      </c>
    </row>
    <row r="3035" spans="1:6" ht="15" customHeight="1">
      <c r="A3035" s="31" t="str">
        <f>+Table_2[[#This Row],[Producto]]&amp;Table_2[[#This Row],[Numero]]</f>
        <v>INTERRUPTORES Y PULSADORES200</v>
      </c>
      <c r="B3035" t="s">
        <v>10845</v>
      </c>
      <c r="C3035">
        <v>200</v>
      </c>
      <c r="D3035" t="s">
        <v>10856</v>
      </c>
      <c r="E3035" s="33">
        <f>+VLOOKUP(Table_2[[#This Row],[ID]],LISTAS[],3,0)</f>
        <v>1983.87</v>
      </c>
      <c r="F3035" s="31" t="s">
        <v>10776</v>
      </c>
    </row>
    <row r="3036" spans="1:6" ht="15" customHeight="1">
      <c r="A3036" s="31" t="str">
        <f>+Table_2[[#This Row],[Producto]]&amp;Table_2[[#This Row],[Numero]]</f>
        <v>INTERRUPTORES Y PULSADORES220</v>
      </c>
      <c r="B3036" t="s">
        <v>10845</v>
      </c>
      <c r="C3036">
        <v>220</v>
      </c>
      <c r="D3036" t="s">
        <v>10857</v>
      </c>
      <c r="E3036" s="33">
        <f>+VLOOKUP(Table_2[[#This Row],[ID]],LISTAS[],3,0)</f>
        <v>2303.87</v>
      </c>
      <c r="F3036" s="31" t="s">
        <v>10778</v>
      </c>
    </row>
    <row r="3037" spans="1:6" ht="15" customHeight="1">
      <c r="A3037" s="31" t="str">
        <f>+Table_2[[#This Row],[Producto]]&amp;Table_2[[#This Row],[Numero]]</f>
        <v>INTERRUPTORES Y PULSADORES221</v>
      </c>
      <c r="B3037" t="s">
        <v>10845</v>
      </c>
      <c r="C3037">
        <v>221</v>
      </c>
      <c r="D3037" t="s">
        <v>10858</v>
      </c>
      <c r="E3037" s="33">
        <f>+VLOOKUP(Table_2[[#This Row],[ID]],LISTAS[],3,0)</f>
        <v>2852.17</v>
      </c>
      <c r="F3037" s="31" t="s">
        <v>10780</v>
      </c>
    </row>
    <row r="3038" spans="1:6" ht="15" customHeight="1">
      <c r="A3038" s="31" t="str">
        <f>+Table_2[[#This Row],[Producto]]&amp;Table_2[[#This Row],[Numero]]</f>
        <v>INTERRUPTORES Y PULSADORES222</v>
      </c>
      <c r="B3038" t="s">
        <v>10845</v>
      </c>
      <c r="C3038">
        <v>222</v>
      </c>
      <c r="D3038" t="s">
        <v>10859</v>
      </c>
      <c r="E3038" s="33">
        <f>+VLOOKUP(Table_2[[#This Row],[ID]],LISTAS[],3,0)</f>
        <v>2466.39</v>
      </c>
      <c r="F3038" s="31" t="s">
        <v>10782</v>
      </c>
    </row>
    <row r="3039" spans="1:6" ht="15" customHeight="1">
      <c r="A3039" s="31" t="str">
        <f>+Table_2[[#This Row],[Producto]]&amp;Table_2[[#This Row],[Numero]]</f>
        <v>INTERRUPTORES Y PULSADORES240</v>
      </c>
      <c r="B3039" t="s">
        <v>10845</v>
      </c>
      <c r="C3039">
        <v>240</v>
      </c>
      <c r="D3039" t="s">
        <v>10860</v>
      </c>
      <c r="E3039" s="33">
        <f>+VLOOKUP(Table_2[[#This Row],[ID]],LISTAS[],3,0)</f>
        <v>4080.25</v>
      </c>
      <c r="F3039" s="31" t="s">
        <v>10784</v>
      </c>
    </row>
    <row r="3040" spans="1:6" ht="15" customHeight="1">
      <c r="A3040" s="31" t="str">
        <f>+Table_2[[#This Row],[Producto]]&amp;Table_2[[#This Row],[Numero]]</f>
        <v>INTERRUPTORES Y PULSADORES241</v>
      </c>
      <c r="B3040" t="s">
        <v>10845</v>
      </c>
      <c r="C3040">
        <v>241</v>
      </c>
      <c r="D3040" t="s">
        <v>10861</v>
      </c>
      <c r="E3040" s="33">
        <f>+VLOOKUP(Table_2[[#This Row],[ID]],LISTAS[],3,0)</f>
        <v>5009.3599999999997</v>
      </c>
      <c r="F3040" s="31" t="s">
        <v>10786</v>
      </c>
    </row>
    <row r="3041" spans="1:6" ht="15" customHeight="1">
      <c r="A3041" s="31" t="str">
        <f>+Table_2[[#This Row],[Producto]]&amp;Table_2[[#This Row],[Numero]]</f>
        <v>INTERRUPTORES Y PULSADORES242</v>
      </c>
      <c r="B3041" t="s">
        <v>10845</v>
      </c>
      <c r="C3041">
        <v>242</v>
      </c>
      <c r="D3041" t="s">
        <v>10862</v>
      </c>
      <c r="E3041" s="33">
        <f>+VLOOKUP(Table_2[[#This Row],[ID]],LISTAS[],3,0)</f>
        <v>7186.83</v>
      </c>
      <c r="F3041" s="31" t="s">
        <v>10788</v>
      </c>
    </row>
    <row r="3042" spans="1:6" ht="15" customHeight="1">
      <c r="A3042" s="31" t="str">
        <f>+Table_2[[#This Row],[Producto]]&amp;Table_2[[#This Row],[Numero]]</f>
        <v>INTERRUPTORES Y PULSADORES260</v>
      </c>
      <c r="B3042" t="s">
        <v>10845</v>
      </c>
      <c r="C3042">
        <v>260</v>
      </c>
      <c r="D3042" t="s">
        <v>10863</v>
      </c>
      <c r="E3042" s="33">
        <f>+VLOOKUP(Table_2[[#This Row],[ID]],LISTAS[],3,0)</f>
        <v>2167.7600000000002</v>
      </c>
      <c r="F3042" s="31" t="s">
        <v>10790</v>
      </c>
    </row>
    <row r="3043" spans="1:6" ht="15" customHeight="1">
      <c r="A3043" s="31" t="str">
        <f>+Table_2[[#This Row],[Producto]]&amp;Table_2[[#This Row],[Numero]]</f>
        <v>INTERRUPTORES Y PULSADORES261</v>
      </c>
      <c r="B3043" t="s">
        <v>10845</v>
      </c>
      <c r="C3043">
        <v>261</v>
      </c>
      <c r="D3043" t="s">
        <v>10863</v>
      </c>
      <c r="E3043" s="33">
        <f>+VLOOKUP(Table_2[[#This Row],[ID]],LISTAS[],3,0)</f>
        <v>2167.7600000000002</v>
      </c>
      <c r="F3043" s="31" t="s">
        <v>10792</v>
      </c>
    </row>
    <row r="3044" spans="1:6" ht="15" customHeight="1">
      <c r="A3044" s="31" t="str">
        <f>+Table_2[[#This Row],[Producto]]&amp;Table_2[[#This Row],[Numero]]</f>
        <v>INTERRUPTORES Y PULSADORES262</v>
      </c>
      <c r="B3044" t="s">
        <v>10845</v>
      </c>
      <c r="C3044">
        <v>262</v>
      </c>
      <c r="D3044" t="s">
        <v>10864</v>
      </c>
      <c r="E3044" s="33">
        <f>+VLOOKUP(Table_2[[#This Row],[ID]],LISTAS[],3,0)</f>
        <v>2369.6999999999998</v>
      </c>
      <c r="F3044" s="31" t="s">
        <v>10794</v>
      </c>
    </row>
    <row r="3045" spans="1:6" ht="15" customHeight="1">
      <c r="A3045" s="31" t="str">
        <f>+Table_2[[#This Row],[Producto]]&amp;Table_2[[#This Row],[Numero]]</f>
        <v>INTERRUPTORES Y PULSADORES263</v>
      </c>
      <c r="B3045" t="s">
        <v>10845</v>
      </c>
      <c r="C3045">
        <v>263</v>
      </c>
      <c r="D3045" t="s">
        <v>10865</v>
      </c>
      <c r="E3045" s="33">
        <f>+VLOOKUP(Table_2[[#This Row],[ID]],LISTAS[],3,0)</f>
        <v>2277.13</v>
      </c>
      <c r="F3045" s="31" t="s">
        <v>10796</v>
      </c>
    </row>
    <row r="3046" spans="1:6" ht="15" customHeight="1">
      <c r="A3046" s="31" t="str">
        <f>+Table_2[[#This Row],[Producto]]&amp;Table_2[[#This Row],[Numero]]</f>
        <v>INTERRUPTORES Y PULSADORES264</v>
      </c>
      <c r="B3046" t="s">
        <v>10845</v>
      </c>
      <c r="C3046">
        <v>264</v>
      </c>
      <c r="D3046" t="s">
        <v>10865</v>
      </c>
      <c r="E3046" s="33">
        <f>+VLOOKUP(Table_2[[#This Row],[ID]],LISTAS[],3,0)</f>
        <v>2277.13</v>
      </c>
      <c r="F3046" s="31" t="s">
        <v>10798</v>
      </c>
    </row>
    <row r="3047" spans="1:6" ht="15" customHeight="1">
      <c r="A3047" s="31" t="str">
        <f>+Table_2[[#This Row],[Producto]]&amp;Table_2[[#This Row],[Numero]]</f>
        <v>INTERRUPTORES Y PULSADORES280</v>
      </c>
      <c r="B3047" t="s">
        <v>10845</v>
      </c>
      <c r="C3047">
        <v>280</v>
      </c>
      <c r="D3047" t="s">
        <v>10866</v>
      </c>
      <c r="E3047" s="33">
        <f>+VLOOKUP(Table_2[[#This Row],[ID]],LISTAS[],3,0)</f>
        <v>2883.89</v>
      </c>
      <c r="F3047" s="31" t="s">
        <v>10800</v>
      </c>
    </row>
    <row r="3048" spans="1:6" ht="15" customHeight="1">
      <c r="A3048" s="31" t="str">
        <f>+Table_2[[#This Row],[Producto]]&amp;Table_2[[#This Row],[Numero]]</f>
        <v>INTERRUPTORES Y PULSADORES281</v>
      </c>
      <c r="B3048" t="s">
        <v>10845</v>
      </c>
      <c r="C3048">
        <v>281</v>
      </c>
      <c r="D3048" t="s">
        <v>10867</v>
      </c>
      <c r="E3048" s="33">
        <f>+VLOOKUP(Table_2[[#This Row],[ID]],LISTAS[],3,0)</f>
        <v>2369.8200000000002</v>
      </c>
      <c r="F3048" s="31" t="s">
        <v>10802</v>
      </c>
    </row>
    <row r="3049" spans="1:6" ht="15" customHeight="1">
      <c r="A3049" s="31" t="str">
        <f>+Table_2[[#This Row],[Producto]]&amp;Table_2[[#This Row],[Numero]]</f>
        <v>INTERRUPTORES Y PULSADORES282</v>
      </c>
      <c r="B3049" t="s">
        <v>10845</v>
      </c>
      <c r="C3049">
        <v>282</v>
      </c>
      <c r="D3049" t="s">
        <v>10867</v>
      </c>
      <c r="E3049" s="33">
        <f>+VLOOKUP(Table_2[[#This Row],[ID]],LISTAS[],3,0)</f>
        <v>2369.8200000000002</v>
      </c>
      <c r="F3049" s="31" t="s">
        <v>10804</v>
      </c>
    </row>
    <row r="3050" spans="1:6" ht="15" customHeight="1">
      <c r="A3050" s="31" t="str">
        <f>+Table_2[[#This Row],[Producto]]&amp;Table_2[[#This Row],[Numero]]</f>
        <v>INTERRUPTORES Y PULSADORES283</v>
      </c>
      <c r="B3050" t="s">
        <v>10845</v>
      </c>
      <c r="C3050">
        <v>283</v>
      </c>
      <c r="D3050" t="s">
        <v>10868</v>
      </c>
      <c r="E3050" s="33">
        <f>+VLOOKUP(Table_2[[#This Row],[ID]],LISTAS[],3,0)</f>
        <v>2841.43</v>
      </c>
      <c r="F3050" s="31" t="s">
        <v>10806</v>
      </c>
    </row>
    <row r="3051" spans="1:6" ht="15" customHeight="1">
      <c r="A3051" s="31" t="str">
        <f>+Table_2[[#This Row],[Producto]]&amp;Table_2[[#This Row],[Numero]]</f>
        <v>INTERRUPTORES Y PULSADORES284</v>
      </c>
      <c r="B3051" t="s">
        <v>10845</v>
      </c>
      <c r="C3051">
        <v>284</v>
      </c>
      <c r="D3051" t="s">
        <v>10869</v>
      </c>
      <c r="E3051" s="33">
        <f>+VLOOKUP(Table_2[[#This Row],[ID]],LISTAS[],3,0)</f>
        <v>2478.96</v>
      </c>
      <c r="F3051" s="31" t="s">
        <v>10808</v>
      </c>
    </row>
    <row r="3052" spans="1:6" ht="15" customHeight="1">
      <c r="A3052" s="31" t="str">
        <f>+Table_2[[#This Row],[Producto]]&amp;Table_2[[#This Row],[Numero]]</f>
        <v>INTERRUPTORES Y PULSADORES285</v>
      </c>
      <c r="B3052" t="s">
        <v>10845</v>
      </c>
      <c r="C3052">
        <v>285</v>
      </c>
      <c r="D3052" t="s">
        <v>10869</v>
      </c>
      <c r="E3052" s="33">
        <f>+VLOOKUP(Table_2[[#This Row],[ID]],LISTAS[],3,0)</f>
        <v>2478.96</v>
      </c>
      <c r="F3052" s="31" t="s">
        <v>10810</v>
      </c>
    </row>
    <row r="3053" spans="1:6" ht="15" customHeight="1">
      <c r="A3053" s="31" t="str">
        <f>+Table_2[[#This Row],[Producto]]&amp;Table_2[[#This Row],[Numero]]</f>
        <v>INTERRUPTORES Y PULSADORES300</v>
      </c>
      <c r="B3053" t="s">
        <v>10845</v>
      </c>
      <c r="C3053">
        <v>300</v>
      </c>
      <c r="D3053" t="s">
        <v>10870</v>
      </c>
      <c r="E3053" s="33">
        <f>+VLOOKUP(Table_2[[#This Row],[ID]],LISTAS[],3,0)</f>
        <v>2496.56</v>
      </c>
      <c r="F3053" s="31" t="s">
        <v>10812</v>
      </c>
    </row>
    <row r="3054" spans="1:6" ht="15" customHeight="1">
      <c r="A3054" s="31" t="str">
        <f>+Table_2[[#This Row],[Producto]]&amp;Table_2[[#This Row],[Numero]]</f>
        <v>INTERRUPTORES Y PULSADORES301</v>
      </c>
      <c r="B3054" t="s">
        <v>10845</v>
      </c>
      <c r="C3054">
        <v>301</v>
      </c>
      <c r="D3054" t="s">
        <v>10871</v>
      </c>
      <c r="E3054" s="33">
        <f>+VLOOKUP(Table_2[[#This Row],[ID]],LISTAS[],3,0)</f>
        <v>2967.32</v>
      </c>
      <c r="F3054" s="31" t="s">
        <v>10814</v>
      </c>
    </row>
    <row r="3055" spans="1:6" ht="15" customHeight="1">
      <c r="A3055" s="31" t="str">
        <f>+Table_2[[#This Row],[Producto]]&amp;Table_2[[#This Row],[Numero]]</f>
        <v>INTERRUPTORES Y PULSADORES302</v>
      </c>
      <c r="B3055" t="s">
        <v>10845</v>
      </c>
      <c r="C3055">
        <v>302</v>
      </c>
      <c r="D3055" t="s">
        <v>10872</v>
      </c>
      <c r="E3055" s="33">
        <f>+VLOOKUP(Table_2[[#This Row],[ID]],LISTAS[],3,0)</f>
        <v>2615.31</v>
      </c>
      <c r="F3055" s="31" t="s">
        <v>10816</v>
      </c>
    </row>
    <row r="3056" spans="1:6" ht="15" customHeight="1">
      <c r="A3056" s="31" t="str">
        <f>+Table_2[[#This Row],[Producto]]&amp;Table_2[[#This Row],[Numero]]</f>
        <v>INTERRUPTORES Y PULSADORES320</v>
      </c>
      <c r="B3056" t="s">
        <v>10845</v>
      </c>
      <c r="C3056">
        <v>320</v>
      </c>
      <c r="D3056" t="s">
        <v>10873</v>
      </c>
      <c r="E3056" s="33">
        <f>+VLOOKUP(Table_2[[#This Row],[ID]],LISTAS[],3,0)</f>
        <v>1302.94</v>
      </c>
      <c r="F3056" s="31" t="s">
        <v>10818</v>
      </c>
    </row>
    <row r="3057" spans="1:6" ht="15" customHeight="1">
      <c r="A3057" s="31" t="str">
        <f>+Table_2[[#This Row],[Producto]]&amp;Table_2[[#This Row],[Numero]]</f>
        <v>INTERRUPTORES Y PULSADORES321</v>
      </c>
      <c r="B3057" t="s">
        <v>10845</v>
      </c>
      <c r="C3057">
        <v>321</v>
      </c>
      <c r="D3057" t="s">
        <v>10873</v>
      </c>
      <c r="E3057" s="33">
        <f>+VLOOKUP(Table_2[[#This Row],[ID]],LISTAS[],3,0)</f>
        <v>1302.94</v>
      </c>
      <c r="F3057" s="31" t="s">
        <v>10820</v>
      </c>
    </row>
    <row r="3058" spans="1:6" ht="15" customHeight="1">
      <c r="A3058" s="31" t="str">
        <f>+Table_2[[#This Row],[Producto]]&amp;Table_2[[#This Row],[Numero]]</f>
        <v>INTERRUPTORES Y PULSADORES322</v>
      </c>
      <c r="B3058" t="s">
        <v>10845</v>
      </c>
      <c r="C3058">
        <v>322</v>
      </c>
      <c r="D3058" t="s">
        <v>10873</v>
      </c>
      <c r="E3058" s="33">
        <f>+VLOOKUP(Table_2[[#This Row],[ID]],LISTAS[],3,0)</f>
        <v>1302.94</v>
      </c>
      <c r="F3058" s="31" t="s">
        <v>10822</v>
      </c>
    </row>
    <row r="3059" spans="1:6" ht="15" customHeight="1">
      <c r="A3059" s="31" t="str">
        <f>+Table_2[[#This Row],[Producto]]&amp;Table_2[[#This Row],[Numero]]</f>
        <v>INTERRUPTORES Y PULSADORES340</v>
      </c>
      <c r="B3059" t="s">
        <v>10845</v>
      </c>
      <c r="C3059">
        <v>340</v>
      </c>
      <c r="D3059" t="s">
        <v>10874</v>
      </c>
      <c r="E3059" s="33">
        <f>+VLOOKUP(Table_2[[#This Row],[ID]],LISTAS[],3,0)</f>
        <v>1413.23</v>
      </c>
      <c r="F3059" s="31" t="s">
        <v>10824</v>
      </c>
    </row>
    <row r="3060" spans="1:6" ht="15" customHeight="1">
      <c r="A3060" s="31" t="str">
        <f>+Table_2[[#This Row],[Producto]]&amp;Table_2[[#This Row],[Numero]]</f>
        <v>INTERRUPTORES Y PULSADORES341</v>
      </c>
      <c r="B3060" t="s">
        <v>10845</v>
      </c>
      <c r="C3060">
        <v>341</v>
      </c>
      <c r="D3060" t="s">
        <v>10875</v>
      </c>
      <c r="E3060" s="33">
        <f>+VLOOKUP(Table_2[[#This Row],[ID]],LISTAS[],3,0)</f>
        <v>3501.56</v>
      </c>
      <c r="F3060" s="31" t="s">
        <v>10826</v>
      </c>
    </row>
    <row r="3061" spans="1:6" ht="15" customHeight="1">
      <c r="A3061" s="31" t="str">
        <f>+Table_2[[#This Row],[Producto]]&amp;Table_2[[#This Row],[Numero]]</f>
        <v>INTERRUPTORES Y PULSADORES580</v>
      </c>
      <c r="B3061" t="s">
        <v>10845</v>
      </c>
      <c r="C3061">
        <v>580</v>
      </c>
      <c r="D3061" t="s">
        <v>10876</v>
      </c>
      <c r="E3061" s="33">
        <f>+VLOOKUP(Table_2[[#This Row],[ID]],LISTAS[],3,0)</f>
        <v>2597.77</v>
      </c>
      <c r="F3061" s="31" t="s">
        <v>10828</v>
      </c>
    </row>
    <row r="3062" spans="1:6" ht="15" customHeight="1">
      <c r="A3062" s="31" t="str">
        <f>+Table_2[[#This Row],[Producto]]&amp;Table_2[[#This Row],[Numero]]</f>
        <v>INTERRUPTORES Y PULSADORES600</v>
      </c>
      <c r="B3062" t="s">
        <v>10845</v>
      </c>
      <c r="C3062">
        <v>600</v>
      </c>
      <c r="D3062" t="s">
        <v>10877</v>
      </c>
      <c r="E3062" s="33">
        <f>+VLOOKUP(Table_2[[#This Row],[ID]],LISTAS[],3,0)</f>
        <v>3529.27</v>
      </c>
      <c r="F3062" s="31" t="s">
        <v>10830</v>
      </c>
    </row>
    <row r="3063" spans="1:6" ht="15" customHeight="1">
      <c r="A3063" s="31" t="str">
        <f>+Table_2[[#This Row],[Producto]]&amp;Table_2[[#This Row],[Numero]]</f>
        <v>INTERRUPTORES Y PULSADORES700</v>
      </c>
      <c r="B3063" t="s">
        <v>10845</v>
      </c>
      <c r="C3063">
        <v>700</v>
      </c>
      <c r="D3063" t="s">
        <v>10878</v>
      </c>
      <c r="E3063" s="33">
        <f>+VLOOKUP(Table_2[[#This Row],[ID]],LISTAS[],3,0)</f>
        <v>2691.83</v>
      </c>
      <c r="F3063" s="31" t="s">
        <v>10832</v>
      </c>
    </row>
    <row r="3064" spans="1:6" ht="15" customHeight="1">
      <c r="A3064" s="31" t="str">
        <f>+Table_2[[#This Row],[Producto]]&amp;Table_2[[#This Row],[Numero]]</f>
        <v>INTERRUPTORES Y PULSADORES701</v>
      </c>
      <c r="B3064" t="s">
        <v>10845</v>
      </c>
      <c r="C3064">
        <v>701</v>
      </c>
      <c r="D3064" t="s">
        <v>10879</v>
      </c>
      <c r="E3064" s="33">
        <f>+VLOOKUP(Table_2[[#This Row],[ID]],LISTAS[],3,0)</f>
        <v>2058.7800000000002</v>
      </c>
      <c r="F3064" s="31" t="s">
        <v>10834</v>
      </c>
    </row>
    <row r="3065" spans="1:6" ht="15" customHeight="1">
      <c r="A3065" s="31" t="str">
        <f>+Table_2[[#This Row],[Producto]]&amp;Table_2[[#This Row],[Numero]]</f>
        <v>INTERRUPTORES Y PULSADORES850</v>
      </c>
      <c r="B3065" t="s">
        <v>10845</v>
      </c>
      <c r="C3065">
        <v>850</v>
      </c>
      <c r="D3065" t="s">
        <v>10880</v>
      </c>
      <c r="E3065" s="33">
        <f>+VLOOKUP(Table_2[[#This Row],[ID]],LISTAS[],3,0)</f>
        <v>4088.31</v>
      </c>
      <c r="F3065" s="31" t="s">
        <v>10836</v>
      </c>
    </row>
    <row r="3066" spans="1:6" ht="15" customHeight="1">
      <c r="A3066" s="31" t="str">
        <f>+Table_2[[#This Row],[Producto]]&amp;Table_2[[#This Row],[Numero]]</f>
        <v>INTERRUPTORES Y PULSADORES860</v>
      </c>
      <c r="B3066" t="s">
        <v>10845</v>
      </c>
      <c r="C3066">
        <v>860</v>
      </c>
      <c r="D3066" t="s">
        <v>10881</v>
      </c>
      <c r="E3066" s="33">
        <f>+VLOOKUP(Table_2[[#This Row],[ID]],LISTAS[],3,0)</f>
        <v>3874.65</v>
      </c>
      <c r="F3066" s="31" t="s">
        <v>10838</v>
      </c>
    </row>
    <row r="3067" spans="1:6" ht="15" customHeight="1">
      <c r="A3067" s="31" t="str">
        <f>+Table_2[[#This Row],[Producto]]&amp;Table_2[[#This Row],[Numero]]</f>
        <v>INTERRUPTORES Y PULSADORES900</v>
      </c>
      <c r="B3067" t="s">
        <v>10845</v>
      </c>
      <c r="C3067">
        <v>900</v>
      </c>
      <c r="D3067" t="s">
        <v>10882</v>
      </c>
      <c r="E3067" s="33">
        <f>+VLOOKUP(Table_2[[#This Row],[ID]],LISTAS[],3,0)</f>
        <v>2366.9</v>
      </c>
      <c r="F3067" s="31" t="s">
        <v>10840</v>
      </c>
    </row>
    <row r="3068" spans="1:6" ht="15" customHeight="1">
      <c r="A3068" s="31" t="str">
        <f>+Table_2[[#This Row],[Producto]]&amp;Table_2[[#This Row],[Numero]]</f>
        <v>INTERRUPTORES Y PULSADORES901</v>
      </c>
      <c r="B3068" t="s">
        <v>10845</v>
      </c>
      <c r="C3068">
        <v>901</v>
      </c>
      <c r="D3068" t="s">
        <v>10883</v>
      </c>
      <c r="E3068" s="33">
        <f>+VLOOKUP(Table_2[[#This Row],[ID]],LISTAS[],3,0)</f>
        <v>1083.22</v>
      </c>
      <c r="F3068" s="31" t="s">
        <v>10842</v>
      </c>
    </row>
    <row r="3069" spans="1:6" ht="15" customHeight="1">
      <c r="A3069" s="31" t="str">
        <f>+Table_2[[#This Row],[Producto]]&amp;Table_2[[#This Row],[Numero]]</f>
        <v>CLIPS IMPORTADOS500</v>
      </c>
      <c r="B3069" t="s">
        <v>11741</v>
      </c>
      <c r="C3069">
        <v>500</v>
      </c>
      <c r="D3069" t="s">
        <v>11742</v>
      </c>
      <c r="E3069" s="33">
        <f>+VLOOKUP(Table_2[[#This Row],[ID]],LISTAS[],3,0)</f>
        <v>1260.8699999999999</v>
      </c>
      <c r="F3069" s="31" t="s">
        <v>10918</v>
      </c>
    </row>
    <row r="3070" spans="1:6" ht="15" customHeight="1">
      <c r="A3070" s="31" t="str">
        <f>+Table_2[[#This Row],[Producto]]&amp;Table_2[[#This Row],[Numero]]</f>
        <v>CLIPS IMPORTADOS501</v>
      </c>
      <c r="B3070" t="s">
        <v>11741</v>
      </c>
      <c r="C3070">
        <v>501</v>
      </c>
      <c r="D3070" t="s">
        <v>11742</v>
      </c>
      <c r="E3070" s="33">
        <f>+VLOOKUP(Table_2[[#This Row],[ID]],LISTAS[],3,0)</f>
        <v>1228.26</v>
      </c>
      <c r="F3070" s="31" t="s">
        <v>10920</v>
      </c>
    </row>
    <row r="3071" spans="1:6" ht="15" customHeight="1">
      <c r="A3071" s="31" t="str">
        <f>+Table_2[[#This Row],[Producto]]&amp;Table_2[[#This Row],[Numero]]</f>
        <v>CLIPS IMPORTADOS502</v>
      </c>
      <c r="B3071" t="s">
        <v>11741</v>
      </c>
      <c r="C3071">
        <v>502</v>
      </c>
      <c r="D3071" t="s">
        <v>11743</v>
      </c>
      <c r="E3071" s="33">
        <f>+VLOOKUP(Table_2[[#This Row],[ID]],LISTAS[],3,0)</f>
        <v>1293.48</v>
      </c>
      <c r="F3071" s="31" t="s">
        <v>10922</v>
      </c>
    </row>
    <row r="3072" spans="1:6" ht="15" customHeight="1">
      <c r="A3072" s="31" t="str">
        <f>+Table_2[[#This Row],[Producto]]&amp;Table_2[[#This Row],[Numero]]</f>
        <v>CLIPS IMPORTADOS503</v>
      </c>
      <c r="B3072" t="s">
        <v>11741</v>
      </c>
      <c r="C3072">
        <v>503</v>
      </c>
      <c r="D3072" t="s">
        <v>11744</v>
      </c>
      <c r="E3072" s="33">
        <f>+VLOOKUP(Table_2[[#This Row],[ID]],LISTAS[],3,0)</f>
        <v>1293.48</v>
      </c>
      <c r="F3072" s="31" t="s">
        <v>10924</v>
      </c>
    </row>
    <row r="3073" spans="1:6" ht="15" customHeight="1">
      <c r="A3073" s="31" t="str">
        <f>+Table_2[[#This Row],[Producto]]&amp;Table_2[[#This Row],[Numero]]</f>
        <v>CLIPS IMPORTADOS504</v>
      </c>
      <c r="B3073" t="s">
        <v>11741</v>
      </c>
      <c r="C3073">
        <v>504</v>
      </c>
      <c r="D3073" t="s">
        <v>11745</v>
      </c>
      <c r="E3073" s="33">
        <f>+VLOOKUP(Table_2[[#This Row],[ID]],LISTAS[],3,0)</f>
        <v>847.83</v>
      </c>
      <c r="F3073" s="31" t="s">
        <v>10926</v>
      </c>
    </row>
    <row r="3074" spans="1:6" ht="15" customHeight="1">
      <c r="A3074" s="31" t="str">
        <f>+Table_2[[#This Row],[Producto]]&amp;Table_2[[#This Row],[Numero]]</f>
        <v>CLIPS IMPORTADOS505</v>
      </c>
      <c r="B3074" t="s">
        <v>11741</v>
      </c>
      <c r="C3074">
        <v>505</v>
      </c>
      <c r="D3074" t="s">
        <v>11746</v>
      </c>
      <c r="E3074" s="33">
        <f>+VLOOKUP(Table_2[[#This Row],[ID]],LISTAS[],3,0)</f>
        <v>1478.26</v>
      </c>
      <c r="F3074" s="31" t="s">
        <v>10928</v>
      </c>
    </row>
    <row r="3075" spans="1:6" ht="15" customHeight="1">
      <c r="A3075" s="31" t="str">
        <f>+Table_2[[#This Row],[Producto]]&amp;Table_2[[#This Row],[Numero]]</f>
        <v>CLIPS IMPORTADOS506</v>
      </c>
      <c r="B3075" t="s">
        <v>11741</v>
      </c>
      <c r="C3075">
        <v>506</v>
      </c>
      <c r="D3075" t="s">
        <v>11747</v>
      </c>
      <c r="E3075" s="33">
        <f>+VLOOKUP(Table_2[[#This Row],[ID]],LISTAS[],3,0)</f>
        <v>1130.43</v>
      </c>
      <c r="F3075" s="31" t="s">
        <v>10930</v>
      </c>
    </row>
    <row r="3076" spans="1:6" ht="15" customHeight="1">
      <c r="A3076" s="31" t="str">
        <f>+Table_2[[#This Row],[Producto]]&amp;Table_2[[#This Row],[Numero]]</f>
        <v>CLIPS IMPORTADOS507</v>
      </c>
      <c r="B3076" t="s">
        <v>11741</v>
      </c>
      <c r="C3076">
        <v>507</v>
      </c>
      <c r="D3076" t="s">
        <v>11748</v>
      </c>
      <c r="E3076" s="33">
        <f>+VLOOKUP(Table_2[[#This Row],[ID]],LISTAS[],3,0)</f>
        <v>1043.48</v>
      </c>
      <c r="F3076" s="31" t="s">
        <v>10932</v>
      </c>
    </row>
    <row r="3077" spans="1:6" ht="15" customHeight="1">
      <c r="A3077" s="31" t="str">
        <f>+Table_2[[#This Row],[Producto]]&amp;Table_2[[#This Row],[Numero]]</f>
        <v>CLIPS IMPORTADOS508</v>
      </c>
      <c r="B3077" t="s">
        <v>11741</v>
      </c>
      <c r="C3077">
        <v>508</v>
      </c>
      <c r="D3077" t="s">
        <v>11749</v>
      </c>
      <c r="E3077" s="33">
        <f>+VLOOKUP(Table_2[[#This Row],[ID]],LISTAS[],3,0)</f>
        <v>891.3</v>
      </c>
      <c r="F3077" s="31" t="s">
        <v>10934</v>
      </c>
    </row>
    <row r="3078" spans="1:6" ht="15" customHeight="1">
      <c r="A3078" s="31" t="str">
        <f>+Table_2[[#This Row],[Producto]]&amp;Table_2[[#This Row],[Numero]]</f>
        <v>CLIPS IMPORTADOS509</v>
      </c>
      <c r="B3078" t="s">
        <v>11741</v>
      </c>
      <c r="C3078">
        <v>509</v>
      </c>
      <c r="D3078" t="s">
        <v>11750</v>
      </c>
      <c r="E3078" s="33">
        <f>+VLOOKUP(Table_2[[#This Row],[ID]],LISTAS[],3,0)</f>
        <v>1260.8699999999999</v>
      </c>
      <c r="F3078" s="31" t="s">
        <v>10936</v>
      </c>
    </row>
    <row r="3079" spans="1:6" ht="15" customHeight="1">
      <c r="A3079" s="31" t="str">
        <f>+Table_2[[#This Row],[Producto]]&amp;Table_2[[#This Row],[Numero]]</f>
        <v>CLIPS IMPORTADOS510</v>
      </c>
      <c r="B3079" t="s">
        <v>11741</v>
      </c>
      <c r="C3079">
        <v>510</v>
      </c>
      <c r="D3079" t="s">
        <v>11751</v>
      </c>
      <c r="E3079" s="33">
        <f>+VLOOKUP(Table_2[[#This Row],[ID]],LISTAS[],3,0)</f>
        <v>913.04</v>
      </c>
      <c r="F3079" s="31" t="s">
        <v>10938</v>
      </c>
    </row>
    <row r="3080" spans="1:6" ht="15" customHeight="1">
      <c r="A3080" s="31" t="str">
        <f>+Table_2[[#This Row],[Producto]]&amp;Table_2[[#This Row],[Numero]]</f>
        <v>CLIPS IMPORTADOS511</v>
      </c>
      <c r="B3080" t="s">
        <v>11741</v>
      </c>
      <c r="C3080">
        <v>511</v>
      </c>
      <c r="D3080" t="s">
        <v>11752</v>
      </c>
      <c r="E3080" s="33">
        <f>+VLOOKUP(Table_2[[#This Row],[ID]],LISTAS[],3,0)</f>
        <v>1130.43</v>
      </c>
      <c r="F3080" s="31" t="s">
        <v>10940</v>
      </c>
    </row>
    <row r="3081" spans="1:6" ht="15" customHeight="1">
      <c r="A3081" s="31" t="str">
        <f>+Table_2[[#This Row],[Producto]]&amp;Table_2[[#This Row],[Numero]]</f>
        <v>CLIPS IMPORTADOS512</v>
      </c>
      <c r="B3081" t="s">
        <v>11741</v>
      </c>
      <c r="C3081">
        <v>512</v>
      </c>
      <c r="D3081" t="s">
        <v>11749</v>
      </c>
      <c r="E3081" s="33">
        <f>+VLOOKUP(Table_2[[#This Row],[ID]],LISTAS[],3,0)</f>
        <v>891.3</v>
      </c>
      <c r="F3081" s="31" t="s">
        <v>10942</v>
      </c>
    </row>
    <row r="3082" spans="1:6" ht="15" customHeight="1">
      <c r="A3082" s="31" t="str">
        <f>+Table_2[[#This Row],[Producto]]&amp;Table_2[[#This Row],[Numero]]</f>
        <v>CLIPS IMPORTADOS513</v>
      </c>
      <c r="B3082" t="s">
        <v>11741</v>
      </c>
      <c r="C3082">
        <v>513</v>
      </c>
      <c r="D3082" t="s">
        <v>11753</v>
      </c>
      <c r="E3082" s="33">
        <f>+VLOOKUP(Table_2[[#This Row],[ID]],LISTAS[],3,0)</f>
        <v>1228.26</v>
      </c>
      <c r="F3082" s="31" t="s">
        <v>10944</v>
      </c>
    </row>
    <row r="3083" spans="1:6" ht="15" customHeight="1">
      <c r="A3083" s="31" t="str">
        <f>+Table_2[[#This Row],[Producto]]&amp;Table_2[[#This Row],[Numero]]</f>
        <v>CLIPS IMPORTADOS514</v>
      </c>
      <c r="B3083" t="s">
        <v>11741</v>
      </c>
      <c r="C3083">
        <v>514</v>
      </c>
      <c r="D3083" t="s">
        <v>11754</v>
      </c>
      <c r="E3083" s="33">
        <f>+VLOOKUP(Table_2[[#This Row],[ID]],LISTAS[],3,0)</f>
        <v>1130.43</v>
      </c>
      <c r="F3083" s="31" t="s">
        <v>10946</v>
      </c>
    </row>
    <row r="3084" spans="1:6" ht="15" customHeight="1">
      <c r="A3084" s="31" t="str">
        <f>+Table_2[[#This Row],[Producto]]&amp;Table_2[[#This Row],[Numero]]</f>
        <v>CLIPS IMPORTADOS515</v>
      </c>
      <c r="B3084" t="s">
        <v>11741</v>
      </c>
      <c r="C3084">
        <v>515</v>
      </c>
      <c r="D3084" t="s">
        <v>11755</v>
      </c>
      <c r="E3084" s="33">
        <f>+VLOOKUP(Table_2[[#This Row],[ID]],LISTAS[],3,0)</f>
        <v>891.3</v>
      </c>
      <c r="F3084" s="31" t="s">
        <v>10948</v>
      </c>
    </row>
    <row r="3085" spans="1:6" ht="15" customHeight="1">
      <c r="A3085" s="31" t="str">
        <f>+Table_2[[#This Row],[Producto]]&amp;Table_2[[#This Row],[Numero]]</f>
        <v>CLIPS IMPORTADOS516</v>
      </c>
      <c r="B3085" t="s">
        <v>11741</v>
      </c>
      <c r="C3085">
        <v>516</v>
      </c>
      <c r="D3085" t="s">
        <v>11756</v>
      </c>
      <c r="E3085" s="33">
        <f>+VLOOKUP(Table_2[[#This Row],[ID]],LISTAS[],3,0)</f>
        <v>891.3</v>
      </c>
      <c r="F3085" s="31" t="s">
        <v>10950</v>
      </c>
    </row>
    <row r="3086" spans="1:6" ht="15" customHeight="1">
      <c r="A3086" s="31" t="str">
        <f>+Table_2[[#This Row],[Producto]]&amp;Table_2[[#This Row],[Numero]]</f>
        <v>CLIPS IMPORTADOS517</v>
      </c>
      <c r="B3086" t="s">
        <v>11741</v>
      </c>
      <c r="C3086">
        <v>517</v>
      </c>
      <c r="D3086" t="s">
        <v>11757</v>
      </c>
      <c r="E3086" s="33">
        <f>+VLOOKUP(Table_2[[#This Row],[ID]],LISTAS[],3,0)</f>
        <v>1043.48</v>
      </c>
      <c r="F3086" s="31" t="s">
        <v>10952</v>
      </c>
    </row>
    <row r="3087" spans="1:6" ht="15" customHeight="1">
      <c r="A3087" s="31" t="str">
        <f>+Table_2[[#This Row],[Producto]]&amp;Table_2[[#This Row],[Numero]]</f>
        <v>CLIPS IMPORTADOS518</v>
      </c>
      <c r="B3087" t="s">
        <v>11741</v>
      </c>
      <c r="C3087">
        <v>518</v>
      </c>
      <c r="D3087" t="s">
        <v>11758</v>
      </c>
      <c r="E3087" s="33">
        <f>+VLOOKUP(Table_2[[#This Row],[ID]],LISTAS[],3,0)</f>
        <v>847.83</v>
      </c>
      <c r="F3087" s="31" t="s">
        <v>10954</v>
      </c>
    </row>
    <row r="3088" spans="1:6" ht="15" customHeight="1">
      <c r="A3088" s="31" t="str">
        <f>+Table_2[[#This Row],[Producto]]&amp;Table_2[[#This Row],[Numero]]</f>
        <v>CLIPS IMPORTADOS519</v>
      </c>
      <c r="B3088" t="s">
        <v>11741</v>
      </c>
      <c r="C3088">
        <v>519</v>
      </c>
      <c r="D3088" t="s">
        <v>11759</v>
      </c>
      <c r="E3088" s="33">
        <f>+VLOOKUP(Table_2[[#This Row],[ID]],LISTAS[],3,0)</f>
        <v>1130.43</v>
      </c>
      <c r="F3088" s="31" t="s">
        <v>10956</v>
      </c>
    </row>
    <row r="3089" spans="1:6" ht="15" customHeight="1">
      <c r="A3089" s="31" t="str">
        <f>+Table_2[[#This Row],[Producto]]&amp;Table_2[[#This Row],[Numero]]</f>
        <v>CLIPS IMPORTADOS520</v>
      </c>
      <c r="B3089" t="s">
        <v>11741</v>
      </c>
      <c r="C3089">
        <v>520</v>
      </c>
      <c r="D3089" t="s">
        <v>11760</v>
      </c>
      <c r="E3089" s="33">
        <f>+VLOOKUP(Table_2[[#This Row],[ID]],LISTAS[],3,0)</f>
        <v>782.61</v>
      </c>
      <c r="F3089" s="31" t="s">
        <v>10958</v>
      </c>
    </row>
    <row r="3090" spans="1:6" ht="15" customHeight="1">
      <c r="A3090" s="31" t="str">
        <f>+Table_2[[#This Row],[Producto]]&amp;Table_2[[#This Row],[Numero]]</f>
        <v>CLIPS IMPORTADOS521</v>
      </c>
      <c r="B3090" t="s">
        <v>11741</v>
      </c>
      <c r="C3090">
        <v>521</v>
      </c>
      <c r="D3090" t="s">
        <v>11761</v>
      </c>
      <c r="E3090" s="33">
        <f>+VLOOKUP(Table_2[[#This Row],[ID]],LISTAS[],3,0)</f>
        <v>847.83</v>
      </c>
      <c r="F3090" s="31" t="s">
        <v>10960</v>
      </c>
    </row>
    <row r="3091" spans="1:6" ht="15" customHeight="1">
      <c r="A3091" s="31" t="str">
        <f>+Table_2[[#This Row],[Producto]]&amp;Table_2[[#This Row],[Numero]]</f>
        <v>CLIPS IMPORTADOS522</v>
      </c>
      <c r="B3091" t="s">
        <v>11741</v>
      </c>
      <c r="C3091">
        <v>522</v>
      </c>
      <c r="D3091" t="s">
        <v>11762</v>
      </c>
      <c r="E3091" s="33">
        <f>+VLOOKUP(Table_2[[#This Row],[ID]],LISTAS[],3,0)</f>
        <v>782.61</v>
      </c>
      <c r="F3091" s="31" t="s">
        <v>10962</v>
      </c>
    </row>
    <row r="3092" spans="1:6" ht="15" customHeight="1">
      <c r="A3092" s="31" t="str">
        <f>+Table_2[[#This Row],[Producto]]&amp;Table_2[[#This Row],[Numero]]</f>
        <v>CLIPS IMPORTADOS523</v>
      </c>
      <c r="B3092" t="s">
        <v>11741</v>
      </c>
      <c r="C3092">
        <v>523</v>
      </c>
      <c r="D3092" t="s">
        <v>11763</v>
      </c>
      <c r="E3092" s="33">
        <f>+VLOOKUP(Table_2[[#This Row],[ID]],LISTAS[],3,0)</f>
        <v>1043.48</v>
      </c>
      <c r="F3092" s="31" t="s">
        <v>10964</v>
      </c>
    </row>
    <row r="3093" spans="1:6" ht="15" customHeight="1">
      <c r="A3093" s="31" t="str">
        <f>+Table_2[[#This Row],[Producto]]&amp;Table_2[[#This Row],[Numero]]</f>
        <v>CLIPS IMPORTADOS524</v>
      </c>
      <c r="B3093" t="s">
        <v>11741</v>
      </c>
      <c r="C3093">
        <v>524</v>
      </c>
      <c r="D3093" t="s">
        <v>11764</v>
      </c>
      <c r="E3093" s="33">
        <f>+VLOOKUP(Table_2[[#This Row],[ID]],LISTAS[],3,0)</f>
        <v>1217.3900000000001</v>
      </c>
      <c r="F3093" s="31" t="s">
        <v>10966</v>
      </c>
    </row>
    <row r="3094" spans="1:6" ht="15" customHeight="1">
      <c r="A3094" s="31" t="str">
        <f>+Table_2[[#This Row],[Producto]]&amp;Table_2[[#This Row],[Numero]]</f>
        <v>CLIPS IMPORTADOS525</v>
      </c>
      <c r="B3094" t="s">
        <v>11741</v>
      </c>
      <c r="C3094">
        <v>525</v>
      </c>
      <c r="D3094" t="s">
        <v>11765</v>
      </c>
      <c r="E3094" s="33">
        <f>+VLOOKUP(Table_2[[#This Row],[ID]],LISTAS[],3,0)</f>
        <v>978.26</v>
      </c>
      <c r="F3094" s="31" t="s">
        <v>10968</v>
      </c>
    </row>
    <row r="3095" spans="1:6" ht="15" customHeight="1">
      <c r="A3095" s="31" t="str">
        <f>+Table_2[[#This Row],[Producto]]&amp;Table_2[[#This Row],[Numero]]</f>
        <v>CLIPS IMPORTADOS526</v>
      </c>
      <c r="B3095" t="s">
        <v>11741</v>
      </c>
      <c r="C3095">
        <v>526</v>
      </c>
      <c r="D3095" t="s">
        <v>11766</v>
      </c>
      <c r="E3095" s="33">
        <f>+VLOOKUP(Table_2[[#This Row],[ID]],LISTAS[],3,0)</f>
        <v>978.26</v>
      </c>
      <c r="F3095" s="31" t="s">
        <v>10970</v>
      </c>
    </row>
    <row r="3096" spans="1:6" ht="15" customHeight="1">
      <c r="A3096" s="31" t="str">
        <f>+Table_2[[#This Row],[Producto]]&amp;Table_2[[#This Row],[Numero]]</f>
        <v>CLIPS IMPORTADOS527</v>
      </c>
      <c r="B3096" t="s">
        <v>11741</v>
      </c>
      <c r="C3096">
        <v>527</v>
      </c>
      <c r="D3096" t="s">
        <v>11766</v>
      </c>
      <c r="E3096" s="33">
        <f>+VLOOKUP(Table_2[[#This Row],[ID]],LISTAS[],3,0)</f>
        <v>978.26</v>
      </c>
      <c r="F3096" s="31" t="s">
        <v>10972</v>
      </c>
    </row>
    <row r="3097" spans="1:6" ht="15" customHeight="1">
      <c r="A3097" s="31" t="str">
        <f>+Table_2[[#This Row],[Producto]]&amp;Table_2[[#This Row],[Numero]]</f>
        <v>CLIPS IMPORTADOS528</v>
      </c>
      <c r="B3097" t="s">
        <v>11741</v>
      </c>
      <c r="C3097">
        <v>528</v>
      </c>
      <c r="D3097" t="s">
        <v>11767</v>
      </c>
      <c r="E3097" s="33">
        <f>+VLOOKUP(Table_2[[#This Row],[ID]],LISTAS[],3,0)</f>
        <v>1130.43</v>
      </c>
      <c r="F3097" s="31" t="s">
        <v>10974</v>
      </c>
    </row>
    <row r="3098" spans="1:6" ht="15" customHeight="1">
      <c r="A3098" s="31" t="str">
        <f>+Table_2[[#This Row],[Producto]]&amp;Table_2[[#This Row],[Numero]]</f>
        <v>CLIPS IMPORTADOS529</v>
      </c>
      <c r="B3098" t="s">
        <v>11741</v>
      </c>
      <c r="C3098">
        <v>529</v>
      </c>
      <c r="D3098" t="s">
        <v>11748</v>
      </c>
      <c r="E3098" s="33">
        <f>+VLOOKUP(Table_2[[#This Row],[ID]],LISTAS[],3,0)</f>
        <v>978.26</v>
      </c>
      <c r="F3098" s="31" t="s">
        <v>10976</v>
      </c>
    </row>
    <row r="3099" spans="1:6" ht="15" customHeight="1">
      <c r="A3099" s="31" t="str">
        <f>+Table_2[[#This Row],[Producto]]&amp;Table_2[[#This Row],[Numero]]</f>
        <v>CLIPS IMPORTADOS530</v>
      </c>
      <c r="B3099" t="s">
        <v>11741</v>
      </c>
      <c r="C3099">
        <v>530</v>
      </c>
      <c r="D3099" t="s">
        <v>11768</v>
      </c>
      <c r="E3099" s="33">
        <f>+VLOOKUP(Table_2[[#This Row],[ID]],LISTAS[],3,0)</f>
        <v>1130.43</v>
      </c>
      <c r="F3099" s="31" t="s">
        <v>10978</v>
      </c>
    </row>
    <row r="3100" spans="1:6" ht="15" customHeight="1">
      <c r="A3100" s="31" t="str">
        <f>+Table_2[[#This Row],[Producto]]&amp;Table_2[[#This Row],[Numero]]</f>
        <v>CLIPS IMPORTADOS531</v>
      </c>
      <c r="B3100" t="s">
        <v>11741</v>
      </c>
      <c r="C3100">
        <v>531</v>
      </c>
      <c r="D3100" t="s">
        <v>11769</v>
      </c>
      <c r="E3100" s="33">
        <f>+VLOOKUP(Table_2[[#This Row],[ID]],LISTAS[],3,0)</f>
        <v>1130.43</v>
      </c>
      <c r="F3100" s="31" t="s">
        <v>10980</v>
      </c>
    </row>
    <row r="3101" spans="1:6" ht="15" customHeight="1">
      <c r="A3101" s="31" t="str">
        <f>+Table_2[[#This Row],[Producto]]&amp;Table_2[[#This Row],[Numero]]</f>
        <v>CLIPS IMPORTADOS532</v>
      </c>
      <c r="B3101" t="s">
        <v>11741</v>
      </c>
      <c r="C3101">
        <v>532</v>
      </c>
      <c r="D3101" t="s">
        <v>11759</v>
      </c>
      <c r="E3101" s="33">
        <f>+VLOOKUP(Table_2[[#This Row],[ID]],LISTAS[],3,0)</f>
        <v>1293.48</v>
      </c>
      <c r="F3101" s="31" t="s">
        <v>10982</v>
      </c>
    </row>
    <row r="3102" spans="1:6" ht="15" customHeight="1">
      <c r="A3102" s="31" t="str">
        <f>+Table_2[[#This Row],[Producto]]&amp;Table_2[[#This Row],[Numero]]</f>
        <v>CLIPS IMPORTADOS533</v>
      </c>
      <c r="B3102" t="s">
        <v>11741</v>
      </c>
      <c r="C3102">
        <v>533</v>
      </c>
      <c r="D3102" t="s">
        <v>11770</v>
      </c>
      <c r="E3102" s="33">
        <f>+VLOOKUP(Table_2[[#This Row],[ID]],LISTAS[],3,0)</f>
        <v>1065.22</v>
      </c>
      <c r="F3102" s="31" t="s">
        <v>10984</v>
      </c>
    </row>
    <row r="3103" spans="1:6" ht="15" customHeight="1">
      <c r="A3103" s="31" t="str">
        <f>+Table_2[[#This Row],[Producto]]&amp;Table_2[[#This Row],[Numero]]</f>
        <v>CLIPS IMPORTADOS534</v>
      </c>
      <c r="B3103" t="s">
        <v>11741</v>
      </c>
      <c r="C3103">
        <v>534</v>
      </c>
      <c r="D3103" t="s">
        <v>11748</v>
      </c>
      <c r="E3103" s="33">
        <f>+VLOOKUP(Table_2[[#This Row],[ID]],LISTAS[],3,0)</f>
        <v>1065.22</v>
      </c>
      <c r="F3103" s="31" t="s">
        <v>10986</v>
      </c>
    </row>
    <row r="3104" spans="1:6" ht="15" customHeight="1">
      <c r="A3104" s="31" t="str">
        <f>+Table_2[[#This Row],[Producto]]&amp;Table_2[[#This Row],[Numero]]</f>
        <v>CLIPS IMPORTADOS535</v>
      </c>
      <c r="B3104" t="s">
        <v>11741</v>
      </c>
      <c r="C3104">
        <v>535</v>
      </c>
      <c r="D3104" t="s">
        <v>11771</v>
      </c>
      <c r="E3104" s="33">
        <f>+VLOOKUP(Table_2[[#This Row],[ID]],LISTAS[],3,0)</f>
        <v>1065.22</v>
      </c>
      <c r="F3104" s="31" t="s">
        <v>10988</v>
      </c>
    </row>
    <row r="3105" spans="1:6" ht="15" customHeight="1">
      <c r="A3105" s="31" t="str">
        <f>+Table_2[[#This Row],[Producto]]&amp;Table_2[[#This Row],[Numero]]</f>
        <v>CLIPS IMPORTADOS536</v>
      </c>
      <c r="B3105" t="s">
        <v>11741</v>
      </c>
      <c r="C3105">
        <v>536</v>
      </c>
      <c r="D3105" t="s">
        <v>11772</v>
      </c>
      <c r="E3105" s="33">
        <f>+VLOOKUP(Table_2[[#This Row],[ID]],LISTAS[],3,0)</f>
        <v>1065.22</v>
      </c>
      <c r="F3105" s="31" t="s">
        <v>10990</v>
      </c>
    </row>
    <row r="3106" spans="1:6" ht="15" customHeight="1">
      <c r="A3106" s="31" t="str">
        <f>+Table_2[[#This Row],[Producto]]&amp;Table_2[[#This Row],[Numero]]</f>
        <v>CLIPS IMPORTADOS537</v>
      </c>
      <c r="B3106" t="s">
        <v>11741</v>
      </c>
      <c r="C3106">
        <v>537</v>
      </c>
      <c r="D3106" t="s">
        <v>11773</v>
      </c>
      <c r="E3106" s="33">
        <f>+VLOOKUP(Table_2[[#This Row],[ID]],LISTAS[],3,0)</f>
        <v>695.65</v>
      </c>
      <c r="F3106" s="31" t="s">
        <v>10992</v>
      </c>
    </row>
    <row r="3107" spans="1:6" ht="15" customHeight="1">
      <c r="A3107" s="31" t="str">
        <f>+Table_2[[#This Row],[Producto]]&amp;Table_2[[#This Row],[Numero]]</f>
        <v>CLIPS IMPORTADOS538</v>
      </c>
      <c r="B3107" t="s">
        <v>11741</v>
      </c>
      <c r="C3107">
        <v>538</v>
      </c>
      <c r="D3107" t="s">
        <v>11774</v>
      </c>
      <c r="E3107" s="33">
        <f>+VLOOKUP(Table_2[[#This Row],[ID]],LISTAS[],3,0)</f>
        <v>695.65</v>
      </c>
      <c r="F3107" s="31" t="s">
        <v>10994</v>
      </c>
    </row>
    <row r="3108" spans="1:6" ht="15" customHeight="1">
      <c r="A3108" s="31" t="str">
        <f>+Table_2[[#This Row],[Producto]]&amp;Table_2[[#This Row],[Numero]]</f>
        <v>CLIPS IMPORTADOS539</v>
      </c>
      <c r="B3108" t="s">
        <v>11741</v>
      </c>
      <c r="C3108">
        <v>539</v>
      </c>
      <c r="D3108" t="s">
        <v>11775</v>
      </c>
      <c r="E3108" s="33">
        <f>+VLOOKUP(Table_2[[#This Row],[ID]],LISTAS[],3,0)</f>
        <v>847.83</v>
      </c>
      <c r="F3108" s="31" t="s">
        <v>10996</v>
      </c>
    </row>
    <row r="3109" spans="1:6" ht="15" customHeight="1">
      <c r="A3109" s="31" t="str">
        <f>+Table_2[[#This Row],[Producto]]&amp;Table_2[[#This Row],[Numero]]</f>
        <v>CLIPS IMPORTADOS560</v>
      </c>
      <c r="B3109" t="s">
        <v>11741</v>
      </c>
      <c r="C3109">
        <v>560</v>
      </c>
      <c r="D3109" t="s">
        <v>11776</v>
      </c>
      <c r="E3109" s="33">
        <f>+VLOOKUP(Table_2[[#This Row],[ID]],LISTAS[],3,0)</f>
        <v>913.04</v>
      </c>
      <c r="F3109" s="31" t="s">
        <v>10998</v>
      </c>
    </row>
    <row r="3110" spans="1:6" ht="15" customHeight="1">
      <c r="A3110" s="31" t="str">
        <f>+Table_2[[#This Row],[Producto]]&amp;Table_2[[#This Row],[Numero]]</f>
        <v>CLIPS IMPORTADOS561</v>
      </c>
      <c r="B3110" t="s">
        <v>11741</v>
      </c>
      <c r="C3110">
        <v>561</v>
      </c>
      <c r="D3110" t="s">
        <v>11770</v>
      </c>
      <c r="E3110" s="33">
        <f>+VLOOKUP(Table_2[[#This Row],[ID]],LISTAS[],3,0)</f>
        <v>956.52</v>
      </c>
      <c r="F3110" s="31" t="s">
        <v>11000</v>
      </c>
    </row>
    <row r="3111" spans="1:6" ht="15" customHeight="1">
      <c r="A3111" s="31" t="str">
        <f>+Table_2[[#This Row],[Producto]]&amp;Table_2[[#This Row],[Numero]]</f>
        <v>CLIPS IMPORTADOS562</v>
      </c>
      <c r="B3111" t="s">
        <v>11741</v>
      </c>
      <c r="C3111">
        <v>562</v>
      </c>
      <c r="D3111" t="s">
        <v>11777</v>
      </c>
      <c r="E3111" s="33">
        <f>+VLOOKUP(Table_2[[#This Row],[ID]],LISTAS[],3,0)</f>
        <v>1000</v>
      </c>
      <c r="F3111" s="31" t="s">
        <v>11002</v>
      </c>
    </row>
    <row r="3112" spans="1:6" ht="15" customHeight="1">
      <c r="A3112" s="31" t="str">
        <f>+Table_2[[#This Row],[Producto]]&amp;Table_2[[#This Row],[Numero]]</f>
        <v>CLIPS IMPORTADOS563</v>
      </c>
      <c r="B3112" t="s">
        <v>11741</v>
      </c>
      <c r="C3112">
        <v>563</v>
      </c>
      <c r="D3112" t="s">
        <v>11778</v>
      </c>
      <c r="E3112" s="33">
        <f>+VLOOKUP(Table_2[[#This Row],[ID]],LISTAS[],3,0)</f>
        <v>1043.48</v>
      </c>
      <c r="F3112" s="31" t="s">
        <v>11004</v>
      </c>
    </row>
    <row r="3113" spans="1:6" ht="15" customHeight="1">
      <c r="A3113" s="31" t="str">
        <f>+Table_2[[#This Row],[Producto]]&amp;Table_2[[#This Row],[Numero]]</f>
        <v>CLIPS IMPORTADOS564</v>
      </c>
      <c r="B3113" t="s">
        <v>11741</v>
      </c>
      <c r="C3113">
        <v>564</v>
      </c>
      <c r="D3113" t="s">
        <v>11770</v>
      </c>
      <c r="E3113" s="33">
        <f>+VLOOKUP(Table_2[[#This Row],[ID]],LISTAS[],3,0)</f>
        <v>1043.48</v>
      </c>
      <c r="F3113" s="31" t="s">
        <v>11006</v>
      </c>
    </row>
    <row r="3114" spans="1:6" ht="15" customHeight="1">
      <c r="A3114" s="31" t="str">
        <f>+Table_2[[#This Row],[Producto]]&amp;Table_2[[#This Row],[Numero]]</f>
        <v>CLIPS IMPORTADOS565</v>
      </c>
      <c r="B3114" t="s">
        <v>11741</v>
      </c>
      <c r="C3114">
        <v>565</v>
      </c>
      <c r="D3114" t="s">
        <v>11779</v>
      </c>
      <c r="E3114" s="33">
        <f>+VLOOKUP(Table_2[[#This Row],[ID]],LISTAS[],3,0)</f>
        <v>1043.48</v>
      </c>
      <c r="F3114" s="31" t="s">
        <v>11008</v>
      </c>
    </row>
    <row r="3115" spans="1:6" ht="15" customHeight="1">
      <c r="A3115" s="31" t="str">
        <f>+Table_2[[#This Row],[Producto]]&amp;Table_2[[#This Row],[Numero]]</f>
        <v>CLIPS IMPORTADOS566</v>
      </c>
      <c r="B3115" t="s">
        <v>11741</v>
      </c>
      <c r="C3115">
        <v>566</v>
      </c>
      <c r="D3115" t="s">
        <v>11770</v>
      </c>
      <c r="E3115" s="33">
        <f>+VLOOKUP(Table_2[[#This Row],[ID]],LISTAS[],3,0)</f>
        <v>1043.48</v>
      </c>
      <c r="F3115" s="31" t="s">
        <v>11010</v>
      </c>
    </row>
    <row r="3116" spans="1:6" ht="15" customHeight="1">
      <c r="A3116" s="31" t="str">
        <f>+Table_2[[#This Row],[Producto]]&amp;Table_2[[#This Row],[Numero]]</f>
        <v>CLIPS IMPORTADOS567</v>
      </c>
      <c r="B3116" t="s">
        <v>11741</v>
      </c>
      <c r="C3116">
        <v>567</v>
      </c>
      <c r="D3116" t="s">
        <v>11780</v>
      </c>
      <c r="E3116" s="33">
        <f>+VLOOKUP(Table_2[[#This Row],[ID]],LISTAS[],3,0)</f>
        <v>1043.48</v>
      </c>
      <c r="F3116" s="31" t="s">
        <v>11012</v>
      </c>
    </row>
    <row r="3117" spans="1:6" ht="15" customHeight="1">
      <c r="A3117" s="31" t="str">
        <f>+Table_2[[#This Row],[Producto]]&amp;Table_2[[#This Row],[Numero]]</f>
        <v>CLIPS IMPORTADOS568</v>
      </c>
      <c r="B3117" t="s">
        <v>11741</v>
      </c>
      <c r="C3117">
        <v>568</v>
      </c>
      <c r="D3117" t="s">
        <v>11781</v>
      </c>
      <c r="E3117" s="33">
        <f>+VLOOKUP(Table_2[[#This Row],[ID]],LISTAS[],3,0)</f>
        <v>1043.48</v>
      </c>
      <c r="F3117" s="31" t="s">
        <v>11014</v>
      </c>
    </row>
    <row r="3118" spans="1:6" ht="15" customHeight="1">
      <c r="A3118" s="31" t="str">
        <f>+Table_2[[#This Row],[Producto]]&amp;Table_2[[#This Row],[Numero]]</f>
        <v>CLIPS IMPORTADOS569</v>
      </c>
      <c r="B3118" t="s">
        <v>11741</v>
      </c>
      <c r="C3118">
        <v>569</v>
      </c>
      <c r="D3118" t="s">
        <v>11771</v>
      </c>
      <c r="E3118" s="33">
        <f>+VLOOKUP(Table_2[[#This Row],[ID]],LISTAS[],3,0)</f>
        <v>782.61</v>
      </c>
      <c r="F3118" s="31" t="s">
        <v>11016</v>
      </c>
    </row>
    <row r="3119" spans="1:6" ht="15" customHeight="1">
      <c r="A3119" s="31" t="str">
        <f>+Table_2[[#This Row],[Producto]]&amp;Table_2[[#This Row],[Numero]]</f>
        <v>CLIPS IMPORTADOS570</v>
      </c>
      <c r="B3119" t="s">
        <v>11741</v>
      </c>
      <c r="C3119">
        <v>570</v>
      </c>
      <c r="D3119" t="s">
        <v>11771</v>
      </c>
      <c r="E3119" s="33">
        <f>+VLOOKUP(Table_2[[#This Row],[ID]],LISTAS[],3,0)</f>
        <v>934.78</v>
      </c>
      <c r="F3119" s="31" t="s">
        <v>11018</v>
      </c>
    </row>
    <row r="3120" spans="1:6" ht="15" customHeight="1">
      <c r="A3120" s="31" t="str">
        <f>+Table_2[[#This Row],[Producto]]&amp;Table_2[[#This Row],[Numero]]</f>
        <v>CLIPS IMPORTADOS571</v>
      </c>
      <c r="B3120" t="s">
        <v>11741</v>
      </c>
      <c r="C3120">
        <v>571</v>
      </c>
      <c r="D3120" t="s">
        <v>11774</v>
      </c>
      <c r="E3120" s="33">
        <f>+VLOOKUP(Table_2[[#This Row],[ID]],LISTAS[],3,0)</f>
        <v>1043.48</v>
      </c>
      <c r="F3120" s="31" t="s">
        <v>11020</v>
      </c>
    </row>
    <row r="3121" spans="1:6" ht="15" customHeight="1">
      <c r="A3121" s="31" t="str">
        <f>+Table_2[[#This Row],[Producto]]&amp;Table_2[[#This Row],[Numero]]</f>
        <v>CLIPS IMPORTADOS572</v>
      </c>
      <c r="B3121" t="s">
        <v>11741</v>
      </c>
      <c r="C3121">
        <v>572</v>
      </c>
      <c r="D3121" t="s">
        <v>11782</v>
      </c>
      <c r="E3121" s="33">
        <f>+VLOOKUP(Table_2[[#This Row],[ID]],LISTAS[],3,0)</f>
        <v>1130.43</v>
      </c>
      <c r="F3121" s="31" t="s">
        <v>11022</v>
      </c>
    </row>
    <row r="3122" spans="1:6" ht="15" customHeight="1">
      <c r="A3122" s="31" t="str">
        <f>+Table_2[[#This Row],[Producto]]&amp;Table_2[[#This Row],[Numero]]</f>
        <v>CLIPS IMPORTADOS590</v>
      </c>
      <c r="B3122" t="s">
        <v>11741</v>
      </c>
      <c r="C3122">
        <v>590</v>
      </c>
      <c r="D3122" t="s">
        <v>11783</v>
      </c>
      <c r="E3122" s="33">
        <f>+VLOOKUP(Table_2[[#This Row],[ID]],LISTAS[],3,0)</f>
        <v>1282.6099999999999</v>
      </c>
      <c r="F3122" s="31" t="s">
        <v>11024</v>
      </c>
    </row>
    <row r="3123" spans="1:6" ht="15" customHeight="1">
      <c r="A3123" s="31" t="str">
        <f>+Table_2[[#This Row],[Producto]]&amp;Table_2[[#This Row],[Numero]]</f>
        <v>CLIPS IMPORTADOS591</v>
      </c>
      <c r="B3123" t="s">
        <v>11741</v>
      </c>
      <c r="C3123">
        <v>591</v>
      </c>
      <c r="D3123" t="s">
        <v>11784</v>
      </c>
      <c r="E3123" s="33">
        <f>+VLOOKUP(Table_2[[#This Row],[ID]],LISTAS[],3,0)</f>
        <v>1217.3900000000001</v>
      </c>
      <c r="F3123" s="31" t="s">
        <v>11026</v>
      </c>
    </row>
    <row r="3124" spans="1:6" ht="15" customHeight="1">
      <c r="A3124" s="31" t="str">
        <f>+Table_2[[#This Row],[Producto]]&amp;Table_2[[#This Row],[Numero]]</f>
        <v>CLIPS IMPORTADOS592</v>
      </c>
      <c r="B3124" t="s">
        <v>11741</v>
      </c>
      <c r="C3124">
        <v>592</v>
      </c>
      <c r="D3124" t="s">
        <v>11785</v>
      </c>
      <c r="E3124" s="33">
        <f>+VLOOKUP(Table_2[[#This Row],[ID]],LISTAS[],3,0)</f>
        <v>1217.3900000000001</v>
      </c>
      <c r="F3124" s="31" t="s">
        <v>11028</v>
      </c>
    </row>
    <row r="3125" spans="1:6" ht="15" customHeight="1">
      <c r="A3125" s="31" t="str">
        <f>+Table_2[[#This Row],[Producto]]&amp;Table_2[[#This Row],[Numero]]</f>
        <v>CLIPS IMPORTADOS593</v>
      </c>
      <c r="B3125" t="s">
        <v>11741</v>
      </c>
      <c r="C3125">
        <v>593</v>
      </c>
      <c r="D3125" t="s">
        <v>11742</v>
      </c>
      <c r="E3125" s="33">
        <f>+VLOOKUP(Table_2[[#This Row],[ID]],LISTAS[],3,0)</f>
        <v>1000</v>
      </c>
      <c r="F3125" s="31" t="s">
        <v>11030</v>
      </c>
    </row>
    <row r="3126" spans="1:6" ht="15" customHeight="1">
      <c r="A3126" s="31" t="str">
        <f>+Table_2[[#This Row],[Producto]]&amp;Table_2[[#This Row],[Numero]]</f>
        <v>CLIPS IMPORTADOS594</v>
      </c>
      <c r="B3126" t="s">
        <v>11741</v>
      </c>
      <c r="C3126">
        <v>594</v>
      </c>
      <c r="D3126" t="s">
        <v>11786</v>
      </c>
      <c r="E3126" s="33">
        <f>+VLOOKUP(Table_2[[#This Row],[ID]],LISTAS[],3,0)</f>
        <v>1065.22</v>
      </c>
      <c r="F3126" s="31" t="s">
        <v>11032</v>
      </c>
    </row>
    <row r="3127" spans="1:6" ht="15" customHeight="1">
      <c r="A3127" s="31" t="str">
        <f>+Table_2[[#This Row],[Producto]]&amp;Table_2[[#This Row],[Numero]]</f>
        <v>CLIPS IMPORTADOS595</v>
      </c>
      <c r="B3127" t="s">
        <v>11741</v>
      </c>
      <c r="C3127">
        <v>595</v>
      </c>
      <c r="D3127" t="s">
        <v>11787</v>
      </c>
      <c r="E3127" s="33">
        <f>+VLOOKUP(Table_2[[#This Row],[ID]],LISTAS[],3,0)</f>
        <v>1217.3900000000001</v>
      </c>
      <c r="F3127" s="31" t="s">
        <v>11034</v>
      </c>
    </row>
    <row r="3128" spans="1:6" ht="15" customHeight="1">
      <c r="A3128" s="31" t="str">
        <f>+Table_2[[#This Row],[Producto]]&amp;Table_2[[#This Row],[Numero]]</f>
        <v>CLIPS IMPORTADOS596</v>
      </c>
      <c r="B3128" t="s">
        <v>11741</v>
      </c>
      <c r="C3128">
        <v>596</v>
      </c>
      <c r="D3128" t="s">
        <v>11788</v>
      </c>
      <c r="E3128" s="33">
        <f>+VLOOKUP(Table_2[[#This Row],[ID]],LISTAS[],3,0)</f>
        <v>1260.8699999999999</v>
      </c>
      <c r="F3128" s="31" t="s">
        <v>11036</v>
      </c>
    </row>
    <row r="3129" spans="1:6" ht="15" customHeight="1">
      <c r="A3129" s="31" t="str">
        <f>+Table_2[[#This Row],[Producto]]&amp;Table_2[[#This Row],[Numero]]</f>
        <v>CLIPS IMPORTADOS597</v>
      </c>
      <c r="B3129" t="s">
        <v>11741</v>
      </c>
      <c r="C3129">
        <v>597</v>
      </c>
      <c r="D3129" t="s">
        <v>11748</v>
      </c>
      <c r="E3129" s="33">
        <f>+VLOOKUP(Table_2[[#This Row],[ID]],LISTAS[],3,0)</f>
        <v>1260.8699999999999</v>
      </c>
      <c r="F3129" s="31" t="s">
        <v>11038</v>
      </c>
    </row>
    <row r="3130" spans="1:6" ht="15" customHeight="1">
      <c r="A3130" s="31" t="str">
        <f>+Table_2[[#This Row],[Producto]]&amp;Table_2[[#This Row],[Numero]]</f>
        <v>CLIPS IMPORTADOS598</v>
      </c>
      <c r="B3130" t="s">
        <v>11741</v>
      </c>
      <c r="C3130">
        <v>598</v>
      </c>
      <c r="D3130" t="s">
        <v>11748</v>
      </c>
      <c r="E3130" s="33">
        <f>+VLOOKUP(Table_2[[#This Row],[ID]],LISTAS[],3,0)</f>
        <v>1282.6099999999999</v>
      </c>
      <c r="F3130" s="31" t="s">
        <v>11040</v>
      </c>
    </row>
    <row r="3131" spans="1:6" ht="15" customHeight="1">
      <c r="A3131" s="31" t="str">
        <f>+Table_2[[#This Row],[Producto]]&amp;Table_2[[#This Row],[Numero]]</f>
        <v>CLIPS IMPORTADOS599</v>
      </c>
      <c r="B3131" t="s">
        <v>11741</v>
      </c>
      <c r="C3131">
        <v>599</v>
      </c>
      <c r="D3131" t="s">
        <v>11749</v>
      </c>
      <c r="E3131" s="33">
        <f>+VLOOKUP(Table_2[[#This Row],[ID]],LISTAS[],3,0)</f>
        <v>1217.3900000000001</v>
      </c>
      <c r="F3131" s="31" t="s">
        <v>11042</v>
      </c>
    </row>
    <row r="3132" spans="1:6" ht="15" customHeight="1">
      <c r="A3132" s="31" t="str">
        <f>+Table_2[[#This Row],[Producto]]&amp;Table_2[[#This Row],[Numero]]</f>
        <v>CLIPS IMPORTADOS600</v>
      </c>
      <c r="B3132" t="s">
        <v>11741</v>
      </c>
      <c r="C3132">
        <v>600</v>
      </c>
      <c r="D3132" t="s">
        <v>11760</v>
      </c>
      <c r="E3132" s="33">
        <f>+VLOOKUP(Table_2[[#This Row],[ID]],LISTAS[],3,0)</f>
        <v>1282.6099999999999</v>
      </c>
      <c r="F3132" s="31" t="s">
        <v>11044</v>
      </c>
    </row>
    <row r="3133" spans="1:6" ht="15" customHeight="1">
      <c r="A3133" s="31" t="str">
        <f>+Table_2[[#This Row],[Producto]]&amp;Table_2[[#This Row],[Numero]]</f>
        <v>CLIPS IMPORTADOS601</v>
      </c>
      <c r="B3133" t="s">
        <v>11741</v>
      </c>
      <c r="C3133">
        <v>601</v>
      </c>
      <c r="D3133" t="s">
        <v>11789</v>
      </c>
      <c r="E3133" s="33">
        <f>+VLOOKUP(Table_2[[#This Row],[ID]],LISTAS[],3,0)</f>
        <v>1282.6099999999999</v>
      </c>
      <c r="F3133" s="31" t="s">
        <v>11046</v>
      </c>
    </row>
    <row r="3134" spans="1:6" ht="15" customHeight="1">
      <c r="A3134" s="31" t="str">
        <f>+Table_2[[#This Row],[Producto]]&amp;Table_2[[#This Row],[Numero]]</f>
        <v>CLIPS IMPORTADOS602</v>
      </c>
      <c r="B3134" t="s">
        <v>11741</v>
      </c>
      <c r="C3134">
        <v>602</v>
      </c>
      <c r="D3134" t="s">
        <v>11790</v>
      </c>
      <c r="E3134" s="33">
        <f>+VLOOKUP(Table_2[[#This Row],[ID]],LISTAS[],3,0)</f>
        <v>1608.7</v>
      </c>
      <c r="F3134" s="31" t="s">
        <v>11048</v>
      </c>
    </row>
    <row r="3135" spans="1:6" ht="15" customHeight="1">
      <c r="A3135" s="31" t="str">
        <f>+Table_2[[#This Row],[Producto]]&amp;Table_2[[#This Row],[Numero]]</f>
        <v>CLIPS IMPORTADOS603</v>
      </c>
      <c r="B3135" t="s">
        <v>11741</v>
      </c>
      <c r="C3135">
        <v>603</v>
      </c>
      <c r="D3135" t="s">
        <v>11771</v>
      </c>
      <c r="E3135" s="33">
        <f>+VLOOKUP(Table_2[[#This Row],[ID]],LISTAS[],3,0)</f>
        <v>1217.3900000000001</v>
      </c>
      <c r="F3135" s="31" t="s">
        <v>11050</v>
      </c>
    </row>
    <row r="3136" spans="1:6" ht="15" customHeight="1">
      <c r="A3136" s="31" t="str">
        <f>+Table_2[[#This Row],[Producto]]&amp;Table_2[[#This Row],[Numero]]</f>
        <v>CLIPS IMPORTADOS604</v>
      </c>
      <c r="B3136" t="s">
        <v>11741</v>
      </c>
      <c r="C3136">
        <v>604</v>
      </c>
      <c r="D3136" t="s">
        <v>11791</v>
      </c>
      <c r="E3136" s="33">
        <f>+VLOOKUP(Table_2[[#This Row],[ID]],LISTAS[],3,0)</f>
        <v>1130.43</v>
      </c>
      <c r="F3136" s="31" t="s">
        <v>11052</v>
      </c>
    </row>
    <row r="3137" spans="1:6" ht="15" customHeight="1">
      <c r="A3137" s="31" t="str">
        <f>+Table_2[[#This Row],[Producto]]&amp;Table_2[[#This Row],[Numero]]</f>
        <v>CLIPS IMPORTADOS605</v>
      </c>
      <c r="B3137" t="s">
        <v>11741</v>
      </c>
      <c r="C3137">
        <v>605</v>
      </c>
      <c r="D3137" t="s">
        <v>11792</v>
      </c>
      <c r="E3137" s="33">
        <f>+VLOOKUP(Table_2[[#This Row],[ID]],LISTAS[],3,0)</f>
        <v>1347.83</v>
      </c>
      <c r="F3137" s="31" t="s">
        <v>11054</v>
      </c>
    </row>
    <row r="3138" spans="1:6" ht="15" customHeight="1">
      <c r="A3138" s="31" t="str">
        <f>+Table_2[[#This Row],[Producto]]&amp;Table_2[[#This Row],[Numero]]</f>
        <v>CLIPS IMPORTADOS606</v>
      </c>
      <c r="B3138" t="s">
        <v>11741</v>
      </c>
      <c r="C3138">
        <v>606</v>
      </c>
      <c r="D3138" t="s">
        <v>11750</v>
      </c>
      <c r="E3138" s="33">
        <f>+VLOOKUP(Table_2[[#This Row],[ID]],LISTAS[],3,0)</f>
        <v>1347.83</v>
      </c>
      <c r="F3138" s="31" t="s">
        <v>11056</v>
      </c>
    </row>
    <row r="3139" spans="1:6" ht="15" customHeight="1">
      <c r="A3139" s="31" t="str">
        <f>+Table_2[[#This Row],[Producto]]&amp;Table_2[[#This Row],[Numero]]</f>
        <v>CLIPS IMPORTADOS607</v>
      </c>
      <c r="B3139" t="s">
        <v>11741</v>
      </c>
      <c r="C3139">
        <v>607</v>
      </c>
      <c r="D3139" t="s">
        <v>11748</v>
      </c>
      <c r="E3139" s="33">
        <f>+VLOOKUP(Table_2[[#This Row],[ID]],LISTAS[],3,0)</f>
        <v>1565.22</v>
      </c>
      <c r="F3139" s="31" t="s">
        <v>11058</v>
      </c>
    </row>
    <row r="3140" spans="1:6" ht="15" customHeight="1">
      <c r="A3140" s="31" t="str">
        <f>+Table_2[[#This Row],[Producto]]&amp;Table_2[[#This Row],[Numero]]</f>
        <v>CLIPS IMPORTADOS608</v>
      </c>
      <c r="B3140" t="s">
        <v>11741</v>
      </c>
      <c r="C3140">
        <v>608</v>
      </c>
      <c r="D3140" t="s">
        <v>11793</v>
      </c>
      <c r="E3140" s="33">
        <f>+VLOOKUP(Table_2[[#This Row],[ID]],LISTAS[],3,0)</f>
        <v>760.87</v>
      </c>
      <c r="F3140" s="31" t="s">
        <v>11060</v>
      </c>
    </row>
    <row r="3141" spans="1:6" ht="15" customHeight="1">
      <c r="A3141" s="31" t="str">
        <f>+Table_2[[#This Row],[Producto]]&amp;Table_2[[#This Row],[Numero]]</f>
        <v>CLIPS IMPORTADOS609</v>
      </c>
      <c r="B3141" t="s">
        <v>11741</v>
      </c>
      <c r="C3141">
        <v>609</v>
      </c>
      <c r="D3141" t="s">
        <v>11794</v>
      </c>
      <c r="E3141" s="33">
        <f>+VLOOKUP(Table_2[[#This Row],[ID]],LISTAS[],3,0)</f>
        <v>760.87</v>
      </c>
      <c r="F3141" s="31" t="s">
        <v>11062</v>
      </c>
    </row>
    <row r="3142" spans="1:6" ht="15" customHeight="1">
      <c r="A3142" s="31" t="str">
        <f>+Table_2[[#This Row],[Producto]]&amp;Table_2[[#This Row],[Numero]]</f>
        <v>CLIPS IMPORTADOS610</v>
      </c>
      <c r="B3142" t="s">
        <v>11741</v>
      </c>
      <c r="C3142">
        <v>610</v>
      </c>
      <c r="D3142" t="s">
        <v>11795</v>
      </c>
      <c r="E3142" s="33">
        <f>+VLOOKUP(Table_2[[#This Row],[ID]],LISTAS[],3,0)</f>
        <v>1217.3900000000001</v>
      </c>
      <c r="F3142" s="31" t="s">
        <v>11064</v>
      </c>
    </row>
    <row r="3143" spans="1:6" ht="15" customHeight="1">
      <c r="A3143" s="31" t="str">
        <f>+Table_2[[#This Row],[Producto]]&amp;Table_2[[#This Row],[Numero]]</f>
        <v>CLIPS IMPORTADOS611</v>
      </c>
      <c r="B3143" t="s">
        <v>11741</v>
      </c>
      <c r="C3143">
        <v>611</v>
      </c>
      <c r="D3143" t="s">
        <v>11796</v>
      </c>
      <c r="E3143" s="33">
        <f>+VLOOKUP(Table_2[[#This Row],[ID]],LISTAS[],3,0)</f>
        <v>1217.3900000000001</v>
      </c>
      <c r="F3143" s="31" t="s">
        <v>11066</v>
      </c>
    </row>
    <row r="3144" spans="1:6" ht="15" customHeight="1">
      <c r="A3144" s="31" t="str">
        <f>+Table_2[[#This Row],[Producto]]&amp;Table_2[[#This Row],[Numero]]</f>
        <v>CLIPS IMPORTADOS612</v>
      </c>
      <c r="B3144" t="s">
        <v>11741</v>
      </c>
      <c r="C3144">
        <v>612</v>
      </c>
      <c r="D3144" t="s">
        <v>11797</v>
      </c>
      <c r="E3144" s="33">
        <f>+VLOOKUP(Table_2[[#This Row],[ID]],LISTAS[],3,0)</f>
        <v>1217.3900000000001</v>
      </c>
      <c r="F3144" s="31" t="s">
        <v>11068</v>
      </c>
    </row>
    <row r="3145" spans="1:6" ht="15" customHeight="1">
      <c r="A3145" s="31" t="str">
        <f>+Table_2[[#This Row],[Producto]]&amp;Table_2[[#This Row],[Numero]]</f>
        <v>CLIPS IMPORTADOS613</v>
      </c>
      <c r="B3145" t="s">
        <v>11741</v>
      </c>
      <c r="C3145">
        <v>613</v>
      </c>
      <c r="D3145" t="s">
        <v>11749</v>
      </c>
      <c r="E3145" s="33">
        <f>+VLOOKUP(Table_2[[#This Row],[ID]],LISTAS[],3,0)</f>
        <v>1500</v>
      </c>
      <c r="F3145" s="31" t="s">
        <v>11070</v>
      </c>
    </row>
    <row r="3146" spans="1:6" ht="15" customHeight="1">
      <c r="A3146" s="31" t="str">
        <f>+Table_2[[#This Row],[Producto]]&amp;Table_2[[#This Row],[Numero]]</f>
        <v>CLIPS IMPORTADOS614</v>
      </c>
      <c r="B3146" t="s">
        <v>11741</v>
      </c>
      <c r="C3146">
        <v>614</v>
      </c>
      <c r="D3146" t="s">
        <v>11798</v>
      </c>
      <c r="E3146" s="33">
        <f>+VLOOKUP(Table_2[[#This Row],[ID]],LISTAS[],3,0)</f>
        <v>826.09</v>
      </c>
      <c r="F3146" s="31" t="s">
        <v>11072</v>
      </c>
    </row>
    <row r="3147" spans="1:6" ht="15" customHeight="1">
      <c r="A3147" s="31" t="str">
        <f>+Table_2[[#This Row],[Producto]]&amp;Table_2[[#This Row],[Numero]]</f>
        <v>CLIPS IMPORTADOS615</v>
      </c>
      <c r="B3147" t="s">
        <v>11741</v>
      </c>
      <c r="C3147">
        <v>615</v>
      </c>
      <c r="D3147" t="s">
        <v>11799</v>
      </c>
      <c r="E3147" s="33">
        <f>+VLOOKUP(Table_2[[#This Row],[ID]],LISTAS[],3,0)</f>
        <v>826.09</v>
      </c>
      <c r="F3147" s="31" t="s">
        <v>11074</v>
      </c>
    </row>
    <row r="3148" spans="1:6" ht="15" customHeight="1">
      <c r="A3148" s="31" t="str">
        <f>+Table_2[[#This Row],[Producto]]&amp;Table_2[[#This Row],[Numero]]</f>
        <v>CLIPS IMPORTADOS616</v>
      </c>
      <c r="B3148" t="s">
        <v>11741</v>
      </c>
      <c r="C3148">
        <v>616</v>
      </c>
      <c r="D3148" t="s">
        <v>11748</v>
      </c>
      <c r="E3148" s="33">
        <f>+VLOOKUP(Table_2[[#This Row],[ID]],LISTAS[],3,0)</f>
        <v>1000</v>
      </c>
      <c r="F3148" s="31" t="s">
        <v>11076</v>
      </c>
    </row>
    <row r="3149" spans="1:6" ht="15" customHeight="1">
      <c r="A3149" s="31" t="str">
        <f>+Table_2[[#This Row],[Producto]]&amp;Table_2[[#This Row],[Numero]]</f>
        <v>CLIPS IMPORTADOS617</v>
      </c>
      <c r="B3149" t="s">
        <v>11741</v>
      </c>
      <c r="C3149">
        <v>617</v>
      </c>
      <c r="D3149" t="s">
        <v>11748</v>
      </c>
      <c r="E3149" s="33">
        <f>+VLOOKUP(Table_2[[#This Row],[ID]],LISTAS[],3,0)</f>
        <v>1130.43</v>
      </c>
      <c r="F3149" s="31" t="s">
        <v>11078</v>
      </c>
    </row>
    <row r="3150" spans="1:6" ht="15" customHeight="1">
      <c r="A3150" s="31" t="str">
        <f>+Table_2[[#This Row],[Producto]]&amp;Table_2[[#This Row],[Numero]]</f>
        <v>CLIPS IMPORTADOS618</v>
      </c>
      <c r="B3150" t="s">
        <v>11741</v>
      </c>
      <c r="C3150">
        <v>618</v>
      </c>
      <c r="D3150" t="s">
        <v>11748</v>
      </c>
      <c r="E3150" s="33">
        <f>+VLOOKUP(Table_2[[#This Row],[ID]],LISTAS[],3,0)</f>
        <v>1130.43</v>
      </c>
      <c r="F3150" s="31" t="s">
        <v>11080</v>
      </c>
    </row>
    <row r="3151" spans="1:6" ht="15" customHeight="1">
      <c r="A3151" s="31" t="str">
        <f>+Table_2[[#This Row],[Producto]]&amp;Table_2[[#This Row],[Numero]]</f>
        <v>CLIPS IMPORTADOS619</v>
      </c>
      <c r="B3151" t="s">
        <v>11741</v>
      </c>
      <c r="C3151">
        <v>619</v>
      </c>
      <c r="D3151" t="s">
        <v>11800</v>
      </c>
      <c r="E3151" s="33">
        <f>+VLOOKUP(Table_2[[#This Row],[ID]],LISTAS[],3,0)</f>
        <v>1000</v>
      </c>
      <c r="F3151" s="31" t="s">
        <v>11082</v>
      </c>
    </row>
    <row r="3152" spans="1:6" ht="15" customHeight="1">
      <c r="A3152" s="31" t="str">
        <f>+Table_2[[#This Row],[Producto]]&amp;Table_2[[#This Row],[Numero]]</f>
        <v>CLIPS IMPORTADOS620</v>
      </c>
      <c r="B3152" t="s">
        <v>11741</v>
      </c>
      <c r="C3152">
        <v>620</v>
      </c>
      <c r="D3152" t="s">
        <v>11801</v>
      </c>
      <c r="E3152" s="33">
        <f>+VLOOKUP(Table_2[[#This Row],[ID]],LISTAS[],3,0)</f>
        <v>1217.3900000000001</v>
      </c>
      <c r="F3152" s="31" t="s">
        <v>11084</v>
      </c>
    </row>
    <row r="3153" spans="1:6" ht="15" customHeight="1">
      <c r="A3153" s="31" t="str">
        <f>+Table_2[[#This Row],[Producto]]&amp;Table_2[[#This Row],[Numero]]</f>
        <v>CLIPS IMPORTADOS621</v>
      </c>
      <c r="B3153" t="s">
        <v>11741</v>
      </c>
      <c r="C3153">
        <v>621</v>
      </c>
      <c r="D3153" t="s">
        <v>11780</v>
      </c>
      <c r="E3153" s="33">
        <f>+VLOOKUP(Table_2[[#This Row],[ID]],LISTAS[],3,0)</f>
        <v>782.61</v>
      </c>
      <c r="F3153" s="31" t="s">
        <v>11086</v>
      </c>
    </row>
    <row r="3154" spans="1:6" ht="15" customHeight="1">
      <c r="A3154" s="31" t="str">
        <f>+Table_2[[#This Row],[Producto]]&amp;Table_2[[#This Row],[Numero]]</f>
        <v>CLIPS IMPORTADOS622</v>
      </c>
      <c r="B3154" t="s">
        <v>11741</v>
      </c>
      <c r="C3154">
        <v>622</v>
      </c>
      <c r="D3154" t="s">
        <v>11802</v>
      </c>
      <c r="E3154" s="33">
        <f>+VLOOKUP(Table_2[[#This Row],[ID]],LISTAS[],3,0)</f>
        <v>695.65</v>
      </c>
      <c r="F3154" s="31" t="s">
        <v>11088</v>
      </c>
    </row>
    <row r="3155" spans="1:6" ht="15" customHeight="1">
      <c r="A3155" s="31" t="str">
        <f>+Table_2[[#This Row],[Producto]]&amp;Table_2[[#This Row],[Numero]]</f>
        <v>CLIPS IMPORTADOS623</v>
      </c>
      <c r="B3155" t="s">
        <v>11741</v>
      </c>
      <c r="C3155">
        <v>623</v>
      </c>
      <c r="D3155" t="s">
        <v>11774</v>
      </c>
      <c r="E3155" s="33">
        <f>+VLOOKUP(Table_2[[#This Row],[ID]],LISTAS[],3,0)</f>
        <v>1043.48</v>
      </c>
      <c r="F3155" s="31" t="s">
        <v>11090</v>
      </c>
    </row>
    <row r="3156" spans="1:6" ht="15" customHeight="1">
      <c r="A3156" s="31" t="str">
        <f>+Table_2[[#This Row],[Producto]]&amp;Table_2[[#This Row],[Numero]]</f>
        <v>CLIPS IMPORTADOS624</v>
      </c>
      <c r="B3156" t="s">
        <v>11741</v>
      </c>
      <c r="C3156">
        <v>624</v>
      </c>
      <c r="D3156" t="s">
        <v>11803</v>
      </c>
      <c r="E3156" s="33">
        <f>+VLOOKUP(Table_2[[#This Row],[ID]],LISTAS[],3,0)</f>
        <v>1043.48</v>
      </c>
      <c r="F3156" s="31" t="s">
        <v>11092</v>
      </c>
    </row>
    <row r="3157" spans="1:6" ht="15" customHeight="1">
      <c r="A3157" s="31" t="str">
        <f>+Table_2[[#This Row],[Producto]]&amp;Table_2[[#This Row],[Numero]]</f>
        <v>CLIPS IMPORTADOS650</v>
      </c>
      <c r="B3157" t="s">
        <v>11741</v>
      </c>
      <c r="C3157">
        <v>650</v>
      </c>
      <c r="D3157" t="s">
        <v>11771</v>
      </c>
      <c r="E3157" s="33">
        <f>+VLOOKUP(Table_2[[#This Row],[ID]],LISTAS[],3,0)</f>
        <v>1043.48</v>
      </c>
      <c r="F3157" s="31" t="s">
        <v>11094</v>
      </c>
    </row>
    <row r="3158" spans="1:6" ht="15" customHeight="1">
      <c r="A3158" s="31" t="str">
        <f>+Table_2[[#This Row],[Producto]]&amp;Table_2[[#This Row],[Numero]]</f>
        <v>CLIPS IMPORTADOS651</v>
      </c>
      <c r="B3158" t="s">
        <v>11741</v>
      </c>
      <c r="C3158">
        <v>651</v>
      </c>
      <c r="D3158" t="s">
        <v>11748</v>
      </c>
      <c r="E3158" s="33">
        <f>+VLOOKUP(Table_2[[#This Row],[ID]],LISTAS[],3,0)</f>
        <v>1043.48</v>
      </c>
      <c r="F3158" s="31" t="s">
        <v>11096</v>
      </c>
    </row>
    <row r="3159" spans="1:6" ht="15" customHeight="1">
      <c r="A3159" s="31" t="str">
        <f>+Table_2[[#This Row],[Producto]]&amp;Table_2[[#This Row],[Numero]]</f>
        <v>CLIPS IMPORTADOS675</v>
      </c>
      <c r="B3159" t="s">
        <v>11741</v>
      </c>
      <c r="C3159">
        <v>675</v>
      </c>
      <c r="D3159" t="s">
        <v>11780</v>
      </c>
      <c r="E3159" s="33">
        <f>+VLOOKUP(Table_2[[#This Row],[ID]],LISTAS[],3,0)</f>
        <v>1217.3900000000001</v>
      </c>
      <c r="F3159" s="31" t="s">
        <v>11098</v>
      </c>
    </row>
    <row r="3160" spans="1:6" ht="15" customHeight="1">
      <c r="A3160" s="31" t="str">
        <f>+Table_2[[#This Row],[Producto]]&amp;Table_2[[#This Row],[Numero]]</f>
        <v>CLIPS IMPORTADOS676</v>
      </c>
      <c r="B3160" t="s">
        <v>11741</v>
      </c>
      <c r="C3160">
        <v>676</v>
      </c>
      <c r="D3160" t="s">
        <v>11803</v>
      </c>
      <c r="E3160" s="33">
        <f>+VLOOKUP(Table_2[[#This Row],[ID]],LISTAS[],3,0)</f>
        <v>1434.78</v>
      </c>
      <c r="F3160" s="31" t="s">
        <v>11100</v>
      </c>
    </row>
    <row r="3161" spans="1:6" ht="15" customHeight="1">
      <c r="A3161" s="31" t="str">
        <f>+Table_2[[#This Row],[Producto]]&amp;Table_2[[#This Row],[Numero]]</f>
        <v>CLIPS IMPORTADOS677</v>
      </c>
      <c r="B3161" t="s">
        <v>11741</v>
      </c>
      <c r="C3161">
        <v>677</v>
      </c>
      <c r="D3161" t="s">
        <v>11750</v>
      </c>
      <c r="E3161" s="33">
        <f>+VLOOKUP(Table_2[[#This Row],[ID]],LISTAS[],3,0)</f>
        <v>1695.65</v>
      </c>
      <c r="F3161" s="31" t="s">
        <v>11102</v>
      </c>
    </row>
    <row r="3162" spans="1:6" ht="15" customHeight="1">
      <c r="A3162" s="31" t="str">
        <f>+Table_2[[#This Row],[Producto]]&amp;Table_2[[#This Row],[Numero]]</f>
        <v>CLIPS IMPORTADOS678</v>
      </c>
      <c r="B3162" t="s">
        <v>11741</v>
      </c>
      <c r="C3162">
        <v>678</v>
      </c>
      <c r="D3162" t="s">
        <v>11750</v>
      </c>
      <c r="E3162" s="33">
        <f>+VLOOKUP(Table_2[[#This Row],[ID]],LISTAS[],3,0)</f>
        <v>1608.7</v>
      </c>
      <c r="F3162" s="31" t="s">
        <v>11104</v>
      </c>
    </row>
    <row r="3163" spans="1:6" ht="15" customHeight="1">
      <c r="A3163" s="31" t="str">
        <f>+Table_2[[#This Row],[Producto]]&amp;Table_2[[#This Row],[Numero]]</f>
        <v>CLIPS IMPORTADOS679</v>
      </c>
      <c r="B3163" t="s">
        <v>11741</v>
      </c>
      <c r="C3163">
        <v>679</v>
      </c>
      <c r="D3163" t="s">
        <v>11748</v>
      </c>
      <c r="E3163" s="33">
        <f>+VLOOKUP(Table_2[[#This Row],[ID]],LISTAS[],3,0)</f>
        <v>1260.8699999999999</v>
      </c>
      <c r="F3163" s="31" t="s">
        <v>11106</v>
      </c>
    </row>
    <row r="3164" spans="1:6" ht="15" customHeight="1">
      <c r="A3164" s="31" t="str">
        <f>+Table_2[[#This Row],[Producto]]&amp;Table_2[[#This Row],[Numero]]</f>
        <v>CLIPS IMPORTADOS680</v>
      </c>
      <c r="B3164" t="s">
        <v>11741</v>
      </c>
      <c r="C3164">
        <v>680</v>
      </c>
      <c r="D3164" t="s">
        <v>11804</v>
      </c>
      <c r="E3164" s="33">
        <f>+VLOOKUP(Table_2[[#This Row],[ID]],LISTAS[],3,0)</f>
        <v>1347.83</v>
      </c>
      <c r="F3164" s="31" t="s">
        <v>11108</v>
      </c>
    </row>
    <row r="3165" spans="1:6" ht="15" customHeight="1">
      <c r="A3165" s="31" t="str">
        <f>+Table_2[[#This Row],[Producto]]&amp;Table_2[[#This Row],[Numero]]</f>
        <v>CLIPS IMPORTADOS681</v>
      </c>
      <c r="B3165" t="s">
        <v>11741</v>
      </c>
      <c r="C3165">
        <v>681</v>
      </c>
      <c r="D3165" t="s">
        <v>11805</v>
      </c>
      <c r="E3165" s="33">
        <f>+VLOOKUP(Table_2[[#This Row],[ID]],LISTAS[],3,0)</f>
        <v>1130.43</v>
      </c>
      <c r="F3165" s="31" t="s">
        <v>11110</v>
      </c>
    </row>
    <row r="3166" spans="1:6" ht="15" customHeight="1">
      <c r="A3166" s="31" t="str">
        <f>+Table_2[[#This Row],[Producto]]&amp;Table_2[[#This Row],[Numero]]</f>
        <v>CLIPS IMPORTADOS694</v>
      </c>
      <c r="B3166" t="s">
        <v>11741</v>
      </c>
      <c r="C3166">
        <v>694</v>
      </c>
      <c r="D3166" t="s">
        <v>11806</v>
      </c>
      <c r="E3166" s="33">
        <f>+VLOOKUP(Table_2[[#This Row],[ID]],LISTAS[],3,0)</f>
        <v>1217.3900000000001</v>
      </c>
      <c r="F3166" s="31" t="s">
        <v>11112</v>
      </c>
    </row>
    <row r="3167" spans="1:6" ht="15" customHeight="1">
      <c r="A3167" s="31" t="str">
        <f>+Table_2[[#This Row],[Producto]]&amp;Table_2[[#This Row],[Numero]]</f>
        <v>CLIPS IMPORTADOS695</v>
      </c>
      <c r="B3167" t="s">
        <v>11741</v>
      </c>
      <c r="C3167">
        <v>695</v>
      </c>
      <c r="D3167" t="s">
        <v>11807</v>
      </c>
      <c r="E3167" s="33">
        <f>+VLOOKUP(Table_2[[#This Row],[ID]],LISTAS[],3,0)</f>
        <v>1217.3900000000001</v>
      </c>
      <c r="F3167" s="31" t="s">
        <v>11114</v>
      </c>
    </row>
    <row r="3168" spans="1:6" ht="15" customHeight="1">
      <c r="A3168" s="31" t="str">
        <f>+Table_2[[#This Row],[Producto]]&amp;Table_2[[#This Row],[Numero]]</f>
        <v>CLIPS IMPORTADOS696</v>
      </c>
      <c r="B3168" t="s">
        <v>11741</v>
      </c>
      <c r="C3168">
        <v>696</v>
      </c>
      <c r="D3168" t="s">
        <v>11780</v>
      </c>
      <c r="E3168" s="33">
        <f>+VLOOKUP(Table_2[[#This Row],[ID]],LISTAS[],3,0)</f>
        <v>1130.43</v>
      </c>
      <c r="F3168" s="31" t="s">
        <v>11116</v>
      </c>
    </row>
    <row r="3169" spans="1:6" ht="15" customHeight="1">
      <c r="A3169" s="31" t="str">
        <f>+Table_2[[#This Row],[Producto]]&amp;Table_2[[#This Row],[Numero]]</f>
        <v>CLIPS IMPORTADOS697</v>
      </c>
      <c r="B3169" t="s">
        <v>11741</v>
      </c>
      <c r="C3169">
        <v>697</v>
      </c>
      <c r="D3169" t="s">
        <v>11808</v>
      </c>
      <c r="E3169" s="33">
        <f>+VLOOKUP(Table_2[[#This Row],[ID]],LISTAS[],3,0)</f>
        <v>1130.43</v>
      </c>
      <c r="F3169" s="31" t="s">
        <v>11118</v>
      </c>
    </row>
    <row r="3170" spans="1:6" ht="15" customHeight="1">
      <c r="A3170" s="31" t="str">
        <f>+Table_2[[#This Row],[Producto]]&amp;Table_2[[#This Row],[Numero]]</f>
        <v>CLIPS IMPORTADOS698</v>
      </c>
      <c r="B3170" t="s">
        <v>11741</v>
      </c>
      <c r="C3170">
        <v>698</v>
      </c>
      <c r="D3170" t="s">
        <v>11809</v>
      </c>
      <c r="E3170" s="33">
        <f>+VLOOKUP(Table_2[[#This Row],[ID]],LISTAS[],3,0)</f>
        <v>1130.43</v>
      </c>
      <c r="F3170" s="31" t="s">
        <v>11120</v>
      </c>
    </row>
    <row r="3171" spans="1:6" ht="15" customHeight="1">
      <c r="A3171" s="31" t="str">
        <f>+Table_2[[#This Row],[Producto]]&amp;Table_2[[#This Row],[Numero]]</f>
        <v>CLIPS IMPORTADOS699</v>
      </c>
      <c r="B3171" t="s">
        <v>11741</v>
      </c>
      <c r="C3171">
        <v>699</v>
      </c>
      <c r="D3171" t="s">
        <v>11742</v>
      </c>
      <c r="E3171" s="33">
        <f>+VLOOKUP(Table_2[[#This Row],[ID]],LISTAS[],3,0)</f>
        <v>1130.43</v>
      </c>
      <c r="F3171" s="31" t="s">
        <v>11122</v>
      </c>
    </row>
    <row r="3172" spans="1:6" ht="15" customHeight="1">
      <c r="A3172" s="31" t="str">
        <f>+Table_2[[#This Row],[Producto]]&amp;Table_2[[#This Row],[Numero]]</f>
        <v>CLIPS IMPORTADOS700</v>
      </c>
      <c r="B3172" t="s">
        <v>11741</v>
      </c>
      <c r="C3172">
        <v>700</v>
      </c>
      <c r="D3172" t="s">
        <v>11810</v>
      </c>
      <c r="E3172" s="33">
        <f>+VLOOKUP(Table_2[[#This Row],[ID]],LISTAS[],3,0)</f>
        <v>1217.3900000000001</v>
      </c>
      <c r="F3172" s="31" t="s">
        <v>11124</v>
      </c>
    </row>
    <row r="3173" spans="1:6" ht="15" customHeight="1">
      <c r="A3173" s="31" t="str">
        <f>+Table_2[[#This Row],[Producto]]&amp;Table_2[[#This Row],[Numero]]</f>
        <v>CLIPS IMPORTADOS701</v>
      </c>
      <c r="B3173" t="s">
        <v>11741</v>
      </c>
      <c r="C3173">
        <v>701</v>
      </c>
      <c r="D3173" t="s">
        <v>11811</v>
      </c>
      <c r="E3173" s="33">
        <f>+VLOOKUP(Table_2[[#This Row],[ID]],LISTAS[],3,0)</f>
        <v>1130.43</v>
      </c>
      <c r="F3173" s="31" t="s">
        <v>11126</v>
      </c>
    </row>
    <row r="3174" spans="1:6" ht="15" customHeight="1">
      <c r="A3174" s="31" t="str">
        <f>+Table_2[[#This Row],[Producto]]&amp;Table_2[[#This Row],[Numero]]</f>
        <v>CLIPS IMPORTADOS702</v>
      </c>
      <c r="B3174" t="s">
        <v>11741</v>
      </c>
      <c r="C3174">
        <v>702</v>
      </c>
      <c r="D3174" t="s">
        <v>11812</v>
      </c>
      <c r="E3174" s="33">
        <f>+VLOOKUP(Table_2[[#This Row],[ID]],LISTAS[],3,0)</f>
        <v>1130.43</v>
      </c>
      <c r="F3174" s="31" t="s">
        <v>11128</v>
      </c>
    </row>
    <row r="3175" spans="1:6" ht="15" customHeight="1">
      <c r="A3175" s="31" t="str">
        <f>+Table_2[[#This Row],[Producto]]&amp;Table_2[[#This Row],[Numero]]</f>
        <v>CLIPS IMPORTADOS703</v>
      </c>
      <c r="B3175" t="s">
        <v>11741</v>
      </c>
      <c r="C3175">
        <v>703</v>
      </c>
      <c r="D3175" t="s">
        <v>11742</v>
      </c>
      <c r="E3175" s="33">
        <f>+VLOOKUP(Table_2[[#This Row],[ID]],LISTAS[],3,0)</f>
        <v>1130.43</v>
      </c>
      <c r="F3175" s="31" t="s">
        <v>11130</v>
      </c>
    </row>
    <row r="3176" spans="1:6" ht="15" customHeight="1">
      <c r="A3176" s="31" t="str">
        <f>+Table_2[[#This Row],[Producto]]&amp;Table_2[[#This Row],[Numero]]</f>
        <v>CLIPS IMPORTADOS704</v>
      </c>
      <c r="B3176" t="s">
        <v>11741</v>
      </c>
      <c r="C3176">
        <v>704</v>
      </c>
      <c r="D3176" t="s">
        <v>11813</v>
      </c>
      <c r="E3176" s="33">
        <f>+VLOOKUP(Table_2[[#This Row],[ID]],LISTAS[],3,0)</f>
        <v>782.61</v>
      </c>
      <c r="F3176" s="31" t="s">
        <v>11132</v>
      </c>
    </row>
    <row r="3177" spans="1:6" ht="15" customHeight="1">
      <c r="A3177" s="31" t="str">
        <f>+Table_2[[#This Row],[Producto]]&amp;Table_2[[#This Row],[Numero]]</f>
        <v>CLIPS IMPORTADOS705</v>
      </c>
      <c r="B3177" t="s">
        <v>11741</v>
      </c>
      <c r="C3177">
        <v>705</v>
      </c>
      <c r="D3177" t="s">
        <v>11749</v>
      </c>
      <c r="E3177" s="33">
        <f>+VLOOKUP(Table_2[[#This Row],[ID]],LISTAS[],3,0)</f>
        <v>1217.3900000000001</v>
      </c>
      <c r="F3177" s="31" t="s">
        <v>11134</v>
      </c>
    </row>
    <row r="3178" spans="1:6" ht="15" customHeight="1">
      <c r="A3178" s="31" t="str">
        <f>+Table_2[[#This Row],[Producto]]&amp;Table_2[[#This Row],[Numero]]</f>
        <v>CLIPS IMPORTADOS706</v>
      </c>
      <c r="B3178" t="s">
        <v>11741</v>
      </c>
      <c r="C3178">
        <v>706</v>
      </c>
      <c r="D3178" t="s">
        <v>11813</v>
      </c>
      <c r="E3178" s="33">
        <f>+VLOOKUP(Table_2[[#This Row],[ID]],LISTAS[],3,0)</f>
        <v>1217.3900000000001</v>
      </c>
      <c r="F3178" s="31" t="s">
        <v>11136</v>
      </c>
    </row>
    <row r="3179" spans="1:6" ht="15" customHeight="1">
      <c r="A3179" s="31" t="str">
        <f>+Table_2[[#This Row],[Producto]]&amp;Table_2[[#This Row],[Numero]]</f>
        <v>CLIPS IMPORTADOS707</v>
      </c>
      <c r="B3179" t="s">
        <v>11741</v>
      </c>
      <c r="C3179">
        <v>707</v>
      </c>
      <c r="D3179" t="s">
        <v>11814</v>
      </c>
      <c r="E3179" s="33">
        <f>+VLOOKUP(Table_2[[#This Row],[ID]],LISTAS[],3,0)</f>
        <v>1217.3900000000001</v>
      </c>
      <c r="F3179" s="31" t="s">
        <v>11138</v>
      </c>
    </row>
    <row r="3180" spans="1:6" ht="15" customHeight="1">
      <c r="A3180" s="31" t="str">
        <f>+Table_2[[#This Row],[Producto]]&amp;Table_2[[#This Row],[Numero]]</f>
        <v>CLIPS IMPORTADOS708</v>
      </c>
      <c r="B3180" t="s">
        <v>11741</v>
      </c>
      <c r="C3180">
        <v>708</v>
      </c>
      <c r="D3180" t="s">
        <v>11815</v>
      </c>
      <c r="E3180" s="33">
        <f>+VLOOKUP(Table_2[[#This Row],[ID]],LISTAS[],3,0)</f>
        <v>1217.3900000000001</v>
      </c>
      <c r="F3180" s="31" t="s">
        <v>11140</v>
      </c>
    </row>
    <row r="3181" spans="1:6" ht="15" customHeight="1">
      <c r="A3181" s="31" t="str">
        <f>+Table_2[[#This Row],[Producto]]&amp;Table_2[[#This Row],[Numero]]</f>
        <v>CLIPS IMPORTADOS709</v>
      </c>
      <c r="B3181" t="s">
        <v>11741</v>
      </c>
      <c r="C3181">
        <v>709</v>
      </c>
      <c r="D3181" t="s">
        <v>11816</v>
      </c>
      <c r="E3181" s="33">
        <f>+VLOOKUP(Table_2[[#This Row],[ID]],LISTAS[],3,0)</f>
        <v>1217.3900000000001</v>
      </c>
      <c r="F3181" s="31" t="s">
        <v>11142</v>
      </c>
    </row>
    <row r="3182" spans="1:6" ht="15" customHeight="1">
      <c r="A3182" s="31" t="str">
        <f>+Table_2[[#This Row],[Producto]]&amp;Table_2[[#This Row],[Numero]]</f>
        <v>CLIPS IMPORTADOS710</v>
      </c>
      <c r="B3182" t="s">
        <v>11741</v>
      </c>
      <c r="C3182">
        <v>710</v>
      </c>
      <c r="D3182" t="s">
        <v>11817</v>
      </c>
      <c r="E3182" s="33">
        <f>+VLOOKUP(Table_2[[#This Row],[ID]],LISTAS[],3,0)</f>
        <v>1282.6099999999999</v>
      </c>
      <c r="F3182" s="31" t="s">
        <v>11144</v>
      </c>
    </row>
    <row r="3183" spans="1:6" ht="15" customHeight="1">
      <c r="A3183" s="31" t="str">
        <f>+Table_2[[#This Row],[Producto]]&amp;Table_2[[#This Row],[Numero]]</f>
        <v>CLIPS IMPORTADOS711</v>
      </c>
      <c r="B3183" t="s">
        <v>11741</v>
      </c>
      <c r="C3183">
        <v>711</v>
      </c>
      <c r="D3183" t="s">
        <v>11748</v>
      </c>
      <c r="E3183" s="33">
        <f>+VLOOKUP(Table_2[[#This Row],[ID]],LISTAS[],3,0)</f>
        <v>1217.3900000000001</v>
      </c>
      <c r="F3183" s="31" t="s">
        <v>11146</v>
      </c>
    </row>
    <row r="3184" spans="1:6" ht="15" customHeight="1">
      <c r="A3184" s="31" t="str">
        <f>+Table_2[[#This Row],[Producto]]&amp;Table_2[[#This Row],[Numero]]</f>
        <v>CLIPS IMPORTADOS712</v>
      </c>
      <c r="B3184" t="s">
        <v>11741</v>
      </c>
      <c r="C3184">
        <v>712</v>
      </c>
      <c r="D3184" t="s">
        <v>11812</v>
      </c>
      <c r="E3184" s="33">
        <f>+VLOOKUP(Table_2[[#This Row],[ID]],LISTAS[],3,0)</f>
        <v>1217.3900000000001</v>
      </c>
      <c r="F3184" s="31" t="s">
        <v>11148</v>
      </c>
    </row>
    <row r="3185" spans="1:6" ht="15" customHeight="1">
      <c r="A3185" s="31" t="str">
        <f>+Table_2[[#This Row],[Producto]]&amp;Table_2[[#This Row],[Numero]]</f>
        <v>CLIPS IMPORTADOS713</v>
      </c>
      <c r="B3185" t="s">
        <v>11741</v>
      </c>
      <c r="C3185">
        <v>713</v>
      </c>
      <c r="D3185" t="s">
        <v>11818</v>
      </c>
      <c r="E3185" s="33">
        <f>+VLOOKUP(Table_2[[#This Row],[ID]],LISTAS[],3,0)</f>
        <v>630.42999999999995</v>
      </c>
      <c r="F3185" s="31" t="s">
        <v>11150</v>
      </c>
    </row>
    <row r="3186" spans="1:6" ht="15" customHeight="1">
      <c r="A3186" s="31" t="str">
        <f>+Table_2[[#This Row],[Producto]]&amp;Table_2[[#This Row],[Numero]]</f>
        <v>CLIPS IMPORTADOS714</v>
      </c>
      <c r="B3186" t="s">
        <v>11741</v>
      </c>
      <c r="C3186">
        <v>714</v>
      </c>
      <c r="D3186" t="s">
        <v>11803</v>
      </c>
      <c r="E3186" s="33">
        <f>+VLOOKUP(Table_2[[#This Row],[ID]],LISTAS[],3,0)</f>
        <v>1217.3900000000001</v>
      </c>
      <c r="F3186" s="31" t="s">
        <v>11152</v>
      </c>
    </row>
    <row r="3187" spans="1:6" ht="15" customHeight="1">
      <c r="A3187" s="31" t="str">
        <f>+Table_2[[#This Row],[Producto]]&amp;Table_2[[#This Row],[Numero]]</f>
        <v>CLIPS IMPORTADOS715</v>
      </c>
      <c r="B3187" t="s">
        <v>11741</v>
      </c>
      <c r="C3187">
        <v>715</v>
      </c>
      <c r="D3187" t="s">
        <v>11819</v>
      </c>
      <c r="E3187" s="33">
        <f>+VLOOKUP(Table_2[[#This Row],[ID]],LISTAS[],3,0)</f>
        <v>1282.6099999999999</v>
      </c>
      <c r="F3187" s="31" t="s">
        <v>11154</v>
      </c>
    </row>
    <row r="3188" spans="1:6" ht="15" customHeight="1">
      <c r="A3188" s="31" t="str">
        <f>+Table_2[[#This Row],[Producto]]&amp;Table_2[[#This Row],[Numero]]</f>
        <v>CLIPS IMPORTADOS716</v>
      </c>
      <c r="B3188" t="s">
        <v>11741</v>
      </c>
      <c r="C3188">
        <v>716</v>
      </c>
      <c r="D3188" t="s">
        <v>11820</v>
      </c>
      <c r="E3188" s="33">
        <f>+VLOOKUP(Table_2[[#This Row],[ID]],LISTAS[],3,0)</f>
        <v>1500</v>
      </c>
      <c r="F3188" s="31" t="s">
        <v>11156</v>
      </c>
    </row>
    <row r="3189" spans="1:6" ht="15" customHeight="1">
      <c r="A3189" s="31" t="str">
        <f>+Table_2[[#This Row],[Producto]]&amp;Table_2[[#This Row],[Numero]]</f>
        <v>CLIPS IMPORTADOS717</v>
      </c>
      <c r="B3189" t="s">
        <v>11741</v>
      </c>
      <c r="C3189">
        <v>717</v>
      </c>
      <c r="D3189" t="s">
        <v>11789</v>
      </c>
      <c r="E3189" s="33">
        <f>+VLOOKUP(Table_2[[#This Row],[ID]],LISTAS[],3,0)</f>
        <v>1413.04</v>
      </c>
      <c r="F3189" s="31" t="s">
        <v>11158</v>
      </c>
    </row>
    <row r="3190" spans="1:6" ht="15" customHeight="1">
      <c r="A3190" s="31" t="str">
        <f>+Table_2[[#This Row],[Producto]]&amp;Table_2[[#This Row],[Numero]]</f>
        <v>CLIPS IMPORTADOS718</v>
      </c>
      <c r="B3190" t="s">
        <v>11741</v>
      </c>
      <c r="C3190">
        <v>718</v>
      </c>
      <c r="D3190" t="s">
        <v>11818</v>
      </c>
      <c r="E3190" s="33">
        <f>+VLOOKUP(Table_2[[#This Row],[ID]],LISTAS[],3,0)</f>
        <v>1000</v>
      </c>
      <c r="F3190" s="31" t="s">
        <v>11160</v>
      </c>
    </row>
    <row r="3191" spans="1:6" ht="15" customHeight="1">
      <c r="A3191" s="31" t="str">
        <f>+Table_2[[#This Row],[Producto]]&amp;Table_2[[#This Row],[Numero]]</f>
        <v>CLIPS IMPORTADOS719</v>
      </c>
      <c r="B3191" t="s">
        <v>11741</v>
      </c>
      <c r="C3191">
        <v>719</v>
      </c>
      <c r="D3191" t="s">
        <v>11748</v>
      </c>
      <c r="E3191" s="33">
        <f>+VLOOKUP(Table_2[[#This Row],[ID]],LISTAS[],3,0)</f>
        <v>1500</v>
      </c>
      <c r="F3191" s="31" t="s">
        <v>11162</v>
      </c>
    </row>
    <row r="3192" spans="1:6" ht="15" customHeight="1">
      <c r="A3192" s="31" t="str">
        <f>+Table_2[[#This Row],[Producto]]&amp;Table_2[[#This Row],[Numero]]</f>
        <v>CLIPS IMPORTADOS720</v>
      </c>
      <c r="B3192" t="s">
        <v>11741</v>
      </c>
      <c r="C3192">
        <v>720</v>
      </c>
      <c r="D3192" t="s">
        <v>11807</v>
      </c>
      <c r="E3192" s="33">
        <f>+VLOOKUP(Table_2[[#This Row],[ID]],LISTAS[],3,0)</f>
        <v>1217.3900000000001</v>
      </c>
      <c r="F3192" s="31" t="s">
        <v>11164</v>
      </c>
    </row>
    <row r="3193" spans="1:6" ht="15" customHeight="1">
      <c r="A3193" s="31" t="str">
        <f>+Table_2[[#This Row],[Producto]]&amp;Table_2[[#This Row],[Numero]]</f>
        <v>CLIPS IMPORTADOS721</v>
      </c>
      <c r="B3193" t="s">
        <v>11741</v>
      </c>
      <c r="C3193">
        <v>721</v>
      </c>
      <c r="D3193" t="s">
        <v>11821</v>
      </c>
      <c r="E3193" s="33">
        <f>+VLOOKUP(Table_2[[#This Row],[ID]],LISTAS[],3,0)</f>
        <v>1217.3900000000001</v>
      </c>
      <c r="F3193" s="31" t="s">
        <v>11166</v>
      </c>
    </row>
    <row r="3194" spans="1:6" ht="15" customHeight="1">
      <c r="A3194" s="31" t="str">
        <f>+Table_2[[#This Row],[Producto]]&amp;Table_2[[#This Row],[Numero]]</f>
        <v>CLIPS IMPORTADOS722</v>
      </c>
      <c r="B3194" t="s">
        <v>11741</v>
      </c>
      <c r="C3194">
        <v>722</v>
      </c>
      <c r="D3194" t="s">
        <v>11812</v>
      </c>
      <c r="E3194" s="33">
        <f>+VLOOKUP(Table_2[[#This Row],[ID]],LISTAS[],3,0)</f>
        <v>1217.3900000000001</v>
      </c>
      <c r="F3194" s="31" t="s">
        <v>11168</v>
      </c>
    </row>
    <row r="3195" spans="1:6" ht="15" customHeight="1">
      <c r="A3195" s="31" t="str">
        <f>+Table_2[[#This Row],[Producto]]&amp;Table_2[[#This Row],[Numero]]</f>
        <v>CLIPS IMPORTADOS723</v>
      </c>
      <c r="B3195" t="s">
        <v>11741</v>
      </c>
      <c r="C3195">
        <v>723</v>
      </c>
      <c r="D3195" t="s">
        <v>11822</v>
      </c>
      <c r="E3195" s="33">
        <f>+VLOOKUP(Table_2[[#This Row],[ID]],LISTAS[],3,0)</f>
        <v>1347.83</v>
      </c>
      <c r="F3195" s="31" t="s">
        <v>11170</v>
      </c>
    </row>
    <row r="3196" spans="1:6" ht="15" customHeight="1">
      <c r="A3196" s="31" t="str">
        <f>+Table_2[[#This Row],[Producto]]&amp;Table_2[[#This Row],[Numero]]</f>
        <v>CLIPS IMPORTADOS724</v>
      </c>
      <c r="B3196" t="s">
        <v>11741</v>
      </c>
      <c r="C3196">
        <v>724</v>
      </c>
      <c r="D3196" t="s">
        <v>11748</v>
      </c>
      <c r="E3196" s="33">
        <f>+VLOOKUP(Table_2[[#This Row],[ID]],LISTAS[],3,0)</f>
        <v>1130.43</v>
      </c>
      <c r="F3196" s="31" t="s">
        <v>11172</v>
      </c>
    </row>
    <row r="3197" spans="1:6" ht="15" customHeight="1">
      <c r="A3197" s="31" t="str">
        <f>+Table_2[[#This Row],[Producto]]&amp;Table_2[[#This Row],[Numero]]</f>
        <v>CLIPS IMPORTADOS725</v>
      </c>
      <c r="B3197" t="s">
        <v>11741</v>
      </c>
      <c r="C3197">
        <v>725</v>
      </c>
      <c r="D3197" t="s">
        <v>11823</v>
      </c>
      <c r="E3197" s="33">
        <f>+VLOOKUP(Table_2[[#This Row],[ID]],LISTAS[],3,0)</f>
        <v>1130.43</v>
      </c>
      <c r="F3197" s="31" t="s">
        <v>11174</v>
      </c>
    </row>
    <row r="3198" spans="1:6" ht="15" customHeight="1">
      <c r="A3198" s="31" t="str">
        <f>+Table_2[[#This Row],[Producto]]&amp;Table_2[[#This Row],[Numero]]</f>
        <v>CLIPS IMPORTADOS726</v>
      </c>
      <c r="B3198" t="s">
        <v>11741</v>
      </c>
      <c r="C3198">
        <v>726</v>
      </c>
      <c r="D3198" t="s">
        <v>11824</v>
      </c>
      <c r="E3198" s="33">
        <f>+VLOOKUP(Table_2[[#This Row],[ID]],LISTAS[],3,0)</f>
        <v>1217.3900000000001</v>
      </c>
      <c r="F3198" s="31" t="s">
        <v>11176</v>
      </c>
    </row>
    <row r="3199" spans="1:6" ht="15" customHeight="1">
      <c r="A3199" s="31" t="str">
        <f>+Table_2[[#This Row],[Producto]]&amp;Table_2[[#This Row],[Numero]]</f>
        <v>CLIPS IMPORTADOS727</v>
      </c>
      <c r="B3199" t="s">
        <v>11741</v>
      </c>
      <c r="C3199">
        <v>727</v>
      </c>
      <c r="D3199" t="s">
        <v>11760</v>
      </c>
      <c r="E3199" s="33">
        <f>+VLOOKUP(Table_2[[#This Row],[ID]],LISTAS[],3,0)</f>
        <v>1543.48</v>
      </c>
      <c r="F3199" s="31" t="s">
        <v>11178</v>
      </c>
    </row>
    <row r="3200" spans="1:6" ht="15" customHeight="1">
      <c r="A3200" s="31" t="str">
        <f>+Table_2[[#This Row],[Producto]]&amp;Table_2[[#This Row],[Numero]]</f>
        <v>CLIPS IMPORTADOS728</v>
      </c>
      <c r="B3200" t="s">
        <v>11741</v>
      </c>
      <c r="C3200">
        <v>728</v>
      </c>
      <c r="D3200" t="s">
        <v>11825</v>
      </c>
      <c r="E3200" s="33">
        <f>+VLOOKUP(Table_2[[#This Row],[ID]],LISTAS[],3,0)</f>
        <v>1217.3900000000001</v>
      </c>
      <c r="F3200" s="31" t="s">
        <v>11180</v>
      </c>
    </row>
    <row r="3201" spans="1:6" ht="15" customHeight="1">
      <c r="A3201" s="31" t="str">
        <f>+Table_2[[#This Row],[Producto]]&amp;Table_2[[#This Row],[Numero]]</f>
        <v>CLIPS IMPORTADOS729</v>
      </c>
      <c r="B3201" t="s">
        <v>11741</v>
      </c>
      <c r="C3201">
        <v>729</v>
      </c>
      <c r="D3201" t="s">
        <v>11826</v>
      </c>
      <c r="E3201" s="33">
        <f>+VLOOKUP(Table_2[[#This Row],[ID]],LISTAS[],3,0)</f>
        <v>1043.48</v>
      </c>
      <c r="F3201" s="31" t="s">
        <v>11182</v>
      </c>
    </row>
    <row r="3202" spans="1:6" ht="15" customHeight="1">
      <c r="A3202" s="31" t="str">
        <f>+Table_2[[#This Row],[Producto]]&amp;Table_2[[#This Row],[Numero]]</f>
        <v>CLIPS IMPORTADOS730</v>
      </c>
      <c r="B3202" t="s">
        <v>11741</v>
      </c>
      <c r="C3202">
        <v>730</v>
      </c>
      <c r="D3202" t="s">
        <v>11827</v>
      </c>
      <c r="E3202" s="33">
        <f>+VLOOKUP(Table_2[[#This Row],[ID]],LISTAS[],3,0)</f>
        <v>1043.48</v>
      </c>
      <c r="F3202" s="31" t="s">
        <v>11184</v>
      </c>
    </row>
    <row r="3203" spans="1:6" ht="15" customHeight="1">
      <c r="A3203" s="31" t="str">
        <f>+Table_2[[#This Row],[Producto]]&amp;Table_2[[#This Row],[Numero]]</f>
        <v>CLIPS IMPORTADOS731</v>
      </c>
      <c r="B3203" t="s">
        <v>11741</v>
      </c>
      <c r="C3203">
        <v>731</v>
      </c>
      <c r="D3203" t="s">
        <v>11828</v>
      </c>
      <c r="E3203" s="33">
        <f>+VLOOKUP(Table_2[[#This Row],[ID]],LISTAS[],3,0)</f>
        <v>1130.43</v>
      </c>
      <c r="F3203" s="31" t="s">
        <v>11186</v>
      </c>
    </row>
    <row r="3204" spans="1:6" ht="15" customHeight="1">
      <c r="A3204" s="31" t="str">
        <f>+Table_2[[#This Row],[Producto]]&amp;Table_2[[#This Row],[Numero]]</f>
        <v>CLIPS IMPORTADOS732</v>
      </c>
      <c r="B3204" t="s">
        <v>11741</v>
      </c>
      <c r="C3204">
        <v>732</v>
      </c>
      <c r="D3204" t="s">
        <v>11829</v>
      </c>
      <c r="E3204" s="33">
        <f>+VLOOKUP(Table_2[[#This Row],[ID]],LISTAS[],3,0)</f>
        <v>1130.43</v>
      </c>
      <c r="F3204" s="31" t="s">
        <v>11188</v>
      </c>
    </row>
    <row r="3205" spans="1:6" ht="15" customHeight="1">
      <c r="A3205" s="31" t="str">
        <f>+Table_2[[#This Row],[Producto]]&amp;Table_2[[#This Row],[Numero]]</f>
        <v>CLIPS IMPORTADOS733</v>
      </c>
      <c r="B3205" t="s">
        <v>11741</v>
      </c>
      <c r="C3205">
        <v>733</v>
      </c>
      <c r="D3205" t="s">
        <v>11827</v>
      </c>
      <c r="E3205" s="33">
        <f>+VLOOKUP(Table_2[[#This Row],[ID]],LISTAS[],3,0)</f>
        <v>1130.43</v>
      </c>
      <c r="F3205" s="31" t="s">
        <v>11190</v>
      </c>
    </row>
    <row r="3206" spans="1:6" ht="15" customHeight="1">
      <c r="A3206" s="31" t="str">
        <f>+Table_2[[#This Row],[Producto]]&amp;Table_2[[#This Row],[Numero]]</f>
        <v>CLIPS IMPORTADOS734</v>
      </c>
      <c r="B3206" t="s">
        <v>11741</v>
      </c>
      <c r="C3206">
        <v>734</v>
      </c>
      <c r="D3206" t="s">
        <v>11830</v>
      </c>
      <c r="E3206" s="33">
        <f>+VLOOKUP(Table_2[[#This Row],[ID]],LISTAS[],3,0)</f>
        <v>1000</v>
      </c>
      <c r="F3206" s="31" t="s">
        <v>11192</v>
      </c>
    </row>
    <row r="3207" spans="1:6" ht="15" customHeight="1">
      <c r="A3207" s="31" t="str">
        <f>+Table_2[[#This Row],[Producto]]&amp;Table_2[[#This Row],[Numero]]</f>
        <v>CLIPS IMPORTADOS735</v>
      </c>
      <c r="B3207" t="s">
        <v>11741</v>
      </c>
      <c r="C3207">
        <v>735</v>
      </c>
      <c r="D3207" t="s">
        <v>11749</v>
      </c>
      <c r="E3207" s="33">
        <f>+VLOOKUP(Table_2[[#This Row],[ID]],LISTAS[],3,0)</f>
        <v>1500</v>
      </c>
      <c r="F3207" s="31" t="s">
        <v>11194</v>
      </c>
    </row>
    <row r="3208" spans="1:6" ht="15" customHeight="1">
      <c r="A3208" s="31" t="str">
        <f>+Table_2[[#This Row],[Producto]]&amp;Table_2[[#This Row],[Numero]]</f>
        <v>CLIPS IMPORTADOS736</v>
      </c>
      <c r="B3208" t="s">
        <v>11741</v>
      </c>
      <c r="C3208">
        <v>736</v>
      </c>
      <c r="D3208" t="s">
        <v>11831</v>
      </c>
      <c r="E3208" s="33">
        <f>+VLOOKUP(Table_2[[#This Row],[ID]],LISTAS[],3,0)</f>
        <v>1065.22</v>
      </c>
      <c r="F3208" s="31" t="s">
        <v>11196</v>
      </c>
    </row>
    <row r="3209" spans="1:6" ht="15" customHeight="1">
      <c r="A3209" s="31" t="str">
        <f>+Table_2[[#This Row],[Producto]]&amp;Table_2[[#This Row],[Numero]]</f>
        <v>CLIPS IMPORTADOS737</v>
      </c>
      <c r="B3209" t="s">
        <v>11741</v>
      </c>
      <c r="C3209">
        <v>737</v>
      </c>
      <c r="D3209" t="s">
        <v>11832</v>
      </c>
      <c r="E3209" s="33">
        <f>+VLOOKUP(Table_2[[#This Row],[ID]],LISTAS[],3,0)</f>
        <v>913.04</v>
      </c>
      <c r="F3209" s="31" t="s">
        <v>11198</v>
      </c>
    </row>
    <row r="3210" spans="1:6" ht="15" customHeight="1">
      <c r="A3210" s="31" t="str">
        <f>+Table_2[[#This Row],[Producto]]&amp;Table_2[[#This Row],[Numero]]</f>
        <v>CLIPS IMPORTADOS738</v>
      </c>
      <c r="B3210" t="s">
        <v>11741</v>
      </c>
      <c r="C3210">
        <v>738</v>
      </c>
      <c r="D3210" t="s">
        <v>11833</v>
      </c>
      <c r="E3210" s="33">
        <f>+VLOOKUP(Table_2[[#This Row],[ID]],LISTAS[],3,0)</f>
        <v>1130.43</v>
      </c>
      <c r="F3210" s="31" t="s">
        <v>11200</v>
      </c>
    </row>
    <row r="3211" spans="1:6" ht="15" customHeight="1">
      <c r="A3211" s="31" t="str">
        <f>+Table_2[[#This Row],[Producto]]&amp;Table_2[[#This Row],[Numero]]</f>
        <v>CLIPS IMPORTADOS739</v>
      </c>
      <c r="B3211" t="s">
        <v>11741</v>
      </c>
      <c r="C3211">
        <v>739</v>
      </c>
      <c r="D3211" t="s">
        <v>11825</v>
      </c>
      <c r="E3211" s="33">
        <f>+VLOOKUP(Table_2[[#This Row],[ID]],LISTAS[],3,0)</f>
        <v>1130.43</v>
      </c>
      <c r="F3211" s="31" t="s">
        <v>11202</v>
      </c>
    </row>
    <row r="3212" spans="1:6" ht="15" customHeight="1">
      <c r="A3212" s="31" t="str">
        <f>+Table_2[[#This Row],[Producto]]&amp;Table_2[[#This Row],[Numero]]</f>
        <v>CLIPS IMPORTADOS740</v>
      </c>
      <c r="B3212" t="s">
        <v>11741</v>
      </c>
      <c r="C3212">
        <v>740</v>
      </c>
      <c r="D3212" t="s">
        <v>11774</v>
      </c>
      <c r="E3212" s="33">
        <f>+VLOOKUP(Table_2[[#This Row],[ID]],LISTAS[],3,0)</f>
        <v>1500</v>
      </c>
      <c r="F3212" s="31" t="s">
        <v>11204</v>
      </c>
    </row>
    <row r="3213" spans="1:6" ht="15" customHeight="1">
      <c r="A3213" s="31" t="str">
        <f>+Table_2[[#This Row],[Producto]]&amp;Table_2[[#This Row],[Numero]]</f>
        <v>CLIPS IMPORTADOS741</v>
      </c>
      <c r="B3213" t="s">
        <v>11741</v>
      </c>
      <c r="C3213">
        <v>741</v>
      </c>
      <c r="D3213" t="s">
        <v>11825</v>
      </c>
      <c r="E3213" s="33">
        <f>+VLOOKUP(Table_2[[#This Row],[ID]],LISTAS[],3,0)</f>
        <v>1217.3900000000001</v>
      </c>
      <c r="F3213" s="31" t="s">
        <v>11206</v>
      </c>
    </row>
    <row r="3214" spans="1:6" ht="15" customHeight="1">
      <c r="A3214" s="31" t="str">
        <f>+Table_2[[#This Row],[Producto]]&amp;Table_2[[#This Row],[Numero]]</f>
        <v>CLIPS IMPORTADOS742</v>
      </c>
      <c r="B3214" t="s">
        <v>11741</v>
      </c>
      <c r="C3214">
        <v>742</v>
      </c>
      <c r="D3214" t="s">
        <v>11803</v>
      </c>
      <c r="E3214" s="33">
        <f>+VLOOKUP(Table_2[[#This Row],[ID]],LISTAS[],3,0)</f>
        <v>1000</v>
      </c>
      <c r="F3214" s="31" t="s">
        <v>11208</v>
      </c>
    </row>
    <row r="3215" spans="1:6" ht="15" customHeight="1">
      <c r="A3215" s="31" t="str">
        <f>+Table_2[[#This Row],[Producto]]&amp;Table_2[[#This Row],[Numero]]</f>
        <v>CLIPS IMPORTADOS755</v>
      </c>
      <c r="B3215" t="s">
        <v>11741</v>
      </c>
      <c r="C3215">
        <v>755</v>
      </c>
      <c r="D3215" t="s">
        <v>11834</v>
      </c>
      <c r="E3215" s="33">
        <f>+VLOOKUP(Table_2[[#This Row],[ID]],LISTAS[],3,0)</f>
        <v>1217.3900000000001</v>
      </c>
      <c r="F3215" s="31" t="s">
        <v>11210</v>
      </c>
    </row>
    <row r="3216" spans="1:6" ht="15" customHeight="1">
      <c r="A3216" s="31" t="str">
        <f>+Table_2[[#This Row],[Producto]]&amp;Table_2[[#This Row],[Numero]]</f>
        <v>CLIPS IMPORTADOS756</v>
      </c>
      <c r="B3216" t="s">
        <v>11741</v>
      </c>
      <c r="C3216">
        <v>756</v>
      </c>
      <c r="D3216" t="s">
        <v>11835</v>
      </c>
      <c r="E3216" s="33">
        <f>+VLOOKUP(Table_2[[#This Row],[ID]],LISTAS[],3,0)</f>
        <v>1282.6099999999999</v>
      </c>
      <c r="F3216" s="31" t="s">
        <v>11212</v>
      </c>
    </row>
    <row r="3217" spans="1:6" ht="15" customHeight="1">
      <c r="A3217" s="31" t="str">
        <f>+Table_2[[#This Row],[Producto]]&amp;Table_2[[#This Row],[Numero]]</f>
        <v>CLIPS IMPORTADOS757</v>
      </c>
      <c r="B3217" t="s">
        <v>11741</v>
      </c>
      <c r="C3217">
        <v>757</v>
      </c>
      <c r="D3217" t="s">
        <v>11836</v>
      </c>
      <c r="E3217" s="33">
        <f>+VLOOKUP(Table_2[[#This Row],[ID]],LISTAS[],3,0)</f>
        <v>1065.22</v>
      </c>
      <c r="F3217" s="31" t="s">
        <v>11214</v>
      </c>
    </row>
    <row r="3218" spans="1:6" ht="15" customHeight="1">
      <c r="A3218" s="31" t="str">
        <f>+Table_2[[#This Row],[Producto]]&amp;Table_2[[#This Row],[Numero]]</f>
        <v>CLIPS IMPORTADOS758</v>
      </c>
      <c r="B3218" t="s">
        <v>11741</v>
      </c>
      <c r="C3218">
        <v>758</v>
      </c>
      <c r="D3218" t="s">
        <v>11837</v>
      </c>
      <c r="E3218" s="33">
        <f>+VLOOKUP(Table_2[[#This Row],[ID]],LISTAS[],3,0)</f>
        <v>1065.22</v>
      </c>
      <c r="F3218" s="31" t="s">
        <v>11216</v>
      </c>
    </row>
    <row r="3219" spans="1:6" ht="15" customHeight="1">
      <c r="A3219" s="31" t="str">
        <f>+Table_2[[#This Row],[Producto]]&amp;Table_2[[#This Row],[Numero]]</f>
        <v>CLIPS IMPORTADOS759</v>
      </c>
      <c r="B3219" t="s">
        <v>11741</v>
      </c>
      <c r="C3219">
        <v>759</v>
      </c>
      <c r="D3219" t="s">
        <v>11748</v>
      </c>
      <c r="E3219" s="33">
        <f>+VLOOKUP(Table_2[[#This Row],[ID]],LISTAS[],3,0)</f>
        <v>913.04</v>
      </c>
      <c r="F3219" s="31" t="s">
        <v>11218</v>
      </c>
    </row>
    <row r="3220" spans="1:6" ht="15" customHeight="1">
      <c r="A3220" s="31" t="str">
        <f>+Table_2[[#This Row],[Producto]]&amp;Table_2[[#This Row],[Numero]]</f>
        <v>CLIPS IMPORTADOS760</v>
      </c>
      <c r="B3220" t="s">
        <v>11741</v>
      </c>
      <c r="C3220">
        <v>760</v>
      </c>
      <c r="D3220" t="s">
        <v>11838</v>
      </c>
      <c r="E3220" s="33">
        <f>+VLOOKUP(Table_2[[#This Row],[ID]],LISTAS[],3,0)</f>
        <v>1065.22</v>
      </c>
      <c r="F3220" s="31" t="s">
        <v>11220</v>
      </c>
    </row>
    <row r="3221" spans="1:6" ht="15" customHeight="1">
      <c r="A3221" s="31" t="str">
        <f>+Table_2[[#This Row],[Producto]]&amp;Table_2[[#This Row],[Numero]]</f>
        <v>CLIPS IMPORTADOS761</v>
      </c>
      <c r="B3221" t="s">
        <v>11741</v>
      </c>
      <c r="C3221">
        <v>761</v>
      </c>
      <c r="D3221" t="s">
        <v>11770</v>
      </c>
      <c r="E3221" s="33">
        <f>+VLOOKUP(Table_2[[#This Row],[ID]],LISTAS[],3,0)</f>
        <v>1217.3900000000001</v>
      </c>
      <c r="F3221" s="31" t="s">
        <v>11222</v>
      </c>
    </row>
    <row r="3222" spans="1:6" ht="15" customHeight="1">
      <c r="A3222" s="31" t="str">
        <f>+Table_2[[#This Row],[Producto]]&amp;Table_2[[#This Row],[Numero]]</f>
        <v>CLIPS IMPORTADOS762</v>
      </c>
      <c r="B3222" t="s">
        <v>11741</v>
      </c>
      <c r="C3222">
        <v>762</v>
      </c>
      <c r="D3222" t="s">
        <v>11748</v>
      </c>
      <c r="E3222" s="33">
        <f>+VLOOKUP(Table_2[[#This Row],[ID]],LISTAS[],3,0)</f>
        <v>1608.7</v>
      </c>
      <c r="F3222" s="31" t="s">
        <v>11224</v>
      </c>
    </row>
    <row r="3223" spans="1:6" ht="15" customHeight="1">
      <c r="A3223" s="31" t="str">
        <f>+Table_2[[#This Row],[Producto]]&amp;Table_2[[#This Row],[Numero]]</f>
        <v>CLIPS IMPORTADOS763</v>
      </c>
      <c r="B3223" t="s">
        <v>11741</v>
      </c>
      <c r="C3223">
        <v>763</v>
      </c>
      <c r="D3223" t="s">
        <v>11839</v>
      </c>
      <c r="E3223" s="33">
        <f>+VLOOKUP(Table_2[[#This Row],[ID]],LISTAS[],3,0)</f>
        <v>1347.83</v>
      </c>
      <c r="F3223" s="31" t="s">
        <v>11226</v>
      </c>
    </row>
    <row r="3224" spans="1:6" ht="15" customHeight="1">
      <c r="A3224" s="31" t="str">
        <f>+Table_2[[#This Row],[Producto]]&amp;Table_2[[#This Row],[Numero]]</f>
        <v>CLIPS IMPORTADOS764</v>
      </c>
      <c r="B3224" t="s">
        <v>11741</v>
      </c>
      <c r="C3224">
        <v>764</v>
      </c>
      <c r="D3224" t="s">
        <v>11748</v>
      </c>
      <c r="E3224" s="33">
        <f>+VLOOKUP(Table_2[[#This Row],[ID]],LISTAS[],3,0)</f>
        <v>1804.35</v>
      </c>
      <c r="F3224" s="31" t="s">
        <v>11228</v>
      </c>
    </row>
    <row r="3225" spans="1:6" ht="15" customHeight="1">
      <c r="A3225" s="31" t="str">
        <f>+Table_2[[#This Row],[Producto]]&amp;Table_2[[#This Row],[Numero]]</f>
        <v>CLIPS IMPORTADOS765</v>
      </c>
      <c r="B3225" t="s">
        <v>11741</v>
      </c>
      <c r="C3225">
        <v>765</v>
      </c>
      <c r="D3225" t="s">
        <v>11748</v>
      </c>
      <c r="E3225" s="33">
        <f>+VLOOKUP(Table_2[[#This Row],[ID]],LISTAS[],3,0)</f>
        <v>1565.22</v>
      </c>
      <c r="F3225" s="31" t="s">
        <v>11230</v>
      </c>
    </row>
    <row r="3226" spans="1:6" ht="15" customHeight="1">
      <c r="A3226" s="31" t="str">
        <f>+Table_2[[#This Row],[Producto]]&amp;Table_2[[#This Row],[Numero]]</f>
        <v>CLIPS IMPORTADOS766</v>
      </c>
      <c r="B3226" t="s">
        <v>11741</v>
      </c>
      <c r="C3226">
        <v>766</v>
      </c>
      <c r="D3226" t="s">
        <v>11748</v>
      </c>
      <c r="E3226" s="33">
        <f>+VLOOKUP(Table_2[[#This Row],[ID]],LISTAS[],3,0)</f>
        <v>1804.35</v>
      </c>
      <c r="F3226" s="31" t="s">
        <v>11232</v>
      </c>
    </row>
    <row r="3227" spans="1:6" ht="15" customHeight="1">
      <c r="A3227" s="31" t="str">
        <f>+Table_2[[#This Row],[Producto]]&amp;Table_2[[#This Row],[Numero]]</f>
        <v>CLIPS IMPORTADOS767</v>
      </c>
      <c r="B3227" t="s">
        <v>11741</v>
      </c>
      <c r="C3227">
        <v>767</v>
      </c>
      <c r="D3227" t="s">
        <v>11840</v>
      </c>
      <c r="E3227" s="33">
        <f>+VLOOKUP(Table_2[[#This Row],[ID]],LISTAS[],3,0)</f>
        <v>847.83</v>
      </c>
      <c r="F3227" s="31" t="s">
        <v>11234</v>
      </c>
    </row>
    <row r="3228" spans="1:6" ht="15" customHeight="1">
      <c r="A3228" s="31" t="str">
        <f>+Table_2[[#This Row],[Producto]]&amp;Table_2[[#This Row],[Numero]]</f>
        <v>CLIPS IMPORTADOS768</v>
      </c>
      <c r="B3228" t="s">
        <v>11741</v>
      </c>
      <c r="C3228">
        <v>768</v>
      </c>
      <c r="D3228" t="s">
        <v>11749</v>
      </c>
      <c r="E3228" s="33">
        <f>+VLOOKUP(Table_2[[#This Row],[ID]],LISTAS[],3,0)</f>
        <v>1000</v>
      </c>
      <c r="F3228" s="31" t="s">
        <v>11236</v>
      </c>
    </row>
    <row r="3229" spans="1:6" ht="15" customHeight="1">
      <c r="A3229" s="31" t="str">
        <f>+Table_2[[#This Row],[Producto]]&amp;Table_2[[#This Row],[Numero]]</f>
        <v>CLIPS IMPORTADOS769</v>
      </c>
      <c r="B3229" t="s">
        <v>11741</v>
      </c>
      <c r="C3229">
        <v>769</v>
      </c>
      <c r="D3229" t="s">
        <v>11841</v>
      </c>
      <c r="E3229" s="33">
        <f>+VLOOKUP(Table_2[[#This Row],[ID]],LISTAS[],3,0)</f>
        <v>1282.6099999999999</v>
      </c>
      <c r="F3229" s="31" t="s">
        <v>11238</v>
      </c>
    </row>
    <row r="3230" spans="1:6" ht="15" customHeight="1">
      <c r="A3230" s="31" t="str">
        <f>+Table_2[[#This Row],[Producto]]&amp;Table_2[[#This Row],[Numero]]</f>
        <v>CLIPS IMPORTADOS770</v>
      </c>
      <c r="B3230" t="s">
        <v>11741</v>
      </c>
      <c r="C3230">
        <v>770</v>
      </c>
      <c r="D3230" t="s">
        <v>11748</v>
      </c>
      <c r="E3230" s="33">
        <f>+VLOOKUP(Table_2[[#This Row],[ID]],LISTAS[],3,0)</f>
        <v>2000</v>
      </c>
      <c r="F3230" s="31" t="s">
        <v>11240</v>
      </c>
    </row>
    <row r="3231" spans="1:6" ht="15" customHeight="1">
      <c r="A3231" s="31" t="str">
        <f>+Table_2[[#This Row],[Producto]]&amp;Table_2[[#This Row],[Numero]]</f>
        <v>CLIPS IMPORTADOS771</v>
      </c>
      <c r="B3231" t="s">
        <v>11741</v>
      </c>
      <c r="C3231">
        <v>771</v>
      </c>
      <c r="D3231" t="s">
        <v>11842</v>
      </c>
      <c r="E3231" s="33">
        <f>+VLOOKUP(Table_2[[#This Row],[ID]],LISTAS[],3,0)</f>
        <v>913.04</v>
      </c>
      <c r="F3231" s="31" t="s">
        <v>11242</v>
      </c>
    </row>
    <row r="3232" spans="1:6" ht="15" customHeight="1">
      <c r="A3232" s="31" t="str">
        <f>+Table_2[[#This Row],[Producto]]&amp;Table_2[[#This Row],[Numero]]</f>
        <v>CLIPS IMPORTADOS772</v>
      </c>
      <c r="B3232" t="s">
        <v>11741</v>
      </c>
      <c r="C3232">
        <v>772</v>
      </c>
      <c r="D3232" t="s">
        <v>11843</v>
      </c>
      <c r="E3232" s="33">
        <f>+VLOOKUP(Table_2[[#This Row],[ID]],LISTAS[],3,0)</f>
        <v>913.04</v>
      </c>
      <c r="F3232" s="31" t="s">
        <v>11244</v>
      </c>
    </row>
    <row r="3233" spans="1:6" ht="15" customHeight="1">
      <c r="A3233" s="31" t="str">
        <f>+Table_2[[#This Row],[Producto]]&amp;Table_2[[#This Row],[Numero]]</f>
        <v>CLIPS IMPORTADOS773</v>
      </c>
      <c r="B3233" t="s">
        <v>11741</v>
      </c>
      <c r="C3233">
        <v>773</v>
      </c>
      <c r="D3233" t="s">
        <v>11844</v>
      </c>
      <c r="E3233" s="33">
        <f>+VLOOKUP(Table_2[[#This Row],[ID]],LISTAS[],3,0)</f>
        <v>913.04</v>
      </c>
      <c r="F3233" s="31" t="s">
        <v>11246</v>
      </c>
    </row>
    <row r="3234" spans="1:6" ht="15" customHeight="1">
      <c r="A3234" s="31" t="str">
        <f>+Table_2[[#This Row],[Producto]]&amp;Table_2[[#This Row],[Numero]]</f>
        <v>CLIPS IMPORTADOS785</v>
      </c>
      <c r="B3234" t="s">
        <v>11741</v>
      </c>
      <c r="C3234">
        <v>785</v>
      </c>
      <c r="D3234" t="s">
        <v>11807</v>
      </c>
      <c r="E3234" s="33">
        <f>+VLOOKUP(Table_2[[#This Row],[ID]],LISTAS[],3,0)</f>
        <v>1347.83</v>
      </c>
      <c r="F3234" s="31" t="s">
        <v>11248</v>
      </c>
    </row>
    <row r="3235" spans="1:6" ht="15" customHeight="1">
      <c r="A3235" s="31" t="str">
        <f>+Table_2[[#This Row],[Producto]]&amp;Table_2[[#This Row],[Numero]]</f>
        <v>CLIPS IMPORTADOS786</v>
      </c>
      <c r="B3235" t="s">
        <v>11741</v>
      </c>
      <c r="C3235">
        <v>786</v>
      </c>
      <c r="D3235" t="s">
        <v>11845</v>
      </c>
      <c r="E3235" s="33">
        <f>+VLOOKUP(Table_2[[#This Row],[ID]],LISTAS[],3,0)</f>
        <v>1130.43</v>
      </c>
      <c r="F3235" s="31" t="s">
        <v>11250</v>
      </c>
    </row>
    <row r="3236" spans="1:6" ht="15" customHeight="1">
      <c r="A3236" s="31" t="str">
        <f>+Table_2[[#This Row],[Producto]]&amp;Table_2[[#This Row],[Numero]]</f>
        <v>CLIPS IMPORTADOS787</v>
      </c>
      <c r="B3236" t="s">
        <v>11741</v>
      </c>
      <c r="C3236">
        <v>787</v>
      </c>
      <c r="D3236" t="s">
        <v>11749</v>
      </c>
      <c r="E3236" s="33">
        <f>+VLOOKUP(Table_2[[#This Row],[ID]],LISTAS[],3,0)</f>
        <v>1130.43</v>
      </c>
      <c r="F3236" s="31" t="s">
        <v>11252</v>
      </c>
    </row>
    <row r="3237" spans="1:6" ht="15" customHeight="1">
      <c r="A3237" s="31" t="str">
        <f>+Table_2[[#This Row],[Producto]]&amp;Table_2[[#This Row],[Numero]]</f>
        <v>CLIPS IMPORTADOS788</v>
      </c>
      <c r="B3237" t="s">
        <v>11741</v>
      </c>
      <c r="C3237">
        <v>788</v>
      </c>
      <c r="D3237" t="s">
        <v>11846</v>
      </c>
      <c r="E3237" s="33">
        <f>+VLOOKUP(Table_2[[#This Row],[ID]],LISTAS[],3,0)</f>
        <v>1130.43</v>
      </c>
      <c r="F3237" s="31" t="s">
        <v>11254</v>
      </c>
    </row>
    <row r="3238" spans="1:6" ht="15" customHeight="1">
      <c r="A3238" s="31" t="str">
        <f>+Table_2[[#This Row],[Producto]]&amp;Table_2[[#This Row],[Numero]]</f>
        <v>CLIPS IMPORTADOS789</v>
      </c>
      <c r="B3238" t="s">
        <v>11741</v>
      </c>
      <c r="C3238">
        <v>789</v>
      </c>
      <c r="D3238" t="s">
        <v>11749</v>
      </c>
      <c r="E3238" s="33">
        <f>+VLOOKUP(Table_2[[#This Row],[ID]],LISTAS[],3,0)</f>
        <v>1217.3900000000001</v>
      </c>
      <c r="F3238" s="31" t="s">
        <v>11256</v>
      </c>
    </row>
    <row r="3239" spans="1:6" ht="15" customHeight="1">
      <c r="A3239" s="31" t="str">
        <f>+Table_2[[#This Row],[Producto]]&amp;Table_2[[#This Row],[Numero]]</f>
        <v>CLIPS IMPORTADOS790</v>
      </c>
      <c r="B3239" t="s">
        <v>11741</v>
      </c>
      <c r="C3239">
        <v>790</v>
      </c>
      <c r="D3239" t="s">
        <v>11847</v>
      </c>
      <c r="E3239" s="33">
        <f>+VLOOKUP(Table_2[[#This Row],[ID]],LISTAS[],3,0)</f>
        <v>1217.3900000000001</v>
      </c>
      <c r="F3239" s="31" t="s">
        <v>11258</v>
      </c>
    </row>
    <row r="3240" spans="1:6" ht="15" customHeight="1">
      <c r="A3240" s="31" t="str">
        <f>+Table_2[[#This Row],[Producto]]&amp;Table_2[[#This Row],[Numero]]</f>
        <v>CLIPS IMPORTADOS791</v>
      </c>
      <c r="B3240" t="s">
        <v>11741</v>
      </c>
      <c r="C3240">
        <v>791</v>
      </c>
      <c r="D3240" t="s">
        <v>11803</v>
      </c>
      <c r="E3240" s="33">
        <f>+VLOOKUP(Table_2[[#This Row],[ID]],LISTAS[],3,0)</f>
        <v>1217.3900000000001</v>
      </c>
      <c r="F3240" s="31" t="s">
        <v>11260</v>
      </c>
    </row>
    <row r="3241" spans="1:6" ht="15" customHeight="1">
      <c r="A3241" s="31" t="str">
        <f>+Table_2[[#This Row],[Producto]]&amp;Table_2[[#This Row],[Numero]]</f>
        <v>CLIPS IMPORTADOS792</v>
      </c>
      <c r="B3241" t="s">
        <v>11741</v>
      </c>
      <c r="C3241">
        <v>792</v>
      </c>
      <c r="D3241" t="s">
        <v>11808</v>
      </c>
      <c r="E3241" s="33">
        <f>+VLOOKUP(Table_2[[#This Row],[ID]],LISTAS[],3,0)</f>
        <v>1217.3900000000001</v>
      </c>
      <c r="F3241" s="31" t="s">
        <v>11262</v>
      </c>
    </row>
    <row r="3242" spans="1:6" ht="15" customHeight="1">
      <c r="A3242" s="31" t="str">
        <f>+Table_2[[#This Row],[Producto]]&amp;Table_2[[#This Row],[Numero]]</f>
        <v>CLIPS IMPORTADOS793</v>
      </c>
      <c r="B3242" t="s">
        <v>11741</v>
      </c>
      <c r="C3242">
        <v>793</v>
      </c>
      <c r="D3242" t="s">
        <v>11848</v>
      </c>
      <c r="E3242" s="33">
        <f>+VLOOKUP(Table_2[[#This Row],[ID]],LISTAS[],3,0)</f>
        <v>1478.26</v>
      </c>
      <c r="F3242" s="31" t="s">
        <v>11264</v>
      </c>
    </row>
    <row r="3243" spans="1:6" ht="15" customHeight="1">
      <c r="A3243" s="31" t="str">
        <f>+Table_2[[#This Row],[Producto]]&amp;Table_2[[#This Row],[Numero]]</f>
        <v>CLIPS IMPORTADOS794</v>
      </c>
      <c r="B3243" t="s">
        <v>11741</v>
      </c>
      <c r="C3243">
        <v>794</v>
      </c>
      <c r="D3243" t="s">
        <v>11849</v>
      </c>
      <c r="E3243" s="33">
        <f>+VLOOKUP(Table_2[[#This Row],[ID]],LISTAS[],3,0)</f>
        <v>1391.3</v>
      </c>
      <c r="F3243" s="31" t="s">
        <v>11266</v>
      </c>
    </row>
    <row r="3244" spans="1:6" ht="15" customHeight="1">
      <c r="A3244" s="31" t="str">
        <f>+Table_2[[#This Row],[Producto]]&amp;Table_2[[#This Row],[Numero]]</f>
        <v>CLIPS IMPORTADOS795</v>
      </c>
      <c r="B3244" t="s">
        <v>11741</v>
      </c>
      <c r="C3244">
        <v>795</v>
      </c>
      <c r="D3244" t="s">
        <v>11850</v>
      </c>
      <c r="E3244" s="33">
        <f>+VLOOKUP(Table_2[[#This Row],[ID]],LISTAS[],3,0)</f>
        <v>1478.26</v>
      </c>
      <c r="F3244" s="31" t="s">
        <v>11268</v>
      </c>
    </row>
    <row r="3245" spans="1:6" ht="15" customHeight="1">
      <c r="A3245" s="31" t="str">
        <f>+Table_2[[#This Row],[Producto]]&amp;Table_2[[#This Row],[Numero]]</f>
        <v>CLIPS IMPORTADOS796</v>
      </c>
      <c r="B3245" t="s">
        <v>11741</v>
      </c>
      <c r="C3245">
        <v>796</v>
      </c>
      <c r="D3245" t="s">
        <v>11851</v>
      </c>
      <c r="E3245" s="33">
        <f>+VLOOKUP(Table_2[[#This Row],[ID]],LISTAS[],3,0)</f>
        <v>1217.3900000000001</v>
      </c>
      <c r="F3245" s="31" t="s">
        <v>11270</v>
      </c>
    </row>
    <row r="3246" spans="1:6" ht="15" customHeight="1">
      <c r="A3246" s="31" t="str">
        <f>+Table_2[[#This Row],[Producto]]&amp;Table_2[[#This Row],[Numero]]</f>
        <v>CLIPS IMPORTADOS797</v>
      </c>
      <c r="B3246" t="s">
        <v>11741</v>
      </c>
      <c r="C3246">
        <v>797</v>
      </c>
      <c r="D3246" t="s">
        <v>11852</v>
      </c>
      <c r="E3246" s="33">
        <f>+VLOOKUP(Table_2[[#This Row],[ID]],LISTAS[],3,0)</f>
        <v>1217.3900000000001</v>
      </c>
      <c r="F3246" s="31" t="s">
        <v>11272</v>
      </c>
    </row>
    <row r="3247" spans="1:6" ht="15" customHeight="1">
      <c r="A3247" s="31" t="str">
        <f>+Table_2[[#This Row],[Producto]]&amp;Table_2[[#This Row],[Numero]]</f>
        <v>CLIPS IMPORTADOS798</v>
      </c>
      <c r="B3247" t="s">
        <v>11741</v>
      </c>
      <c r="C3247">
        <v>798</v>
      </c>
      <c r="D3247" t="s">
        <v>11817</v>
      </c>
      <c r="E3247" s="33">
        <f>+VLOOKUP(Table_2[[#This Row],[ID]],LISTAS[],3,0)</f>
        <v>1217.3900000000001</v>
      </c>
      <c r="F3247" s="31" t="s">
        <v>11274</v>
      </c>
    </row>
    <row r="3248" spans="1:6" ht="15" customHeight="1">
      <c r="A3248" s="31" t="str">
        <f>+Table_2[[#This Row],[Producto]]&amp;Table_2[[#This Row],[Numero]]</f>
        <v>CLIPS IMPORTADOS799</v>
      </c>
      <c r="B3248" t="s">
        <v>11741</v>
      </c>
      <c r="C3248">
        <v>799</v>
      </c>
      <c r="D3248" t="s">
        <v>11853</v>
      </c>
      <c r="E3248" s="33">
        <f>+VLOOKUP(Table_2[[#This Row],[ID]],LISTAS[],3,0)</f>
        <v>1217.3900000000001</v>
      </c>
      <c r="F3248" s="31" t="s">
        <v>11276</v>
      </c>
    </row>
    <row r="3249" spans="1:6" ht="15" customHeight="1">
      <c r="A3249" s="31" t="str">
        <f>+Table_2[[#This Row],[Producto]]&amp;Table_2[[#This Row],[Numero]]</f>
        <v>CLIPS IMPORTADOS800</v>
      </c>
      <c r="B3249" t="s">
        <v>11741</v>
      </c>
      <c r="C3249">
        <v>800</v>
      </c>
      <c r="D3249" t="s">
        <v>11854</v>
      </c>
      <c r="E3249" s="33">
        <f>+VLOOKUP(Table_2[[#This Row],[ID]],LISTAS[],3,0)</f>
        <v>1217.3900000000001</v>
      </c>
      <c r="F3249" s="31" t="s">
        <v>11278</v>
      </c>
    </row>
    <row r="3250" spans="1:6" ht="15" customHeight="1">
      <c r="A3250" s="31" t="str">
        <f>+Table_2[[#This Row],[Producto]]&amp;Table_2[[#This Row],[Numero]]</f>
        <v>CLIPS IMPORTADOS801</v>
      </c>
      <c r="B3250" t="s">
        <v>11741</v>
      </c>
      <c r="C3250">
        <v>801</v>
      </c>
      <c r="D3250" t="s">
        <v>11855</v>
      </c>
      <c r="E3250" s="33">
        <f>+VLOOKUP(Table_2[[#This Row],[ID]],LISTAS[],3,0)</f>
        <v>739.13</v>
      </c>
      <c r="F3250" s="31" t="s">
        <v>11280</v>
      </c>
    </row>
    <row r="3251" spans="1:6" ht="15" customHeight="1">
      <c r="A3251" s="31" t="str">
        <f>+Table_2[[#This Row],[Producto]]&amp;Table_2[[#This Row],[Numero]]</f>
        <v>CLIPS IMPORTADOS802</v>
      </c>
      <c r="B3251" t="s">
        <v>11741</v>
      </c>
      <c r="C3251">
        <v>802</v>
      </c>
      <c r="D3251" t="s">
        <v>11856</v>
      </c>
      <c r="E3251" s="33">
        <f>+VLOOKUP(Table_2[[#This Row],[ID]],LISTAS[],3,0)</f>
        <v>1391.3</v>
      </c>
      <c r="F3251" s="31" t="s">
        <v>11282</v>
      </c>
    </row>
    <row r="3252" spans="1:6" ht="15" customHeight="1">
      <c r="A3252" s="31" t="str">
        <f>+Table_2[[#This Row],[Producto]]&amp;Table_2[[#This Row],[Numero]]</f>
        <v>CLIPS IMPORTADOS803</v>
      </c>
      <c r="B3252" t="s">
        <v>11741</v>
      </c>
      <c r="C3252">
        <v>803</v>
      </c>
      <c r="D3252" t="s">
        <v>11857</v>
      </c>
      <c r="E3252" s="33">
        <f>+VLOOKUP(Table_2[[#This Row],[ID]],LISTAS[],3,0)</f>
        <v>1043.48</v>
      </c>
      <c r="F3252" s="31" t="s">
        <v>11284</v>
      </c>
    </row>
    <row r="3253" spans="1:6" ht="15" customHeight="1">
      <c r="A3253" s="31" t="str">
        <f>+Table_2[[#This Row],[Producto]]&amp;Table_2[[#This Row],[Numero]]</f>
        <v>CLIPS IMPORTADOS804</v>
      </c>
      <c r="B3253" t="s">
        <v>11741</v>
      </c>
      <c r="C3253">
        <v>804</v>
      </c>
      <c r="D3253" t="s">
        <v>11858</v>
      </c>
      <c r="E3253" s="33">
        <f>+VLOOKUP(Table_2[[#This Row],[ID]],LISTAS[],3,0)</f>
        <v>1217.3900000000001</v>
      </c>
      <c r="F3253" s="31" t="s">
        <v>11286</v>
      </c>
    </row>
    <row r="3254" spans="1:6" ht="15" customHeight="1">
      <c r="A3254" s="31" t="str">
        <f>+Table_2[[#This Row],[Producto]]&amp;Table_2[[#This Row],[Numero]]</f>
        <v>CLIPS IMPORTADOS805</v>
      </c>
      <c r="B3254" t="s">
        <v>11741</v>
      </c>
      <c r="C3254">
        <v>805</v>
      </c>
      <c r="D3254" t="s">
        <v>11855</v>
      </c>
      <c r="E3254" s="33">
        <f>+VLOOKUP(Table_2[[#This Row],[ID]],LISTAS[],3,0)</f>
        <v>695.65</v>
      </c>
      <c r="F3254" s="31" t="s">
        <v>11288</v>
      </c>
    </row>
    <row r="3255" spans="1:6" ht="15" customHeight="1">
      <c r="A3255" s="31" t="str">
        <f>+Table_2[[#This Row],[Producto]]&amp;Table_2[[#This Row],[Numero]]</f>
        <v>CLIPS IMPORTADOS806</v>
      </c>
      <c r="B3255" t="s">
        <v>11741</v>
      </c>
      <c r="C3255">
        <v>806</v>
      </c>
      <c r="D3255" t="s">
        <v>11859</v>
      </c>
      <c r="E3255" s="33">
        <f>+VLOOKUP(Table_2[[#This Row],[ID]],LISTAS[],3,0)</f>
        <v>1217.3900000000001</v>
      </c>
      <c r="F3255" s="31" t="s">
        <v>11290</v>
      </c>
    </row>
    <row r="3256" spans="1:6" ht="15" customHeight="1">
      <c r="A3256" s="31" t="str">
        <f>+Table_2[[#This Row],[Producto]]&amp;Table_2[[#This Row],[Numero]]</f>
        <v>CLIPS IMPORTADOS807</v>
      </c>
      <c r="B3256" t="s">
        <v>11741</v>
      </c>
      <c r="C3256">
        <v>807</v>
      </c>
      <c r="D3256" t="s">
        <v>11860</v>
      </c>
      <c r="E3256" s="33">
        <f>+VLOOKUP(Table_2[[#This Row],[ID]],LISTAS[],3,0)</f>
        <v>913.04</v>
      </c>
      <c r="F3256" s="31" t="s">
        <v>11292</v>
      </c>
    </row>
    <row r="3257" spans="1:6" ht="15" customHeight="1">
      <c r="A3257" s="31" t="str">
        <f>+Table_2[[#This Row],[Producto]]&amp;Table_2[[#This Row],[Numero]]</f>
        <v>CLIPS IMPORTADOS808</v>
      </c>
      <c r="B3257" t="s">
        <v>11741</v>
      </c>
      <c r="C3257">
        <v>808</v>
      </c>
      <c r="D3257" t="s">
        <v>11759</v>
      </c>
      <c r="E3257" s="33">
        <f>+VLOOKUP(Table_2[[#This Row],[ID]],LISTAS[],3,0)</f>
        <v>1000</v>
      </c>
      <c r="F3257" s="31" t="s">
        <v>11294</v>
      </c>
    </row>
    <row r="3258" spans="1:6" ht="15" customHeight="1">
      <c r="A3258" s="31" t="str">
        <f>+Table_2[[#This Row],[Producto]]&amp;Table_2[[#This Row],[Numero]]</f>
        <v>CLIPS IMPORTADOS809</v>
      </c>
      <c r="B3258" t="s">
        <v>11741</v>
      </c>
      <c r="C3258">
        <v>809</v>
      </c>
      <c r="D3258" t="s">
        <v>11861</v>
      </c>
      <c r="E3258" s="33">
        <f>+VLOOKUP(Table_2[[#This Row],[ID]],LISTAS[],3,0)</f>
        <v>913.04</v>
      </c>
      <c r="F3258" s="31" t="s">
        <v>11296</v>
      </c>
    </row>
    <row r="3259" spans="1:6" ht="15" customHeight="1">
      <c r="A3259" s="31" t="str">
        <f>+Table_2[[#This Row],[Producto]]&amp;Table_2[[#This Row],[Numero]]</f>
        <v>CLIPS IMPORTADOS820</v>
      </c>
      <c r="B3259" t="s">
        <v>11741</v>
      </c>
      <c r="C3259">
        <v>820</v>
      </c>
      <c r="D3259" t="s">
        <v>11760</v>
      </c>
      <c r="E3259" s="33">
        <f>+VLOOKUP(Table_2[[#This Row],[ID]],LISTAS[],3,0)</f>
        <v>913.04</v>
      </c>
      <c r="F3259" s="31" t="s">
        <v>11298</v>
      </c>
    </row>
    <row r="3260" spans="1:6" ht="15" customHeight="1">
      <c r="A3260" s="31" t="str">
        <f>+Table_2[[#This Row],[Producto]]&amp;Table_2[[#This Row],[Numero]]</f>
        <v>CLIPS IMPORTADOS821</v>
      </c>
      <c r="B3260" t="s">
        <v>11741</v>
      </c>
      <c r="C3260">
        <v>821</v>
      </c>
      <c r="D3260" t="s">
        <v>11748</v>
      </c>
      <c r="E3260" s="33">
        <f>+VLOOKUP(Table_2[[#This Row],[ID]],LISTAS[],3,0)</f>
        <v>1217.3900000000001</v>
      </c>
      <c r="F3260" s="31" t="s">
        <v>11300</v>
      </c>
    </row>
    <row r="3261" spans="1:6" ht="15" customHeight="1">
      <c r="A3261" s="31" t="str">
        <f>+Table_2[[#This Row],[Producto]]&amp;Table_2[[#This Row],[Numero]]</f>
        <v>CLIPS IMPORTADOS822</v>
      </c>
      <c r="B3261" t="s">
        <v>11741</v>
      </c>
      <c r="C3261">
        <v>822</v>
      </c>
      <c r="D3261" t="s">
        <v>11748</v>
      </c>
      <c r="E3261" s="33">
        <f>+VLOOKUP(Table_2[[#This Row],[ID]],LISTAS[],3,0)</f>
        <v>1217.3900000000001</v>
      </c>
      <c r="F3261" s="31" t="s">
        <v>11302</v>
      </c>
    </row>
    <row r="3262" spans="1:6" ht="15" customHeight="1">
      <c r="A3262" s="31" t="str">
        <f>+Table_2[[#This Row],[Producto]]&amp;Table_2[[#This Row],[Numero]]</f>
        <v>CLIPS IMPORTADOS823</v>
      </c>
      <c r="B3262" t="s">
        <v>11741</v>
      </c>
      <c r="C3262">
        <v>823</v>
      </c>
      <c r="D3262" t="s">
        <v>11748</v>
      </c>
      <c r="E3262" s="33">
        <f>+VLOOKUP(Table_2[[#This Row],[ID]],LISTAS[],3,0)</f>
        <v>1130.43</v>
      </c>
      <c r="F3262" s="31" t="s">
        <v>11304</v>
      </c>
    </row>
    <row r="3263" spans="1:6" ht="15" customHeight="1">
      <c r="A3263" s="31" t="str">
        <f>+Table_2[[#This Row],[Producto]]&amp;Table_2[[#This Row],[Numero]]</f>
        <v>CLIPS IMPORTADOS824</v>
      </c>
      <c r="B3263" t="s">
        <v>11741</v>
      </c>
      <c r="C3263">
        <v>824</v>
      </c>
      <c r="D3263" t="s">
        <v>11862</v>
      </c>
      <c r="E3263" s="33">
        <f>+VLOOKUP(Table_2[[#This Row],[ID]],LISTAS[],3,0)</f>
        <v>1217.3900000000001</v>
      </c>
      <c r="F3263" s="31" t="s">
        <v>11306</v>
      </c>
    </row>
    <row r="3264" spans="1:6" ht="15" customHeight="1">
      <c r="A3264" s="31" t="str">
        <f>+Table_2[[#This Row],[Producto]]&amp;Table_2[[#This Row],[Numero]]</f>
        <v>CLIPS IMPORTADOS825</v>
      </c>
      <c r="B3264" t="s">
        <v>11741</v>
      </c>
      <c r="C3264">
        <v>825</v>
      </c>
      <c r="D3264" t="s">
        <v>11863</v>
      </c>
      <c r="E3264" s="33">
        <f>+VLOOKUP(Table_2[[#This Row],[ID]],LISTAS[],3,0)</f>
        <v>1130.43</v>
      </c>
      <c r="F3264" s="31" t="s">
        <v>11308</v>
      </c>
    </row>
    <row r="3265" spans="1:6" ht="15" customHeight="1">
      <c r="A3265" s="31" t="str">
        <f>+Table_2[[#This Row],[Producto]]&amp;Table_2[[#This Row],[Numero]]</f>
        <v>CLIPS IMPORTADOS830</v>
      </c>
      <c r="B3265" t="s">
        <v>11741</v>
      </c>
      <c r="C3265">
        <v>830</v>
      </c>
      <c r="D3265" t="s">
        <v>11864</v>
      </c>
      <c r="E3265" s="33">
        <f>+VLOOKUP(Table_2[[#This Row],[ID]],LISTAS[],3,0)</f>
        <v>1597.83</v>
      </c>
      <c r="F3265" s="31" t="s">
        <v>11310</v>
      </c>
    </row>
    <row r="3266" spans="1:6" ht="15" customHeight="1">
      <c r="A3266" s="31" t="str">
        <f>+Table_2[[#This Row],[Producto]]&amp;Table_2[[#This Row],[Numero]]</f>
        <v>CLIPS IMPORTADOS831</v>
      </c>
      <c r="B3266" t="s">
        <v>11741</v>
      </c>
      <c r="C3266">
        <v>831</v>
      </c>
      <c r="D3266" t="s">
        <v>11865</v>
      </c>
      <c r="E3266" s="33">
        <f>+VLOOKUP(Table_2[[#This Row],[ID]],LISTAS[],3,0)</f>
        <v>1282.6099999999999</v>
      </c>
      <c r="F3266" s="31" t="s">
        <v>11312</v>
      </c>
    </row>
    <row r="3267" spans="1:6" ht="15" customHeight="1">
      <c r="A3267" s="31" t="str">
        <f>+Table_2[[#This Row],[Producto]]&amp;Table_2[[#This Row],[Numero]]</f>
        <v>CLIPS IMPORTADOS832</v>
      </c>
      <c r="B3267" t="s">
        <v>11741</v>
      </c>
      <c r="C3267">
        <v>832</v>
      </c>
      <c r="D3267" t="s">
        <v>11748</v>
      </c>
      <c r="E3267" s="33">
        <f>+VLOOKUP(Table_2[[#This Row],[ID]],LISTAS[],3,0)</f>
        <v>1717.39</v>
      </c>
      <c r="F3267" s="31" t="s">
        <v>11314</v>
      </c>
    </row>
    <row r="3268" spans="1:6" ht="15" customHeight="1">
      <c r="A3268" s="31" t="str">
        <f>+Table_2[[#This Row],[Producto]]&amp;Table_2[[#This Row],[Numero]]</f>
        <v>CLIPS IMPORTADOS833</v>
      </c>
      <c r="B3268" t="s">
        <v>11741</v>
      </c>
      <c r="C3268">
        <v>833</v>
      </c>
      <c r="D3268" t="s">
        <v>11748</v>
      </c>
      <c r="E3268" s="33">
        <f>+VLOOKUP(Table_2[[#This Row],[ID]],LISTAS[],3,0)</f>
        <v>1717.39</v>
      </c>
      <c r="F3268" s="31" t="s">
        <v>11316</v>
      </c>
    </row>
    <row r="3269" spans="1:6" ht="15" customHeight="1">
      <c r="A3269" s="31" t="str">
        <f>+Table_2[[#This Row],[Producto]]&amp;Table_2[[#This Row],[Numero]]</f>
        <v>CLIPS IMPORTADOS834</v>
      </c>
      <c r="B3269" t="s">
        <v>11741</v>
      </c>
      <c r="C3269">
        <v>834</v>
      </c>
      <c r="D3269" t="s">
        <v>11866</v>
      </c>
      <c r="E3269" s="33">
        <f>+VLOOKUP(Table_2[[#This Row],[ID]],LISTAS[],3,0)</f>
        <v>1130.43</v>
      </c>
      <c r="F3269" s="31" t="s">
        <v>11318</v>
      </c>
    </row>
    <row r="3270" spans="1:6" ht="15" customHeight="1">
      <c r="A3270" s="31" t="str">
        <f>+Table_2[[#This Row],[Producto]]&amp;Table_2[[#This Row],[Numero]]</f>
        <v>CLIPS IMPORTADOS835</v>
      </c>
      <c r="B3270" t="s">
        <v>11741</v>
      </c>
      <c r="C3270">
        <v>835</v>
      </c>
      <c r="D3270" t="s">
        <v>11867</v>
      </c>
      <c r="E3270" s="33">
        <f>+VLOOKUP(Table_2[[#This Row],[ID]],LISTAS[],3,0)</f>
        <v>1130.43</v>
      </c>
      <c r="F3270" s="31" t="s">
        <v>11320</v>
      </c>
    </row>
    <row r="3271" spans="1:6" ht="15" customHeight="1">
      <c r="A3271" s="31" t="str">
        <f>+Table_2[[#This Row],[Producto]]&amp;Table_2[[#This Row],[Numero]]</f>
        <v>CLIPS IMPORTADOS836</v>
      </c>
      <c r="B3271" t="s">
        <v>11741</v>
      </c>
      <c r="C3271">
        <v>836</v>
      </c>
      <c r="D3271" t="s">
        <v>11868</v>
      </c>
      <c r="E3271" s="33">
        <f>+VLOOKUP(Table_2[[#This Row],[ID]],LISTAS[],3,0)</f>
        <v>1130.43</v>
      </c>
      <c r="F3271" s="31" t="s">
        <v>11322</v>
      </c>
    </row>
    <row r="3272" spans="1:6" ht="15" customHeight="1">
      <c r="A3272" s="31" t="str">
        <f>+Table_2[[#This Row],[Producto]]&amp;Table_2[[#This Row],[Numero]]</f>
        <v>CLIPS IMPORTADOS837</v>
      </c>
      <c r="B3272" t="s">
        <v>11741</v>
      </c>
      <c r="C3272">
        <v>837</v>
      </c>
      <c r="D3272" t="s">
        <v>11748</v>
      </c>
      <c r="E3272" s="33">
        <f>+VLOOKUP(Table_2[[#This Row],[ID]],LISTAS[],3,0)</f>
        <v>1000</v>
      </c>
      <c r="F3272" s="31" t="s">
        <v>11324</v>
      </c>
    </row>
    <row r="3273" spans="1:6" ht="15" customHeight="1">
      <c r="A3273" s="31" t="str">
        <f>+Table_2[[#This Row],[Producto]]&amp;Table_2[[#This Row],[Numero]]</f>
        <v>CLIPS IMPORTADOS838</v>
      </c>
      <c r="B3273" t="s">
        <v>11741</v>
      </c>
      <c r="C3273">
        <v>838</v>
      </c>
      <c r="D3273" t="s">
        <v>11869</v>
      </c>
      <c r="E3273" s="33">
        <f>+VLOOKUP(Table_2[[#This Row],[ID]],LISTAS[],3,0)</f>
        <v>1000</v>
      </c>
      <c r="F3273" s="31" t="s">
        <v>11326</v>
      </c>
    </row>
    <row r="3274" spans="1:6" ht="15" customHeight="1">
      <c r="A3274" s="31" t="str">
        <f>+Table_2[[#This Row],[Producto]]&amp;Table_2[[#This Row],[Numero]]</f>
        <v>CLIPS IMPORTADOS845</v>
      </c>
      <c r="B3274" t="s">
        <v>11741</v>
      </c>
      <c r="C3274">
        <v>845</v>
      </c>
      <c r="D3274" t="s">
        <v>11750</v>
      </c>
      <c r="E3274" s="33">
        <f>+VLOOKUP(Table_2[[#This Row],[ID]],LISTAS[],3,0)</f>
        <v>1347.83</v>
      </c>
      <c r="F3274" s="31" t="s">
        <v>11328</v>
      </c>
    </row>
    <row r="3275" spans="1:6" ht="15" customHeight="1">
      <c r="A3275" s="31" t="str">
        <f>+Table_2[[#This Row],[Producto]]&amp;Table_2[[#This Row],[Numero]]</f>
        <v>CLIPS IMPORTADOS846</v>
      </c>
      <c r="B3275" t="s">
        <v>11741</v>
      </c>
      <c r="C3275">
        <v>846</v>
      </c>
      <c r="D3275" t="s">
        <v>11749</v>
      </c>
      <c r="E3275" s="33">
        <f>+VLOOKUP(Table_2[[#This Row],[ID]],LISTAS[],3,0)</f>
        <v>1456.52</v>
      </c>
      <c r="F3275" s="31" t="s">
        <v>11330</v>
      </c>
    </row>
    <row r="3276" spans="1:6" ht="15" customHeight="1">
      <c r="A3276" s="31" t="str">
        <f>+Table_2[[#This Row],[Producto]]&amp;Table_2[[#This Row],[Numero]]</f>
        <v>CLIPS IMPORTADOS847</v>
      </c>
      <c r="B3276" t="s">
        <v>11741</v>
      </c>
      <c r="C3276">
        <v>847</v>
      </c>
      <c r="D3276" t="s">
        <v>11749</v>
      </c>
      <c r="E3276" s="33">
        <f>+VLOOKUP(Table_2[[#This Row],[ID]],LISTAS[],3,0)</f>
        <v>1456.52</v>
      </c>
      <c r="F3276" s="31" t="s">
        <v>11332</v>
      </c>
    </row>
    <row r="3277" spans="1:6" ht="15" customHeight="1">
      <c r="A3277" s="31" t="str">
        <f>+Table_2[[#This Row],[Producto]]&amp;Table_2[[#This Row],[Numero]]</f>
        <v>CLIPS IMPORTADOS848</v>
      </c>
      <c r="B3277" t="s">
        <v>11741</v>
      </c>
      <c r="C3277">
        <v>848</v>
      </c>
      <c r="D3277" t="s">
        <v>11748</v>
      </c>
      <c r="E3277" s="33">
        <f>+VLOOKUP(Table_2[[#This Row],[ID]],LISTAS[],3,0)</f>
        <v>1130.43</v>
      </c>
      <c r="F3277" s="31" t="s">
        <v>11334</v>
      </c>
    </row>
    <row r="3278" spans="1:6" ht="15" customHeight="1">
      <c r="A3278" s="31" t="str">
        <f>+Table_2[[#This Row],[Producto]]&amp;Table_2[[#This Row],[Numero]]</f>
        <v>CLIPS IMPORTADOS855</v>
      </c>
      <c r="B3278" t="s">
        <v>11741</v>
      </c>
      <c r="C3278">
        <v>855</v>
      </c>
      <c r="D3278" t="s">
        <v>11749</v>
      </c>
      <c r="E3278" s="33">
        <f>+VLOOKUP(Table_2[[#This Row],[ID]],LISTAS[],3,0)</f>
        <v>1130.43</v>
      </c>
      <c r="F3278" s="31" t="s">
        <v>11336</v>
      </c>
    </row>
    <row r="3279" spans="1:6" ht="15" customHeight="1">
      <c r="A3279" s="31" t="str">
        <f>+Table_2[[#This Row],[Producto]]&amp;Table_2[[#This Row],[Numero]]</f>
        <v>CLIPS IMPORTADOS860</v>
      </c>
      <c r="B3279" t="s">
        <v>11741</v>
      </c>
      <c r="C3279">
        <v>860</v>
      </c>
      <c r="D3279" t="s">
        <v>11780</v>
      </c>
      <c r="E3279" s="33">
        <f>+VLOOKUP(Table_2[[#This Row],[ID]],LISTAS[],3,0)</f>
        <v>1130.43</v>
      </c>
      <c r="F3279" s="31" t="s">
        <v>11338</v>
      </c>
    </row>
    <row r="3280" spans="1:6" ht="15" customHeight="1">
      <c r="A3280" s="31" t="str">
        <f>+Table_2[[#This Row],[Producto]]&amp;Table_2[[#This Row],[Numero]]</f>
        <v>CLIPS IMPORTADOS865</v>
      </c>
      <c r="B3280" t="s">
        <v>11741</v>
      </c>
      <c r="C3280">
        <v>865</v>
      </c>
      <c r="D3280" t="s">
        <v>11798</v>
      </c>
      <c r="E3280" s="33">
        <f>+VLOOKUP(Table_2[[#This Row],[ID]],LISTAS[],3,0)</f>
        <v>1043.48</v>
      </c>
      <c r="F3280" s="31" t="s">
        <v>11340</v>
      </c>
    </row>
    <row r="3281" spans="1:6" ht="15" customHeight="1">
      <c r="A3281" s="31" t="str">
        <f>+Table_2[[#This Row],[Producto]]&amp;Table_2[[#This Row],[Numero]]</f>
        <v>CLIPS IMPORTADOS870</v>
      </c>
      <c r="B3281" t="s">
        <v>11741</v>
      </c>
      <c r="C3281">
        <v>870</v>
      </c>
      <c r="D3281" t="s">
        <v>11808</v>
      </c>
      <c r="E3281" s="33">
        <f>+VLOOKUP(Table_2[[#This Row],[ID]],LISTAS[],3,0)</f>
        <v>1043.48</v>
      </c>
      <c r="F3281" s="31" t="s">
        <v>11342</v>
      </c>
    </row>
    <row r="3282" spans="1:6" ht="15" customHeight="1">
      <c r="A3282" s="31" t="str">
        <f>+Table_2[[#This Row],[Producto]]&amp;Table_2[[#This Row],[Numero]]</f>
        <v>CLIPS IMPORTADOS875</v>
      </c>
      <c r="B3282" t="s">
        <v>11741</v>
      </c>
      <c r="C3282">
        <v>875</v>
      </c>
      <c r="D3282" t="s">
        <v>11870</v>
      </c>
      <c r="E3282" s="33">
        <f>+VLOOKUP(Table_2[[#This Row],[ID]],LISTAS[],3,0)</f>
        <v>1902.17</v>
      </c>
      <c r="F3282" s="31" t="s">
        <v>11344</v>
      </c>
    </row>
    <row r="3283" spans="1:6" ht="15" customHeight="1">
      <c r="A3283" s="31" t="str">
        <f>+Table_2[[#This Row],[Producto]]&amp;Table_2[[#This Row],[Numero]]</f>
        <v>CLIPS IMPORTADOS876</v>
      </c>
      <c r="B3283" t="s">
        <v>11741</v>
      </c>
      <c r="C3283">
        <v>876</v>
      </c>
      <c r="D3283" t="s">
        <v>11856</v>
      </c>
      <c r="E3283" s="33">
        <f>+VLOOKUP(Table_2[[#This Row],[ID]],LISTAS[],3,0)</f>
        <v>1586.96</v>
      </c>
      <c r="F3283" s="31" t="s">
        <v>11346</v>
      </c>
    </row>
    <row r="3284" spans="1:6" ht="15" customHeight="1">
      <c r="A3284" s="31" t="str">
        <f>+Table_2[[#This Row],[Producto]]&amp;Table_2[[#This Row],[Numero]]</f>
        <v>CLIPS IMPORTADOS880</v>
      </c>
      <c r="B3284" t="s">
        <v>11741</v>
      </c>
      <c r="C3284">
        <v>880</v>
      </c>
      <c r="D3284" t="s">
        <v>11748</v>
      </c>
      <c r="E3284" s="33">
        <f>+VLOOKUP(Table_2[[#This Row],[ID]],LISTAS[],3,0)</f>
        <v>1391.3</v>
      </c>
      <c r="F3284" s="31" t="s">
        <v>11348</v>
      </c>
    </row>
    <row r="3285" spans="1:6" ht="15" customHeight="1">
      <c r="A3285" s="31" t="str">
        <f>+Table_2[[#This Row],[Producto]]&amp;Table_2[[#This Row],[Numero]]</f>
        <v>CLIPS IMPORTADOS885</v>
      </c>
      <c r="B3285" t="s">
        <v>11741</v>
      </c>
      <c r="C3285">
        <v>885</v>
      </c>
      <c r="D3285" t="s">
        <v>11860</v>
      </c>
      <c r="E3285" s="33">
        <f>+VLOOKUP(Table_2[[#This Row],[ID]],LISTAS[],3,0)</f>
        <v>782.61</v>
      </c>
      <c r="F3285" s="31" t="s">
        <v>11350</v>
      </c>
    </row>
    <row r="3286" spans="1:6" ht="15" customHeight="1">
      <c r="A3286" s="31" t="str">
        <f>+Table_2[[#This Row],[Producto]]&amp;Table_2[[#This Row],[Numero]]</f>
        <v>CLIPS IMPORTADOS886</v>
      </c>
      <c r="B3286" t="s">
        <v>11741</v>
      </c>
      <c r="C3286">
        <v>886</v>
      </c>
      <c r="D3286" t="s">
        <v>11749</v>
      </c>
      <c r="E3286" s="33">
        <f>+VLOOKUP(Table_2[[#This Row],[ID]],LISTAS[],3,0)</f>
        <v>1586.96</v>
      </c>
      <c r="F3286" s="31" t="s">
        <v>11352</v>
      </c>
    </row>
    <row r="3287" spans="1:6" ht="15" customHeight="1">
      <c r="A3287" s="31" t="str">
        <f>+Table_2[[#This Row],[Producto]]&amp;Table_2[[#This Row],[Numero]]</f>
        <v>CLIPS IMPORTADOS887</v>
      </c>
      <c r="B3287" t="s">
        <v>11741</v>
      </c>
      <c r="C3287">
        <v>887</v>
      </c>
      <c r="D3287" t="s">
        <v>11871</v>
      </c>
      <c r="E3287" s="33">
        <f>+VLOOKUP(Table_2[[#This Row],[ID]],LISTAS[],3,0)</f>
        <v>913.04</v>
      </c>
      <c r="F3287" s="31" t="s">
        <v>11354</v>
      </c>
    </row>
    <row r="3288" spans="1:6" ht="15" customHeight="1">
      <c r="A3288" s="31" t="str">
        <f>+Table_2[[#This Row],[Producto]]&amp;Table_2[[#This Row],[Numero]]</f>
        <v>CLIPS IMPORTADOS888</v>
      </c>
      <c r="B3288" t="s">
        <v>11741</v>
      </c>
      <c r="C3288">
        <v>888</v>
      </c>
      <c r="D3288" t="s">
        <v>11872</v>
      </c>
      <c r="E3288" s="33">
        <f>+VLOOKUP(Table_2[[#This Row],[ID]],LISTAS[],3,0)</f>
        <v>1293.48</v>
      </c>
      <c r="F3288" s="31" t="s">
        <v>11356</v>
      </c>
    </row>
    <row r="3289" spans="1:6" ht="15" customHeight="1">
      <c r="A3289" s="31" t="str">
        <f>+Table_2[[#This Row],[Producto]]&amp;Table_2[[#This Row],[Numero]]</f>
        <v>CLIPS IMPORTADOS889</v>
      </c>
      <c r="B3289" t="s">
        <v>11741</v>
      </c>
      <c r="C3289">
        <v>889</v>
      </c>
      <c r="D3289" t="s">
        <v>11873</v>
      </c>
      <c r="E3289" s="33">
        <f>+VLOOKUP(Table_2[[#This Row],[ID]],LISTAS[],3,0)</f>
        <v>1217.3900000000001</v>
      </c>
      <c r="F3289" s="31" t="s">
        <v>11358</v>
      </c>
    </row>
    <row r="3290" spans="1:6" ht="15" customHeight="1">
      <c r="A3290" s="31" t="str">
        <f>+Table_2[[#This Row],[Producto]]&amp;Table_2[[#This Row],[Numero]]</f>
        <v>CLIPS IMPORTADOS890</v>
      </c>
      <c r="B3290" t="s">
        <v>11741</v>
      </c>
      <c r="C3290">
        <v>890</v>
      </c>
      <c r="D3290" t="s">
        <v>11860</v>
      </c>
      <c r="E3290" s="33">
        <f>+VLOOKUP(Table_2[[#This Row],[ID]],LISTAS[],3,0)</f>
        <v>782.61</v>
      </c>
      <c r="F3290" s="31" t="s">
        <v>11360</v>
      </c>
    </row>
    <row r="3291" spans="1:6" ht="15" customHeight="1">
      <c r="A3291" s="31" t="str">
        <f>+Table_2[[#This Row],[Producto]]&amp;Table_2[[#This Row],[Numero]]</f>
        <v>CLIPS IMPORTADOS891</v>
      </c>
      <c r="B3291" t="s">
        <v>11741</v>
      </c>
      <c r="C3291">
        <v>891</v>
      </c>
      <c r="D3291" t="s">
        <v>11783</v>
      </c>
      <c r="E3291" s="33">
        <f>+VLOOKUP(Table_2[[#This Row],[ID]],LISTAS[],3,0)</f>
        <v>1000</v>
      </c>
      <c r="F3291" s="31" t="s">
        <v>11362</v>
      </c>
    </row>
    <row r="3292" spans="1:6" ht="15" customHeight="1">
      <c r="A3292" s="31" t="str">
        <f>+Table_2[[#This Row],[Producto]]&amp;Table_2[[#This Row],[Numero]]</f>
        <v>CLIPS IMPORTADOS892</v>
      </c>
      <c r="B3292" t="s">
        <v>11741</v>
      </c>
      <c r="C3292">
        <v>892</v>
      </c>
      <c r="D3292" t="s">
        <v>11860</v>
      </c>
      <c r="E3292" s="33">
        <f>+VLOOKUP(Table_2[[#This Row],[ID]],LISTAS[],3,0)</f>
        <v>782.61</v>
      </c>
      <c r="F3292" s="31" t="s">
        <v>11364</v>
      </c>
    </row>
    <row r="3293" spans="1:6" ht="15" customHeight="1">
      <c r="A3293" s="31" t="str">
        <f>+Table_2[[#This Row],[Producto]]&amp;Table_2[[#This Row],[Numero]]</f>
        <v>CLIPS IMPORTADOS893</v>
      </c>
      <c r="B3293" t="s">
        <v>11741</v>
      </c>
      <c r="C3293">
        <v>893</v>
      </c>
      <c r="D3293" t="s">
        <v>11874</v>
      </c>
      <c r="E3293" s="33">
        <f>+VLOOKUP(Table_2[[#This Row],[ID]],LISTAS[],3,0)</f>
        <v>1000</v>
      </c>
      <c r="F3293" s="31" t="s">
        <v>11366</v>
      </c>
    </row>
    <row r="3294" spans="1:6" ht="15" customHeight="1">
      <c r="A3294" s="31" t="str">
        <f>+Table_2[[#This Row],[Producto]]&amp;Table_2[[#This Row],[Numero]]</f>
        <v>CLIPS IMPORTADOS894</v>
      </c>
      <c r="B3294" t="s">
        <v>11741</v>
      </c>
      <c r="C3294">
        <v>894</v>
      </c>
      <c r="D3294" t="s">
        <v>11875</v>
      </c>
      <c r="E3294" s="33">
        <f>+VLOOKUP(Table_2[[#This Row],[ID]],LISTAS[],3,0)</f>
        <v>1000</v>
      </c>
      <c r="F3294" s="31" t="s">
        <v>11368</v>
      </c>
    </row>
    <row r="3295" spans="1:6" ht="15" customHeight="1">
      <c r="A3295" s="31" t="str">
        <f>+Table_2[[#This Row],[Producto]]&amp;Table_2[[#This Row],[Numero]]</f>
        <v>CLIPS IMPORTADOS895</v>
      </c>
      <c r="B3295" t="s">
        <v>11741</v>
      </c>
      <c r="C3295">
        <v>895</v>
      </c>
      <c r="D3295" t="s">
        <v>11876</v>
      </c>
      <c r="E3295" s="33">
        <f>+VLOOKUP(Table_2[[#This Row],[ID]],LISTAS[],3,0)</f>
        <v>1000</v>
      </c>
      <c r="F3295" s="31" t="s">
        <v>11370</v>
      </c>
    </row>
    <row r="3296" spans="1:6" ht="15" customHeight="1">
      <c r="A3296" s="31" t="str">
        <f>+Table_2[[#This Row],[Producto]]&amp;Table_2[[#This Row],[Numero]]</f>
        <v>CLIPS IMPORTADOS896</v>
      </c>
      <c r="B3296" t="s">
        <v>11741</v>
      </c>
      <c r="C3296">
        <v>896</v>
      </c>
      <c r="D3296" t="s">
        <v>11877</v>
      </c>
      <c r="E3296" s="33">
        <f>+VLOOKUP(Table_2[[#This Row],[ID]],LISTAS[],3,0)</f>
        <v>1217.3900000000001</v>
      </c>
      <c r="F3296" s="31" t="s">
        <v>11372</v>
      </c>
    </row>
    <row r="3297" spans="1:6" ht="15" customHeight="1">
      <c r="A3297" s="31" t="str">
        <f>+Table_2[[#This Row],[Producto]]&amp;Table_2[[#This Row],[Numero]]</f>
        <v>CLIPS IMPORTADOS897</v>
      </c>
      <c r="B3297" t="s">
        <v>11741</v>
      </c>
      <c r="C3297">
        <v>897</v>
      </c>
      <c r="D3297" t="s">
        <v>11878</v>
      </c>
      <c r="E3297" s="33">
        <f>+VLOOKUP(Table_2[[#This Row],[ID]],LISTAS[],3,0)</f>
        <v>1130.43</v>
      </c>
      <c r="F3297" s="31" t="s">
        <v>11374</v>
      </c>
    </row>
    <row r="3298" spans="1:6" ht="15" customHeight="1">
      <c r="A3298" s="31" t="str">
        <f>+Table_2[[#This Row],[Producto]]&amp;Table_2[[#This Row],[Numero]]</f>
        <v>CLIPS IMPORTADOS898</v>
      </c>
      <c r="B3298" t="s">
        <v>11741</v>
      </c>
      <c r="C3298">
        <v>898</v>
      </c>
      <c r="D3298" t="s">
        <v>11879</v>
      </c>
      <c r="E3298" s="33">
        <f>+VLOOKUP(Table_2[[#This Row],[ID]],LISTAS[],3,0)</f>
        <v>1130.43</v>
      </c>
      <c r="F3298" s="31" t="s">
        <v>11376</v>
      </c>
    </row>
    <row r="3299" spans="1:6" ht="15" customHeight="1">
      <c r="A3299" s="31" t="str">
        <f>+Table_2[[#This Row],[Producto]]&amp;Table_2[[#This Row],[Numero]]</f>
        <v>CLIPS IMPORTADOS899</v>
      </c>
      <c r="B3299" t="s">
        <v>11741</v>
      </c>
      <c r="C3299">
        <v>899</v>
      </c>
      <c r="D3299" t="s">
        <v>11880</v>
      </c>
      <c r="E3299" s="33">
        <f>+VLOOKUP(Table_2[[#This Row],[ID]],LISTAS[],3,0)</f>
        <v>1130.43</v>
      </c>
      <c r="F3299" s="31" t="s">
        <v>11378</v>
      </c>
    </row>
    <row r="3300" spans="1:6" ht="15" customHeight="1">
      <c r="A3300" s="31" t="str">
        <f>+Table_2[[#This Row],[Producto]]&amp;Table_2[[#This Row],[Numero]]</f>
        <v>CLIPS IMPORTADOS900</v>
      </c>
      <c r="B3300" t="s">
        <v>11741</v>
      </c>
      <c r="C3300">
        <v>900</v>
      </c>
      <c r="D3300" t="s">
        <v>11748</v>
      </c>
      <c r="E3300" s="33">
        <f>+VLOOKUP(Table_2[[#This Row],[ID]],LISTAS[],3,0)</f>
        <v>1130.43</v>
      </c>
      <c r="F3300" s="31" t="s">
        <v>11380</v>
      </c>
    </row>
    <row r="3301" spans="1:6" ht="15" customHeight="1">
      <c r="A3301" s="31" t="str">
        <f>+Table_2[[#This Row],[Producto]]&amp;Table_2[[#This Row],[Numero]]</f>
        <v>CLIPS IMPORTADOS901</v>
      </c>
      <c r="B3301" t="s">
        <v>11741</v>
      </c>
      <c r="C3301">
        <v>901</v>
      </c>
      <c r="D3301" t="s">
        <v>11881</v>
      </c>
      <c r="E3301" s="33">
        <f>+VLOOKUP(Table_2[[#This Row],[ID]],LISTAS[],3,0)</f>
        <v>1217.3900000000001</v>
      </c>
      <c r="F3301" s="31" t="s">
        <v>11382</v>
      </c>
    </row>
    <row r="3302" spans="1:6" ht="15" customHeight="1">
      <c r="A3302" s="31" t="str">
        <f>+Table_2[[#This Row],[Producto]]&amp;Table_2[[#This Row],[Numero]]</f>
        <v>CLIPS IMPORTADOS902</v>
      </c>
      <c r="B3302" t="s">
        <v>11741</v>
      </c>
      <c r="C3302">
        <v>902</v>
      </c>
      <c r="D3302" t="s">
        <v>11748</v>
      </c>
      <c r="E3302" s="33">
        <f>+VLOOKUP(Table_2[[#This Row],[ID]],LISTAS[],3,0)</f>
        <v>782.61</v>
      </c>
      <c r="F3302" s="31" t="s">
        <v>11384</v>
      </c>
    </row>
    <row r="3303" spans="1:6" ht="15" customHeight="1">
      <c r="A3303" s="31" t="str">
        <f>+Table_2[[#This Row],[Producto]]&amp;Table_2[[#This Row],[Numero]]</f>
        <v>CLIPS IMPORTADOS903</v>
      </c>
      <c r="B3303" t="s">
        <v>11741</v>
      </c>
      <c r="C3303">
        <v>903</v>
      </c>
      <c r="D3303" t="s">
        <v>11846</v>
      </c>
      <c r="E3303" s="33">
        <f>+VLOOKUP(Table_2[[#This Row],[ID]],LISTAS[],3,0)</f>
        <v>1000</v>
      </c>
      <c r="F3303" s="31" t="s">
        <v>11386</v>
      </c>
    </row>
    <row r="3304" spans="1:6" ht="15" customHeight="1">
      <c r="A3304" s="31" t="str">
        <f>+Table_2[[#This Row],[Producto]]&amp;Table_2[[#This Row],[Numero]]</f>
        <v>CLIPS IMPORTADOS904</v>
      </c>
      <c r="B3304" t="s">
        <v>11741</v>
      </c>
      <c r="C3304">
        <v>904</v>
      </c>
      <c r="D3304" t="s">
        <v>11857</v>
      </c>
      <c r="E3304" s="33">
        <f>+VLOOKUP(Table_2[[#This Row],[ID]],LISTAS[],3,0)</f>
        <v>1000</v>
      </c>
      <c r="F3304" s="31" t="s">
        <v>11388</v>
      </c>
    </row>
    <row r="3305" spans="1:6" ht="15" customHeight="1">
      <c r="A3305" s="31" t="str">
        <f>+Table_2[[#This Row],[Producto]]&amp;Table_2[[#This Row],[Numero]]</f>
        <v>CLIPS IMPORTADOS905</v>
      </c>
      <c r="B3305" t="s">
        <v>11741</v>
      </c>
      <c r="C3305">
        <v>905</v>
      </c>
      <c r="D3305" t="s">
        <v>11882</v>
      </c>
      <c r="E3305" s="33">
        <f>+VLOOKUP(Table_2[[#This Row],[ID]],LISTAS[],3,0)</f>
        <v>913.04</v>
      </c>
      <c r="F3305" s="31" t="s">
        <v>11390</v>
      </c>
    </row>
    <row r="3306" spans="1:6" ht="15" customHeight="1">
      <c r="A3306" s="31" t="str">
        <f>+Table_2[[#This Row],[Producto]]&amp;Table_2[[#This Row],[Numero]]</f>
        <v>CLIPS IMPORTADOS906</v>
      </c>
      <c r="B3306" t="s">
        <v>11741</v>
      </c>
      <c r="C3306">
        <v>906</v>
      </c>
      <c r="D3306" t="s">
        <v>11748</v>
      </c>
      <c r="E3306" s="33">
        <f>+VLOOKUP(Table_2[[#This Row],[ID]],LISTAS[],3,0)</f>
        <v>1000</v>
      </c>
      <c r="F3306" s="31" t="s">
        <v>11392</v>
      </c>
    </row>
    <row r="3307" spans="1:6" ht="15" customHeight="1">
      <c r="A3307" s="31" t="str">
        <f>+Table_2[[#This Row],[Producto]]&amp;Table_2[[#This Row],[Numero]]</f>
        <v>CLIPS IMPORTADOS907</v>
      </c>
      <c r="B3307" t="s">
        <v>11741</v>
      </c>
      <c r="C3307">
        <v>907</v>
      </c>
      <c r="D3307" t="s">
        <v>11749</v>
      </c>
      <c r="E3307" s="33">
        <f>+VLOOKUP(Table_2[[#This Row],[ID]],LISTAS[],3,0)</f>
        <v>1217.3900000000001</v>
      </c>
      <c r="F3307" s="31" t="s">
        <v>11394</v>
      </c>
    </row>
    <row r="3308" spans="1:6" ht="15" customHeight="1">
      <c r="A3308" s="31" t="str">
        <f>+Table_2[[#This Row],[Producto]]&amp;Table_2[[#This Row],[Numero]]</f>
        <v>CLIPS IMPORTADOS908</v>
      </c>
      <c r="B3308" t="s">
        <v>11741</v>
      </c>
      <c r="C3308">
        <v>908</v>
      </c>
      <c r="D3308" t="s">
        <v>11854</v>
      </c>
      <c r="E3308" s="33">
        <f>+VLOOKUP(Table_2[[#This Row],[ID]],LISTAS[],3,0)</f>
        <v>1217.3900000000001</v>
      </c>
      <c r="F3308" s="31" t="s">
        <v>11396</v>
      </c>
    </row>
    <row r="3309" spans="1:6" ht="15" customHeight="1">
      <c r="A3309" s="31" t="str">
        <f>+Table_2[[#This Row],[Producto]]&amp;Table_2[[#This Row],[Numero]]</f>
        <v>CLIPS IMPORTADOS909</v>
      </c>
      <c r="B3309" t="s">
        <v>11741</v>
      </c>
      <c r="C3309">
        <v>909</v>
      </c>
      <c r="D3309" t="s">
        <v>11883</v>
      </c>
      <c r="E3309" s="33">
        <f>+VLOOKUP(Table_2[[#This Row],[ID]],LISTAS[],3,0)</f>
        <v>1217.3900000000001</v>
      </c>
      <c r="F3309" s="31" t="s">
        <v>11398</v>
      </c>
    </row>
    <row r="3310" spans="1:6" ht="15" customHeight="1">
      <c r="A3310" s="31" t="str">
        <f>+Table_2[[#This Row],[Producto]]&amp;Table_2[[#This Row],[Numero]]</f>
        <v>CLIPS IMPORTADOS910</v>
      </c>
      <c r="B3310" t="s">
        <v>11741</v>
      </c>
      <c r="C3310">
        <v>910</v>
      </c>
      <c r="D3310" t="s">
        <v>11884</v>
      </c>
      <c r="E3310" s="33">
        <f>+VLOOKUP(Table_2[[#This Row],[ID]],LISTAS[],3,0)</f>
        <v>1217.3900000000001</v>
      </c>
      <c r="F3310" s="31" t="s">
        <v>11400</v>
      </c>
    </row>
    <row r="3311" spans="1:6" ht="15" customHeight="1">
      <c r="A3311" s="31" t="str">
        <f>+Table_2[[#This Row],[Producto]]&amp;Table_2[[#This Row],[Numero]]</f>
        <v>CLIPS IMPORTADOS911</v>
      </c>
      <c r="B3311" t="s">
        <v>11741</v>
      </c>
      <c r="C3311">
        <v>911</v>
      </c>
      <c r="D3311" t="s">
        <v>11885</v>
      </c>
      <c r="E3311" s="33">
        <f>+VLOOKUP(Table_2[[#This Row],[ID]],LISTAS[],3,0)</f>
        <v>1217.3900000000001</v>
      </c>
      <c r="F3311" s="31" t="s">
        <v>11402</v>
      </c>
    </row>
    <row r="3312" spans="1:6" ht="15" customHeight="1">
      <c r="A3312" s="31" t="str">
        <f>+Table_2[[#This Row],[Producto]]&amp;Table_2[[#This Row],[Numero]]</f>
        <v>CLIPS IMPORTADOS912</v>
      </c>
      <c r="B3312" t="s">
        <v>11741</v>
      </c>
      <c r="C3312">
        <v>912</v>
      </c>
      <c r="D3312" t="s">
        <v>11886</v>
      </c>
      <c r="E3312" s="33">
        <f>+VLOOKUP(Table_2[[#This Row],[ID]],LISTAS[],3,0)</f>
        <v>1130.43</v>
      </c>
      <c r="F3312" s="31" t="s">
        <v>11404</v>
      </c>
    </row>
    <row r="3313" spans="1:6" ht="15" customHeight="1">
      <c r="A3313" s="31" t="str">
        <f>+Table_2[[#This Row],[Producto]]&amp;Table_2[[#This Row],[Numero]]</f>
        <v>CLIPS IMPORTADOS913</v>
      </c>
      <c r="B3313" t="s">
        <v>11741</v>
      </c>
      <c r="C3313">
        <v>913</v>
      </c>
      <c r="D3313" t="s">
        <v>11887</v>
      </c>
      <c r="E3313" s="33">
        <f>+VLOOKUP(Table_2[[#This Row],[ID]],LISTAS[],3,0)</f>
        <v>913.04</v>
      </c>
      <c r="F3313" s="31" t="s">
        <v>11406</v>
      </c>
    </row>
    <row r="3314" spans="1:6" ht="15" customHeight="1">
      <c r="A3314" s="31" t="str">
        <f>+Table_2[[#This Row],[Producto]]&amp;Table_2[[#This Row],[Numero]]</f>
        <v>CLIPS IMPORTADOS914</v>
      </c>
      <c r="B3314" t="s">
        <v>11741</v>
      </c>
      <c r="C3314">
        <v>914</v>
      </c>
      <c r="D3314" t="s">
        <v>11748</v>
      </c>
      <c r="E3314" s="33">
        <f>+VLOOKUP(Table_2[[#This Row],[ID]],LISTAS[],3,0)</f>
        <v>1500</v>
      </c>
      <c r="F3314" s="31" t="s">
        <v>11408</v>
      </c>
    </row>
    <row r="3315" spans="1:6" ht="15" customHeight="1">
      <c r="A3315" s="31" t="str">
        <f>+Table_2[[#This Row],[Producto]]&amp;Table_2[[#This Row],[Numero]]</f>
        <v>CLIPS IMPORTADOS915</v>
      </c>
      <c r="B3315" t="s">
        <v>11741</v>
      </c>
      <c r="C3315">
        <v>915</v>
      </c>
      <c r="D3315" t="s">
        <v>11760</v>
      </c>
      <c r="E3315" s="33">
        <f>+VLOOKUP(Table_2[[#This Row],[ID]],LISTAS[],3,0)</f>
        <v>1130.43</v>
      </c>
      <c r="F3315" s="31" t="s">
        <v>11410</v>
      </c>
    </row>
    <row r="3316" spans="1:6" ht="15" customHeight="1">
      <c r="A3316" s="31" t="str">
        <f>+Table_2[[#This Row],[Producto]]&amp;Table_2[[#This Row],[Numero]]</f>
        <v>CLIPS IMPORTADOS916</v>
      </c>
      <c r="B3316" t="s">
        <v>11741</v>
      </c>
      <c r="C3316">
        <v>916</v>
      </c>
      <c r="D3316" t="s">
        <v>11748</v>
      </c>
      <c r="E3316" s="33">
        <f>+VLOOKUP(Table_2[[#This Row],[ID]],LISTAS[],3,0)</f>
        <v>1000</v>
      </c>
      <c r="F3316" s="31" t="s">
        <v>11412</v>
      </c>
    </row>
    <row r="3317" spans="1:6" ht="15" customHeight="1">
      <c r="A3317" s="31" t="str">
        <f>+Table_2[[#This Row],[Producto]]&amp;Table_2[[#This Row],[Numero]]</f>
        <v>CLIPS IMPORTADOS917</v>
      </c>
      <c r="B3317" t="s">
        <v>11741</v>
      </c>
      <c r="C3317">
        <v>917</v>
      </c>
      <c r="D3317" t="s">
        <v>11888</v>
      </c>
      <c r="E3317" s="33">
        <f>+VLOOKUP(Table_2[[#This Row],[ID]],LISTAS[],3,0)</f>
        <v>1130.43</v>
      </c>
      <c r="F3317" s="31" t="s">
        <v>11414</v>
      </c>
    </row>
    <row r="3318" spans="1:6" ht="15" customHeight="1">
      <c r="A3318" s="31" t="str">
        <f>+Table_2[[#This Row],[Producto]]&amp;Table_2[[#This Row],[Numero]]</f>
        <v>CLIPS IMPORTADOS918</v>
      </c>
      <c r="B3318" t="s">
        <v>11741</v>
      </c>
      <c r="C3318">
        <v>918</v>
      </c>
      <c r="D3318" t="s">
        <v>11825</v>
      </c>
      <c r="E3318" s="33">
        <f>+VLOOKUP(Table_2[[#This Row],[ID]],LISTAS[],3,0)</f>
        <v>1130.43</v>
      </c>
      <c r="F3318" s="31" t="s">
        <v>11416</v>
      </c>
    </row>
    <row r="3319" spans="1:6" ht="15" customHeight="1">
      <c r="A3319" s="31" t="str">
        <f>+Table_2[[#This Row],[Producto]]&amp;Table_2[[#This Row],[Numero]]</f>
        <v>CLIPS IMPORTADOS919</v>
      </c>
      <c r="B3319" t="s">
        <v>11741</v>
      </c>
      <c r="C3319">
        <v>919</v>
      </c>
      <c r="D3319" t="s">
        <v>11889</v>
      </c>
      <c r="E3319" s="33">
        <f>+VLOOKUP(Table_2[[#This Row],[ID]],LISTAS[],3,0)</f>
        <v>1043.48</v>
      </c>
      <c r="F3319" s="31" t="s">
        <v>11418</v>
      </c>
    </row>
    <row r="3320" spans="1:6" ht="15" customHeight="1">
      <c r="A3320" s="31" t="str">
        <f>+Table_2[[#This Row],[Producto]]&amp;Table_2[[#This Row],[Numero]]</f>
        <v>CLIPS IMPORTADOS920</v>
      </c>
      <c r="B3320" t="s">
        <v>11741</v>
      </c>
      <c r="C3320">
        <v>920</v>
      </c>
      <c r="D3320" t="s">
        <v>11754</v>
      </c>
      <c r="E3320" s="33">
        <f>+VLOOKUP(Table_2[[#This Row],[ID]],LISTAS[],3,0)</f>
        <v>1043.48</v>
      </c>
      <c r="F3320" s="31" t="s">
        <v>11420</v>
      </c>
    </row>
    <row r="3321" spans="1:6" ht="15" customHeight="1">
      <c r="A3321" s="31" t="str">
        <f>+Table_2[[#This Row],[Producto]]&amp;Table_2[[#This Row],[Numero]]</f>
        <v>CLIPS IMPORTADOS921</v>
      </c>
      <c r="B3321" t="s">
        <v>11741</v>
      </c>
      <c r="C3321">
        <v>921</v>
      </c>
      <c r="D3321" t="s">
        <v>11890</v>
      </c>
      <c r="E3321" s="33">
        <f>+VLOOKUP(Table_2[[#This Row],[ID]],LISTAS[],3,0)</f>
        <v>1130.43</v>
      </c>
      <c r="F3321" s="31" t="s">
        <v>11422</v>
      </c>
    </row>
    <row r="3322" spans="1:6" ht="15" customHeight="1">
      <c r="A3322" s="31" t="str">
        <f>+Table_2[[#This Row],[Producto]]&amp;Table_2[[#This Row],[Numero]]</f>
        <v>CLIPS IMPORTADOS922</v>
      </c>
      <c r="B3322" t="s">
        <v>11741</v>
      </c>
      <c r="C3322">
        <v>922</v>
      </c>
      <c r="D3322" t="s">
        <v>11891</v>
      </c>
      <c r="E3322" s="33">
        <f>+VLOOKUP(Table_2[[#This Row],[ID]],LISTAS[],3,0)</f>
        <v>1260.8699999999999</v>
      </c>
      <c r="F3322" s="31" t="s">
        <v>11424</v>
      </c>
    </row>
    <row r="3323" spans="1:6" ht="15" customHeight="1">
      <c r="A3323" s="31" t="str">
        <f>+Table_2[[#This Row],[Producto]]&amp;Table_2[[#This Row],[Numero]]</f>
        <v>CLIPS IMPORTADOS923</v>
      </c>
      <c r="B3323" t="s">
        <v>11741</v>
      </c>
      <c r="C3323">
        <v>923</v>
      </c>
      <c r="D3323" t="s">
        <v>11892</v>
      </c>
      <c r="E3323" s="33">
        <f>+VLOOKUP(Table_2[[#This Row],[ID]],LISTAS[],3,0)</f>
        <v>1347.83</v>
      </c>
      <c r="F3323" s="31" t="s">
        <v>11426</v>
      </c>
    </row>
    <row r="3324" spans="1:6" ht="15" customHeight="1">
      <c r="A3324" s="31" t="str">
        <f>+Table_2[[#This Row],[Producto]]&amp;Table_2[[#This Row],[Numero]]</f>
        <v>CLIPS IMPORTADOS924</v>
      </c>
      <c r="B3324" t="s">
        <v>11741</v>
      </c>
      <c r="C3324">
        <v>924</v>
      </c>
      <c r="D3324" t="s">
        <v>11753</v>
      </c>
      <c r="E3324" s="33">
        <f>+VLOOKUP(Table_2[[#This Row],[ID]],LISTAS[],3,0)</f>
        <v>1500</v>
      </c>
      <c r="F3324" s="31" t="s">
        <v>11428</v>
      </c>
    </row>
    <row r="3325" spans="1:6" ht="15" customHeight="1">
      <c r="A3325" s="31" t="str">
        <f>+Table_2[[#This Row],[Producto]]&amp;Table_2[[#This Row],[Numero]]</f>
        <v>CLIPS IMPORTADOS925</v>
      </c>
      <c r="B3325" t="s">
        <v>11741</v>
      </c>
      <c r="C3325">
        <v>925</v>
      </c>
      <c r="D3325" t="s">
        <v>11825</v>
      </c>
      <c r="E3325" s="33">
        <f>+VLOOKUP(Table_2[[#This Row],[ID]],LISTAS[],3,0)</f>
        <v>1608.7</v>
      </c>
      <c r="F3325" s="31" t="s">
        <v>11430</v>
      </c>
    </row>
    <row r="3326" spans="1:6" ht="15" customHeight="1">
      <c r="A3326" s="31" t="str">
        <f>+Table_2[[#This Row],[Producto]]&amp;Table_2[[#This Row],[Numero]]</f>
        <v>CLIPS IMPORTADOS926</v>
      </c>
      <c r="B3326" t="s">
        <v>11741</v>
      </c>
      <c r="C3326">
        <v>926</v>
      </c>
      <c r="D3326" t="s">
        <v>11893</v>
      </c>
      <c r="E3326" s="33">
        <f>+VLOOKUP(Table_2[[#This Row],[ID]],LISTAS[],3,0)</f>
        <v>1000</v>
      </c>
      <c r="F3326" s="31" t="s">
        <v>11432</v>
      </c>
    </row>
    <row r="3327" spans="1:6" ht="15" customHeight="1">
      <c r="A3327" s="31" t="str">
        <f>+Table_2[[#This Row],[Producto]]&amp;Table_2[[#This Row],[Numero]]</f>
        <v>CLIPS IMPORTADOS927</v>
      </c>
      <c r="B3327" t="s">
        <v>11741</v>
      </c>
      <c r="C3327">
        <v>927</v>
      </c>
      <c r="D3327" t="s">
        <v>11894</v>
      </c>
      <c r="E3327" s="33">
        <f>+VLOOKUP(Table_2[[#This Row],[ID]],LISTAS[],3,0)</f>
        <v>1000</v>
      </c>
      <c r="F3327" s="31" t="s">
        <v>11434</v>
      </c>
    </row>
    <row r="3328" spans="1:6" ht="15" customHeight="1">
      <c r="A3328" s="31" t="str">
        <f>+Table_2[[#This Row],[Producto]]&amp;Table_2[[#This Row],[Numero]]</f>
        <v>CLIPS IMPORTADOS928</v>
      </c>
      <c r="B3328" t="s">
        <v>11741</v>
      </c>
      <c r="C3328">
        <v>928</v>
      </c>
      <c r="D3328" t="s">
        <v>11748</v>
      </c>
      <c r="E3328" s="33">
        <f>+VLOOKUP(Table_2[[#This Row],[ID]],LISTAS[],3,0)</f>
        <v>1000</v>
      </c>
      <c r="F3328" s="31" t="s">
        <v>11436</v>
      </c>
    </row>
    <row r="3329" spans="1:6" ht="15" customHeight="1">
      <c r="A3329" s="31" t="str">
        <f>+Table_2[[#This Row],[Producto]]&amp;Table_2[[#This Row],[Numero]]</f>
        <v>CLIPS IMPORTADOS929</v>
      </c>
      <c r="B3329" t="s">
        <v>11741</v>
      </c>
      <c r="C3329">
        <v>929</v>
      </c>
      <c r="D3329" t="s">
        <v>11895</v>
      </c>
      <c r="E3329" s="33">
        <f>+VLOOKUP(Table_2[[#This Row],[ID]],LISTAS[],3,0)</f>
        <v>1217.3900000000001</v>
      </c>
      <c r="F3329" s="31" t="s">
        <v>11438</v>
      </c>
    </row>
    <row r="3330" spans="1:6" ht="15" customHeight="1">
      <c r="A3330" s="31" t="str">
        <f>+Table_2[[#This Row],[Producto]]&amp;Table_2[[#This Row],[Numero]]</f>
        <v>CLIPS IMPORTADOS930</v>
      </c>
      <c r="B3330" t="s">
        <v>11741</v>
      </c>
      <c r="C3330">
        <v>930</v>
      </c>
      <c r="D3330" t="s">
        <v>11896</v>
      </c>
      <c r="E3330" s="33">
        <f>+VLOOKUP(Table_2[[#This Row],[ID]],LISTAS[],3,0)</f>
        <v>1130.43</v>
      </c>
      <c r="F3330" s="31" t="s">
        <v>11440</v>
      </c>
    </row>
    <row r="3331" spans="1:6" ht="15" customHeight="1">
      <c r="A3331" s="31" t="str">
        <f>+Table_2[[#This Row],[Producto]]&amp;Table_2[[#This Row],[Numero]]</f>
        <v>CLIPS IMPORTADOS931</v>
      </c>
      <c r="B3331" t="s">
        <v>11741</v>
      </c>
      <c r="C3331">
        <v>931</v>
      </c>
      <c r="D3331" t="s">
        <v>11897</v>
      </c>
      <c r="E3331" s="33">
        <f>+VLOOKUP(Table_2[[#This Row],[ID]],LISTAS[],3,0)</f>
        <v>1130.43</v>
      </c>
      <c r="F3331" s="31" t="s">
        <v>11442</v>
      </c>
    </row>
    <row r="3332" spans="1:6" ht="15" customHeight="1">
      <c r="A3332" s="31" t="str">
        <f>+Table_2[[#This Row],[Producto]]&amp;Table_2[[#This Row],[Numero]]</f>
        <v>CLIPS IMPORTADOS932</v>
      </c>
      <c r="B3332" t="s">
        <v>11741</v>
      </c>
      <c r="C3332">
        <v>932</v>
      </c>
      <c r="D3332" t="s">
        <v>11748</v>
      </c>
      <c r="E3332" s="33">
        <f>+VLOOKUP(Table_2[[#This Row],[ID]],LISTAS[],3,0)</f>
        <v>1217.3900000000001</v>
      </c>
      <c r="F3332" s="31" t="s">
        <v>11444</v>
      </c>
    </row>
    <row r="3333" spans="1:6" ht="15" customHeight="1">
      <c r="A3333" s="31" t="str">
        <f>+Table_2[[#This Row],[Producto]]&amp;Table_2[[#This Row],[Numero]]</f>
        <v>CLIPS IMPORTADOS933</v>
      </c>
      <c r="B3333" t="s">
        <v>11741</v>
      </c>
      <c r="C3333">
        <v>933</v>
      </c>
      <c r="D3333" t="s">
        <v>11898</v>
      </c>
      <c r="E3333" s="33">
        <f>+VLOOKUP(Table_2[[#This Row],[ID]],LISTAS[],3,0)</f>
        <v>1217.3900000000001</v>
      </c>
      <c r="F3333" s="31" t="s">
        <v>11446</v>
      </c>
    </row>
    <row r="3334" spans="1:6" ht="15" customHeight="1">
      <c r="A3334" s="31" t="str">
        <f>+Table_2[[#This Row],[Producto]]&amp;Table_2[[#This Row],[Numero]]</f>
        <v>CLIPS IMPORTADOS934</v>
      </c>
      <c r="B3334" t="s">
        <v>11741</v>
      </c>
      <c r="C3334">
        <v>934</v>
      </c>
      <c r="D3334" t="s">
        <v>11899</v>
      </c>
      <c r="E3334" s="33">
        <f>+VLOOKUP(Table_2[[#This Row],[ID]],LISTAS[],3,0)</f>
        <v>913.04</v>
      </c>
      <c r="F3334" s="31" t="s">
        <v>11448</v>
      </c>
    </row>
    <row r="3335" spans="1:6" ht="15" customHeight="1">
      <c r="A3335" s="31" t="str">
        <f>+Table_2[[#This Row],[Producto]]&amp;Table_2[[#This Row],[Numero]]</f>
        <v>CLIPS IMPORTADOS935</v>
      </c>
      <c r="B3335" t="s">
        <v>11741</v>
      </c>
      <c r="C3335">
        <v>935</v>
      </c>
      <c r="D3335" t="s">
        <v>11900</v>
      </c>
      <c r="E3335" s="33">
        <f>+VLOOKUP(Table_2[[#This Row],[ID]],LISTAS[],3,0)</f>
        <v>1347.83</v>
      </c>
      <c r="F3335" s="31" t="s">
        <v>11450</v>
      </c>
    </row>
    <row r="3336" spans="1:6" ht="15" customHeight="1">
      <c r="A3336" s="31" t="str">
        <f>+Table_2[[#This Row],[Producto]]&amp;Table_2[[#This Row],[Numero]]</f>
        <v>CLIPS IMPORTADOS936</v>
      </c>
      <c r="B3336" t="s">
        <v>11741</v>
      </c>
      <c r="C3336">
        <v>936</v>
      </c>
      <c r="D3336" t="s">
        <v>11901</v>
      </c>
      <c r="E3336" s="33">
        <f>+VLOOKUP(Table_2[[#This Row],[ID]],LISTAS[],3,0)</f>
        <v>1282.6099999999999</v>
      </c>
      <c r="F3336" s="31" t="s">
        <v>11452</v>
      </c>
    </row>
    <row r="3337" spans="1:6" ht="15" customHeight="1">
      <c r="A3337" s="31" t="str">
        <f>+Table_2[[#This Row],[Producto]]&amp;Table_2[[#This Row],[Numero]]</f>
        <v>CLIPS IMPORTADOS937</v>
      </c>
      <c r="B3337" t="s">
        <v>11741</v>
      </c>
      <c r="C3337">
        <v>937</v>
      </c>
      <c r="D3337" t="s">
        <v>11902</v>
      </c>
      <c r="E3337" s="33">
        <f>+VLOOKUP(Table_2[[#This Row],[ID]],LISTAS[],3,0)</f>
        <v>1043.48</v>
      </c>
      <c r="F3337" s="31" t="s">
        <v>11454</v>
      </c>
    </row>
    <row r="3338" spans="1:6" ht="15" customHeight="1">
      <c r="A3338" s="31" t="str">
        <f>+Table_2[[#This Row],[Producto]]&amp;Table_2[[#This Row],[Numero]]</f>
        <v>CLIPS IMPORTADOS938</v>
      </c>
      <c r="B3338" t="s">
        <v>11741</v>
      </c>
      <c r="C3338">
        <v>938</v>
      </c>
      <c r="D3338" t="s">
        <v>11903</v>
      </c>
      <c r="E3338" s="33">
        <f>+VLOOKUP(Table_2[[#This Row],[ID]],LISTAS[],3,0)</f>
        <v>1000</v>
      </c>
      <c r="F3338" s="31" t="s">
        <v>11456</v>
      </c>
    </row>
    <row r="3339" spans="1:6" ht="15" customHeight="1">
      <c r="A3339" s="31" t="str">
        <f>+Table_2[[#This Row],[Producto]]&amp;Table_2[[#This Row],[Numero]]</f>
        <v>CLIPS IMPORTADOS939</v>
      </c>
      <c r="B3339" t="s">
        <v>11741</v>
      </c>
      <c r="C3339">
        <v>939</v>
      </c>
      <c r="D3339" t="s">
        <v>11904</v>
      </c>
      <c r="E3339" s="33">
        <f>+VLOOKUP(Table_2[[#This Row],[ID]],LISTAS[],3,0)</f>
        <v>826.09</v>
      </c>
      <c r="F3339" s="31" t="s">
        <v>11458</v>
      </c>
    </row>
    <row r="3340" spans="1:6" ht="15" customHeight="1">
      <c r="A3340" s="31" t="str">
        <f>+Table_2[[#This Row],[Producto]]&amp;Table_2[[#This Row],[Numero]]</f>
        <v>CLIPS IMPORTADOS940</v>
      </c>
      <c r="B3340" t="s">
        <v>11741</v>
      </c>
      <c r="C3340">
        <v>940</v>
      </c>
      <c r="D3340" t="s">
        <v>11905</v>
      </c>
      <c r="E3340" s="33">
        <f>+VLOOKUP(Table_2[[#This Row],[ID]],LISTAS[],3,0)</f>
        <v>1043.48</v>
      </c>
      <c r="F3340" s="31" t="s">
        <v>11460</v>
      </c>
    </row>
    <row r="3341" spans="1:6" ht="15" customHeight="1">
      <c r="A3341" s="31" t="str">
        <f>+Table_2[[#This Row],[Producto]]&amp;Table_2[[#This Row],[Numero]]</f>
        <v>CLIPS IMPORTADOS941</v>
      </c>
      <c r="B3341" t="s">
        <v>11741</v>
      </c>
      <c r="C3341">
        <v>941</v>
      </c>
      <c r="D3341" t="s">
        <v>11748</v>
      </c>
      <c r="E3341" s="33">
        <f>+VLOOKUP(Table_2[[#This Row],[ID]],LISTAS[],3,0)</f>
        <v>1130.43</v>
      </c>
      <c r="F3341" s="31" t="s">
        <v>11462</v>
      </c>
    </row>
    <row r="3342" spans="1:6" ht="15" customHeight="1">
      <c r="A3342" s="31" t="str">
        <f>+Table_2[[#This Row],[Producto]]&amp;Table_2[[#This Row],[Numero]]</f>
        <v>CLIPS IMPORTADOS942</v>
      </c>
      <c r="B3342" t="s">
        <v>11741</v>
      </c>
      <c r="C3342">
        <v>942</v>
      </c>
      <c r="D3342" t="s">
        <v>11906</v>
      </c>
      <c r="E3342" s="33">
        <f>+VLOOKUP(Table_2[[#This Row],[ID]],LISTAS[],3,0)</f>
        <v>1130.43</v>
      </c>
      <c r="F3342" s="31" t="s">
        <v>11464</v>
      </c>
    </row>
    <row r="3343" spans="1:6" ht="15" customHeight="1">
      <c r="A3343" s="31" t="str">
        <f>+Table_2[[#This Row],[Producto]]&amp;Table_2[[#This Row],[Numero]]</f>
        <v>CLIPS IMPORTADOS943</v>
      </c>
      <c r="B3343" t="s">
        <v>11741</v>
      </c>
      <c r="C3343">
        <v>943</v>
      </c>
      <c r="D3343" t="s">
        <v>11760</v>
      </c>
      <c r="E3343" s="33">
        <f>+VLOOKUP(Table_2[[#This Row],[ID]],LISTAS[],3,0)</f>
        <v>1260.8699999999999</v>
      </c>
      <c r="F3343" s="31" t="s">
        <v>11466</v>
      </c>
    </row>
    <row r="3344" spans="1:6" ht="15" customHeight="1">
      <c r="A3344" s="31" t="str">
        <f>+Table_2[[#This Row],[Producto]]&amp;Table_2[[#This Row],[Numero]]</f>
        <v>CLIPS IMPORTADOS944</v>
      </c>
      <c r="B3344" t="s">
        <v>11741</v>
      </c>
      <c r="C3344">
        <v>944</v>
      </c>
      <c r="D3344" t="s">
        <v>11749</v>
      </c>
      <c r="E3344" s="33">
        <f>+VLOOKUP(Table_2[[#This Row],[ID]],LISTAS[],3,0)</f>
        <v>1043.48</v>
      </c>
      <c r="F3344" s="31" t="s">
        <v>11468</v>
      </c>
    </row>
    <row r="3345" spans="1:6" ht="15" customHeight="1">
      <c r="A3345" s="31" t="str">
        <f>+Table_2[[#This Row],[Producto]]&amp;Table_2[[#This Row],[Numero]]</f>
        <v>CLIPS IMPORTADOS945</v>
      </c>
      <c r="B3345" t="s">
        <v>11741</v>
      </c>
      <c r="C3345">
        <v>945</v>
      </c>
      <c r="D3345" t="s">
        <v>11774</v>
      </c>
      <c r="E3345" s="33">
        <f>+VLOOKUP(Table_2[[#This Row],[ID]],LISTAS[],3,0)</f>
        <v>1217.3900000000001</v>
      </c>
      <c r="F3345" s="31" t="s">
        <v>11470</v>
      </c>
    </row>
    <row r="3346" spans="1:6" ht="15" customHeight="1">
      <c r="A3346" s="31" t="str">
        <f>+Table_2[[#This Row],[Producto]]&amp;Table_2[[#This Row],[Numero]]</f>
        <v>CLIPS IMPORTADOS946</v>
      </c>
      <c r="B3346" t="s">
        <v>11741</v>
      </c>
      <c r="C3346">
        <v>946</v>
      </c>
      <c r="D3346" t="s">
        <v>11783</v>
      </c>
      <c r="E3346" s="33">
        <f>+VLOOKUP(Table_2[[#This Row],[ID]],LISTAS[],3,0)</f>
        <v>1043.48</v>
      </c>
      <c r="F3346" s="31" t="s">
        <v>11472</v>
      </c>
    </row>
    <row r="3347" spans="1:6" ht="15" customHeight="1">
      <c r="A3347" s="31" t="str">
        <f>+Table_2[[#This Row],[Producto]]&amp;Table_2[[#This Row],[Numero]]</f>
        <v>CLIPS IMPORTADOS947</v>
      </c>
      <c r="B3347" t="s">
        <v>11741</v>
      </c>
      <c r="C3347">
        <v>947</v>
      </c>
      <c r="D3347" t="s">
        <v>11907</v>
      </c>
      <c r="E3347" s="33">
        <f>+VLOOKUP(Table_2[[#This Row],[ID]],LISTAS[],3,0)</f>
        <v>1000</v>
      </c>
      <c r="F3347" s="31" t="s">
        <v>11474</v>
      </c>
    </row>
    <row r="3348" spans="1:6" ht="15" customHeight="1">
      <c r="A3348" s="31" t="str">
        <f>+Table_2[[#This Row],[Producto]]&amp;Table_2[[#This Row],[Numero]]</f>
        <v>CLIPS IMPORTADOS948</v>
      </c>
      <c r="B3348" t="s">
        <v>11741</v>
      </c>
      <c r="C3348">
        <v>948</v>
      </c>
      <c r="D3348" t="s">
        <v>11908</v>
      </c>
      <c r="E3348" s="33">
        <f>+VLOOKUP(Table_2[[#This Row],[ID]],LISTAS[],3,0)</f>
        <v>847.83</v>
      </c>
      <c r="F3348" s="31" t="s">
        <v>11476</v>
      </c>
    </row>
    <row r="3349" spans="1:6" ht="15" customHeight="1">
      <c r="A3349" s="31" t="str">
        <f>+Table_2[[#This Row],[Producto]]&amp;Table_2[[#This Row],[Numero]]</f>
        <v>CLIPS IMPORTADOS949</v>
      </c>
      <c r="B3349" t="s">
        <v>11741</v>
      </c>
      <c r="C3349">
        <v>949</v>
      </c>
      <c r="D3349" t="s">
        <v>11909</v>
      </c>
      <c r="E3349" s="33">
        <f>+VLOOKUP(Table_2[[#This Row],[ID]],LISTAS[],3,0)</f>
        <v>913.04</v>
      </c>
      <c r="F3349" s="31" t="s">
        <v>11478</v>
      </c>
    </row>
    <row r="3350" spans="1:6" ht="15" customHeight="1">
      <c r="A3350" s="31" t="str">
        <f>+Table_2[[#This Row],[Producto]]&amp;Table_2[[#This Row],[Numero]]</f>
        <v>CLIPS IMPORTADOS950</v>
      </c>
      <c r="B3350" t="s">
        <v>11741</v>
      </c>
      <c r="C3350">
        <v>950</v>
      </c>
      <c r="D3350" t="s">
        <v>11743</v>
      </c>
      <c r="E3350" s="33">
        <f>+VLOOKUP(Table_2[[#This Row],[ID]],LISTAS[],3,0)</f>
        <v>1217.3900000000001</v>
      </c>
      <c r="F3350" s="31" t="s">
        <v>11480</v>
      </c>
    </row>
    <row r="3351" spans="1:6" ht="15" customHeight="1">
      <c r="A3351" s="31" t="str">
        <f>+Table_2[[#This Row],[Producto]]&amp;Table_2[[#This Row],[Numero]]</f>
        <v>CLIPS IMPORTADOS951</v>
      </c>
      <c r="B3351" t="s">
        <v>11741</v>
      </c>
      <c r="C3351">
        <v>951</v>
      </c>
      <c r="D3351" t="s">
        <v>11748</v>
      </c>
      <c r="E3351" s="33">
        <f>+VLOOKUP(Table_2[[#This Row],[ID]],LISTAS[],3,0)</f>
        <v>1000</v>
      </c>
      <c r="F3351" s="31" t="s">
        <v>11482</v>
      </c>
    </row>
    <row r="3352" spans="1:6" ht="15" customHeight="1">
      <c r="A3352" s="31" t="str">
        <f>+Table_2[[#This Row],[Producto]]&amp;Table_2[[#This Row],[Numero]]</f>
        <v>CLIPS IMPORTADOS952</v>
      </c>
      <c r="B3352" t="s">
        <v>11741</v>
      </c>
      <c r="C3352">
        <v>952</v>
      </c>
      <c r="D3352" t="s">
        <v>11910</v>
      </c>
      <c r="E3352" s="33">
        <f>+VLOOKUP(Table_2[[#This Row],[ID]],LISTAS[],3,0)</f>
        <v>1217.3900000000001</v>
      </c>
      <c r="F3352" s="31" t="s">
        <v>11484</v>
      </c>
    </row>
    <row r="3353" spans="1:6" ht="15" customHeight="1">
      <c r="A3353" s="31" t="str">
        <f>+Table_2[[#This Row],[Producto]]&amp;Table_2[[#This Row],[Numero]]</f>
        <v>CLIPS IMPORTADOS953</v>
      </c>
      <c r="B3353" t="s">
        <v>11741</v>
      </c>
      <c r="C3353">
        <v>953</v>
      </c>
      <c r="D3353" t="s">
        <v>11911</v>
      </c>
      <c r="E3353" s="33">
        <f>+VLOOKUP(Table_2[[#This Row],[ID]],LISTAS[],3,0)</f>
        <v>1282.6099999999999</v>
      </c>
      <c r="F3353" s="31" t="s">
        <v>11486</v>
      </c>
    </row>
    <row r="3354" spans="1:6" ht="15" customHeight="1">
      <c r="A3354" s="31" t="str">
        <f>+Table_2[[#This Row],[Producto]]&amp;Table_2[[#This Row],[Numero]]</f>
        <v>CLIPS IMPORTADOS954</v>
      </c>
      <c r="B3354" t="s">
        <v>11741</v>
      </c>
      <c r="C3354">
        <v>954</v>
      </c>
      <c r="D3354" t="s">
        <v>11807</v>
      </c>
      <c r="E3354" s="33">
        <f>+VLOOKUP(Table_2[[#This Row],[ID]],LISTAS[],3,0)</f>
        <v>1413.04</v>
      </c>
      <c r="F3354" s="31" t="s">
        <v>11488</v>
      </c>
    </row>
    <row r="3355" spans="1:6" ht="15" customHeight="1">
      <c r="A3355" s="31" t="str">
        <f>+Table_2[[#This Row],[Producto]]&amp;Table_2[[#This Row],[Numero]]</f>
        <v>CLIPS IMPORTADOS955</v>
      </c>
      <c r="B3355" t="s">
        <v>11741</v>
      </c>
      <c r="C3355">
        <v>955</v>
      </c>
      <c r="D3355" t="s">
        <v>11912</v>
      </c>
      <c r="E3355" s="33">
        <f>+VLOOKUP(Table_2[[#This Row],[ID]],LISTAS[],3,0)</f>
        <v>1000</v>
      </c>
      <c r="F3355" s="31" t="s">
        <v>11490</v>
      </c>
    </row>
    <row r="3356" spans="1:6" ht="15" customHeight="1">
      <c r="A3356" s="31" t="str">
        <f>+Table_2[[#This Row],[Producto]]&amp;Table_2[[#This Row],[Numero]]</f>
        <v>CLIPS IMPORTADOS956</v>
      </c>
      <c r="B3356" t="s">
        <v>11741</v>
      </c>
      <c r="C3356">
        <v>956</v>
      </c>
      <c r="D3356" t="s">
        <v>11913</v>
      </c>
      <c r="E3356" s="33">
        <f>+VLOOKUP(Table_2[[#This Row],[ID]],LISTAS[],3,0)</f>
        <v>1282.6099999999999</v>
      </c>
      <c r="F3356" s="31" t="s">
        <v>11492</v>
      </c>
    </row>
    <row r="3357" spans="1:6" ht="15" customHeight="1">
      <c r="A3357" s="31" t="str">
        <f>+Table_2[[#This Row],[Producto]]&amp;Table_2[[#This Row],[Numero]]</f>
        <v>CLIPS IMPORTADOS957</v>
      </c>
      <c r="B3357" t="s">
        <v>11741</v>
      </c>
      <c r="C3357">
        <v>957</v>
      </c>
      <c r="D3357" t="s">
        <v>11914</v>
      </c>
      <c r="E3357" s="33">
        <f>+VLOOKUP(Table_2[[#This Row],[ID]],LISTAS[],3,0)</f>
        <v>913.04</v>
      </c>
      <c r="F3357" s="31" t="s">
        <v>11494</v>
      </c>
    </row>
    <row r="3358" spans="1:6" ht="15" customHeight="1">
      <c r="A3358" s="31" t="str">
        <f>+Table_2[[#This Row],[Producto]]&amp;Table_2[[#This Row],[Numero]]</f>
        <v>CLIPS IMPORTADOS958</v>
      </c>
      <c r="B3358" t="s">
        <v>11741</v>
      </c>
      <c r="C3358">
        <v>958</v>
      </c>
      <c r="D3358" t="s">
        <v>11915</v>
      </c>
      <c r="E3358" s="33">
        <f>+VLOOKUP(Table_2[[#This Row],[ID]],LISTAS[],3,0)</f>
        <v>913.04</v>
      </c>
      <c r="F3358" s="31" t="s">
        <v>11496</v>
      </c>
    </row>
    <row r="3359" spans="1:6" ht="15" customHeight="1">
      <c r="A3359" s="31" t="str">
        <f>+Table_2[[#This Row],[Producto]]&amp;Table_2[[#This Row],[Numero]]</f>
        <v>CLIPS IMPORTADOS959</v>
      </c>
      <c r="B3359" t="s">
        <v>11741</v>
      </c>
      <c r="C3359">
        <v>959</v>
      </c>
      <c r="D3359" t="s">
        <v>11916</v>
      </c>
      <c r="E3359" s="33">
        <f>+VLOOKUP(Table_2[[#This Row],[ID]],LISTAS[],3,0)</f>
        <v>913.04</v>
      </c>
      <c r="F3359" s="31" t="s">
        <v>11498</v>
      </c>
    </row>
    <row r="3360" spans="1:6" ht="15" customHeight="1">
      <c r="A3360" s="31" t="str">
        <f>+Table_2[[#This Row],[Producto]]&amp;Table_2[[#This Row],[Numero]]</f>
        <v>CLIPS IMPORTADOS960</v>
      </c>
      <c r="B3360" t="s">
        <v>11741</v>
      </c>
      <c r="C3360">
        <v>960</v>
      </c>
      <c r="D3360" t="s">
        <v>11917</v>
      </c>
      <c r="E3360" s="33">
        <f>+VLOOKUP(Table_2[[#This Row],[ID]],LISTAS[],3,0)</f>
        <v>913.04</v>
      </c>
      <c r="F3360" s="31" t="s">
        <v>11500</v>
      </c>
    </row>
    <row r="3361" spans="1:6" ht="15" customHeight="1">
      <c r="A3361" s="31" t="str">
        <f>+Table_2[[#This Row],[Producto]]&amp;Table_2[[#This Row],[Numero]]</f>
        <v>CLIPS IMPORTADOS961</v>
      </c>
      <c r="B3361" t="s">
        <v>11741</v>
      </c>
      <c r="C3361">
        <v>961</v>
      </c>
      <c r="D3361" t="s">
        <v>11918</v>
      </c>
      <c r="E3361" s="33">
        <f>+VLOOKUP(Table_2[[#This Row],[ID]],LISTAS[],3,0)</f>
        <v>1000</v>
      </c>
      <c r="F3361" s="31" t="s">
        <v>11502</v>
      </c>
    </row>
    <row r="3362" spans="1:6" ht="15" customHeight="1">
      <c r="A3362" s="31" t="str">
        <f>+Table_2[[#This Row],[Producto]]&amp;Table_2[[#This Row],[Numero]]</f>
        <v>CLIPS IMPORTADOS962</v>
      </c>
      <c r="B3362" t="s">
        <v>11741</v>
      </c>
      <c r="C3362">
        <v>962</v>
      </c>
      <c r="D3362" t="s">
        <v>11919</v>
      </c>
      <c r="E3362" s="33">
        <f>+VLOOKUP(Table_2[[#This Row],[ID]],LISTAS[],3,0)</f>
        <v>1043.48</v>
      </c>
      <c r="F3362" s="31" t="s">
        <v>11504</v>
      </c>
    </row>
    <row r="3363" spans="1:6" ht="15" customHeight="1">
      <c r="A3363" s="31" t="str">
        <f>+Table_2[[#This Row],[Producto]]&amp;Table_2[[#This Row],[Numero]]</f>
        <v>CLIPS IMPORTADOS963</v>
      </c>
      <c r="B3363" t="s">
        <v>11741</v>
      </c>
      <c r="C3363">
        <v>963</v>
      </c>
      <c r="D3363" t="s">
        <v>11748</v>
      </c>
      <c r="E3363" s="33">
        <f>+VLOOKUP(Table_2[[#This Row],[ID]],LISTAS[],3,0)</f>
        <v>1347.83</v>
      </c>
      <c r="F3363" s="31" t="s">
        <v>11506</v>
      </c>
    </row>
    <row r="3364" spans="1:6" ht="15" customHeight="1">
      <c r="A3364" s="31" t="str">
        <f>+Table_2[[#This Row],[Producto]]&amp;Table_2[[#This Row],[Numero]]</f>
        <v>CLIPS IMPORTADOS964</v>
      </c>
      <c r="B3364" t="s">
        <v>11741</v>
      </c>
      <c r="C3364">
        <v>964</v>
      </c>
      <c r="D3364" t="s">
        <v>11748</v>
      </c>
      <c r="E3364" s="33">
        <f>+VLOOKUP(Table_2[[#This Row],[ID]],LISTAS[],3,0)</f>
        <v>1130.43</v>
      </c>
      <c r="F3364" s="31" t="s">
        <v>11508</v>
      </c>
    </row>
    <row r="3365" spans="1:6" ht="15" customHeight="1">
      <c r="A3365" s="31" t="str">
        <f>+Table_2[[#This Row],[Producto]]&amp;Table_2[[#This Row],[Numero]]</f>
        <v>CLIPS IMPORTADOS965</v>
      </c>
      <c r="B3365" t="s">
        <v>11741</v>
      </c>
      <c r="C3365">
        <v>965</v>
      </c>
      <c r="D3365" t="s">
        <v>11920</v>
      </c>
      <c r="E3365" s="33">
        <f>+VLOOKUP(Table_2[[#This Row],[ID]],LISTAS[],3,0)</f>
        <v>1130.43</v>
      </c>
      <c r="F3365" s="31" t="s">
        <v>11510</v>
      </c>
    </row>
    <row r="3366" spans="1:6" ht="15" customHeight="1">
      <c r="A3366" s="31" t="str">
        <f>+Table_2[[#This Row],[Producto]]&amp;Table_2[[#This Row],[Numero]]</f>
        <v>CLIPS IMPORTADOS966</v>
      </c>
      <c r="B3366" t="s">
        <v>11741</v>
      </c>
      <c r="C3366">
        <v>966</v>
      </c>
      <c r="D3366" t="s">
        <v>11921</v>
      </c>
      <c r="E3366" s="33">
        <f>+VLOOKUP(Table_2[[#This Row],[ID]],LISTAS[],3,0)</f>
        <v>1130.43</v>
      </c>
      <c r="F3366" s="31" t="s">
        <v>11512</v>
      </c>
    </row>
    <row r="3367" spans="1:6" ht="15" customHeight="1">
      <c r="A3367" s="31" t="str">
        <f>+Table_2[[#This Row],[Producto]]&amp;Table_2[[#This Row],[Numero]]</f>
        <v>CLIPS IMPORTADOS967</v>
      </c>
      <c r="B3367" t="s">
        <v>11741</v>
      </c>
      <c r="C3367">
        <v>967</v>
      </c>
      <c r="D3367" t="s">
        <v>11813</v>
      </c>
      <c r="E3367" s="33">
        <f>+VLOOKUP(Table_2[[#This Row],[ID]],LISTAS[],3,0)</f>
        <v>1130.43</v>
      </c>
      <c r="F3367" s="31" t="s">
        <v>11514</v>
      </c>
    </row>
    <row r="3368" spans="1:6" ht="15" customHeight="1">
      <c r="A3368" s="31" t="str">
        <f>+Table_2[[#This Row],[Producto]]&amp;Table_2[[#This Row],[Numero]]</f>
        <v>CLIPS IMPORTADOS968</v>
      </c>
      <c r="B3368" t="s">
        <v>11741</v>
      </c>
      <c r="C3368">
        <v>968</v>
      </c>
      <c r="D3368" t="s">
        <v>11922</v>
      </c>
      <c r="E3368" s="33">
        <f>+VLOOKUP(Table_2[[#This Row],[ID]],LISTAS[],3,0)</f>
        <v>1130.43</v>
      </c>
      <c r="F3368" s="31" t="s">
        <v>11516</v>
      </c>
    </row>
    <row r="3369" spans="1:6" ht="15" customHeight="1">
      <c r="A3369" s="31" t="str">
        <f>+Table_2[[#This Row],[Producto]]&amp;Table_2[[#This Row],[Numero]]</f>
        <v>CLIPS IMPORTADOS969</v>
      </c>
      <c r="B3369" t="s">
        <v>11741</v>
      </c>
      <c r="C3369">
        <v>969</v>
      </c>
      <c r="D3369" t="s">
        <v>11771</v>
      </c>
      <c r="E3369" s="33">
        <f>+VLOOKUP(Table_2[[#This Row],[ID]],LISTAS[],3,0)</f>
        <v>913.04</v>
      </c>
      <c r="F3369" s="31" t="s">
        <v>11518</v>
      </c>
    </row>
    <row r="3370" spans="1:6" ht="15" customHeight="1">
      <c r="A3370" s="31" t="str">
        <f>+Table_2[[#This Row],[Producto]]&amp;Table_2[[#This Row],[Numero]]</f>
        <v>CLIPS IMPORTADOS970</v>
      </c>
      <c r="B3370" t="s">
        <v>11741</v>
      </c>
      <c r="C3370">
        <v>970</v>
      </c>
      <c r="D3370" t="s">
        <v>11807</v>
      </c>
      <c r="E3370" s="33">
        <f>+VLOOKUP(Table_2[[#This Row],[ID]],LISTAS[],3,0)</f>
        <v>913.04</v>
      </c>
      <c r="F3370" s="31" t="s">
        <v>11520</v>
      </c>
    </row>
    <row r="3371" spans="1:6" ht="15" customHeight="1">
      <c r="A3371" s="31" t="str">
        <f>+Table_2[[#This Row],[Producto]]&amp;Table_2[[#This Row],[Numero]]</f>
        <v>CLIPS IMPORTADOS971</v>
      </c>
      <c r="B3371" t="s">
        <v>11741</v>
      </c>
      <c r="C3371">
        <v>971</v>
      </c>
      <c r="D3371" t="s">
        <v>11923</v>
      </c>
      <c r="E3371" s="33">
        <f>+VLOOKUP(Table_2[[#This Row],[ID]],LISTAS[],3,0)</f>
        <v>1000</v>
      </c>
      <c r="F3371" s="31" t="s">
        <v>11522</v>
      </c>
    </row>
    <row r="3372" spans="1:6" ht="15" customHeight="1">
      <c r="A3372" s="31" t="str">
        <f>+Table_2[[#This Row],[Producto]]&amp;Table_2[[#This Row],[Numero]]</f>
        <v>CLIPS IMPORTADOS972</v>
      </c>
      <c r="B3372" t="s">
        <v>11741</v>
      </c>
      <c r="C3372">
        <v>972</v>
      </c>
      <c r="D3372" t="s">
        <v>11924</v>
      </c>
      <c r="E3372" s="33">
        <f>+VLOOKUP(Table_2[[#This Row],[ID]],LISTAS[],3,0)</f>
        <v>1130.43</v>
      </c>
      <c r="F3372" s="31" t="s">
        <v>11524</v>
      </c>
    </row>
    <row r="3373" spans="1:6" ht="15" customHeight="1">
      <c r="A3373" s="31" t="str">
        <f>+Table_2[[#This Row],[Producto]]&amp;Table_2[[#This Row],[Numero]]</f>
        <v>CLIPS IMPORTADOS973</v>
      </c>
      <c r="B3373" t="s">
        <v>11741</v>
      </c>
      <c r="C3373">
        <v>973</v>
      </c>
      <c r="D3373" t="s">
        <v>11813</v>
      </c>
      <c r="E3373" s="33">
        <f>+VLOOKUP(Table_2[[#This Row],[ID]],LISTAS[],3,0)</f>
        <v>1000</v>
      </c>
      <c r="F3373" s="31" t="s">
        <v>11526</v>
      </c>
    </row>
    <row r="3374" spans="1:6" ht="15" customHeight="1">
      <c r="A3374" s="31" t="str">
        <f>+Table_2[[#This Row],[Producto]]&amp;Table_2[[#This Row],[Numero]]</f>
        <v>CLIPS IMPORTADOS974</v>
      </c>
      <c r="B3374" t="s">
        <v>11741</v>
      </c>
      <c r="C3374">
        <v>974</v>
      </c>
      <c r="D3374" t="s">
        <v>11925</v>
      </c>
      <c r="E3374" s="33">
        <f>+VLOOKUP(Table_2[[#This Row],[ID]],LISTAS[],3,0)</f>
        <v>1065.22</v>
      </c>
      <c r="F3374" s="31" t="s">
        <v>11528</v>
      </c>
    </row>
    <row r="3375" spans="1:6" ht="15" customHeight="1">
      <c r="A3375" s="31" t="str">
        <f>+Table_2[[#This Row],[Producto]]&amp;Table_2[[#This Row],[Numero]]</f>
        <v>CLIPS IMPORTADOS975</v>
      </c>
      <c r="B3375" t="s">
        <v>11741</v>
      </c>
      <c r="C3375">
        <v>975</v>
      </c>
      <c r="D3375" t="s">
        <v>11749</v>
      </c>
      <c r="E3375" s="33">
        <f>+VLOOKUP(Table_2[[#This Row],[ID]],LISTAS[],3,0)</f>
        <v>1130.43</v>
      </c>
      <c r="F3375" s="31" t="s">
        <v>11530</v>
      </c>
    </row>
    <row r="3376" spans="1:6" ht="15" customHeight="1">
      <c r="A3376" s="31" t="str">
        <f>+Table_2[[#This Row],[Producto]]&amp;Table_2[[#This Row],[Numero]]</f>
        <v>CLIPS IMPORTADOS976</v>
      </c>
      <c r="B3376" t="s">
        <v>11741</v>
      </c>
      <c r="C3376">
        <v>976</v>
      </c>
      <c r="D3376" t="s">
        <v>11742</v>
      </c>
      <c r="E3376" s="33">
        <f>+VLOOKUP(Table_2[[#This Row],[ID]],LISTAS[],3,0)</f>
        <v>1217.3900000000001</v>
      </c>
      <c r="F3376" s="31" t="s">
        <v>11532</v>
      </c>
    </row>
    <row r="3377" spans="1:6" ht="15" customHeight="1">
      <c r="A3377" s="31" t="str">
        <f>+Table_2[[#This Row],[Producto]]&amp;Table_2[[#This Row],[Numero]]</f>
        <v>CLIPS IMPORTADOS977</v>
      </c>
      <c r="B3377" t="s">
        <v>11741</v>
      </c>
      <c r="C3377">
        <v>977</v>
      </c>
      <c r="D3377" t="s">
        <v>11870</v>
      </c>
      <c r="E3377" s="33">
        <f>+VLOOKUP(Table_2[[#This Row],[ID]],LISTAS[],3,0)</f>
        <v>913.04</v>
      </c>
      <c r="F3377" s="31" t="s">
        <v>11534</v>
      </c>
    </row>
    <row r="3378" spans="1:6" ht="15" customHeight="1">
      <c r="A3378" s="31" t="str">
        <f>+Table_2[[#This Row],[Producto]]&amp;Table_2[[#This Row],[Numero]]</f>
        <v>CLIPS IMPORTADOS978</v>
      </c>
      <c r="B3378" t="s">
        <v>11741</v>
      </c>
      <c r="C3378">
        <v>978</v>
      </c>
      <c r="D3378" t="s">
        <v>11748</v>
      </c>
      <c r="E3378" s="33">
        <f>+VLOOKUP(Table_2[[#This Row],[ID]],LISTAS[],3,0)</f>
        <v>1130.43</v>
      </c>
      <c r="F3378" s="31" t="s">
        <v>11536</v>
      </c>
    </row>
    <row r="3379" spans="1:6" ht="15" customHeight="1">
      <c r="A3379" s="31" t="str">
        <f>+Table_2[[#This Row],[Producto]]&amp;Table_2[[#This Row],[Numero]]</f>
        <v>CLIPS IMPORTADOS979</v>
      </c>
      <c r="B3379" t="s">
        <v>11741</v>
      </c>
      <c r="C3379">
        <v>979</v>
      </c>
      <c r="D3379" t="s">
        <v>11748</v>
      </c>
      <c r="E3379" s="33">
        <f>+VLOOKUP(Table_2[[#This Row],[ID]],LISTAS[],3,0)</f>
        <v>1130.43</v>
      </c>
      <c r="F3379" s="31" t="s">
        <v>11538</v>
      </c>
    </row>
    <row r="3380" spans="1:6" ht="15" customHeight="1">
      <c r="A3380" s="31" t="str">
        <f>+Table_2[[#This Row],[Producto]]&amp;Table_2[[#This Row],[Numero]]</f>
        <v>CLIPS IMPORTADOS980</v>
      </c>
      <c r="B3380" t="s">
        <v>11741</v>
      </c>
      <c r="C3380">
        <v>980</v>
      </c>
      <c r="D3380" t="s">
        <v>11750</v>
      </c>
      <c r="E3380" s="33">
        <f>+VLOOKUP(Table_2[[#This Row],[ID]],LISTAS[],3,0)</f>
        <v>1000</v>
      </c>
      <c r="F3380" s="31" t="s">
        <v>11540</v>
      </c>
    </row>
    <row r="3381" spans="1:6" ht="15" customHeight="1">
      <c r="A3381" s="31" t="str">
        <f>+Table_2[[#This Row],[Producto]]&amp;Table_2[[#This Row],[Numero]]</f>
        <v>CLIPS IMPORTADOS981</v>
      </c>
      <c r="B3381" t="s">
        <v>11741</v>
      </c>
      <c r="C3381">
        <v>981</v>
      </c>
      <c r="D3381" t="s">
        <v>11926</v>
      </c>
      <c r="E3381" s="33">
        <f>+VLOOKUP(Table_2[[#This Row],[ID]],LISTAS[],3,0)</f>
        <v>1456.52</v>
      </c>
      <c r="F3381" s="31" t="s">
        <v>11542</v>
      </c>
    </row>
    <row r="3382" spans="1:6" ht="15" customHeight="1">
      <c r="A3382" s="31" t="str">
        <f>+Table_2[[#This Row],[Producto]]&amp;Table_2[[#This Row],[Numero]]</f>
        <v>CLIPS IMPORTADOS982</v>
      </c>
      <c r="B3382" t="s">
        <v>11741</v>
      </c>
      <c r="C3382">
        <v>982</v>
      </c>
      <c r="D3382" t="s">
        <v>11742</v>
      </c>
      <c r="E3382" s="33">
        <f>+VLOOKUP(Table_2[[#This Row],[ID]],LISTAS[],3,0)</f>
        <v>1282.6099999999999</v>
      </c>
      <c r="F3382" s="31" t="s">
        <v>11544</v>
      </c>
    </row>
    <row r="3383" spans="1:6" ht="15" customHeight="1">
      <c r="A3383" s="31" t="str">
        <f>+Table_2[[#This Row],[Producto]]&amp;Table_2[[#This Row],[Numero]]</f>
        <v>CLIPS IMPORTADOS983</v>
      </c>
      <c r="B3383" t="s">
        <v>11741</v>
      </c>
      <c r="C3383">
        <v>983</v>
      </c>
      <c r="D3383" t="s">
        <v>11748</v>
      </c>
      <c r="E3383" s="33">
        <f>+VLOOKUP(Table_2[[#This Row],[ID]],LISTAS[],3,0)</f>
        <v>1043.48</v>
      </c>
      <c r="F3383" s="31" t="s">
        <v>11546</v>
      </c>
    </row>
    <row r="3384" spans="1:6" ht="15" customHeight="1">
      <c r="A3384" s="31" t="str">
        <f>+Table_2[[#This Row],[Producto]]&amp;Table_2[[#This Row],[Numero]]</f>
        <v>CLIPS IMPORTADOS984</v>
      </c>
      <c r="B3384" t="s">
        <v>11741</v>
      </c>
      <c r="C3384">
        <v>984</v>
      </c>
      <c r="D3384" t="s">
        <v>11778</v>
      </c>
      <c r="E3384" s="33">
        <f>+VLOOKUP(Table_2[[#This Row],[ID]],LISTAS[],3,0)</f>
        <v>1130.43</v>
      </c>
      <c r="F3384" s="31" t="s">
        <v>11548</v>
      </c>
    </row>
    <row r="3385" spans="1:6" ht="15" customHeight="1">
      <c r="A3385" s="31" t="str">
        <f>+Table_2[[#This Row],[Producto]]&amp;Table_2[[#This Row],[Numero]]</f>
        <v>CLIPS IMPORTADOS985</v>
      </c>
      <c r="B3385" t="s">
        <v>11741</v>
      </c>
      <c r="C3385">
        <v>985</v>
      </c>
      <c r="D3385" t="s">
        <v>11771</v>
      </c>
      <c r="E3385" s="33">
        <f>+VLOOKUP(Table_2[[#This Row],[ID]],LISTAS[],3,0)</f>
        <v>1130.43</v>
      </c>
      <c r="F3385" s="31" t="s">
        <v>11550</v>
      </c>
    </row>
    <row r="3386" spans="1:6" ht="15" customHeight="1">
      <c r="A3386" s="31" t="str">
        <f>+Table_2[[#This Row],[Producto]]&amp;Table_2[[#This Row],[Numero]]</f>
        <v>CLIPS IMPORTADOS986</v>
      </c>
      <c r="B3386" t="s">
        <v>11741</v>
      </c>
      <c r="C3386">
        <v>986</v>
      </c>
      <c r="D3386" t="s">
        <v>11927</v>
      </c>
      <c r="E3386" s="33">
        <f>+VLOOKUP(Table_2[[#This Row],[ID]],LISTAS[],3,0)</f>
        <v>1217.3900000000001</v>
      </c>
      <c r="F3386" s="31" t="s">
        <v>11552</v>
      </c>
    </row>
    <row r="3387" spans="1:6" ht="15" customHeight="1">
      <c r="A3387" s="31" t="str">
        <f>+Table_2[[#This Row],[Producto]]&amp;Table_2[[#This Row],[Numero]]</f>
        <v>CLIPS IMPORTADOS987</v>
      </c>
      <c r="B3387" t="s">
        <v>11741</v>
      </c>
      <c r="C3387">
        <v>987</v>
      </c>
      <c r="D3387" t="s">
        <v>11771</v>
      </c>
      <c r="E3387" s="33">
        <f>+VLOOKUP(Table_2[[#This Row],[ID]],LISTAS[],3,0)</f>
        <v>1217.3900000000001</v>
      </c>
      <c r="F3387" s="31" t="s">
        <v>11554</v>
      </c>
    </row>
    <row r="3388" spans="1:6" ht="15" customHeight="1">
      <c r="A3388" s="31" t="str">
        <f>+Table_2[[#This Row],[Producto]]&amp;Table_2[[#This Row],[Numero]]</f>
        <v>CLIPS IMPORTADOS988</v>
      </c>
      <c r="B3388" t="s">
        <v>11741</v>
      </c>
      <c r="C3388">
        <v>988</v>
      </c>
      <c r="D3388" t="s">
        <v>11771</v>
      </c>
      <c r="E3388" s="33">
        <f>+VLOOKUP(Table_2[[#This Row],[ID]],LISTAS[],3,0)</f>
        <v>1000</v>
      </c>
      <c r="F3388" s="31" t="s">
        <v>11556</v>
      </c>
    </row>
    <row r="3389" spans="1:6" ht="15" customHeight="1">
      <c r="A3389" s="31" t="str">
        <f>+Table_2[[#This Row],[Producto]]&amp;Table_2[[#This Row],[Numero]]</f>
        <v>CLIPS IMPORTADOS989</v>
      </c>
      <c r="B3389" t="s">
        <v>11741</v>
      </c>
      <c r="C3389">
        <v>989</v>
      </c>
      <c r="D3389" t="s">
        <v>11771</v>
      </c>
      <c r="E3389" s="33">
        <f>+VLOOKUP(Table_2[[#This Row],[ID]],LISTAS[],3,0)</f>
        <v>1282.6099999999999</v>
      </c>
      <c r="F3389" s="31" t="s">
        <v>11558</v>
      </c>
    </row>
    <row r="3390" spans="1:6" ht="15" customHeight="1">
      <c r="A3390" s="31" t="str">
        <f>+Table_2[[#This Row],[Producto]]&amp;Table_2[[#This Row],[Numero]]</f>
        <v>CLIPS IMPORTADOS990</v>
      </c>
      <c r="B3390" t="s">
        <v>11741</v>
      </c>
      <c r="C3390">
        <v>990</v>
      </c>
      <c r="D3390" t="s">
        <v>11748</v>
      </c>
      <c r="E3390" s="33">
        <f>+VLOOKUP(Table_2[[#This Row],[ID]],LISTAS[],3,0)</f>
        <v>695.65</v>
      </c>
      <c r="F3390" s="31" t="s">
        <v>11560</v>
      </c>
    </row>
    <row r="3391" spans="1:6" ht="15" customHeight="1">
      <c r="A3391" s="31" t="str">
        <f>+Table_2[[#This Row],[Producto]]&amp;Table_2[[#This Row],[Numero]]</f>
        <v>TORNILLERIA ESPECIAL1</v>
      </c>
      <c r="B3391" t="s">
        <v>11928</v>
      </c>
      <c r="C3391">
        <v>1</v>
      </c>
      <c r="D3391" t="s">
        <v>11929</v>
      </c>
      <c r="E3391" s="33">
        <f>+VLOOKUP(Table_2[[#This Row],[ID]],LISTAS[],3,0)</f>
        <v>843</v>
      </c>
      <c r="F3391" s="31" t="s">
        <v>11562</v>
      </c>
    </row>
    <row r="3392" spans="1:6" ht="15" customHeight="1">
      <c r="A3392" s="31" t="str">
        <f>+Table_2[[#This Row],[Producto]]&amp;Table_2[[#This Row],[Numero]]</f>
        <v>TORNILLERIA ESPECIAL3</v>
      </c>
      <c r="B3392" t="s">
        <v>11928</v>
      </c>
      <c r="C3392">
        <v>3</v>
      </c>
      <c r="D3392" t="s">
        <v>11930</v>
      </c>
      <c r="E3392" s="33">
        <f>+VLOOKUP(Table_2[[#This Row],[ID]],LISTAS[],3,0)</f>
        <v>890</v>
      </c>
      <c r="F3392" s="31" t="s">
        <v>11564</v>
      </c>
    </row>
    <row r="3393" spans="1:6" ht="15" customHeight="1">
      <c r="A3393" s="31" t="str">
        <f>+Table_2[[#This Row],[Producto]]&amp;Table_2[[#This Row],[Numero]]</f>
        <v>TORNILLERIA ESPECIAL4</v>
      </c>
      <c r="B3393" t="s">
        <v>11928</v>
      </c>
      <c r="C3393">
        <v>4</v>
      </c>
      <c r="D3393" t="s">
        <v>11931</v>
      </c>
      <c r="E3393" s="33">
        <f>+VLOOKUP(Table_2[[#This Row],[ID]],LISTAS[],3,0)</f>
        <v>843</v>
      </c>
      <c r="F3393" s="31" t="s">
        <v>11566</v>
      </c>
    </row>
    <row r="3394" spans="1:6" ht="15" customHeight="1">
      <c r="A3394" s="31" t="str">
        <f>+Table_2[[#This Row],[Producto]]&amp;Table_2[[#This Row],[Numero]]</f>
        <v>TORNILLERIA ESPECIAL5</v>
      </c>
      <c r="B3394" t="s">
        <v>11928</v>
      </c>
      <c r="C3394">
        <v>5</v>
      </c>
      <c r="D3394" t="s">
        <v>11932</v>
      </c>
      <c r="E3394" s="33">
        <f>+VLOOKUP(Table_2[[#This Row],[ID]],LISTAS[],3,0)</f>
        <v>843</v>
      </c>
      <c r="F3394" s="31" t="s">
        <v>11568</v>
      </c>
    </row>
    <row r="3395" spans="1:6" ht="15" customHeight="1">
      <c r="A3395" s="31" t="str">
        <f>+Table_2[[#This Row],[Producto]]&amp;Table_2[[#This Row],[Numero]]</f>
        <v>TORNILLERIA ESPECIAL6</v>
      </c>
      <c r="B3395" t="s">
        <v>11928</v>
      </c>
      <c r="C3395">
        <v>6</v>
      </c>
      <c r="D3395" t="s">
        <v>11933</v>
      </c>
      <c r="E3395" s="33">
        <f>+VLOOKUP(Table_2[[#This Row],[ID]],LISTAS[],3,0)</f>
        <v>995</v>
      </c>
      <c r="F3395" s="31" t="s">
        <v>11570</v>
      </c>
    </row>
    <row r="3396" spans="1:6" ht="15" customHeight="1">
      <c r="A3396" s="31" t="str">
        <f>+Table_2[[#This Row],[Producto]]&amp;Table_2[[#This Row],[Numero]]</f>
        <v>TORNILLERIA ESPECIAL7</v>
      </c>
      <c r="B3396" t="s">
        <v>11928</v>
      </c>
      <c r="C3396">
        <v>7</v>
      </c>
      <c r="D3396" t="s">
        <v>11934</v>
      </c>
      <c r="E3396" s="33">
        <f>+VLOOKUP(Table_2[[#This Row],[ID]],LISTAS[],3,0)</f>
        <v>890</v>
      </c>
      <c r="F3396" s="31" t="s">
        <v>11572</v>
      </c>
    </row>
    <row r="3397" spans="1:6" ht="15" customHeight="1">
      <c r="A3397" s="31" t="str">
        <f>+Table_2[[#This Row],[Producto]]&amp;Table_2[[#This Row],[Numero]]</f>
        <v>TORNILLERIA ESPECIAL9</v>
      </c>
      <c r="B3397" t="s">
        <v>11928</v>
      </c>
      <c r="C3397">
        <v>9</v>
      </c>
      <c r="D3397" t="s">
        <v>11935</v>
      </c>
      <c r="E3397" s="33">
        <f>+VLOOKUP(Table_2[[#This Row],[ID]],LISTAS[],3,0)</f>
        <v>890</v>
      </c>
      <c r="F3397" s="31" t="s">
        <v>11574</v>
      </c>
    </row>
    <row r="3398" spans="1:6" ht="15" customHeight="1">
      <c r="A3398" s="31" t="str">
        <f>+Table_2[[#This Row],[Producto]]&amp;Table_2[[#This Row],[Numero]]</f>
        <v>TORNILLERIA ESPECIAL13</v>
      </c>
      <c r="B3398" t="s">
        <v>11928</v>
      </c>
      <c r="C3398">
        <v>13</v>
      </c>
      <c r="D3398" t="s">
        <v>11936</v>
      </c>
      <c r="E3398" s="33">
        <f>+VLOOKUP(Table_2[[#This Row],[ID]],LISTAS[],3,0)</f>
        <v>990</v>
      </c>
      <c r="F3398" s="31" t="s">
        <v>11576</v>
      </c>
    </row>
    <row r="3399" spans="1:6" ht="15" customHeight="1">
      <c r="A3399" s="31" t="str">
        <f>+Table_2[[#This Row],[Producto]]&amp;Table_2[[#This Row],[Numero]]</f>
        <v>TORNILLERIA ESPECIAL14</v>
      </c>
      <c r="B3399" t="s">
        <v>11928</v>
      </c>
      <c r="C3399">
        <v>14</v>
      </c>
      <c r="D3399" t="s">
        <v>12187</v>
      </c>
      <c r="E3399" s="33">
        <f>+VLOOKUP(Table_2[[#This Row],[ID]],LISTAS[],3,0)</f>
        <v>1874.3</v>
      </c>
      <c r="F3399" s="31" t="s">
        <v>2878</v>
      </c>
    </row>
    <row r="3400" spans="1:6" ht="15" customHeight="1">
      <c r="A3400" s="31" t="str">
        <f>+Table_2[[#This Row],[Producto]]&amp;Table_2[[#This Row],[Numero]]</f>
        <v>TORNILLERIA ESPECIAL16</v>
      </c>
      <c r="B3400" t="s">
        <v>11928</v>
      </c>
      <c r="C3400">
        <v>16</v>
      </c>
      <c r="D3400" t="s">
        <v>11937</v>
      </c>
      <c r="E3400" s="33">
        <f>+VLOOKUP(Table_2[[#This Row],[ID]],LISTAS[],3,0)</f>
        <v>843</v>
      </c>
      <c r="F3400" s="31" t="s">
        <v>11578</v>
      </c>
    </row>
    <row r="3401" spans="1:6" ht="15" customHeight="1">
      <c r="A3401" s="31" t="str">
        <f>+Table_2[[#This Row],[Producto]]&amp;Table_2[[#This Row],[Numero]]</f>
        <v>TORNILLERIA ESPECIAL17</v>
      </c>
      <c r="B3401" t="s">
        <v>11928</v>
      </c>
      <c r="C3401">
        <v>17</v>
      </c>
      <c r="D3401" t="s">
        <v>11938</v>
      </c>
      <c r="E3401" s="33">
        <f>+VLOOKUP(Table_2[[#This Row],[ID]],LISTAS[],3,0)</f>
        <v>843</v>
      </c>
      <c r="F3401" s="31" t="s">
        <v>11580</v>
      </c>
    </row>
    <row r="3402" spans="1:6" ht="15" customHeight="1">
      <c r="A3402" s="31" t="str">
        <f>+Table_2[[#This Row],[Producto]]&amp;Table_2[[#This Row],[Numero]]</f>
        <v>TORNILLERIA ESPECIAL18</v>
      </c>
      <c r="B3402" t="s">
        <v>11928</v>
      </c>
      <c r="C3402">
        <v>18</v>
      </c>
      <c r="D3402" t="s">
        <v>11939</v>
      </c>
      <c r="E3402" s="33">
        <f>+VLOOKUP(Table_2[[#This Row],[ID]],LISTAS[],3,0)</f>
        <v>843</v>
      </c>
      <c r="F3402" s="31" t="s">
        <v>11582</v>
      </c>
    </row>
    <row r="3403" spans="1:6" ht="15" customHeight="1">
      <c r="A3403" s="31" t="str">
        <f>+Table_2[[#This Row],[Producto]]&amp;Table_2[[#This Row],[Numero]]</f>
        <v>TORNILLERIA ESPECIAL19</v>
      </c>
      <c r="B3403" t="s">
        <v>11928</v>
      </c>
      <c r="C3403">
        <v>19</v>
      </c>
      <c r="D3403" t="s">
        <v>12188</v>
      </c>
      <c r="E3403" s="33">
        <f>+VLOOKUP(Table_2[[#This Row],[ID]],LISTAS[],3,0)</f>
        <v>932</v>
      </c>
      <c r="F3403" s="31" t="s">
        <v>2878</v>
      </c>
    </row>
    <row r="3404" spans="1:6" ht="15" customHeight="1">
      <c r="A3404" s="31" t="str">
        <f>+Table_2[[#This Row],[Producto]]&amp;Table_2[[#This Row],[Numero]]</f>
        <v>TORNILLERIA ESPECIAL21</v>
      </c>
      <c r="B3404" t="s">
        <v>11928</v>
      </c>
      <c r="C3404">
        <v>21</v>
      </c>
      <c r="D3404" t="s">
        <v>11940</v>
      </c>
      <c r="E3404" s="33">
        <f>+VLOOKUP(Table_2[[#This Row],[ID]],LISTAS[],3,0)</f>
        <v>843</v>
      </c>
      <c r="F3404" s="31" t="s">
        <v>11584</v>
      </c>
    </row>
    <row r="3405" spans="1:6" ht="15" customHeight="1">
      <c r="A3405" s="31" t="str">
        <f>+Table_2[[#This Row],[Producto]]&amp;Table_2[[#This Row],[Numero]]</f>
        <v>TORNILLERIA ESPECIAL22</v>
      </c>
      <c r="B3405" t="s">
        <v>11928</v>
      </c>
      <c r="C3405">
        <v>22</v>
      </c>
      <c r="D3405" t="s">
        <v>12189</v>
      </c>
      <c r="E3405" s="33">
        <f>+VLOOKUP(Table_2[[#This Row],[ID]],LISTAS[],3,0)</f>
        <v>1170</v>
      </c>
      <c r="F3405" s="31" t="s">
        <v>2878</v>
      </c>
    </row>
    <row r="3406" spans="1:6" ht="15" customHeight="1">
      <c r="A3406" s="31" t="str">
        <f>+Table_2[[#This Row],[Producto]]&amp;Table_2[[#This Row],[Numero]]</f>
        <v>TORNILLERIA ESPECIAL23</v>
      </c>
      <c r="B3406" t="s">
        <v>11928</v>
      </c>
      <c r="C3406">
        <v>23</v>
      </c>
      <c r="D3406" t="s">
        <v>12190</v>
      </c>
      <c r="E3406" s="33">
        <f>+VLOOKUP(Table_2[[#This Row],[ID]],LISTAS[],3,0)</f>
        <v>1290</v>
      </c>
      <c r="F3406" s="31" t="s">
        <v>2878</v>
      </c>
    </row>
    <row r="3407" spans="1:6" ht="15" customHeight="1">
      <c r="A3407" s="31" t="str">
        <f>+Table_2[[#This Row],[Producto]]&amp;Table_2[[#This Row],[Numero]]</f>
        <v>TORNILLERIA ESPECIAL24</v>
      </c>
      <c r="B3407" t="s">
        <v>11928</v>
      </c>
      <c r="C3407">
        <v>24</v>
      </c>
      <c r="D3407" t="s">
        <v>11941</v>
      </c>
      <c r="E3407" s="33">
        <f>+VLOOKUP(Table_2[[#This Row],[ID]],LISTAS[],3,0)</f>
        <v>843</v>
      </c>
      <c r="F3407" s="31" t="s">
        <v>11586</v>
      </c>
    </row>
    <row r="3408" spans="1:6" ht="15" customHeight="1">
      <c r="A3408" s="31" t="str">
        <f>+Table_2[[#This Row],[Producto]]&amp;Table_2[[#This Row],[Numero]]</f>
        <v>TORNILLERIA ESPECIAL25</v>
      </c>
      <c r="B3408" t="s">
        <v>11928</v>
      </c>
      <c r="C3408">
        <v>25</v>
      </c>
      <c r="D3408" t="s">
        <v>11942</v>
      </c>
      <c r="E3408" s="33">
        <f>+VLOOKUP(Table_2[[#This Row],[ID]],LISTAS[],3,0)</f>
        <v>843</v>
      </c>
      <c r="F3408" s="31" t="s">
        <v>11588</v>
      </c>
    </row>
    <row r="3409" spans="1:6" ht="15" customHeight="1">
      <c r="A3409" s="31" t="str">
        <f>+Table_2[[#This Row],[Producto]]&amp;Table_2[[#This Row],[Numero]]</f>
        <v>TORNILLERIA ESPECIAL26</v>
      </c>
      <c r="B3409" t="s">
        <v>11928</v>
      </c>
      <c r="C3409">
        <v>26</v>
      </c>
      <c r="D3409" t="s">
        <v>11942</v>
      </c>
      <c r="E3409" s="33">
        <f>+VLOOKUP(Table_2[[#This Row],[ID]],LISTAS[],3,0)</f>
        <v>843</v>
      </c>
      <c r="F3409" s="31" t="s">
        <v>11590</v>
      </c>
    </row>
    <row r="3410" spans="1:6" ht="15" customHeight="1">
      <c r="A3410" s="31" t="str">
        <f>+Table_2[[#This Row],[Producto]]&amp;Table_2[[#This Row],[Numero]]</f>
        <v>TORNILLERIA ESPECIAL28</v>
      </c>
      <c r="B3410" t="s">
        <v>11928</v>
      </c>
      <c r="C3410">
        <v>28</v>
      </c>
      <c r="D3410" t="s">
        <v>11943</v>
      </c>
      <c r="E3410" s="33">
        <f>+VLOOKUP(Table_2[[#This Row],[ID]],LISTAS[],3,0)</f>
        <v>890</v>
      </c>
      <c r="F3410" s="31" t="s">
        <v>11592</v>
      </c>
    </row>
    <row r="3411" spans="1:6" ht="15" customHeight="1">
      <c r="A3411" s="31" t="str">
        <f>+Table_2[[#This Row],[Producto]]&amp;Table_2[[#This Row],[Numero]]</f>
        <v>TORNILLERIA ESPECIAL29</v>
      </c>
      <c r="B3411" t="s">
        <v>11928</v>
      </c>
      <c r="C3411">
        <v>29</v>
      </c>
      <c r="D3411" t="s">
        <v>11944</v>
      </c>
      <c r="E3411" s="33">
        <f>+VLOOKUP(Table_2[[#This Row],[ID]],LISTAS[],3,0)</f>
        <v>890</v>
      </c>
      <c r="F3411" s="31" t="s">
        <v>11594</v>
      </c>
    </row>
    <row r="3412" spans="1:6" ht="15" customHeight="1">
      <c r="A3412" s="31" t="str">
        <f>+Table_2[[#This Row],[Producto]]&amp;Table_2[[#This Row],[Numero]]</f>
        <v>TORNILLERIA ESPECIAL31</v>
      </c>
      <c r="B3412" t="s">
        <v>11928</v>
      </c>
      <c r="C3412">
        <v>31</v>
      </c>
      <c r="D3412" t="s">
        <v>11945</v>
      </c>
      <c r="E3412" s="33">
        <f>+VLOOKUP(Table_2[[#This Row],[ID]],LISTAS[],3,0)</f>
        <v>843</v>
      </c>
      <c r="F3412" s="31" t="s">
        <v>11596</v>
      </c>
    </row>
    <row r="3413" spans="1:6" ht="15" customHeight="1">
      <c r="A3413" s="31" t="str">
        <f>+Table_2[[#This Row],[Producto]]&amp;Table_2[[#This Row],[Numero]]</f>
        <v>TORNILLERIA ESPECIAL32</v>
      </c>
      <c r="B3413" t="s">
        <v>11928</v>
      </c>
      <c r="C3413">
        <v>32</v>
      </c>
      <c r="D3413" t="s">
        <v>11946</v>
      </c>
      <c r="E3413" s="33">
        <f>+VLOOKUP(Table_2[[#This Row],[ID]],LISTAS[],3,0)</f>
        <v>843</v>
      </c>
      <c r="F3413" s="31" t="s">
        <v>11598</v>
      </c>
    </row>
    <row r="3414" spans="1:6" ht="15" customHeight="1">
      <c r="A3414" s="31" t="str">
        <f>+Table_2[[#This Row],[Producto]]&amp;Table_2[[#This Row],[Numero]]</f>
        <v>TORNILLERIA ESPECIAL34</v>
      </c>
      <c r="B3414" t="s">
        <v>11928</v>
      </c>
      <c r="C3414">
        <v>34</v>
      </c>
      <c r="D3414" t="s">
        <v>11947</v>
      </c>
      <c r="E3414" s="33">
        <f>+VLOOKUP(Table_2[[#This Row],[ID]],LISTAS[],3,0)</f>
        <v>890</v>
      </c>
      <c r="F3414" s="31" t="s">
        <v>11600</v>
      </c>
    </row>
    <row r="3415" spans="1:6" ht="15" customHeight="1">
      <c r="A3415" s="31" t="str">
        <f>+Table_2[[#This Row],[Producto]]&amp;Table_2[[#This Row],[Numero]]</f>
        <v>TORNILLERIA ESPECIAL35</v>
      </c>
      <c r="B3415" t="s">
        <v>11928</v>
      </c>
      <c r="C3415">
        <v>35</v>
      </c>
      <c r="D3415" t="s">
        <v>11948</v>
      </c>
      <c r="E3415" s="33">
        <f>+VLOOKUP(Table_2[[#This Row],[ID]],LISTAS[],3,0)</f>
        <v>890</v>
      </c>
      <c r="F3415" s="31" t="s">
        <v>11602</v>
      </c>
    </row>
    <row r="3416" spans="1:6" ht="15" customHeight="1">
      <c r="A3416" s="31" t="str">
        <f>+Table_2[[#This Row],[Producto]]&amp;Table_2[[#This Row],[Numero]]</f>
        <v>TORNILLERIA ESPECIAL36</v>
      </c>
      <c r="B3416" t="s">
        <v>11928</v>
      </c>
      <c r="C3416">
        <v>36</v>
      </c>
      <c r="D3416" t="s">
        <v>11949</v>
      </c>
      <c r="E3416" s="33">
        <f>+VLOOKUP(Table_2[[#This Row],[ID]],LISTAS[],3,0)</f>
        <v>843</v>
      </c>
      <c r="F3416" s="31" t="s">
        <v>11604</v>
      </c>
    </row>
    <row r="3417" spans="1:6" ht="15" customHeight="1">
      <c r="A3417" s="31" t="str">
        <f>+Table_2[[#This Row],[Producto]]&amp;Table_2[[#This Row],[Numero]]</f>
        <v>TORNILLERIA ESPECIAL37</v>
      </c>
      <c r="B3417" t="s">
        <v>11928</v>
      </c>
      <c r="C3417">
        <v>37</v>
      </c>
      <c r="D3417" t="s">
        <v>12191</v>
      </c>
      <c r="E3417" s="33">
        <f>+VLOOKUP(Table_2[[#This Row],[ID]],LISTAS[],3,0)</f>
        <v>975</v>
      </c>
      <c r="F3417" s="31" t="s">
        <v>2878</v>
      </c>
    </row>
    <row r="3418" spans="1:6" ht="15" customHeight="1">
      <c r="A3418" s="31" t="str">
        <f>+Table_2[[#This Row],[Producto]]&amp;Table_2[[#This Row],[Numero]]</f>
        <v>TORNILLERIA ESPECIAL38</v>
      </c>
      <c r="B3418" t="s">
        <v>11928</v>
      </c>
      <c r="C3418">
        <v>38</v>
      </c>
      <c r="D3418" t="s">
        <v>12192</v>
      </c>
      <c r="E3418" s="33">
        <f>+VLOOKUP(Table_2[[#This Row],[ID]],LISTAS[],3,0)</f>
        <v>975</v>
      </c>
      <c r="F3418" s="31" t="s">
        <v>2878</v>
      </c>
    </row>
    <row r="3419" spans="1:6" ht="15" customHeight="1">
      <c r="A3419" s="31" t="str">
        <f>+Table_2[[#This Row],[Producto]]&amp;Table_2[[#This Row],[Numero]]</f>
        <v>TORNILLERIA ESPECIAL42</v>
      </c>
      <c r="B3419" t="s">
        <v>11928</v>
      </c>
      <c r="C3419">
        <v>42</v>
      </c>
      <c r="D3419" t="s">
        <v>11950</v>
      </c>
      <c r="E3419" s="33">
        <f>+VLOOKUP(Table_2[[#This Row],[ID]],LISTAS[],3,0)</f>
        <v>975</v>
      </c>
      <c r="F3419" s="31" t="s">
        <v>11606</v>
      </c>
    </row>
    <row r="3420" spans="1:6" ht="15" customHeight="1">
      <c r="A3420" s="31" t="str">
        <f>+Table_2[[#This Row],[Producto]]&amp;Table_2[[#This Row],[Numero]]</f>
        <v>TORNILLERIA ESPECIAL63</v>
      </c>
      <c r="B3420" t="s">
        <v>11928</v>
      </c>
      <c r="C3420">
        <v>63</v>
      </c>
      <c r="D3420" t="s">
        <v>11951</v>
      </c>
      <c r="E3420" s="33">
        <f>+VLOOKUP(Table_2[[#This Row],[ID]],LISTAS[],3,0)</f>
        <v>795</v>
      </c>
      <c r="F3420" s="31" t="s">
        <v>11608</v>
      </c>
    </row>
    <row r="3421" spans="1:6" ht="15" customHeight="1">
      <c r="A3421" s="31" t="str">
        <f>+Table_2[[#This Row],[Producto]]&amp;Table_2[[#This Row],[Numero]]</f>
        <v>TORNILLERIA ESPECIAL71</v>
      </c>
      <c r="B3421" t="s">
        <v>11928</v>
      </c>
      <c r="C3421">
        <v>71</v>
      </c>
      <c r="D3421" t="s">
        <v>11952</v>
      </c>
      <c r="E3421" s="33">
        <f>+VLOOKUP(Table_2[[#This Row],[ID]],LISTAS[],3,0)</f>
        <v>795</v>
      </c>
      <c r="F3421" s="31" t="s">
        <v>11610</v>
      </c>
    </row>
    <row r="3422" spans="1:6" ht="15" customHeight="1">
      <c r="A3422" s="31" t="str">
        <f>+Table_2[[#This Row],[Producto]]&amp;Table_2[[#This Row],[Numero]]</f>
        <v>TORNILLERIA ESPECIAL74</v>
      </c>
      <c r="B3422" t="s">
        <v>11928</v>
      </c>
      <c r="C3422">
        <v>74</v>
      </c>
      <c r="D3422" t="s">
        <v>11953</v>
      </c>
      <c r="E3422" s="33">
        <f>+VLOOKUP(Table_2[[#This Row],[ID]],LISTAS[],3,0)</f>
        <v>795</v>
      </c>
      <c r="F3422" s="31" t="s">
        <v>11612</v>
      </c>
    </row>
    <row r="3423" spans="1:6" ht="15" customHeight="1">
      <c r="A3423" s="31" t="str">
        <f>+Table_2[[#This Row],[Producto]]&amp;Table_2[[#This Row],[Numero]]</f>
        <v>TORNILLERIA ESPECIAL75</v>
      </c>
      <c r="B3423" t="s">
        <v>11928</v>
      </c>
      <c r="C3423">
        <v>75</v>
      </c>
      <c r="D3423" t="s">
        <v>12193</v>
      </c>
      <c r="E3423" s="33">
        <f>+VLOOKUP(Table_2[[#This Row],[ID]],LISTAS[],3,0)</f>
        <v>855</v>
      </c>
      <c r="F3423" s="31" t="s">
        <v>2878</v>
      </c>
    </row>
    <row r="3424" spans="1:6" ht="15" customHeight="1">
      <c r="A3424" s="31" t="str">
        <f>+Table_2[[#This Row],[Producto]]&amp;Table_2[[#This Row],[Numero]]</f>
        <v>TORNILLERIA ESPECIAL81</v>
      </c>
      <c r="B3424" t="s">
        <v>11928</v>
      </c>
      <c r="C3424">
        <v>81</v>
      </c>
      <c r="D3424" t="s">
        <v>11954</v>
      </c>
      <c r="E3424" s="33">
        <f>+VLOOKUP(Table_2[[#This Row],[ID]],LISTAS[],3,0)</f>
        <v>795</v>
      </c>
      <c r="F3424" s="31" t="s">
        <v>11614</v>
      </c>
    </row>
    <row r="3425" spans="1:6" ht="15" customHeight="1">
      <c r="A3425" s="31" t="str">
        <f>+Table_2[[#This Row],[Producto]]&amp;Table_2[[#This Row],[Numero]]</f>
        <v>TORNILLERIA ESPECIAL83</v>
      </c>
      <c r="B3425" t="s">
        <v>11928</v>
      </c>
      <c r="C3425">
        <v>83</v>
      </c>
      <c r="D3425" t="s">
        <v>11955</v>
      </c>
      <c r="E3425" s="33">
        <f>+VLOOKUP(Table_2[[#This Row],[ID]],LISTAS[],3,0)</f>
        <v>795</v>
      </c>
      <c r="F3425" s="31" t="s">
        <v>11616</v>
      </c>
    </row>
    <row r="3426" spans="1:6" ht="15" customHeight="1">
      <c r="A3426" s="31" t="str">
        <f>+Table_2[[#This Row],[Producto]]&amp;Table_2[[#This Row],[Numero]]</f>
        <v>TORNILLERIA ESPECIAL87</v>
      </c>
      <c r="B3426" t="s">
        <v>11928</v>
      </c>
      <c r="C3426">
        <v>87</v>
      </c>
      <c r="D3426" t="s">
        <v>11955</v>
      </c>
      <c r="E3426" s="33">
        <f>+VLOOKUP(Table_2[[#This Row],[ID]],LISTAS[],3,0)</f>
        <v>795</v>
      </c>
      <c r="F3426" s="31" t="s">
        <v>11618</v>
      </c>
    </row>
    <row r="3427" spans="1:6" ht="15" customHeight="1">
      <c r="A3427" s="31" t="str">
        <f>+Table_2[[#This Row],[Producto]]&amp;Table_2[[#This Row],[Numero]]</f>
        <v>TORNILLERIA ESPECIAL90</v>
      </c>
      <c r="B3427" t="s">
        <v>11928</v>
      </c>
      <c r="C3427">
        <v>90</v>
      </c>
      <c r="D3427" t="s">
        <v>11956</v>
      </c>
      <c r="E3427" s="33">
        <f>+VLOOKUP(Table_2[[#This Row],[ID]],LISTAS[],3,0)</f>
        <v>795</v>
      </c>
      <c r="F3427" s="31" t="s">
        <v>11620</v>
      </c>
    </row>
    <row r="3428" spans="1:6" ht="15" customHeight="1">
      <c r="A3428" s="31" t="str">
        <f>+Table_2[[#This Row],[Producto]]&amp;Table_2[[#This Row],[Numero]]</f>
        <v>TORNILLERIA ESPECIAL92</v>
      </c>
      <c r="B3428" t="s">
        <v>11928</v>
      </c>
      <c r="C3428">
        <v>92</v>
      </c>
      <c r="D3428" t="s">
        <v>11957</v>
      </c>
      <c r="E3428" s="33">
        <f>+VLOOKUP(Table_2[[#This Row],[ID]],LISTAS[],3,0)</f>
        <v>795</v>
      </c>
      <c r="F3428" s="31" t="s">
        <v>11622</v>
      </c>
    </row>
    <row r="3429" spans="1:6" ht="15" customHeight="1">
      <c r="A3429" s="31" t="str">
        <f>+Table_2[[#This Row],[Producto]]&amp;Table_2[[#This Row],[Numero]]</f>
        <v>TORNILLERIA ESPECIAL93</v>
      </c>
      <c r="B3429" t="s">
        <v>11928</v>
      </c>
      <c r="C3429">
        <v>93</v>
      </c>
      <c r="D3429" t="s">
        <v>12194</v>
      </c>
      <c r="E3429" s="33">
        <f>+VLOOKUP(Table_2[[#This Row],[ID]],LISTAS[],3,0)</f>
        <v>843</v>
      </c>
      <c r="F3429" s="31" t="s">
        <v>2878</v>
      </c>
    </row>
    <row r="3430" spans="1:6" ht="15" customHeight="1">
      <c r="A3430" s="31" t="str">
        <f>+Table_2[[#This Row],[Producto]]&amp;Table_2[[#This Row],[Numero]]</f>
        <v>TORNILLERIA ESPECIAL96</v>
      </c>
      <c r="B3430" t="s">
        <v>11928</v>
      </c>
      <c r="C3430">
        <v>96</v>
      </c>
      <c r="D3430" t="s">
        <v>11958</v>
      </c>
      <c r="E3430" s="33">
        <f>+VLOOKUP(Table_2[[#This Row],[ID]],LISTAS[],3,0)</f>
        <v>990</v>
      </c>
      <c r="F3430" s="31" t="s">
        <v>11624</v>
      </c>
    </row>
    <row r="3431" spans="1:6" ht="15" customHeight="1">
      <c r="A3431" s="31" t="str">
        <f>+Table_2[[#This Row],[Producto]]&amp;Table_2[[#This Row],[Numero]]</f>
        <v>TORNILLERIA ESPECIAL99</v>
      </c>
      <c r="B3431" t="s">
        <v>11928</v>
      </c>
      <c r="C3431">
        <v>99</v>
      </c>
      <c r="D3431" t="s">
        <v>11959</v>
      </c>
      <c r="E3431" s="33">
        <f>+VLOOKUP(Table_2[[#This Row],[ID]],LISTAS[],3,0)</f>
        <v>990</v>
      </c>
      <c r="F3431" s="31" t="s">
        <v>11626</v>
      </c>
    </row>
    <row r="3432" spans="1:6" ht="15" customHeight="1">
      <c r="A3432" s="31" t="str">
        <f>+Table_2[[#This Row],[Producto]]&amp;Table_2[[#This Row],[Numero]]</f>
        <v>TORNILLERIA ESPECIAL102</v>
      </c>
      <c r="B3432" t="s">
        <v>11928</v>
      </c>
      <c r="C3432">
        <v>102</v>
      </c>
      <c r="D3432" t="s">
        <v>11960</v>
      </c>
      <c r="E3432" s="33">
        <f>+VLOOKUP(Table_2[[#This Row],[ID]],LISTAS[],3,0)</f>
        <v>990</v>
      </c>
      <c r="F3432" s="31" t="s">
        <v>11628</v>
      </c>
    </row>
    <row r="3433" spans="1:6" ht="15" customHeight="1">
      <c r="A3433" s="31" t="str">
        <f>+Table_2[[#This Row],[Producto]]&amp;Table_2[[#This Row],[Numero]]</f>
        <v>TORNILLERIA ESPECIAL104</v>
      </c>
      <c r="B3433" t="s">
        <v>11928</v>
      </c>
      <c r="C3433">
        <v>104</v>
      </c>
      <c r="D3433" t="s">
        <v>11961</v>
      </c>
      <c r="E3433" s="33">
        <f>+VLOOKUP(Table_2[[#This Row],[ID]],LISTAS[],3,0)</f>
        <v>990</v>
      </c>
      <c r="F3433" s="31" t="s">
        <v>11630</v>
      </c>
    </row>
    <row r="3434" spans="1:6" ht="15" customHeight="1">
      <c r="A3434" s="31" t="str">
        <f>+Table_2[[#This Row],[Producto]]&amp;Table_2[[#This Row],[Numero]]</f>
        <v>TORNILLERIA ESPECIAL106</v>
      </c>
      <c r="B3434" t="s">
        <v>11928</v>
      </c>
      <c r="C3434">
        <v>106</v>
      </c>
      <c r="D3434" t="s">
        <v>11962</v>
      </c>
      <c r="E3434" s="33">
        <f>+VLOOKUP(Table_2[[#This Row],[ID]],LISTAS[],3,0)</f>
        <v>990</v>
      </c>
      <c r="F3434" s="31" t="s">
        <v>11632</v>
      </c>
    </row>
    <row r="3435" spans="1:6" ht="15" customHeight="1">
      <c r="A3435" s="31" t="str">
        <f>+Table_2[[#This Row],[Producto]]&amp;Table_2[[#This Row],[Numero]]</f>
        <v>TORNILLERIA ESPECIAL108</v>
      </c>
      <c r="B3435" t="s">
        <v>11928</v>
      </c>
      <c r="C3435">
        <v>108</v>
      </c>
      <c r="D3435" t="s">
        <v>11963</v>
      </c>
      <c r="E3435" s="33">
        <f>+VLOOKUP(Table_2[[#This Row],[ID]],LISTAS[],3,0)</f>
        <v>990</v>
      </c>
      <c r="F3435" s="31" t="s">
        <v>11634</v>
      </c>
    </row>
    <row r="3436" spans="1:6" ht="15" customHeight="1">
      <c r="A3436" s="31" t="str">
        <f>+Table_2[[#This Row],[Producto]]&amp;Table_2[[#This Row],[Numero]]</f>
        <v>TORNILLERIA ESPECIAL109</v>
      </c>
      <c r="B3436" t="s">
        <v>11928</v>
      </c>
      <c r="C3436">
        <v>109</v>
      </c>
      <c r="D3436" t="s">
        <v>11964</v>
      </c>
      <c r="E3436" s="33">
        <f>+VLOOKUP(Table_2[[#This Row],[ID]],LISTAS[],3,0)</f>
        <v>990</v>
      </c>
      <c r="F3436" s="31" t="s">
        <v>11636</v>
      </c>
    </row>
    <row r="3437" spans="1:6" ht="15" customHeight="1">
      <c r="A3437" s="31" t="str">
        <f>+Table_2[[#This Row],[Producto]]&amp;Table_2[[#This Row],[Numero]]</f>
        <v>TORNILLERIA ESPECIAL112</v>
      </c>
      <c r="B3437" t="s">
        <v>11928</v>
      </c>
      <c r="C3437">
        <v>112</v>
      </c>
      <c r="D3437" t="s">
        <v>11965</v>
      </c>
      <c r="E3437" s="33">
        <f>+VLOOKUP(Table_2[[#This Row],[ID]],LISTAS[],3,0)</f>
        <v>990</v>
      </c>
      <c r="F3437" s="31" t="s">
        <v>11638</v>
      </c>
    </row>
    <row r="3438" spans="1:6" ht="15" customHeight="1">
      <c r="A3438" s="31" t="str">
        <f>+Table_2[[#This Row],[Producto]]&amp;Table_2[[#This Row],[Numero]]</f>
        <v>TORNILLERIA ESPECIAL123</v>
      </c>
      <c r="B3438" t="s">
        <v>11928</v>
      </c>
      <c r="C3438">
        <v>123</v>
      </c>
      <c r="D3438" t="s">
        <v>11966</v>
      </c>
      <c r="E3438" s="33">
        <f>+VLOOKUP(Table_2[[#This Row],[ID]],LISTAS[],3,0)</f>
        <v>990</v>
      </c>
      <c r="F3438" s="31" t="s">
        <v>11640</v>
      </c>
    </row>
    <row r="3439" spans="1:6" ht="15" customHeight="1">
      <c r="A3439" s="31" t="str">
        <f>+Table_2[[#This Row],[Producto]]&amp;Table_2[[#This Row],[Numero]]</f>
        <v>TORNILLERIA ESPECIAL128</v>
      </c>
      <c r="B3439" t="s">
        <v>11928</v>
      </c>
      <c r="C3439">
        <v>128</v>
      </c>
      <c r="D3439" t="s">
        <v>12195</v>
      </c>
      <c r="E3439" s="33">
        <f>+VLOOKUP(Table_2[[#This Row],[ID]],LISTAS[],3,0)</f>
        <v>1090</v>
      </c>
      <c r="F3439" s="31" t="s">
        <v>2878</v>
      </c>
    </row>
    <row r="3440" spans="1:6" ht="15" customHeight="1">
      <c r="A3440" s="31" t="str">
        <f>+Table_2[[#This Row],[Producto]]&amp;Table_2[[#This Row],[Numero]]</f>
        <v>TORNILLERIA ESPECIAL130</v>
      </c>
      <c r="B3440" t="s">
        <v>11928</v>
      </c>
      <c r="C3440">
        <v>130</v>
      </c>
      <c r="D3440" t="s">
        <v>11967</v>
      </c>
      <c r="E3440" s="33">
        <f>+VLOOKUP(Table_2[[#This Row],[ID]],LISTAS[],3,0)</f>
        <v>1090</v>
      </c>
      <c r="F3440" s="31" t="s">
        <v>11642</v>
      </c>
    </row>
    <row r="3441" spans="1:6" ht="15" customHeight="1">
      <c r="A3441" s="31" t="str">
        <f>+Table_2[[#This Row],[Producto]]&amp;Table_2[[#This Row],[Numero]]</f>
        <v>TORNILLERIA ESPECIAL132</v>
      </c>
      <c r="B3441" t="s">
        <v>11928</v>
      </c>
      <c r="C3441">
        <v>132</v>
      </c>
      <c r="D3441" t="s">
        <v>12195</v>
      </c>
      <c r="E3441" s="33">
        <f>+VLOOKUP(Table_2[[#This Row],[ID]],LISTAS[],3,0)</f>
        <v>1090</v>
      </c>
      <c r="F3441" s="31" t="s">
        <v>2878</v>
      </c>
    </row>
    <row r="3442" spans="1:6" ht="15" customHeight="1">
      <c r="A3442" s="31" t="str">
        <f>+Table_2[[#This Row],[Producto]]&amp;Table_2[[#This Row],[Numero]]</f>
        <v>TORNILLERIA ESPECIAL133</v>
      </c>
      <c r="B3442" t="s">
        <v>11928</v>
      </c>
      <c r="C3442">
        <v>133</v>
      </c>
      <c r="D3442" t="s">
        <v>11968</v>
      </c>
      <c r="E3442" s="33">
        <f>+VLOOKUP(Table_2[[#This Row],[ID]],LISTAS[],3,0)</f>
        <v>990</v>
      </c>
      <c r="F3442" s="31" t="s">
        <v>11644</v>
      </c>
    </row>
    <row r="3443" spans="1:6" ht="15" customHeight="1">
      <c r="A3443" s="31" t="str">
        <f>+Table_2[[#This Row],[Producto]]&amp;Table_2[[#This Row],[Numero]]</f>
        <v>TORNILLERIA ESPECIAL135</v>
      </c>
      <c r="B3443" t="s">
        <v>11928</v>
      </c>
      <c r="C3443">
        <v>135</v>
      </c>
      <c r="D3443" t="s">
        <v>11969</v>
      </c>
      <c r="E3443" s="33">
        <f>+VLOOKUP(Table_2[[#This Row],[ID]],LISTAS[],3,0)</f>
        <v>1090</v>
      </c>
      <c r="F3443" s="31" t="s">
        <v>11646</v>
      </c>
    </row>
    <row r="3444" spans="1:6" ht="15" customHeight="1">
      <c r="A3444" s="31" t="str">
        <f>+Table_2[[#This Row],[Producto]]&amp;Table_2[[#This Row],[Numero]]</f>
        <v>TORNILLERIA ESPECIAL136</v>
      </c>
      <c r="B3444" t="s">
        <v>11928</v>
      </c>
      <c r="C3444">
        <v>136</v>
      </c>
      <c r="D3444" t="s">
        <v>11970</v>
      </c>
      <c r="E3444" s="33">
        <f>+VLOOKUP(Table_2[[#This Row],[ID]],LISTAS[],3,0)</f>
        <v>990</v>
      </c>
      <c r="F3444" s="31" t="s">
        <v>11648</v>
      </c>
    </row>
    <row r="3445" spans="1:6" ht="15" customHeight="1">
      <c r="A3445" s="31" t="str">
        <f>+Table_2[[#This Row],[Producto]]&amp;Table_2[[#This Row],[Numero]]</f>
        <v>TORNILLERIA ESPECIAL137</v>
      </c>
      <c r="B3445" t="s">
        <v>11928</v>
      </c>
      <c r="C3445">
        <v>137</v>
      </c>
      <c r="D3445" t="s">
        <v>11936</v>
      </c>
      <c r="E3445" s="33">
        <f>+VLOOKUP(Table_2[[#This Row],[ID]],LISTAS[],3,0)</f>
        <v>990</v>
      </c>
      <c r="F3445" s="31" t="s">
        <v>11650</v>
      </c>
    </row>
    <row r="3446" spans="1:6" ht="15" customHeight="1">
      <c r="A3446" s="31" t="str">
        <f>+Table_2[[#This Row],[Producto]]&amp;Table_2[[#This Row],[Numero]]</f>
        <v>TORNILLERIA ESPECIAL138</v>
      </c>
      <c r="B3446" t="s">
        <v>11928</v>
      </c>
      <c r="C3446">
        <v>138</v>
      </c>
      <c r="D3446" t="s">
        <v>11936</v>
      </c>
      <c r="E3446" s="33">
        <f>+VLOOKUP(Table_2[[#This Row],[ID]],LISTAS[],3,0)</f>
        <v>1080</v>
      </c>
      <c r="F3446" s="31" t="s">
        <v>11652</v>
      </c>
    </row>
    <row r="3447" spans="1:6" ht="15" customHeight="1">
      <c r="A3447" s="31" t="str">
        <f>+Table_2[[#This Row],[Producto]]&amp;Table_2[[#This Row],[Numero]]</f>
        <v>TORNILLERIA ESPECIAL139</v>
      </c>
      <c r="B3447" t="s">
        <v>11928</v>
      </c>
      <c r="C3447">
        <v>139</v>
      </c>
      <c r="D3447" t="s">
        <v>12195</v>
      </c>
      <c r="E3447" s="33">
        <f>+VLOOKUP(Table_2[[#This Row],[ID]],LISTAS[],3,0)</f>
        <v>1080</v>
      </c>
      <c r="F3447" s="31" t="s">
        <v>2878</v>
      </c>
    </row>
    <row r="3448" spans="1:6" ht="15" customHeight="1">
      <c r="A3448" s="31" t="str">
        <f>+Table_2[[#This Row],[Producto]]&amp;Table_2[[#This Row],[Numero]]</f>
        <v>TORNILLERIA ESPECIAL142</v>
      </c>
      <c r="B3448" t="s">
        <v>11928</v>
      </c>
      <c r="C3448">
        <v>142</v>
      </c>
      <c r="D3448" t="s">
        <v>11971</v>
      </c>
      <c r="E3448" s="33">
        <f>+VLOOKUP(Table_2[[#This Row],[ID]],LISTAS[],3,0)</f>
        <v>990</v>
      </c>
      <c r="F3448" s="31" t="s">
        <v>11654</v>
      </c>
    </row>
    <row r="3449" spans="1:6" ht="15" customHeight="1">
      <c r="A3449" s="31" t="str">
        <f>+Table_2[[#This Row],[Producto]]&amp;Table_2[[#This Row],[Numero]]</f>
        <v>TORNILLERIA ESPECIAL147</v>
      </c>
      <c r="B3449" t="s">
        <v>11928</v>
      </c>
      <c r="C3449">
        <v>147</v>
      </c>
      <c r="D3449" t="s">
        <v>11972</v>
      </c>
      <c r="E3449" s="33">
        <f>+VLOOKUP(Table_2[[#This Row],[ID]],LISTAS[],3,0)</f>
        <v>1250</v>
      </c>
      <c r="F3449" s="31" t="s">
        <v>11656</v>
      </c>
    </row>
    <row r="3450" spans="1:6" ht="15" customHeight="1">
      <c r="A3450" s="31" t="str">
        <f>+Table_2[[#This Row],[Producto]]&amp;Table_2[[#This Row],[Numero]]</f>
        <v>TORNILLERIA ESPECIAL149</v>
      </c>
      <c r="B3450" t="s">
        <v>11928</v>
      </c>
      <c r="C3450">
        <v>149</v>
      </c>
      <c r="D3450" t="s">
        <v>11973</v>
      </c>
      <c r="E3450" s="33">
        <f>+VLOOKUP(Table_2[[#This Row],[ID]],LISTAS[],3,0)</f>
        <v>1250</v>
      </c>
      <c r="F3450" s="31" t="s">
        <v>11658</v>
      </c>
    </row>
    <row r="3451" spans="1:6" ht="15" customHeight="1">
      <c r="A3451" s="31" t="str">
        <f>+Table_2[[#This Row],[Producto]]&amp;Table_2[[#This Row],[Numero]]</f>
        <v>TORNILLERIA ESPECIAL150</v>
      </c>
      <c r="B3451" t="s">
        <v>11928</v>
      </c>
      <c r="C3451">
        <v>150</v>
      </c>
      <c r="D3451" t="s">
        <v>11973</v>
      </c>
      <c r="E3451" s="33">
        <f>+VLOOKUP(Table_2[[#This Row],[ID]],LISTAS[],3,0)</f>
        <v>1250</v>
      </c>
      <c r="F3451" s="31" t="s">
        <v>11660</v>
      </c>
    </row>
    <row r="3452" spans="1:6" ht="15" customHeight="1">
      <c r="A3452" s="31" t="str">
        <f>+Table_2[[#This Row],[Producto]]&amp;Table_2[[#This Row],[Numero]]</f>
        <v>TORNILLERIA ESPECIAL152</v>
      </c>
      <c r="B3452" t="s">
        <v>11928</v>
      </c>
      <c r="C3452">
        <v>152</v>
      </c>
      <c r="D3452" t="s">
        <v>11974</v>
      </c>
      <c r="E3452" s="33">
        <f>+VLOOKUP(Table_2[[#This Row],[ID]],LISTAS[],3,0)</f>
        <v>995</v>
      </c>
      <c r="F3452" s="31" t="s">
        <v>11662</v>
      </c>
    </row>
    <row r="3453" spans="1:6" ht="15" customHeight="1">
      <c r="A3453" s="31" t="str">
        <f>+Table_2[[#This Row],[Producto]]&amp;Table_2[[#This Row],[Numero]]</f>
        <v>TORNILLERIA ESPECIAL155</v>
      </c>
      <c r="B3453" t="s">
        <v>11928</v>
      </c>
      <c r="C3453">
        <v>155</v>
      </c>
      <c r="D3453" t="s">
        <v>11975</v>
      </c>
      <c r="E3453" s="33">
        <f>+VLOOKUP(Table_2[[#This Row],[ID]],LISTAS[],3,0)</f>
        <v>995</v>
      </c>
      <c r="F3453" s="31" t="s">
        <v>11664</v>
      </c>
    </row>
    <row r="3454" spans="1:6" ht="15" customHeight="1">
      <c r="A3454" s="31" t="str">
        <f>+Table_2[[#This Row],[Producto]]&amp;Table_2[[#This Row],[Numero]]</f>
        <v>TORNILLERIA ESPECIAL161</v>
      </c>
      <c r="B3454" t="s">
        <v>11928</v>
      </c>
      <c r="C3454">
        <v>161</v>
      </c>
      <c r="D3454" t="s">
        <v>11976</v>
      </c>
      <c r="E3454" s="33">
        <f>+VLOOKUP(Table_2[[#This Row],[ID]],LISTAS[],3,0)</f>
        <v>995</v>
      </c>
      <c r="F3454" s="31" t="s">
        <v>11666</v>
      </c>
    </row>
    <row r="3455" spans="1:6" ht="15" customHeight="1">
      <c r="A3455" s="31" t="str">
        <f>+Table_2[[#This Row],[Producto]]&amp;Table_2[[#This Row],[Numero]]</f>
        <v>TORNILLERIA ESPECIAL162</v>
      </c>
      <c r="B3455" t="s">
        <v>11928</v>
      </c>
      <c r="C3455">
        <v>162</v>
      </c>
      <c r="D3455" t="s">
        <v>11955</v>
      </c>
      <c r="E3455" s="33">
        <f>+VLOOKUP(Table_2[[#This Row],[ID]],LISTAS[],3,0)</f>
        <v>995</v>
      </c>
      <c r="F3455" s="31" t="s">
        <v>11668</v>
      </c>
    </row>
    <row r="3456" spans="1:6" ht="15" customHeight="1">
      <c r="A3456" s="31" t="str">
        <f>+Table_2[[#This Row],[Producto]]&amp;Table_2[[#This Row],[Numero]]</f>
        <v>TORNILLERIA ESPECIAL163</v>
      </c>
      <c r="B3456" t="s">
        <v>11928</v>
      </c>
      <c r="C3456">
        <v>163</v>
      </c>
      <c r="D3456" t="s">
        <v>11975</v>
      </c>
      <c r="E3456" s="33">
        <f>+VLOOKUP(Table_2[[#This Row],[ID]],LISTAS[],3,0)</f>
        <v>1090</v>
      </c>
      <c r="F3456" s="31" t="s">
        <v>11670</v>
      </c>
    </row>
    <row r="3457" spans="1:6" ht="15" customHeight="1">
      <c r="A3457" s="31" t="str">
        <f>+Table_2[[#This Row],[Producto]]&amp;Table_2[[#This Row],[Numero]]</f>
        <v>TORNILLERIA ESPECIAL165</v>
      </c>
      <c r="B3457" t="s">
        <v>11928</v>
      </c>
      <c r="C3457">
        <v>165</v>
      </c>
      <c r="D3457" t="s">
        <v>11977</v>
      </c>
      <c r="E3457" s="33">
        <f>+VLOOKUP(Table_2[[#This Row],[ID]],LISTAS[],3,0)</f>
        <v>995</v>
      </c>
      <c r="F3457" s="31" t="s">
        <v>11672</v>
      </c>
    </row>
    <row r="3458" spans="1:6" ht="15" customHeight="1">
      <c r="A3458" s="31" t="str">
        <f>+Table_2[[#This Row],[Producto]]&amp;Table_2[[#This Row],[Numero]]</f>
        <v>TORNILLERIA ESPECIAL168</v>
      </c>
      <c r="B3458" t="s">
        <v>11928</v>
      </c>
      <c r="C3458">
        <v>168</v>
      </c>
      <c r="D3458" t="s">
        <v>11955</v>
      </c>
      <c r="E3458" s="33">
        <f>+VLOOKUP(Table_2[[#This Row],[ID]],LISTAS[],3,0)</f>
        <v>995</v>
      </c>
      <c r="F3458" s="31" t="s">
        <v>11674</v>
      </c>
    </row>
    <row r="3459" spans="1:6" ht="15" customHeight="1">
      <c r="A3459" s="31" t="str">
        <f>+Table_2[[#This Row],[Producto]]&amp;Table_2[[#This Row],[Numero]]</f>
        <v>TORNILLERIA ESPECIAL172</v>
      </c>
      <c r="B3459" t="s">
        <v>11928</v>
      </c>
      <c r="C3459">
        <v>172</v>
      </c>
      <c r="D3459" t="s">
        <v>11978</v>
      </c>
      <c r="E3459" s="33">
        <f>+VLOOKUP(Table_2[[#This Row],[ID]],LISTAS[],3,0)</f>
        <v>1115</v>
      </c>
      <c r="F3459" s="31" t="s">
        <v>11676</v>
      </c>
    </row>
    <row r="3460" spans="1:6" ht="15" customHeight="1">
      <c r="A3460" s="31" t="str">
        <f>+Table_2[[#This Row],[Producto]]&amp;Table_2[[#This Row],[Numero]]</f>
        <v>TORNILLERIA ESPECIAL173</v>
      </c>
      <c r="B3460" t="s">
        <v>11928</v>
      </c>
      <c r="C3460">
        <v>173</v>
      </c>
      <c r="D3460" t="s">
        <v>11979</v>
      </c>
      <c r="E3460" s="33">
        <f>+VLOOKUP(Table_2[[#This Row],[ID]],LISTAS[],3,0)</f>
        <v>1115</v>
      </c>
      <c r="F3460" s="31" t="s">
        <v>11678</v>
      </c>
    </row>
    <row r="3461" spans="1:6" ht="15" customHeight="1">
      <c r="A3461" s="31" t="str">
        <f>+Table_2[[#This Row],[Producto]]&amp;Table_2[[#This Row],[Numero]]</f>
        <v>TORNILLERIA ESPECIAL182</v>
      </c>
      <c r="B3461" t="s">
        <v>11928</v>
      </c>
      <c r="C3461">
        <v>182</v>
      </c>
      <c r="D3461" t="s">
        <v>11980</v>
      </c>
      <c r="E3461" s="33">
        <f>+VLOOKUP(Table_2[[#This Row],[ID]],LISTAS[],3,0)</f>
        <v>1290</v>
      </c>
      <c r="F3461" s="31" t="s">
        <v>11680</v>
      </c>
    </row>
    <row r="3462" spans="1:6" ht="15" customHeight="1">
      <c r="A3462" s="31" t="str">
        <f>+Table_2[[#This Row],[Producto]]&amp;Table_2[[#This Row],[Numero]]</f>
        <v>TORNILLERIA ESPECIAL183</v>
      </c>
      <c r="B3462" t="s">
        <v>11928</v>
      </c>
      <c r="C3462">
        <v>183</v>
      </c>
      <c r="D3462" t="s">
        <v>11981</v>
      </c>
      <c r="E3462" s="33">
        <f>+VLOOKUP(Table_2[[#This Row],[ID]],LISTAS[],3,0)</f>
        <v>1290</v>
      </c>
      <c r="F3462" s="31" t="s">
        <v>11682</v>
      </c>
    </row>
    <row r="3463" spans="1:6" ht="15" customHeight="1">
      <c r="A3463" s="31" t="str">
        <f>+Table_2[[#This Row],[Producto]]&amp;Table_2[[#This Row],[Numero]]</f>
        <v>TORNILLERIA ESPECIAL184</v>
      </c>
      <c r="B3463" t="s">
        <v>11928</v>
      </c>
      <c r="C3463">
        <v>184</v>
      </c>
      <c r="D3463" t="s">
        <v>11982</v>
      </c>
      <c r="E3463" s="33">
        <f>+VLOOKUP(Table_2[[#This Row],[ID]],LISTAS[],3,0)</f>
        <v>1390</v>
      </c>
      <c r="F3463" s="31" t="s">
        <v>11684</v>
      </c>
    </row>
    <row r="3464" spans="1:6" ht="15" customHeight="1">
      <c r="A3464" s="31" t="str">
        <f>+Table_2[[#This Row],[Producto]]&amp;Table_2[[#This Row],[Numero]]</f>
        <v>TORNILLERIA ESPECIAL200</v>
      </c>
      <c r="B3464" t="s">
        <v>11928</v>
      </c>
      <c r="C3464">
        <v>200</v>
      </c>
      <c r="D3464" t="s">
        <v>11983</v>
      </c>
      <c r="E3464" s="33">
        <f>+VLOOKUP(Table_2[[#This Row],[ID]],LISTAS[],3,0)</f>
        <v>890</v>
      </c>
      <c r="F3464" s="31" t="s">
        <v>11686</v>
      </c>
    </row>
    <row r="3465" spans="1:6" ht="15" customHeight="1">
      <c r="A3465" s="31" t="str">
        <f>+Table_2[[#This Row],[Producto]]&amp;Table_2[[#This Row],[Numero]]</f>
        <v>TORNILLERIA ESPECIAL202</v>
      </c>
      <c r="B3465" t="s">
        <v>11928</v>
      </c>
      <c r="C3465">
        <v>202</v>
      </c>
      <c r="D3465" t="s">
        <v>11984</v>
      </c>
      <c r="E3465" s="33">
        <f>+VLOOKUP(Table_2[[#This Row],[ID]],LISTAS[],3,0)</f>
        <v>1090</v>
      </c>
      <c r="F3465" s="31" t="s">
        <v>11688</v>
      </c>
    </row>
    <row r="3466" spans="1:6" ht="15" customHeight="1">
      <c r="A3466" s="31" t="str">
        <f>+Table_2[[#This Row],[Producto]]&amp;Table_2[[#This Row],[Numero]]</f>
        <v>TORNILLERIA ESPECIAL203</v>
      </c>
      <c r="B3466" t="s">
        <v>11928</v>
      </c>
      <c r="C3466">
        <v>203</v>
      </c>
      <c r="D3466" t="s">
        <v>11985</v>
      </c>
      <c r="E3466" s="33">
        <f>+VLOOKUP(Table_2[[#This Row],[ID]],LISTAS[],3,0)</f>
        <v>890</v>
      </c>
      <c r="F3466" s="31" t="s">
        <v>11690</v>
      </c>
    </row>
    <row r="3467" spans="1:6" ht="15" customHeight="1">
      <c r="A3467" s="31" t="str">
        <f>+Table_2[[#This Row],[Producto]]&amp;Table_2[[#This Row],[Numero]]</f>
        <v>TORNILLERIA ESPECIAL204</v>
      </c>
      <c r="B3467" t="s">
        <v>11928</v>
      </c>
      <c r="C3467">
        <v>204</v>
      </c>
      <c r="D3467" t="s">
        <v>11986</v>
      </c>
      <c r="E3467" s="33">
        <f>+VLOOKUP(Table_2[[#This Row],[ID]],LISTAS[],3,0)</f>
        <v>890</v>
      </c>
      <c r="F3467" s="31" t="s">
        <v>11692</v>
      </c>
    </row>
    <row r="3468" spans="1:6" ht="15" customHeight="1">
      <c r="A3468" s="31" t="str">
        <f>+Table_2[[#This Row],[Producto]]&amp;Table_2[[#This Row],[Numero]]</f>
        <v>TORNILLERIA ESPECIAL210</v>
      </c>
      <c r="B3468" t="s">
        <v>11928</v>
      </c>
      <c r="C3468">
        <v>210</v>
      </c>
      <c r="D3468" t="s">
        <v>12196</v>
      </c>
      <c r="E3468" s="33">
        <f>+VLOOKUP(Table_2[[#This Row],[ID]],LISTAS[],3,0)</f>
        <v>1860</v>
      </c>
      <c r="F3468" s="31" t="s">
        <v>2878</v>
      </c>
    </row>
    <row r="3469" spans="1:6" ht="15" customHeight="1">
      <c r="A3469" s="31" t="str">
        <f>+Table_2[[#This Row],[Producto]]&amp;Table_2[[#This Row],[Numero]]</f>
        <v>TUERCAS RAPIDAS NUEVAS75</v>
      </c>
      <c r="B3469" t="s">
        <v>11987</v>
      </c>
      <c r="C3469">
        <v>75</v>
      </c>
      <c r="D3469" t="s">
        <v>11988</v>
      </c>
      <c r="E3469" s="33">
        <f>+VLOOKUP(Table_2[[#This Row],[ID]],LISTAS[],3,0)</f>
        <v>1350</v>
      </c>
      <c r="F3469" s="31" t="s">
        <v>11694</v>
      </c>
    </row>
    <row r="3470" spans="1:6" ht="15" customHeight="1">
      <c r="A3470" s="31" t="str">
        <f>+Table_2[[#This Row],[Producto]]&amp;Table_2[[#This Row],[Numero]]</f>
        <v>TUERCAS RAPIDAS NUEVAS76</v>
      </c>
      <c r="B3470" t="s">
        <v>11987</v>
      </c>
      <c r="C3470">
        <v>76</v>
      </c>
      <c r="D3470" t="s">
        <v>11989</v>
      </c>
      <c r="E3470" s="33">
        <f>+VLOOKUP(Table_2[[#This Row],[ID]],LISTAS[],3,0)</f>
        <v>1720</v>
      </c>
      <c r="F3470" s="31" t="s">
        <v>11696</v>
      </c>
    </row>
    <row r="3471" spans="1:6" ht="15" customHeight="1">
      <c r="A3471" s="31" t="str">
        <f>+Table_2[[#This Row],[Producto]]&amp;Table_2[[#This Row],[Numero]]</f>
        <v>TUERCAS RAPIDAS NUEVAS77</v>
      </c>
      <c r="B3471" t="s">
        <v>11987</v>
      </c>
      <c r="C3471">
        <v>77</v>
      </c>
      <c r="D3471" t="s">
        <v>11990</v>
      </c>
      <c r="E3471" s="33">
        <f>+VLOOKUP(Table_2[[#This Row],[ID]],LISTAS[],3,0)</f>
        <v>1350</v>
      </c>
      <c r="F3471" s="31" t="s">
        <v>11698</v>
      </c>
    </row>
    <row r="3472" spans="1:6" ht="15" customHeight="1">
      <c r="A3472" s="31" t="str">
        <f>+Table_2[[#This Row],[Producto]]&amp;Table_2[[#This Row],[Numero]]</f>
        <v>TUERCAS RAPIDAS NUEVAS78</v>
      </c>
      <c r="B3472" t="s">
        <v>11987</v>
      </c>
      <c r="C3472">
        <v>78</v>
      </c>
      <c r="D3472" t="s">
        <v>11991</v>
      </c>
      <c r="E3472" s="33">
        <f>+VLOOKUP(Table_2[[#This Row],[ID]],LISTAS[],3,0)</f>
        <v>1350</v>
      </c>
      <c r="F3472" s="31" t="s">
        <v>11700</v>
      </c>
    </row>
    <row r="3473" spans="1:6" ht="15" customHeight="1">
      <c r="A3473" s="31" t="str">
        <f>+Table_2[[#This Row],[Producto]]&amp;Table_2[[#This Row],[Numero]]</f>
        <v>TUERCAS RAPIDAS NUEVAS79</v>
      </c>
      <c r="B3473" t="s">
        <v>11987</v>
      </c>
      <c r="C3473">
        <v>79</v>
      </c>
      <c r="D3473" t="s">
        <v>11992</v>
      </c>
      <c r="E3473" s="33">
        <f>+VLOOKUP(Table_2[[#This Row],[ID]],LISTAS[],3,0)</f>
        <v>1350</v>
      </c>
      <c r="F3473" s="31" t="s">
        <v>11702</v>
      </c>
    </row>
    <row r="3474" spans="1:6" ht="15" customHeight="1">
      <c r="A3474" s="31" t="str">
        <f>+Table_2[[#This Row],[Producto]]&amp;Table_2[[#This Row],[Numero]]</f>
        <v>TUERCAS RAPIDAS NUEVAS80</v>
      </c>
      <c r="B3474" t="s">
        <v>11987</v>
      </c>
      <c r="C3474">
        <v>80</v>
      </c>
      <c r="D3474" t="s">
        <v>11993</v>
      </c>
      <c r="E3474" s="33">
        <f>+VLOOKUP(Table_2[[#This Row],[ID]],LISTAS[],3,0)</f>
        <v>1720</v>
      </c>
      <c r="F3474" s="31" t="s">
        <v>11704</v>
      </c>
    </row>
    <row r="3475" spans="1:6" ht="15" customHeight="1">
      <c r="A3475" s="31" t="str">
        <f>+Table_2[[#This Row],[Producto]]&amp;Table_2[[#This Row],[Numero]]</f>
        <v>TUERCAS RAPIDAS NUEVAS81</v>
      </c>
      <c r="B3475" t="s">
        <v>11987</v>
      </c>
      <c r="C3475">
        <v>81</v>
      </c>
      <c r="D3475" t="s">
        <v>11994</v>
      </c>
      <c r="E3475" s="33">
        <f>+VLOOKUP(Table_2[[#This Row],[ID]],LISTAS[],3,0)</f>
        <v>1350</v>
      </c>
      <c r="F3475" s="31" t="s">
        <v>11706</v>
      </c>
    </row>
    <row r="3476" spans="1:6" ht="15" customHeight="1">
      <c r="A3476" s="31" t="str">
        <f>+Table_2[[#This Row],[Producto]]&amp;Table_2[[#This Row],[Numero]]</f>
        <v>TUERCAS RAPIDAS NUEVAS82</v>
      </c>
      <c r="B3476" t="s">
        <v>11987</v>
      </c>
      <c r="C3476">
        <v>82</v>
      </c>
      <c r="D3476" t="s">
        <v>11995</v>
      </c>
      <c r="E3476" s="33">
        <f>+VLOOKUP(Table_2[[#This Row],[ID]],LISTAS[],3,0)</f>
        <v>750</v>
      </c>
      <c r="F3476" s="31" t="s">
        <v>11708</v>
      </c>
    </row>
    <row r="3477" spans="1:6" ht="15" customHeight="1">
      <c r="A3477" s="31" t="str">
        <f>+Table_2[[#This Row],[Producto]]&amp;Table_2[[#This Row],[Numero]]</f>
        <v>TUERCAS RAPIDAS NUEVAS83</v>
      </c>
      <c r="B3477" t="s">
        <v>11987</v>
      </c>
      <c r="C3477">
        <v>83</v>
      </c>
      <c r="D3477" t="s">
        <v>11996</v>
      </c>
      <c r="E3477" s="33">
        <f>+VLOOKUP(Table_2[[#This Row],[ID]],LISTAS[],3,0)</f>
        <v>950</v>
      </c>
      <c r="F3477" s="31" t="s">
        <v>11710</v>
      </c>
    </row>
    <row r="3478" spans="1:6" ht="15" customHeight="1">
      <c r="A3478" s="31" t="str">
        <f>+Table_2[[#This Row],[Producto]]&amp;Table_2[[#This Row],[Numero]]</f>
        <v>TUERCAS RAPIDAS NUEVAS84</v>
      </c>
      <c r="B3478" t="s">
        <v>11987</v>
      </c>
      <c r="C3478">
        <v>84</v>
      </c>
      <c r="D3478" t="s">
        <v>11997</v>
      </c>
      <c r="E3478" s="33">
        <f>+VLOOKUP(Table_2[[#This Row],[ID]],LISTAS[],3,0)</f>
        <v>920</v>
      </c>
      <c r="F3478" s="31" t="s">
        <v>11712</v>
      </c>
    </row>
    <row r="3479" spans="1:6" ht="15" customHeight="1">
      <c r="A3479" s="31" t="str">
        <f>+Table_2[[#This Row],[Producto]]&amp;Table_2[[#This Row],[Numero]]</f>
        <v>TUERCAS RAPIDAS NUEVAS85</v>
      </c>
      <c r="B3479" t="s">
        <v>11987</v>
      </c>
      <c r="C3479">
        <v>85</v>
      </c>
      <c r="D3479" t="s">
        <v>11998</v>
      </c>
      <c r="E3479" s="33">
        <f>+VLOOKUP(Table_2[[#This Row],[ID]],LISTAS[],3,0)</f>
        <v>1000</v>
      </c>
      <c r="F3479" s="31" t="s">
        <v>11714</v>
      </c>
    </row>
    <row r="3480" spans="1:6" ht="15" customHeight="1">
      <c r="A3480" s="31" t="str">
        <f>+Table_2[[#This Row],[Producto]]&amp;Table_2[[#This Row],[Numero]]</f>
        <v>TUERCAS RAPIDAS NUEVAS86</v>
      </c>
      <c r="B3480" t="s">
        <v>11987</v>
      </c>
      <c r="C3480">
        <v>86</v>
      </c>
      <c r="D3480" t="s">
        <v>11999</v>
      </c>
      <c r="E3480" s="33">
        <f>+VLOOKUP(Table_2[[#This Row],[ID]],LISTAS[],3,0)</f>
        <v>1000</v>
      </c>
      <c r="F3480" s="31" t="s">
        <v>11716</v>
      </c>
    </row>
    <row r="3481" spans="1:6" ht="15" customHeight="1">
      <c r="A3481" s="31" t="str">
        <f>+Table_2[[#This Row],[Producto]]&amp;Table_2[[#This Row],[Numero]]</f>
        <v>TUERCAS RAPIDAS NUEVAS87</v>
      </c>
      <c r="B3481" t="s">
        <v>11987</v>
      </c>
      <c r="C3481">
        <v>87</v>
      </c>
      <c r="D3481" t="s">
        <v>12000</v>
      </c>
      <c r="E3481" s="33">
        <f>+VLOOKUP(Table_2[[#This Row],[ID]],LISTAS[],3,0)</f>
        <v>1030</v>
      </c>
      <c r="F3481" s="31" t="s">
        <v>11718</v>
      </c>
    </row>
    <row r="3482" spans="1:6" ht="15" customHeight="1">
      <c r="A3482" s="31" t="str">
        <f>+Table_2[[#This Row],[Producto]]&amp;Table_2[[#This Row],[Numero]]</f>
        <v>TUERCAS RAPIDAS NUEVAS88</v>
      </c>
      <c r="B3482" t="s">
        <v>11987</v>
      </c>
      <c r="C3482">
        <v>88</v>
      </c>
      <c r="D3482" t="s">
        <v>12001</v>
      </c>
      <c r="E3482" s="33">
        <f>+VLOOKUP(Table_2[[#This Row],[ID]],LISTAS[],3,0)</f>
        <v>1090</v>
      </c>
      <c r="F3482" s="31" t="s">
        <v>11720</v>
      </c>
    </row>
    <row r="3483" spans="1:6" ht="15" customHeight="1">
      <c r="A3483" s="31" t="str">
        <f>+Table_2[[#This Row],[Producto]]&amp;Table_2[[#This Row],[Numero]]</f>
        <v>TUERCAS RAPIDAS NUEVAS89</v>
      </c>
      <c r="B3483" t="s">
        <v>11987</v>
      </c>
      <c r="C3483">
        <v>89</v>
      </c>
      <c r="D3483" t="s">
        <v>12002</v>
      </c>
      <c r="E3483" s="33">
        <f>+VLOOKUP(Table_2[[#This Row],[ID]],LISTAS[],3,0)</f>
        <v>840</v>
      </c>
      <c r="F3483" s="31" t="s">
        <v>11722</v>
      </c>
    </row>
    <row r="3484" spans="1:6" ht="15" customHeight="1">
      <c r="A3484" s="31" t="str">
        <f>+Table_2[[#This Row],[Producto]]&amp;Table_2[[#This Row],[Numero]]</f>
        <v>TUERCAS RAPIDAS NUEVAS90</v>
      </c>
      <c r="B3484" t="s">
        <v>11987</v>
      </c>
      <c r="C3484">
        <v>90</v>
      </c>
      <c r="D3484" t="s">
        <v>12003</v>
      </c>
      <c r="E3484" s="33">
        <f>+VLOOKUP(Table_2[[#This Row],[ID]],LISTAS[],3,0)</f>
        <v>1040</v>
      </c>
      <c r="F3484" s="31" t="s">
        <v>11724</v>
      </c>
    </row>
    <row r="3485" spans="1:6" ht="15" customHeight="1">
      <c r="A3485" s="31" t="str">
        <f>+Table_2[[#This Row],[Producto]]&amp;Table_2[[#This Row],[Numero]]</f>
        <v>TUERCAS RAPIDAS NUEVAS91</v>
      </c>
      <c r="B3485" t="s">
        <v>11987</v>
      </c>
      <c r="C3485">
        <v>91</v>
      </c>
      <c r="D3485" t="s">
        <v>12004</v>
      </c>
      <c r="E3485" s="33">
        <f>+VLOOKUP(Table_2[[#This Row],[ID]],LISTAS[],3,0)</f>
        <v>1420</v>
      </c>
      <c r="F3485" s="31" t="s">
        <v>11726</v>
      </c>
    </row>
    <row r="3486" spans="1:6" ht="15" customHeight="1">
      <c r="A3486" s="31" t="str">
        <f>+Table_2[[#This Row],[Producto]]&amp;Table_2[[#This Row],[Numero]]</f>
        <v>TUERCAS RAPIDAS NUEVAS92</v>
      </c>
      <c r="B3486" t="s">
        <v>11987</v>
      </c>
      <c r="C3486">
        <v>92</v>
      </c>
      <c r="D3486" t="s">
        <v>12005</v>
      </c>
      <c r="E3486" s="33">
        <f>+VLOOKUP(Table_2[[#This Row],[ID]],LISTAS[],3,0)</f>
        <v>1715</v>
      </c>
      <c r="F3486" s="31" t="s">
        <v>11728</v>
      </c>
    </row>
    <row r="3487" spans="1:6" ht="15" customHeight="1">
      <c r="A3487" s="31" t="str">
        <f>+Table_2[[#This Row],[Producto]]&amp;Table_2[[#This Row],[Numero]]</f>
        <v>TUERCAS RAPIDAS NUEVAS93</v>
      </c>
      <c r="B3487" t="s">
        <v>11987</v>
      </c>
      <c r="C3487">
        <v>93</v>
      </c>
      <c r="D3487" t="s">
        <v>12006</v>
      </c>
      <c r="E3487" s="33">
        <f>+VLOOKUP(Table_2[[#This Row],[ID]],LISTAS[],3,0)</f>
        <v>1715</v>
      </c>
      <c r="F3487" s="31" t="s">
        <v>11730</v>
      </c>
    </row>
    <row r="3488" spans="1:6" ht="15" customHeight="1">
      <c r="A3488" s="31" t="str">
        <f>+Table_2[[#This Row],[Producto]]&amp;Table_2[[#This Row],[Numero]]</f>
        <v>TUERCAS RAPIDAS NUEVAS94</v>
      </c>
      <c r="B3488" t="s">
        <v>11987</v>
      </c>
      <c r="C3488">
        <v>94</v>
      </c>
      <c r="D3488" t="s">
        <v>12007</v>
      </c>
      <c r="E3488" s="33">
        <f>+VLOOKUP(Table_2[[#This Row],[ID]],LISTAS[],3,0)</f>
        <v>1715</v>
      </c>
      <c r="F3488" s="31" t="s">
        <v>11732</v>
      </c>
    </row>
    <row r="3489" spans="1:6" ht="15" customHeight="1">
      <c r="A3489" s="31" t="str">
        <f>+Table_2[[#This Row],[Producto]]&amp;Table_2[[#This Row],[Numero]]</f>
        <v>TUERCAS RAPIDAS NUEVAS95</v>
      </c>
      <c r="B3489" t="s">
        <v>11987</v>
      </c>
      <c r="C3489">
        <v>95</v>
      </c>
      <c r="D3489" t="s">
        <v>12008</v>
      </c>
      <c r="E3489" s="33">
        <f>+VLOOKUP(Table_2[[#This Row],[ID]],LISTAS[],3,0)</f>
        <v>1715</v>
      </c>
      <c r="F3489" s="31" t="s">
        <v>11734</v>
      </c>
    </row>
    <row r="3490" spans="1:6" ht="15" customHeight="1">
      <c r="A3490" s="31" t="str">
        <f>+Table_2[[#This Row],[Producto]]&amp;Table_2[[#This Row],[Numero]]</f>
        <v>TUERCAS RAPIDAS NUEVAS96</v>
      </c>
      <c r="B3490" t="s">
        <v>11987</v>
      </c>
      <c r="C3490">
        <v>96</v>
      </c>
      <c r="D3490" t="s">
        <v>12009</v>
      </c>
      <c r="E3490" s="33">
        <f>+VLOOKUP(Table_2[[#This Row],[ID]],LISTAS[],3,0)</f>
        <v>1930</v>
      </c>
      <c r="F3490" s="31" t="s">
        <v>11736</v>
      </c>
    </row>
    <row r="3491" spans="1:6" ht="15" customHeight="1">
      <c r="A3491" s="31" t="str">
        <f>+Table_2[[#This Row],[Producto]]&amp;Table_2[[#This Row],[Numero]]</f>
        <v>TUERCAS RAPIDAS NUEVAS97</v>
      </c>
      <c r="B3491" t="s">
        <v>11987</v>
      </c>
      <c r="C3491">
        <v>97</v>
      </c>
      <c r="D3491" t="s">
        <v>12010</v>
      </c>
      <c r="E3491" s="33">
        <f>+VLOOKUP(Table_2[[#This Row],[ID]],LISTAS[],3,0)</f>
        <v>1930</v>
      </c>
      <c r="F3491" s="31" t="s">
        <v>11738</v>
      </c>
    </row>
    <row r="3492" spans="1:6" ht="15" customHeight="1">
      <c r="A3492" s="31" t="str">
        <f>+Table_2[[#This Row],[Producto]]&amp;Table_2[[#This Row],[Numero]]</f>
        <v>TUERCAS RAPIDAS NUEVAS98</v>
      </c>
      <c r="B3492" t="s">
        <v>11987</v>
      </c>
      <c r="C3492">
        <v>98</v>
      </c>
      <c r="D3492" t="s">
        <v>12011</v>
      </c>
      <c r="E3492" s="33">
        <f>+VLOOKUP(Table_2[[#This Row],[ID]],LISTAS[],3,0)</f>
        <v>920</v>
      </c>
      <c r="F3492" s="31" t="s">
        <v>11740</v>
      </c>
    </row>
    <row r="3493" spans="1:6" ht="15" customHeight="1">
      <c r="A3493" s="31" t="str">
        <f>+Table_2[[#This Row],[Producto]]&amp;Table_2[[#This Row],[Numero]]</f>
        <v>TUERCAS RAPIDAS NUEVAS99</v>
      </c>
      <c r="B3493" t="s">
        <v>11987</v>
      </c>
      <c r="C3493">
        <v>99</v>
      </c>
      <c r="D3493" t="s">
        <v>12209</v>
      </c>
      <c r="E3493" s="33">
        <f>+VLOOKUP(Table_2[[#This Row],[ID]],LISTAS[],3,0)</f>
        <v>1715</v>
      </c>
      <c r="F3493" s="31"/>
    </row>
    <row r="3494" spans="1:6" ht="15" customHeight="1">
      <c r="A3494" s="31" t="str">
        <f>+Table_2[[#This Row],[Producto]]&amp;Table_2[[#This Row],[Numero]]</f>
        <v>TUERCAS RAPIDAS NUEVAS100</v>
      </c>
      <c r="B3494" t="s">
        <v>11987</v>
      </c>
      <c r="C3494">
        <v>100</v>
      </c>
      <c r="D3494" t="s">
        <v>12210</v>
      </c>
      <c r="E3494" s="33">
        <f>+VLOOKUP(Table_2[[#This Row],[ID]],LISTAS[],3,0)</f>
        <v>750</v>
      </c>
      <c r="F3494" s="31"/>
    </row>
    <row r="3495" spans="1:6" ht="15" customHeight="1">
      <c r="A3495" s="31" t="str">
        <f>+Table_2[[#This Row],[Producto]]&amp;Table_2[[#This Row],[Numero]]</f>
        <v>TUERCAS RAPIDAS NUEVAS104</v>
      </c>
      <c r="B3495" t="s">
        <v>11987</v>
      </c>
      <c r="C3495">
        <v>104</v>
      </c>
      <c r="D3495" t="s">
        <v>12211</v>
      </c>
      <c r="E3495" s="33">
        <f>+VLOOKUP(Table_2[[#This Row],[ID]],LISTAS[],3,0)</f>
        <v>1250</v>
      </c>
      <c r="F3495" s="31"/>
    </row>
    <row r="3496" spans="1:6" ht="15" customHeight="1">
      <c r="A3496" s="31" t="str">
        <f>+Table_2[[#This Row],[Producto]]&amp;Table_2[[#This Row],[Numero]]</f>
        <v>TUERCAS RAPIDAS NUEVAS105</v>
      </c>
      <c r="B3496" t="s">
        <v>11987</v>
      </c>
      <c r="C3496">
        <v>105</v>
      </c>
      <c r="D3496" t="s">
        <v>12212</v>
      </c>
      <c r="E3496" s="33">
        <f>+VLOOKUP(Table_2[[#This Row],[ID]],LISTAS[],3,0)</f>
        <v>1250</v>
      </c>
      <c r="F3496" s="31"/>
    </row>
    <row r="3497" spans="1:6" ht="15" customHeight="1">
      <c r="A3497" s="31" t="str">
        <f>+Table_2[[#This Row],[Producto]]&amp;Table_2[[#This Row],[Numero]]</f>
        <v>TUERCAS RAPIDAS NUEVAS108</v>
      </c>
      <c r="B3497" t="s">
        <v>11987</v>
      </c>
      <c r="C3497">
        <v>108</v>
      </c>
      <c r="D3497" t="s">
        <v>12213</v>
      </c>
      <c r="E3497" s="33">
        <f>+VLOOKUP(Table_2[[#This Row],[ID]],LISTAS[],3,0)</f>
        <v>1150</v>
      </c>
      <c r="F3497" s="31"/>
    </row>
    <row r="3498" spans="1:6" ht="15" customHeight="1">
      <c r="A3498" s="31" t="str">
        <f>+Table_2[[#This Row],[Producto]]&amp;Table_2[[#This Row],[Numero]]</f>
        <v>TUERCAS RAPIDAS NUEVAS112</v>
      </c>
      <c r="B3498" t="s">
        <v>11987</v>
      </c>
      <c r="C3498">
        <v>112</v>
      </c>
      <c r="D3498" t="s">
        <v>12214</v>
      </c>
      <c r="E3498" s="33">
        <f>+VLOOKUP(Table_2[[#This Row],[ID]],LISTAS[],3,0)</f>
        <v>3875</v>
      </c>
      <c r="F3498" s="31"/>
    </row>
    <row r="3499" spans="1:6" ht="15" customHeight="1">
      <c r="A3499" s="31" t="str">
        <f>+Table_2[[#This Row],[Producto]]&amp;Table_2[[#This Row],[Numero]]</f>
        <v>TUERCAS RAPIDAS NUEVAS115</v>
      </c>
      <c r="B3499" t="s">
        <v>11987</v>
      </c>
      <c r="C3499">
        <v>115</v>
      </c>
      <c r="D3499" t="s">
        <v>12215</v>
      </c>
      <c r="E3499" s="33">
        <f>+VLOOKUP(Table_2[[#This Row],[ID]],LISTAS[],3,0)</f>
        <v>1750</v>
      </c>
      <c r="F3499" s="31"/>
    </row>
    <row r="3500" spans="1:6" ht="15" customHeight="1">
      <c r="A3500" s="31" t="str">
        <f>+Table_2[[#This Row],[Producto]]&amp;Table_2[[#This Row],[Numero]]</f>
        <v>TUERCAS RAPIDAS NUEVAS120</v>
      </c>
      <c r="B3500" t="s">
        <v>11987</v>
      </c>
      <c r="C3500">
        <v>120</v>
      </c>
      <c r="D3500" t="s">
        <v>12216</v>
      </c>
      <c r="E3500" s="33">
        <f>+VLOOKUP(Table_2[[#This Row],[ID]],LISTAS[],3,0)</f>
        <v>1650</v>
      </c>
      <c r="F3500" s="31"/>
    </row>
    <row r="3501" spans="1:6" ht="15" customHeight="1">
      <c r="A3501" s="31" t="str">
        <f>+Table_2[[#This Row],[Producto]]&amp;Table_2[[#This Row],[Numero]]</f>
        <v>TUERCAS RAPIDAS NUEVAS123</v>
      </c>
      <c r="B3501" t="s">
        <v>11987</v>
      </c>
      <c r="C3501">
        <v>123</v>
      </c>
      <c r="D3501" t="s">
        <v>12217</v>
      </c>
      <c r="E3501" s="33">
        <f>+VLOOKUP(Table_2[[#This Row],[ID]],LISTAS[],3,0)</f>
        <v>1650</v>
      </c>
      <c r="F3501" s="31"/>
    </row>
    <row r="3502" spans="1:6" ht="15" customHeight="1">
      <c r="A3502" s="31" t="str">
        <f>+Table_2[[#This Row],[Producto]]&amp;Table_2[[#This Row],[Numero]]</f>
        <v>TUERCAS RAPIDAS NUEVAS126</v>
      </c>
      <c r="B3502" t="s">
        <v>11987</v>
      </c>
      <c r="C3502">
        <v>126</v>
      </c>
      <c r="D3502" t="s">
        <v>12218</v>
      </c>
      <c r="E3502" s="33">
        <f>+VLOOKUP(Table_2[[#This Row],[ID]],LISTAS[],3,0)</f>
        <v>1750</v>
      </c>
      <c r="F3502" s="31"/>
    </row>
    <row r="3503" spans="1:6" ht="15" customHeight="1">
      <c r="A3503" s="31" t="str">
        <f>+Table_2[[#This Row],[Producto]]&amp;Table_2[[#This Row],[Numero]]</f>
        <v>TUERCAS RAPIDAS NUEVAS127</v>
      </c>
      <c r="B3503" t="s">
        <v>11987</v>
      </c>
      <c r="C3503">
        <v>127</v>
      </c>
      <c r="D3503" t="s">
        <v>12219</v>
      </c>
      <c r="E3503" s="33">
        <f>+VLOOKUP(Table_2[[#This Row],[ID]],LISTAS[],3,0)</f>
        <v>1750</v>
      </c>
      <c r="F3503" s="31"/>
    </row>
    <row r="3504" spans="1:6" ht="15" customHeight="1">
      <c r="A3504" s="31" t="str">
        <f>+Table_2[[#This Row],[Producto]]&amp;Table_2[[#This Row],[Numero]]</f>
        <v>CONECTORES DE COMBUSTIBLE1</v>
      </c>
      <c r="B3504" t="s">
        <v>12078</v>
      </c>
      <c r="C3504">
        <v>1</v>
      </c>
      <c r="D3504" t="s">
        <v>12079</v>
      </c>
      <c r="E3504" s="33">
        <f>+VLOOKUP(Table_2[[#This Row],[ID]],LISTAS[],3,0)</f>
        <v>9300</v>
      </c>
      <c r="F3504" s="31" t="s">
        <v>12131</v>
      </c>
    </row>
    <row r="3505" spans="1:6" ht="15" customHeight="1">
      <c r="A3505" s="31" t="str">
        <f>+Table_2[[#This Row],[Producto]]&amp;Table_2[[#This Row],[Numero]]</f>
        <v>CONECTORES DE COMBUSTIBLE2</v>
      </c>
      <c r="B3505" t="s">
        <v>12078</v>
      </c>
      <c r="C3505">
        <v>2</v>
      </c>
      <c r="D3505" t="s">
        <v>12080</v>
      </c>
      <c r="E3505" s="33">
        <f>+VLOOKUP(Table_2[[#This Row],[ID]],LISTAS[],3,0)</f>
        <v>9300</v>
      </c>
      <c r="F3505" s="31" t="s">
        <v>12132</v>
      </c>
    </row>
    <row r="3506" spans="1:6" ht="15" customHeight="1">
      <c r="A3506" s="31" t="str">
        <f>+Table_2[[#This Row],[Producto]]&amp;Table_2[[#This Row],[Numero]]</f>
        <v>CONECTORES DE COMBUSTIBLE3</v>
      </c>
      <c r="B3506" t="s">
        <v>12078</v>
      </c>
      <c r="C3506">
        <v>3</v>
      </c>
      <c r="D3506" t="s">
        <v>12081</v>
      </c>
      <c r="E3506" s="33">
        <f>+VLOOKUP(Table_2[[#This Row],[ID]],LISTAS[],3,0)</f>
        <v>9300</v>
      </c>
      <c r="F3506" s="31" t="s">
        <v>12133</v>
      </c>
    </row>
    <row r="3507" spans="1:6" ht="15" customHeight="1">
      <c r="A3507" s="31" t="str">
        <f>+Table_2[[#This Row],[Producto]]&amp;Table_2[[#This Row],[Numero]]</f>
        <v>CONECTORES DE COMBUSTIBLE4</v>
      </c>
      <c r="B3507" t="s">
        <v>12078</v>
      </c>
      <c r="C3507">
        <v>4</v>
      </c>
      <c r="D3507" t="s">
        <v>12082</v>
      </c>
      <c r="E3507" s="33">
        <f>+VLOOKUP(Table_2[[#This Row],[ID]],LISTAS[],3,0)</f>
        <v>9300</v>
      </c>
      <c r="F3507" s="31" t="s">
        <v>12134</v>
      </c>
    </row>
    <row r="3508" spans="1:6" ht="15" customHeight="1">
      <c r="A3508" s="31" t="str">
        <f>+Table_2[[#This Row],[Producto]]&amp;Table_2[[#This Row],[Numero]]</f>
        <v>CONECTORES DE COMBUSTIBLE5</v>
      </c>
      <c r="B3508" t="s">
        <v>12078</v>
      </c>
      <c r="C3508">
        <v>5</v>
      </c>
      <c r="D3508" t="s">
        <v>12083</v>
      </c>
      <c r="E3508" s="33">
        <f>+VLOOKUP(Table_2[[#This Row],[ID]],LISTAS[],3,0)</f>
        <v>11160</v>
      </c>
      <c r="F3508" s="31" t="s">
        <v>12135</v>
      </c>
    </row>
    <row r="3509" spans="1:6" ht="15" customHeight="1">
      <c r="A3509" s="31" t="str">
        <f>+Table_2[[#This Row],[Producto]]&amp;Table_2[[#This Row],[Numero]]</f>
        <v>CONECTORES DE COMBUSTIBLE6</v>
      </c>
      <c r="B3509" t="s">
        <v>12078</v>
      </c>
      <c r="C3509">
        <v>6</v>
      </c>
      <c r="D3509" t="s">
        <v>12084</v>
      </c>
      <c r="E3509" s="33">
        <f>+VLOOKUP(Table_2[[#This Row],[ID]],LISTAS[],3,0)</f>
        <v>13020</v>
      </c>
      <c r="F3509" s="31" t="s">
        <v>12136</v>
      </c>
    </row>
    <row r="3510" spans="1:6" ht="15" customHeight="1">
      <c r="A3510" s="31" t="str">
        <f>+Table_2[[#This Row],[Producto]]&amp;Table_2[[#This Row],[Numero]]</f>
        <v>CONECTORES DE COMBUSTIBLE7</v>
      </c>
      <c r="B3510" t="s">
        <v>12078</v>
      </c>
      <c r="C3510">
        <v>7</v>
      </c>
      <c r="D3510" t="s">
        <v>12085</v>
      </c>
      <c r="E3510" s="33">
        <f>+VLOOKUP(Table_2[[#This Row],[ID]],LISTAS[],3,0)</f>
        <v>9300</v>
      </c>
      <c r="F3510" s="31" t="s">
        <v>12137</v>
      </c>
    </row>
    <row r="3511" spans="1:6" ht="15" customHeight="1">
      <c r="A3511" s="31" t="str">
        <f>+Table_2[[#This Row],[Producto]]&amp;Table_2[[#This Row],[Numero]]</f>
        <v>CONECTORES DE COMBUSTIBLE8</v>
      </c>
      <c r="B3511" t="s">
        <v>12078</v>
      </c>
      <c r="C3511">
        <v>8</v>
      </c>
      <c r="D3511" t="s">
        <v>12086</v>
      </c>
      <c r="E3511" s="33">
        <f>+VLOOKUP(Table_2[[#This Row],[ID]],LISTAS[],3,0)</f>
        <v>10483</v>
      </c>
      <c r="F3511" s="31" t="s">
        <v>12138</v>
      </c>
    </row>
    <row r="3512" spans="1:6" ht="15" customHeight="1">
      <c r="A3512" s="31" t="str">
        <f>+Table_2[[#This Row],[Producto]]&amp;Table_2[[#This Row],[Numero]]</f>
        <v>CONECTORES DE COMBUSTIBLE9</v>
      </c>
      <c r="B3512" t="s">
        <v>12078</v>
      </c>
      <c r="C3512">
        <v>9</v>
      </c>
      <c r="D3512" t="s">
        <v>12087</v>
      </c>
      <c r="E3512" s="33">
        <f>+VLOOKUP(Table_2[[#This Row],[ID]],LISTAS[],3,0)</f>
        <v>10483</v>
      </c>
      <c r="F3512" s="31" t="s">
        <v>12139</v>
      </c>
    </row>
    <row r="3513" spans="1:6" ht="15" customHeight="1">
      <c r="A3513" s="31" t="str">
        <f>+Table_2[[#This Row],[Producto]]&amp;Table_2[[#This Row],[Numero]]</f>
        <v>CONECTORES DE COMBUSTIBLE13</v>
      </c>
      <c r="B3513" t="s">
        <v>12078</v>
      </c>
      <c r="C3513">
        <v>13</v>
      </c>
      <c r="D3513" t="s">
        <v>12088</v>
      </c>
      <c r="E3513" s="33">
        <f>+VLOOKUP(Table_2[[#This Row],[ID]],LISTAS[],3,0)</f>
        <v>13020</v>
      </c>
      <c r="F3513" s="31" t="s">
        <v>12140</v>
      </c>
    </row>
    <row r="3514" spans="1:6" ht="15" customHeight="1">
      <c r="A3514" s="31" t="str">
        <f>+Table_2[[#This Row],[Producto]]&amp;Table_2[[#This Row],[Numero]]</f>
        <v>CONECTORES DE COMBUSTIBLE14</v>
      </c>
      <c r="B3514" t="s">
        <v>12078</v>
      </c>
      <c r="C3514">
        <v>14</v>
      </c>
      <c r="D3514" t="s">
        <v>12089</v>
      </c>
      <c r="E3514" s="33">
        <f>+VLOOKUP(Table_2[[#This Row],[ID]],LISTAS[],3,0)</f>
        <v>13020</v>
      </c>
      <c r="F3514" s="31" t="s">
        <v>12141</v>
      </c>
    </row>
    <row r="3515" spans="1:6" ht="15" customHeight="1">
      <c r="A3515" s="31" t="str">
        <f>+Table_2[[#This Row],[Producto]]&amp;Table_2[[#This Row],[Numero]]</f>
        <v>CONECTORES DE COMBUSTIBLE15</v>
      </c>
      <c r="B3515" t="s">
        <v>12078</v>
      </c>
      <c r="C3515">
        <v>15</v>
      </c>
      <c r="D3515" t="s">
        <v>12090</v>
      </c>
      <c r="E3515" s="33">
        <f>+VLOOKUP(Table_2[[#This Row],[ID]],LISTAS[],3,0)</f>
        <v>13020</v>
      </c>
      <c r="F3515" s="31" t="s">
        <v>12142</v>
      </c>
    </row>
    <row r="3516" spans="1:6" ht="15" customHeight="1">
      <c r="A3516" s="31" t="str">
        <f>+Table_2[[#This Row],[Producto]]&amp;Table_2[[#This Row],[Numero]]</f>
        <v>CONECTORES DE COMBUSTIBLE16</v>
      </c>
      <c r="B3516" t="s">
        <v>12078</v>
      </c>
      <c r="C3516">
        <v>16</v>
      </c>
      <c r="D3516" t="s">
        <v>12091</v>
      </c>
      <c r="E3516" s="33">
        <f>+VLOOKUP(Table_2[[#This Row],[ID]],LISTAS[],3,0)</f>
        <v>13020</v>
      </c>
      <c r="F3516" s="31" t="s">
        <v>12143</v>
      </c>
    </row>
    <row r="3517" spans="1:6" ht="15" customHeight="1">
      <c r="A3517" s="31" t="str">
        <f>+Table_2[[#This Row],[Producto]]&amp;Table_2[[#This Row],[Numero]]</f>
        <v>CONECTORES DE COMBUSTIBLE17</v>
      </c>
      <c r="B3517" t="s">
        <v>12078</v>
      </c>
      <c r="C3517">
        <v>17</v>
      </c>
      <c r="D3517" t="s">
        <v>12092</v>
      </c>
      <c r="E3517" s="33">
        <f>+VLOOKUP(Table_2[[#This Row],[ID]],LISTAS[],3,0)</f>
        <v>9638</v>
      </c>
      <c r="F3517" s="31" t="s">
        <v>12144</v>
      </c>
    </row>
    <row r="3518" spans="1:6" ht="15" customHeight="1">
      <c r="A3518" s="31" t="str">
        <f>+Table_2[[#This Row],[Producto]]&amp;Table_2[[#This Row],[Numero]]</f>
        <v>CONECTORES DE COMBUSTIBLE18</v>
      </c>
      <c r="B3518" t="s">
        <v>12078</v>
      </c>
      <c r="C3518">
        <v>18</v>
      </c>
      <c r="D3518" t="s">
        <v>12093</v>
      </c>
      <c r="E3518" s="33">
        <f>+VLOOKUP(Table_2[[#This Row],[ID]],LISTAS[],3,0)</f>
        <v>9638</v>
      </c>
      <c r="F3518" s="31" t="s">
        <v>12145</v>
      </c>
    </row>
    <row r="3519" spans="1:6" ht="15" customHeight="1">
      <c r="A3519" s="31" t="str">
        <f>+Table_2[[#This Row],[Producto]]&amp;Table_2[[#This Row],[Numero]]</f>
        <v>CONECTORES DE COMBUSTIBLE19</v>
      </c>
      <c r="B3519" t="s">
        <v>12078</v>
      </c>
      <c r="C3519">
        <v>19</v>
      </c>
      <c r="D3519" t="s">
        <v>12094</v>
      </c>
      <c r="E3519" s="33">
        <f>+VLOOKUP(Table_2[[#This Row],[ID]],LISTAS[],3,0)</f>
        <v>10483</v>
      </c>
      <c r="F3519" s="31" t="s">
        <v>12146</v>
      </c>
    </row>
    <row r="3520" spans="1:6" ht="15" customHeight="1">
      <c r="A3520" s="31" t="str">
        <f>+Table_2[[#This Row],[Producto]]&amp;Table_2[[#This Row],[Numero]]</f>
        <v>CONECTORES DE COMBUSTIBLE20</v>
      </c>
      <c r="B3520" t="s">
        <v>12078</v>
      </c>
      <c r="C3520">
        <v>20</v>
      </c>
      <c r="D3520" t="s">
        <v>12095</v>
      </c>
      <c r="E3520" s="33">
        <f>+VLOOKUP(Table_2[[#This Row],[ID]],LISTAS[],3,0)</f>
        <v>10483</v>
      </c>
      <c r="F3520" s="31" t="s">
        <v>12147</v>
      </c>
    </row>
    <row r="3521" spans="1:6" ht="15" customHeight="1">
      <c r="A3521" s="31" t="str">
        <f>+Table_2[[#This Row],[Producto]]&amp;Table_2[[#This Row],[Numero]]</f>
        <v>CONECTORES DE COMBUSTIBLE21</v>
      </c>
      <c r="B3521" t="s">
        <v>12078</v>
      </c>
      <c r="C3521">
        <v>21</v>
      </c>
      <c r="D3521" t="s">
        <v>12096</v>
      </c>
      <c r="E3521" s="33">
        <f>+VLOOKUP(Table_2[[#This Row],[ID]],LISTAS[],3,0)</f>
        <v>12681</v>
      </c>
      <c r="F3521" s="31" t="s">
        <v>12148</v>
      </c>
    </row>
    <row r="3522" spans="1:6" ht="15" customHeight="1">
      <c r="A3522" s="31" t="str">
        <f>+Table_2[[#This Row],[Producto]]&amp;Table_2[[#This Row],[Numero]]</f>
        <v>CONECTORES DE COMBUSTIBLE22</v>
      </c>
      <c r="B3522" t="s">
        <v>12078</v>
      </c>
      <c r="C3522">
        <v>22</v>
      </c>
      <c r="D3522" t="s">
        <v>12097</v>
      </c>
      <c r="E3522" s="33">
        <f>+VLOOKUP(Table_2[[#This Row],[ID]],LISTAS[],3,0)</f>
        <v>13020</v>
      </c>
      <c r="F3522" s="31" t="s">
        <v>12149</v>
      </c>
    </row>
    <row r="3523" spans="1:6" ht="15" customHeight="1">
      <c r="A3523" s="31" t="str">
        <f>+Table_2[[#This Row],[Producto]]&amp;Table_2[[#This Row],[Numero]]</f>
        <v>CONECTORES DE COMBUSTIBLE23</v>
      </c>
      <c r="B3523" t="s">
        <v>12078</v>
      </c>
      <c r="C3523">
        <v>23</v>
      </c>
      <c r="D3523" t="s">
        <v>12098</v>
      </c>
      <c r="E3523" s="33">
        <f>+VLOOKUP(Table_2[[#This Row],[ID]],LISTAS[],3,0)</f>
        <v>12681</v>
      </c>
      <c r="F3523" s="31" t="s">
        <v>12150</v>
      </c>
    </row>
    <row r="3524" spans="1:6" ht="15" customHeight="1">
      <c r="A3524" s="31" t="str">
        <f>+Table_2[[#This Row],[Producto]]&amp;Table_2[[#This Row],[Numero]]</f>
        <v>CONECTORES DE COMBUSTIBLE24</v>
      </c>
      <c r="B3524" t="s">
        <v>12078</v>
      </c>
      <c r="C3524">
        <v>24</v>
      </c>
      <c r="D3524" t="s">
        <v>12099</v>
      </c>
      <c r="E3524" s="33">
        <f>+VLOOKUP(Table_2[[#This Row],[ID]],LISTAS[],3,0)</f>
        <v>12005</v>
      </c>
      <c r="F3524" s="31" t="s">
        <v>12151</v>
      </c>
    </row>
    <row r="3525" spans="1:6" ht="15" customHeight="1">
      <c r="A3525" s="31" t="str">
        <f>+Table_2[[#This Row],[Producto]]&amp;Table_2[[#This Row],[Numero]]</f>
        <v>CONECTORES DE COMBUSTIBLE25</v>
      </c>
      <c r="B3525" t="s">
        <v>12078</v>
      </c>
      <c r="C3525">
        <v>25</v>
      </c>
      <c r="D3525" t="s">
        <v>12079</v>
      </c>
      <c r="E3525" s="33">
        <f>+VLOOKUP(Table_2[[#This Row],[ID]],LISTAS[],3,0)</f>
        <v>9300</v>
      </c>
      <c r="F3525" s="31" t="s">
        <v>12152</v>
      </c>
    </row>
    <row r="3526" spans="1:6" ht="15" customHeight="1">
      <c r="A3526" s="31" t="str">
        <f>+Table_2[[#This Row],[Producto]]&amp;Table_2[[#This Row],[Numero]]</f>
        <v>CONECTORES DE COMBUSTIBLE26</v>
      </c>
      <c r="B3526" t="s">
        <v>12078</v>
      </c>
      <c r="C3526">
        <v>26</v>
      </c>
      <c r="D3526" t="s">
        <v>12080</v>
      </c>
      <c r="E3526" s="33">
        <f>+VLOOKUP(Table_2[[#This Row],[ID]],LISTAS[],3,0)</f>
        <v>9300</v>
      </c>
      <c r="F3526" s="31" t="s">
        <v>12153</v>
      </c>
    </row>
    <row r="3527" spans="1:6" ht="15" customHeight="1">
      <c r="A3527" s="31" t="str">
        <f>+Table_2[[#This Row],[Producto]]&amp;Table_2[[#This Row],[Numero]]</f>
        <v>CONECTORES DE COMBUSTIBLE27</v>
      </c>
      <c r="B3527" t="s">
        <v>12078</v>
      </c>
      <c r="C3527">
        <v>27</v>
      </c>
      <c r="D3527" t="s">
        <v>12100</v>
      </c>
      <c r="E3527" s="33">
        <f>+VLOOKUP(Table_2[[#This Row],[ID]],LISTAS[],3,0)</f>
        <v>11160</v>
      </c>
      <c r="F3527" s="31" t="s">
        <v>12154</v>
      </c>
    </row>
    <row r="3528" spans="1:6" ht="15" customHeight="1">
      <c r="A3528" s="31" t="str">
        <f>+Table_2[[#This Row],[Producto]]&amp;Table_2[[#This Row],[Numero]]</f>
        <v>CONECTORES DE COMBUSTIBLE28</v>
      </c>
      <c r="B3528" t="s">
        <v>12078</v>
      </c>
      <c r="C3528">
        <v>28</v>
      </c>
      <c r="D3528" t="s">
        <v>12101</v>
      </c>
      <c r="E3528" s="33">
        <f>+VLOOKUP(Table_2[[#This Row],[ID]],LISTAS[],3,0)</f>
        <v>5799.5</v>
      </c>
      <c r="F3528" s="31" t="s">
        <v>12155</v>
      </c>
    </row>
    <row r="3529" spans="1:6" ht="15" customHeight="1">
      <c r="A3529" s="31" t="str">
        <f>+Table_2[[#This Row],[Producto]]&amp;Table_2[[#This Row],[Numero]]</f>
        <v>CONECTORES DE COMBUSTIBLE29</v>
      </c>
      <c r="B3529" t="s">
        <v>12078</v>
      </c>
      <c r="C3529">
        <v>29</v>
      </c>
      <c r="D3529" t="s">
        <v>12102</v>
      </c>
      <c r="E3529" s="33">
        <f>+VLOOKUP(Table_2[[#This Row],[ID]],LISTAS[],3,0)</f>
        <v>5799.5</v>
      </c>
      <c r="F3529" s="31" t="s">
        <v>12156</v>
      </c>
    </row>
    <row r="3530" spans="1:6" ht="15" customHeight="1">
      <c r="A3530" s="31" t="str">
        <f>+Table_2[[#This Row],[Producto]]&amp;Table_2[[#This Row],[Numero]]</f>
        <v>CONECTORES DE COMBUSTIBLE30</v>
      </c>
      <c r="B3530" t="s">
        <v>12078</v>
      </c>
      <c r="C3530">
        <v>30</v>
      </c>
      <c r="D3530" t="s">
        <v>12103</v>
      </c>
      <c r="E3530" s="33">
        <f>+VLOOKUP(Table_2[[#This Row],[ID]],LISTAS[],3,0)</f>
        <v>5799.5</v>
      </c>
      <c r="F3530" s="31" t="s">
        <v>12157</v>
      </c>
    </row>
    <row r="3531" spans="1:6" ht="15" customHeight="1">
      <c r="A3531" s="31" t="str">
        <f>+Table_2[[#This Row],[Producto]]&amp;Table_2[[#This Row],[Numero]]</f>
        <v>CONECTORES DE COMBUSTIBLE31</v>
      </c>
      <c r="B3531" t="s">
        <v>12078</v>
      </c>
      <c r="C3531">
        <v>31</v>
      </c>
      <c r="D3531" t="s">
        <v>12104</v>
      </c>
      <c r="E3531" s="33">
        <f>+VLOOKUP(Table_2[[#This Row],[ID]],LISTAS[],3,0)</f>
        <v>5799.5</v>
      </c>
      <c r="F3531" s="31" t="s">
        <v>12158</v>
      </c>
    </row>
    <row r="3532" spans="1:6" ht="15" customHeight="1">
      <c r="A3532" s="31" t="str">
        <f>+Table_2[[#This Row],[Producto]]&amp;Table_2[[#This Row],[Numero]]</f>
        <v>CONECTORES DE COMBUSTIBLE32</v>
      </c>
      <c r="B3532" t="s">
        <v>12078</v>
      </c>
      <c r="C3532">
        <v>32</v>
      </c>
      <c r="D3532" t="s">
        <v>12105</v>
      </c>
      <c r="E3532" s="33">
        <f>+VLOOKUP(Table_2[[#This Row],[ID]],LISTAS[],3,0)</f>
        <v>8285</v>
      </c>
      <c r="F3532" s="31" t="s">
        <v>12159</v>
      </c>
    </row>
    <row r="3533" spans="1:6" ht="15" customHeight="1">
      <c r="A3533" s="31" t="str">
        <f>+Table_2[[#This Row],[Producto]]&amp;Table_2[[#This Row],[Numero]]</f>
        <v>CONECTORES DE COMBUSTIBLE35</v>
      </c>
      <c r="B3533" t="s">
        <v>12078</v>
      </c>
      <c r="C3533">
        <v>35</v>
      </c>
      <c r="D3533" t="s">
        <v>12079</v>
      </c>
      <c r="E3533" s="33">
        <f>+VLOOKUP(Table_2[[#This Row],[ID]],LISTAS[],3,0)</f>
        <v>8285</v>
      </c>
      <c r="F3533" s="31" t="s">
        <v>12160</v>
      </c>
    </row>
    <row r="3534" spans="1:6" ht="15" customHeight="1">
      <c r="A3534" s="31" t="str">
        <f>+Table_2[[#This Row],[Producto]]&amp;Table_2[[#This Row],[Numero]]</f>
        <v>CONECTORES DE COMBUSTIBLE36</v>
      </c>
      <c r="B3534" t="s">
        <v>12078</v>
      </c>
      <c r="C3534">
        <v>36</v>
      </c>
      <c r="D3534" t="s">
        <v>12106</v>
      </c>
      <c r="E3534" s="33">
        <f>+VLOOKUP(Table_2[[#This Row],[ID]],LISTAS[],3,0)</f>
        <v>8285</v>
      </c>
      <c r="F3534" s="31" t="s">
        <v>12161</v>
      </c>
    </row>
    <row r="3535" spans="1:6" ht="15" customHeight="1">
      <c r="A3535" s="31" t="str">
        <f>+Table_2[[#This Row],[Producto]]&amp;Table_2[[#This Row],[Numero]]</f>
        <v>CONECTORES DE COMBUSTIBLE37</v>
      </c>
      <c r="B3535" t="s">
        <v>12078</v>
      </c>
      <c r="C3535">
        <v>37</v>
      </c>
      <c r="D3535" t="s">
        <v>12107</v>
      </c>
      <c r="E3535" s="33">
        <f>+VLOOKUP(Table_2[[#This Row],[ID]],LISTAS[],3,0)</f>
        <v>8821.8700000000008</v>
      </c>
      <c r="F3535" s="31" t="s">
        <v>12162</v>
      </c>
    </row>
    <row r="3536" spans="1:6" ht="15" customHeight="1">
      <c r="A3536" s="31" t="str">
        <f>+Table_2[[#This Row],[Producto]]&amp;Table_2[[#This Row],[Numero]]</f>
        <v>CONECTORES DE COMBUSTIBLE38</v>
      </c>
      <c r="B3536" t="s">
        <v>12078</v>
      </c>
      <c r="C3536">
        <v>38</v>
      </c>
      <c r="D3536" t="s">
        <v>12108</v>
      </c>
      <c r="E3536" s="33">
        <f>+VLOOKUP(Table_2[[#This Row],[ID]],LISTAS[],3,0)</f>
        <v>8821.8700000000008</v>
      </c>
      <c r="F3536" s="31" t="s">
        <v>12163</v>
      </c>
    </row>
    <row r="3537" spans="1:6" ht="15" customHeight="1">
      <c r="A3537" s="31" t="str">
        <f>+Table_2[[#This Row],[Producto]]&amp;Table_2[[#This Row],[Numero]]</f>
        <v>CONECTORES DE COMBUSTIBLE39</v>
      </c>
      <c r="B3537" t="s">
        <v>12078</v>
      </c>
      <c r="C3537">
        <v>39</v>
      </c>
      <c r="D3537" t="s">
        <v>12109</v>
      </c>
      <c r="E3537" s="33">
        <f>+VLOOKUP(Table_2[[#This Row],[ID]],LISTAS[],3,0)</f>
        <v>12473</v>
      </c>
      <c r="F3537" s="31" t="s">
        <v>12164</v>
      </c>
    </row>
    <row r="3538" spans="1:6" ht="15" customHeight="1">
      <c r="A3538" s="31" t="str">
        <f>+Table_2[[#This Row],[Producto]]&amp;Table_2[[#This Row],[Numero]]</f>
        <v>CONECTORES DE COMBUSTIBLE40</v>
      </c>
      <c r="B3538" t="s">
        <v>12078</v>
      </c>
      <c r="C3538">
        <v>40</v>
      </c>
      <c r="D3538" t="s">
        <v>12110</v>
      </c>
      <c r="E3538" s="33">
        <f>+VLOOKUP(Table_2[[#This Row],[ID]],LISTAS[],3,0)</f>
        <v>12473</v>
      </c>
      <c r="F3538" s="31" t="s">
        <v>12165</v>
      </c>
    </row>
    <row r="3539" spans="1:6" ht="15" customHeight="1">
      <c r="A3539" s="31" t="str">
        <f>+Table_2[[#This Row],[Producto]]&amp;Table_2[[#This Row],[Numero]]</f>
        <v>CONECTORES DE COMBUSTIBLE41</v>
      </c>
      <c r="B3539" t="s">
        <v>12078</v>
      </c>
      <c r="C3539">
        <v>41</v>
      </c>
      <c r="D3539" t="s">
        <v>12111</v>
      </c>
      <c r="E3539" s="33">
        <f>+VLOOKUP(Table_2[[#This Row],[ID]],LISTAS[],3,0)</f>
        <v>11553.6</v>
      </c>
      <c r="F3539" s="31" t="s">
        <v>12166</v>
      </c>
    </row>
    <row r="3540" spans="1:6" ht="15" customHeight="1">
      <c r="A3540" s="31" t="str">
        <f>+Table_2[[#This Row],[Producto]]&amp;Table_2[[#This Row],[Numero]]</f>
        <v>CONECTORES DE COMBUSTIBLE42</v>
      </c>
      <c r="B3540" t="s">
        <v>12078</v>
      </c>
      <c r="C3540">
        <v>42</v>
      </c>
      <c r="D3540" t="s">
        <v>12112</v>
      </c>
      <c r="E3540" s="33">
        <f>+VLOOKUP(Table_2[[#This Row],[ID]],LISTAS[],3,0)</f>
        <v>12473</v>
      </c>
      <c r="F3540" s="31" t="s">
        <v>12167</v>
      </c>
    </row>
    <row r="3541" spans="1:6" ht="15" customHeight="1">
      <c r="A3541" s="31" t="str">
        <f>+Table_2[[#This Row],[Producto]]&amp;Table_2[[#This Row],[Numero]]</f>
        <v>CONECTORES DE COMBUSTIBLE43</v>
      </c>
      <c r="B3541" t="s">
        <v>12078</v>
      </c>
      <c r="C3541">
        <v>43</v>
      </c>
      <c r="D3541" t="s">
        <v>12113</v>
      </c>
      <c r="E3541" s="33">
        <f>+VLOOKUP(Table_2[[#This Row],[ID]],LISTAS[],3,0)</f>
        <v>11160</v>
      </c>
      <c r="F3541" s="31" t="s">
        <v>12168</v>
      </c>
    </row>
    <row r="3542" spans="1:6" ht="15" customHeight="1">
      <c r="A3542" s="31" t="str">
        <f>+Table_2[[#This Row],[Producto]]&amp;Table_2[[#This Row],[Numero]]</f>
        <v>CONECTORES DE COMBUSTIBLE44</v>
      </c>
      <c r="B3542" t="s">
        <v>12078</v>
      </c>
      <c r="C3542">
        <v>44</v>
      </c>
      <c r="D3542" t="s">
        <v>12114</v>
      </c>
      <c r="E3542" s="33">
        <f>+VLOOKUP(Table_2[[#This Row],[ID]],LISTAS[],3,0)</f>
        <v>11160</v>
      </c>
      <c r="F3542" s="31" t="s">
        <v>12169</v>
      </c>
    </row>
    <row r="3543" spans="1:6" ht="15" customHeight="1">
      <c r="A3543" s="31" t="str">
        <f>+Table_2[[#This Row],[Producto]]&amp;Table_2[[#This Row],[Numero]]</f>
        <v>CONECTORES DE COMBUSTIBLE45</v>
      </c>
      <c r="B3543" t="s">
        <v>12078</v>
      </c>
      <c r="C3543">
        <v>45</v>
      </c>
      <c r="D3543" t="s">
        <v>12115</v>
      </c>
      <c r="E3543" s="33">
        <f>+VLOOKUP(Table_2[[#This Row],[ID]],LISTAS[],3,0)</f>
        <v>11160</v>
      </c>
      <c r="F3543" s="31" t="s">
        <v>12170</v>
      </c>
    </row>
    <row r="3544" spans="1:6" ht="15" customHeight="1">
      <c r="A3544" s="31" t="str">
        <f>+Table_2[[#This Row],[Producto]]&amp;Table_2[[#This Row],[Numero]]</f>
        <v>CONECTORES DE COMBUSTIBLE46</v>
      </c>
      <c r="B3544" t="s">
        <v>12078</v>
      </c>
      <c r="C3544">
        <v>46</v>
      </c>
      <c r="D3544" t="s">
        <v>12116</v>
      </c>
      <c r="E3544" s="33">
        <f>+VLOOKUP(Table_2[[#This Row],[ID]],LISTAS[],3,0)</f>
        <v>11160</v>
      </c>
      <c r="F3544" s="31" t="s">
        <v>12171</v>
      </c>
    </row>
    <row r="3545" spans="1:6" ht="15" customHeight="1">
      <c r="A3545" s="31" t="str">
        <f>+Table_2[[#This Row],[Producto]]&amp;Table_2[[#This Row],[Numero]]</f>
        <v>CONECTORES DE COMBUSTIBLE47</v>
      </c>
      <c r="B3545" t="s">
        <v>12078</v>
      </c>
      <c r="C3545">
        <v>47</v>
      </c>
      <c r="D3545" t="s">
        <v>12117</v>
      </c>
      <c r="E3545" s="33">
        <f>+VLOOKUP(Table_2[[#This Row],[ID]],LISTAS[],3,0)</f>
        <v>11160</v>
      </c>
      <c r="F3545" s="31" t="s">
        <v>12172</v>
      </c>
    </row>
    <row r="3546" spans="1:6" ht="15" customHeight="1">
      <c r="A3546" s="31" t="str">
        <f>+Table_2[[#This Row],[Producto]]&amp;Table_2[[#This Row],[Numero]]</f>
        <v>CONECTORES DE COMBUSTIBLE48</v>
      </c>
      <c r="B3546" t="s">
        <v>12078</v>
      </c>
      <c r="C3546">
        <v>48</v>
      </c>
      <c r="D3546" t="s">
        <v>12118</v>
      </c>
      <c r="E3546" s="33">
        <f>+VLOOKUP(Table_2[[#This Row],[ID]],LISTAS[],3,0)</f>
        <v>11597</v>
      </c>
      <c r="F3546" s="31" t="s">
        <v>12173</v>
      </c>
    </row>
    <row r="3547" spans="1:6" ht="15" customHeight="1">
      <c r="A3547" s="31" t="str">
        <f>+Table_2[[#This Row],[Producto]]&amp;Table_2[[#This Row],[Numero]]</f>
        <v>CONECTORES DE COMBUSTIBLE49</v>
      </c>
      <c r="B3547" t="s">
        <v>12078</v>
      </c>
      <c r="C3547">
        <v>49</v>
      </c>
      <c r="D3547" t="s">
        <v>12119</v>
      </c>
      <c r="E3547" s="33">
        <f>+VLOOKUP(Table_2[[#This Row],[ID]],LISTAS[],3,0)</f>
        <v>11597</v>
      </c>
      <c r="F3547" s="31" t="s">
        <v>12174</v>
      </c>
    </row>
    <row r="3548" spans="1:6" ht="15" customHeight="1">
      <c r="A3548" s="31" t="str">
        <f>+Table_2[[#This Row],[Producto]]&amp;Table_2[[#This Row],[Numero]]</f>
        <v>CONECTORES DE COMBUSTIBLE50</v>
      </c>
      <c r="B3548" t="s">
        <v>12078</v>
      </c>
      <c r="C3548">
        <v>50</v>
      </c>
      <c r="D3548" t="s">
        <v>12120</v>
      </c>
      <c r="E3548" s="33">
        <f>+VLOOKUP(Table_2[[#This Row],[ID]],LISTAS[],3,0)</f>
        <v>12473</v>
      </c>
      <c r="F3548" s="31" t="s">
        <v>12175</v>
      </c>
    </row>
    <row r="3549" spans="1:6" ht="15" customHeight="1">
      <c r="A3549" s="31" t="str">
        <f>+Table_2[[#This Row],[Producto]]&amp;Table_2[[#This Row],[Numero]]</f>
        <v>CONECTORES DE COMBUSTIBLE51</v>
      </c>
      <c r="B3549" t="s">
        <v>12078</v>
      </c>
      <c r="C3549">
        <v>51</v>
      </c>
      <c r="D3549" t="s">
        <v>12121</v>
      </c>
      <c r="E3549" s="33">
        <f>+VLOOKUP(Table_2[[#This Row],[ID]],LISTAS[],3,0)</f>
        <v>12473</v>
      </c>
      <c r="F3549" s="31" t="s">
        <v>12176</v>
      </c>
    </row>
    <row r="3550" spans="1:6" ht="15" customHeight="1">
      <c r="A3550" s="31" t="str">
        <f>+Table_2[[#This Row],[Producto]]&amp;Table_2[[#This Row],[Numero]]</f>
        <v>CONECTORES DE COMBUSTIBLE52</v>
      </c>
      <c r="B3550" t="s">
        <v>12078</v>
      </c>
      <c r="C3550">
        <v>52</v>
      </c>
      <c r="D3550" t="s">
        <v>12122</v>
      </c>
      <c r="E3550" s="33">
        <f>+VLOOKUP(Table_2[[#This Row],[ID]],LISTAS[],3,0)</f>
        <v>14442</v>
      </c>
      <c r="F3550" s="31" t="s">
        <v>12177</v>
      </c>
    </row>
    <row r="3551" spans="1:6" ht="15" customHeight="1">
      <c r="A3551" s="31" t="str">
        <f>+Table_2[[#This Row],[Producto]]&amp;Table_2[[#This Row],[Numero]]</f>
        <v>CONECTORES DE COMBUSTIBLE53</v>
      </c>
      <c r="B3551" t="s">
        <v>12078</v>
      </c>
      <c r="C3551">
        <v>53</v>
      </c>
      <c r="D3551" t="s">
        <v>12123</v>
      </c>
      <c r="E3551" s="33">
        <f>+VLOOKUP(Table_2[[#This Row],[ID]],LISTAS[],3,0)</f>
        <v>14442</v>
      </c>
      <c r="F3551" s="31" t="s">
        <v>12178</v>
      </c>
    </row>
    <row r="3552" spans="1:6" ht="15" customHeight="1">
      <c r="A3552" s="31" t="str">
        <f>+Table_2[[#This Row],[Producto]]&amp;Table_2[[#This Row],[Numero]]</f>
        <v>CONECTORES DE COMBUSTIBLE54</v>
      </c>
      <c r="B3552" t="s">
        <v>12078</v>
      </c>
      <c r="C3552">
        <v>54</v>
      </c>
      <c r="D3552" t="s">
        <v>12124</v>
      </c>
      <c r="E3552" s="33">
        <f>+VLOOKUP(Table_2[[#This Row],[ID]],LISTAS[],3,0)</f>
        <v>16411</v>
      </c>
      <c r="F3552" s="31" t="s">
        <v>12179</v>
      </c>
    </row>
    <row r="3553" spans="1:6" ht="15" customHeight="1">
      <c r="A3553" s="31" t="str">
        <f>+Table_2[[#This Row],[Producto]]&amp;Table_2[[#This Row],[Numero]]</f>
        <v>CONECTORES DE COMBUSTIBLE55</v>
      </c>
      <c r="B3553" t="s">
        <v>12078</v>
      </c>
      <c r="C3553">
        <v>55</v>
      </c>
      <c r="D3553" t="s">
        <v>12125</v>
      </c>
      <c r="E3553" s="33">
        <f>+VLOOKUP(Table_2[[#This Row],[ID]],LISTAS[],3,0)</f>
        <v>16411</v>
      </c>
      <c r="F3553" s="31" t="s">
        <v>12180</v>
      </c>
    </row>
    <row r="3554" spans="1:6" ht="15" customHeight="1">
      <c r="A3554" s="31" t="str">
        <f>+Table_2[[#This Row],[Producto]]&amp;Table_2[[#This Row],[Numero]]</f>
        <v>CONECTORES DE COMBUSTIBLE56</v>
      </c>
      <c r="B3554" t="s">
        <v>12078</v>
      </c>
      <c r="C3554">
        <v>56</v>
      </c>
      <c r="D3554" t="s">
        <v>12126</v>
      </c>
      <c r="E3554" s="33">
        <f>+VLOOKUP(Table_2[[#This Row],[ID]],LISTAS[],3,0)</f>
        <v>14245</v>
      </c>
      <c r="F3554" s="31" t="s">
        <v>12181</v>
      </c>
    </row>
    <row r="3555" spans="1:6" ht="15" customHeight="1">
      <c r="A3555" s="31" t="str">
        <f>+Table_2[[#This Row],[Producto]]&amp;Table_2[[#This Row],[Numero]]</f>
        <v>CONECTORES DE COMBUSTIBLE57</v>
      </c>
      <c r="B3555" t="s">
        <v>12078</v>
      </c>
      <c r="C3555">
        <v>57</v>
      </c>
      <c r="D3555" t="s">
        <v>12127</v>
      </c>
      <c r="E3555" s="33">
        <f>+VLOOKUP(Table_2[[#This Row],[ID]],LISTAS[],3,0)</f>
        <v>14245</v>
      </c>
      <c r="F3555" s="31" t="s">
        <v>12182</v>
      </c>
    </row>
    <row r="3556" spans="1:6" ht="15" customHeight="1">
      <c r="A3556" s="31" t="str">
        <f>+Table_2[[#This Row],[Producto]]&amp;Table_2[[#This Row],[Numero]]</f>
        <v>CONECTORES DE COMBUSTIBLE58</v>
      </c>
      <c r="B3556" t="s">
        <v>12078</v>
      </c>
      <c r="C3556">
        <v>58</v>
      </c>
      <c r="D3556" t="s">
        <v>12128</v>
      </c>
      <c r="E3556" s="33">
        <f>+VLOOKUP(Table_2[[#This Row],[ID]],LISTAS[],3,0)</f>
        <v>7221</v>
      </c>
      <c r="F3556" s="31" t="s">
        <v>12183</v>
      </c>
    </row>
    <row r="3557" spans="1:6" ht="15" customHeight="1">
      <c r="A3557" s="31" t="str">
        <f>+Table_2[[#This Row],[Producto]]&amp;Table_2[[#This Row],[Numero]]</f>
        <v>CONECTORES DE COMBUSTIBLE59</v>
      </c>
      <c r="B3557" t="s">
        <v>12078</v>
      </c>
      <c r="C3557">
        <v>59</v>
      </c>
      <c r="D3557" t="s">
        <v>12129</v>
      </c>
      <c r="E3557" s="33">
        <f>+VLOOKUP(Table_2[[#This Row],[ID]],LISTAS[],3,0)</f>
        <v>7221</v>
      </c>
      <c r="F3557" s="31" t="s">
        <v>12184</v>
      </c>
    </row>
    <row r="3558" spans="1:6" ht="15" customHeight="1">
      <c r="A3558" s="31" t="str">
        <f>+Table_2[[#This Row],[Producto]]&amp;Table_2[[#This Row],[Numero]]</f>
        <v>CONECTORES DE COMBUSTIBLE60</v>
      </c>
      <c r="B3558" t="s">
        <v>12078</v>
      </c>
      <c r="C3558">
        <v>60</v>
      </c>
      <c r="D3558" t="s">
        <v>12130</v>
      </c>
      <c r="E3558" s="33">
        <f>+VLOOKUP(Table_2[[#This Row],[ID]],LISTAS[],3,0)</f>
        <v>7221</v>
      </c>
      <c r="F3558" s="31" t="s">
        <v>12185</v>
      </c>
    </row>
    <row r="3559" spans="1:6" ht="15" customHeight="1">
      <c r="A3559" s="31" t="str">
        <f>+Table_2[[#This Row],[Producto]]&amp;Table_2[[#This Row],[Numero]]</f>
        <v>CONECTORES PLASTICOS MANGUERAS100</v>
      </c>
      <c r="B3559" t="s">
        <v>41</v>
      </c>
      <c r="C3559">
        <v>100</v>
      </c>
      <c r="D3559" t="s">
        <v>12231</v>
      </c>
      <c r="E3559" s="115">
        <f>+VLOOKUP(Table_2[[#This Row],[ID]],LISTAS[],3,0)</f>
        <v>630</v>
      </c>
      <c r="F3559" s="31"/>
    </row>
    <row r="3560" spans="1:6" ht="15" customHeight="1">
      <c r="A3560" s="31" t="str">
        <f>+Table_2[[#This Row],[Producto]]&amp;Table_2[[#This Row],[Numero]]</f>
        <v>CONECTORES PLASTICOS MANGUERAS101</v>
      </c>
      <c r="B3560" t="s">
        <v>41</v>
      </c>
      <c r="C3560">
        <v>101</v>
      </c>
      <c r="D3560" t="s">
        <v>12232</v>
      </c>
      <c r="E3560" s="115">
        <f>+VLOOKUP(Table_2[[#This Row],[ID]],LISTAS[],3,0)</f>
        <v>710</v>
      </c>
      <c r="F3560" s="31"/>
    </row>
    <row r="3561" spans="1:6" ht="15" customHeight="1">
      <c r="A3561" s="31" t="str">
        <f>+Table_2[[#This Row],[Producto]]&amp;Table_2[[#This Row],[Numero]]</f>
        <v>CONECTORES PLASTICOS MANGUERAS102</v>
      </c>
      <c r="B3561" t="s">
        <v>41</v>
      </c>
      <c r="C3561">
        <v>102</v>
      </c>
      <c r="D3561" t="s">
        <v>12233</v>
      </c>
      <c r="E3561" s="115">
        <f>+VLOOKUP(Table_2[[#This Row],[ID]],LISTAS[],3,0)</f>
        <v>750</v>
      </c>
      <c r="F3561" s="31"/>
    </row>
    <row r="3562" spans="1:6" ht="15" customHeight="1">
      <c r="A3562" s="31" t="str">
        <f>+Table_2[[#This Row],[Producto]]&amp;Table_2[[#This Row],[Numero]]</f>
        <v>CONECTORES PLASTICOS MANGUERAS103</v>
      </c>
      <c r="B3562" t="s">
        <v>41</v>
      </c>
      <c r="C3562">
        <v>103</v>
      </c>
      <c r="D3562" t="s">
        <v>12234</v>
      </c>
      <c r="E3562" s="115">
        <f>+VLOOKUP(Table_2[[#This Row],[ID]],LISTAS[],3,0)</f>
        <v>845</v>
      </c>
      <c r="F3562" s="31"/>
    </row>
    <row r="3563" spans="1:6" ht="15" customHeight="1">
      <c r="A3563" s="31" t="str">
        <f>+Table_2[[#This Row],[Producto]]&amp;Table_2[[#This Row],[Numero]]</f>
        <v>CONECTORES PLASTICOS MANGUERAS104</v>
      </c>
      <c r="B3563" t="s">
        <v>41</v>
      </c>
      <c r="C3563">
        <v>104</v>
      </c>
      <c r="D3563" t="s">
        <v>12235</v>
      </c>
      <c r="E3563" s="115">
        <f>+VLOOKUP(Table_2[[#This Row],[ID]],LISTAS[],3,0)</f>
        <v>935</v>
      </c>
      <c r="F3563" s="31"/>
    </row>
    <row r="3564" spans="1:6" ht="15" customHeight="1">
      <c r="A3564" s="31" t="str">
        <f>+Table_2[[#This Row],[Producto]]&amp;Table_2[[#This Row],[Numero]]</f>
        <v>CONECTORES PLASTICOS MANGUERAS105</v>
      </c>
      <c r="B3564" t="s">
        <v>41</v>
      </c>
      <c r="C3564">
        <v>105</v>
      </c>
      <c r="D3564" t="s">
        <v>12236</v>
      </c>
      <c r="E3564" s="115">
        <f>+VLOOKUP(Table_2[[#This Row],[ID]],LISTAS[],3,0)</f>
        <v>945</v>
      </c>
      <c r="F3564" s="31"/>
    </row>
    <row r="3565" spans="1:6" ht="15" customHeight="1">
      <c r="A3565" s="31" t="str">
        <f>+Table_2[[#This Row],[Producto]]&amp;Table_2[[#This Row],[Numero]]</f>
        <v>CONECTORES PLASTICOS MANGUERAS106</v>
      </c>
      <c r="B3565" t="s">
        <v>41</v>
      </c>
      <c r="C3565">
        <v>106</v>
      </c>
      <c r="D3565" t="s">
        <v>12237</v>
      </c>
      <c r="E3565" s="115">
        <f>+VLOOKUP(Table_2[[#This Row],[ID]],LISTAS[],3,0)</f>
        <v>945</v>
      </c>
      <c r="F3565" s="31"/>
    </row>
    <row r="3566" spans="1:6" ht="15" customHeight="1">
      <c r="A3566" s="31" t="str">
        <f>+Table_2[[#This Row],[Producto]]&amp;Table_2[[#This Row],[Numero]]</f>
        <v>CONECTORES PLASTICOS MANGUERAS107</v>
      </c>
      <c r="B3566" t="s">
        <v>41</v>
      </c>
      <c r="C3566">
        <v>107</v>
      </c>
      <c r="D3566" t="s">
        <v>12238</v>
      </c>
      <c r="E3566" s="115">
        <f>+VLOOKUP(Table_2[[#This Row],[ID]],LISTAS[],3,0)</f>
        <v>990</v>
      </c>
      <c r="F3566" s="31"/>
    </row>
    <row r="3567" spans="1:6" ht="15" customHeight="1">
      <c r="A3567" s="31" t="str">
        <f>+Table_2[[#This Row],[Producto]]&amp;Table_2[[#This Row],[Numero]]</f>
        <v>CONECTORES PLASTICOS MANGUERAS108</v>
      </c>
      <c r="B3567" t="s">
        <v>41</v>
      </c>
      <c r="C3567">
        <v>108</v>
      </c>
      <c r="D3567" t="s">
        <v>12239</v>
      </c>
      <c r="E3567" s="115">
        <f>+VLOOKUP(Table_2[[#This Row],[ID]],LISTAS[],3,0)</f>
        <v>1167</v>
      </c>
      <c r="F3567" s="31"/>
    </row>
    <row r="3568" spans="1:6" ht="15" customHeight="1">
      <c r="A3568" s="31" t="str">
        <f>+Table_2[[#This Row],[Producto]]&amp;Table_2[[#This Row],[Numero]]</f>
        <v>CONECTORES PLASTICOS MANGUERAS109</v>
      </c>
      <c r="B3568" t="s">
        <v>41</v>
      </c>
      <c r="C3568">
        <v>109</v>
      </c>
      <c r="D3568" t="s">
        <v>12240</v>
      </c>
      <c r="E3568" s="115">
        <f>+VLOOKUP(Table_2[[#This Row],[ID]],LISTAS[],3,0)</f>
        <v>1260</v>
      </c>
      <c r="F3568" s="31"/>
    </row>
    <row r="3569" spans="1:6" ht="15" customHeight="1">
      <c r="A3569" s="31" t="str">
        <f>+Table_2[[#This Row],[Producto]]&amp;Table_2[[#This Row],[Numero]]</f>
        <v>CONECTORES PLASTICOS MANGUERAS110</v>
      </c>
      <c r="B3569" t="s">
        <v>41</v>
      </c>
      <c r="C3569">
        <v>110</v>
      </c>
      <c r="D3569" t="s">
        <v>12241</v>
      </c>
      <c r="E3569" s="115">
        <f>+VLOOKUP(Table_2[[#This Row],[ID]],LISTAS[],3,0)</f>
        <v>1167</v>
      </c>
      <c r="F3569" s="31"/>
    </row>
    <row r="3570" spans="1:6" ht="15" customHeight="1">
      <c r="A3570" s="31" t="str">
        <f>+Table_2[[#This Row],[Producto]]&amp;Table_2[[#This Row],[Numero]]</f>
        <v>CONECTORES PLASTICOS MANGUERAS111</v>
      </c>
      <c r="B3570" t="s">
        <v>41</v>
      </c>
      <c r="C3570">
        <v>111</v>
      </c>
      <c r="D3570" t="s">
        <v>12242</v>
      </c>
      <c r="E3570" s="115">
        <f>+VLOOKUP(Table_2[[#This Row],[ID]],LISTAS[],3,0)</f>
        <v>1260</v>
      </c>
      <c r="F3570" s="31"/>
    </row>
    <row r="3571" spans="1:6" ht="15" customHeight="1">
      <c r="A3571" s="31" t="str">
        <f>+Table_2[[#This Row],[Producto]]&amp;Table_2[[#This Row],[Numero]]</f>
        <v>CONECTORES PLASTICOS MANGUERAS112</v>
      </c>
      <c r="B3571" t="s">
        <v>41</v>
      </c>
      <c r="C3571">
        <v>112</v>
      </c>
      <c r="D3571" t="s">
        <v>12243</v>
      </c>
      <c r="E3571" s="115">
        <f>+VLOOKUP(Table_2[[#This Row],[ID]],LISTAS[],3,0)</f>
        <v>1740</v>
      </c>
      <c r="F3571" s="31"/>
    </row>
    <row r="3572" spans="1:6" ht="15" customHeight="1">
      <c r="A3572" s="31" t="str">
        <f>+Table_2[[#This Row],[Producto]]&amp;Table_2[[#This Row],[Numero]]</f>
        <v>CONECTORES PLASTICOS MANGUERAS113</v>
      </c>
      <c r="B3572" t="s">
        <v>41</v>
      </c>
      <c r="C3572">
        <v>113</v>
      </c>
      <c r="D3572" t="s">
        <v>12244</v>
      </c>
      <c r="E3572" s="115">
        <f>+VLOOKUP(Table_2[[#This Row],[ID]],LISTAS[],3,0)</f>
        <v>1950</v>
      </c>
      <c r="F3572" s="31"/>
    </row>
    <row r="3573" spans="1:6" ht="15" customHeight="1">
      <c r="A3573" s="31" t="str">
        <f>+Table_2[[#This Row],[Producto]]&amp;Table_2[[#This Row],[Numero]]</f>
        <v>CONECTORES PLASTICOS MANGUERAS114</v>
      </c>
      <c r="B3573" t="s">
        <v>41</v>
      </c>
      <c r="C3573">
        <v>114</v>
      </c>
      <c r="D3573" t="s">
        <v>12245</v>
      </c>
      <c r="E3573" s="115">
        <f>+VLOOKUP(Table_2[[#This Row],[ID]],LISTAS[],3,0)</f>
        <v>1167</v>
      </c>
      <c r="F3573" s="31"/>
    </row>
    <row r="3574" spans="1:6" ht="15" customHeight="1">
      <c r="A3574" s="31" t="str">
        <f>+Table_2[[#This Row],[Producto]]&amp;Table_2[[#This Row],[Numero]]</f>
        <v>CONECTORES PLASTICOS MANGUERAS115</v>
      </c>
      <c r="B3574" t="s">
        <v>41</v>
      </c>
      <c r="C3574">
        <v>115</v>
      </c>
      <c r="D3574" t="s">
        <v>12246</v>
      </c>
      <c r="E3574" s="115">
        <f>+VLOOKUP(Table_2[[#This Row],[ID]],LISTAS[],3,0)</f>
        <v>1260</v>
      </c>
      <c r="F3574" s="31"/>
    </row>
    <row r="3575" spans="1:6" ht="15" customHeight="1">
      <c r="A3575" s="31" t="str">
        <f>+Table_2[[#This Row],[Producto]]&amp;Table_2[[#This Row],[Numero]]</f>
        <v>CONECTORES PLASTICOS MANGUERAS116</v>
      </c>
      <c r="B3575" t="s">
        <v>41</v>
      </c>
      <c r="C3575">
        <v>116</v>
      </c>
      <c r="D3575" t="s">
        <v>12247</v>
      </c>
      <c r="E3575" s="115">
        <f>+VLOOKUP(Table_2[[#This Row],[ID]],LISTAS[],3,0)</f>
        <v>1260</v>
      </c>
      <c r="F3575" s="31"/>
    </row>
    <row r="3576" spans="1:6" ht="15" customHeight="1">
      <c r="A3576" s="31" t="str">
        <f>+Table_2[[#This Row],[Producto]]&amp;Table_2[[#This Row],[Numero]]</f>
        <v>CONECTORES PLASTICOS MANGUERAS117</v>
      </c>
      <c r="B3576" t="s">
        <v>41</v>
      </c>
      <c r="C3576">
        <v>117</v>
      </c>
      <c r="D3576" t="s">
        <v>12248</v>
      </c>
      <c r="E3576" s="115">
        <f>+VLOOKUP(Table_2[[#This Row],[ID]],LISTAS[],3,0)</f>
        <v>1260</v>
      </c>
      <c r="F3576" s="31"/>
    </row>
    <row r="3577" spans="1:6" ht="15" customHeight="1">
      <c r="A3577" s="31" t="str">
        <f>+Table_2[[#This Row],[Producto]]&amp;Table_2[[#This Row],[Numero]]</f>
        <v>CONECTORES PLASTICOS MANGUERAS118</v>
      </c>
      <c r="B3577" t="s">
        <v>41</v>
      </c>
      <c r="C3577">
        <v>118</v>
      </c>
      <c r="D3577" t="s">
        <v>12249</v>
      </c>
      <c r="E3577" s="115">
        <f>+VLOOKUP(Table_2[[#This Row],[ID]],LISTAS[],3,0)</f>
        <v>1260</v>
      </c>
      <c r="F3577" s="31"/>
    </row>
    <row r="3578" spans="1:6" ht="15" customHeight="1">
      <c r="A3578" s="31" t="str">
        <f>+Table_2[[#This Row],[Producto]]&amp;Table_2[[#This Row],[Numero]]</f>
        <v>CONECTORES PLASTICOS MANGUERAS119</v>
      </c>
      <c r="B3578" t="s">
        <v>41</v>
      </c>
      <c r="C3578">
        <v>119</v>
      </c>
      <c r="D3578" t="s">
        <v>12250</v>
      </c>
      <c r="E3578" s="115">
        <f>+VLOOKUP(Table_2[[#This Row],[ID]],LISTAS[],3,0)</f>
        <v>1374</v>
      </c>
      <c r="F3578" s="31"/>
    </row>
    <row r="3579" spans="1:6" ht="15" customHeight="1">
      <c r="A3579" s="31" t="str">
        <f>+Table_2[[#This Row],[Producto]]&amp;Table_2[[#This Row],[Numero]]</f>
        <v>CONECTORES PLASTICOS MANGUERAS120</v>
      </c>
      <c r="B3579" t="s">
        <v>41</v>
      </c>
      <c r="C3579">
        <v>120</v>
      </c>
      <c r="D3579" t="s">
        <v>12251</v>
      </c>
      <c r="E3579" s="115">
        <f>+VLOOKUP(Table_2[[#This Row],[ID]],LISTAS[],3,0)</f>
        <v>1167</v>
      </c>
      <c r="F3579" s="31"/>
    </row>
    <row r="3580" spans="1:6" ht="15" customHeight="1">
      <c r="A3580" s="31" t="str">
        <f>+Table_2[[#This Row],[Producto]]&amp;Table_2[[#This Row],[Numero]]</f>
        <v>CONECTORES PLASTICOS MANGUERAS121</v>
      </c>
      <c r="B3580" t="s">
        <v>41</v>
      </c>
      <c r="C3580">
        <v>121</v>
      </c>
      <c r="D3580" t="s">
        <v>12252</v>
      </c>
      <c r="E3580" s="115">
        <f>+VLOOKUP(Table_2[[#This Row],[ID]],LISTAS[],3,0)</f>
        <v>1260</v>
      </c>
      <c r="F3580" s="31"/>
    </row>
    <row r="3581" spans="1:6" ht="15" customHeight="1">
      <c r="A3581" s="31" t="str">
        <f>+Table_2[[#This Row],[Producto]]&amp;Table_2[[#This Row],[Numero]]</f>
        <v>CONECTORES PLASTICOS MANGUERAS122</v>
      </c>
      <c r="B3581" t="s">
        <v>41</v>
      </c>
      <c r="C3581">
        <v>122</v>
      </c>
      <c r="D3581" t="s">
        <v>12253</v>
      </c>
      <c r="E3581" s="115">
        <f>+VLOOKUP(Table_2[[#This Row],[ID]],LISTAS[],3,0)</f>
        <v>1374</v>
      </c>
      <c r="F3581" s="31"/>
    </row>
    <row r="3582" spans="1:6" ht="15" customHeight="1">
      <c r="A3582" s="31" t="str">
        <f>+Table_2[[#This Row],[Producto]]&amp;Table_2[[#This Row],[Numero]]</f>
        <v>CONECTORES PLASTICOS MANGUERAS123</v>
      </c>
      <c r="B3582" t="s">
        <v>41</v>
      </c>
      <c r="C3582">
        <v>123</v>
      </c>
      <c r="D3582" t="s">
        <v>12254</v>
      </c>
      <c r="E3582" s="115">
        <f>+VLOOKUP(Table_2[[#This Row],[ID]],LISTAS[],3,0)</f>
        <v>1374</v>
      </c>
      <c r="F3582" s="31"/>
    </row>
    <row r="3583" spans="1:6" ht="15" customHeight="1">
      <c r="A3583" s="31" t="str">
        <f>+Table_2[[#This Row],[Producto]]&amp;Table_2[[#This Row],[Numero]]</f>
        <v>CONECTORES PLASTICOS MANGUERAS124</v>
      </c>
      <c r="B3583" t="s">
        <v>41</v>
      </c>
      <c r="C3583">
        <v>124</v>
      </c>
      <c r="D3583" t="s">
        <v>12255</v>
      </c>
      <c r="E3583" s="115">
        <f>+VLOOKUP(Table_2[[#This Row],[ID]],LISTAS[],3,0)</f>
        <v>1374</v>
      </c>
      <c r="F3583" s="31"/>
    </row>
    <row r="3584" spans="1:6" ht="15" customHeight="1">
      <c r="A3584" s="31" t="str">
        <f>+Table_2[[#This Row],[Producto]]&amp;Table_2[[#This Row],[Numero]]</f>
        <v>CONECTORES PLASTICOS MANGUERAS125</v>
      </c>
      <c r="B3584" t="s">
        <v>41</v>
      </c>
      <c r="C3584">
        <v>125</v>
      </c>
      <c r="D3584" t="s">
        <v>12256</v>
      </c>
      <c r="E3584" s="115">
        <f>+VLOOKUP(Table_2[[#This Row],[ID]],LISTAS[],3,0)</f>
        <v>1680</v>
      </c>
      <c r="F3584" s="31"/>
    </row>
    <row r="3585" spans="1:6" ht="15" customHeight="1">
      <c r="A3585" s="31" t="str">
        <f>+Table_2[[#This Row],[Producto]]&amp;Table_2[[#This Row],[Numero]]</f>
        <v>CONECTORES PLASTICOS MANGUERAS126</v>
      </c>
      <c r="B3585" t="s">
        <v>41</v>
      </c>
      <c r="C3585">
        <v>126</v>
      </c>
      <c r="D3585" t="s">
        <v>12257</v>
      </c>
      <c r="E3585" s="115">
        <f>+VLOOKUP(Table_2[[#This Row],[ID]],LISTAS[],3,0)</f>
        <v>1750</v>
      </c>
      <c r="F3585" s="31"/>
    </row>
    <row r="3586" spans="1:6" ht="15" customHeight="1">
      <c r="A3586" s="31" t="str">
        <f>+Table_2[[#This Row],[Producto]]&amp;Table_2[[#This Row],[Numero]]</f>
        <v>CONECTORES PLASTICOS MANGUERAS127</v>
      </c>
      <c r="B3586" t="s">
        <v>41</v>
      </c>
      <c r="C3586">
        <v>127</v>
      </c>
      <c r="D3586" t="s">
        <v>12258</v>
      </c>
      <c r="E3586" s="115">
        <f>+VLOOKUP(Table_2[[#This Row],[ID]],LISTAS[],3,0)</f>
        <v>1950</v>
      </c>
      <c r="F3586" s="31"/>
    </row>
    <row r="3587" spans="1:6" ht="15" customHeight="1">
      <c r="A3587" s="31" t="str">
        <f>+Table_2[[#This Row],[Producto]]&amp;Table_2[[#This Row],[Numero]]</f>
        <v>CONECTORES PLASTICOS MANGUERAS128</v>
      </c>
      <c r="B3587" t="s">
        <v>41</v>
      </c>
      <c r="C3587">
        <v>128</v>
      </c>
      <c r="D3587" t="s">
        <v>12259</v>
      </c>
      <c r="E3587" s="115">
        <f>+VLOOKUP(Table_2[[#This Row],[ID]],LISTAS[],3,0)</f>
        <v>1750</v>
      </c>
      <c r="F3587" s="31"/>
    </row>
    <row r="3588" spans="1:6" ht="15" customHeight="1">
      <c r="A3588" s="31" t="str">
        <f>+Table_2[[#This Row],[Producto]]&amp;Table_2[[#This Row],[Numero]]</f>
        <v>CONECTORES PLASTICOS MANGUERAS129</v>
      </c>
      <c r="B3588" t="s">
        <v>41</v>
      </c>
      <c r="C3588">
        <v>129</v>
      </c>
      <c r="D3588" t="s">
        <v>12260</v>
      </c>
      <c r="E3588" s="115">
        <f>+VLOOKUP(Table_2[[#This Row],[ID]],LISTAS[],3,0)</f>
        <v>1950</v>
      </c>
      <c r="F3588" s="31"/>
    </row>
  </sheetData>
  <pageMargins left="0.70866141732283472" right="0.70866141732283472" top="0.74803149606299213" bottom="0.74803149606299213" header="0" footer="0"/>
  <pageSetup paperSize="9" scale="54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8ED3-AD21-4350-BD29-DC36C79848D3}">
  <dimension ref="A1:I3822"/>
  <sheetViews>
    <sheetView topLeftCell="A1182" workbookViewId="0">
      <selection activeCell="B1208" sqref="B1208"/>
    </sheetView>
  </sheetViews>
  <sheetFormatPr baseColWidth="10" defaultRowHeight="15"/>
  <cols>
    <col min="1" max="1" width="60.85546875" bestFit="1" customWidth="1"/>
    <col min="2" max="2" width="20.42578125" bestFit="1" customWidth="1"/>
    <col min="3" max="3" width="10" bestFit="1" customWidth="1"/>
    <col min="8" max="8" width="29.42578125" bestFit="1" customWidth="1"/>
    <col min="9" max="9" width="12.140625" bestFit="1" customWidth="1"/>
  </cols>
  <sheetData>
    <row r="1" spans="1:3">
      <c r="A1" t="s">
        <v>2921</v>
      </c>
      <c r="B1" t="s">
        <v>10378</v>
      </c>
      <c r="C1" t="s">
        <v>2924</v>
      </c>
    </row>
    <row r="2" spans="1:3">
      <c r="A2" t="s">
        <v>72</v>
      </c>
      <c r="B2" t="s">
        <v>7042</v>
      </c>
      <c r="C2">
        <v>1159.02</v>
      </c>
    </row>
    <row r="3" spans="1:3">
      <c r="A3" t="s">
        <v>73</v>
      </c>
      <c r="B3" t="s">
        <v>7043</v>
      </c>
      <c r="C3">
        <v>578.92999999999995</v>
      </c>
    </row>
    <row r="4" spans="1:3">
      <c r="A4" t="s">
        <v>74</v>
      </c>
      <c r="B4" t="s">
        <v>7044</v>
      </c>
      <c r="C4">
        <v>629.53</v>
      </c>
    </row>
    <row r="5" spans="1:3">
      <c r="A5" t="s">
        <v>75</v>
      </c>
      <c r="B5" t="s">
        <v>7045</v>
      </c>
      <c r="C5">
        <v>654.85</v>
      </c>
    </row>
    <row r="6" spans="1:3">
      <c r="A6" t="s">
        <v>76</v>
      </c>
      <c r="B6" t="s">
        <v>7046</v>
      </c>
      <c r="C6">
        <v>727.61</v>
      </c>
    </row>
    <row r="7" spans="1:3">
      <c r="A7" t="s">
        <v>77</v>
      </c>
      <c r="B7" t="s">
        <v>7047</v>
      </c>
      <c r="C7">
        <v>914.71</v>
      </c>
    </row>
    <row r="8" spans="1:3">
      <c r="A8" t="s">
        <v>78</v>
      </c>
      <c r="B8" t="s">
        <v>7048</v>
      </c>
      <c r="C8">
        <v>578.92999999999995</v>
      </c>
    </row>
    <row r="9" spans="1:3">
      <c r="A9" t="s">
        <v>79</v>
      </c>
      <c r="B9" t="s">
        <v>7049</v>
      </c>
      <c r="C9">
        <v>654.85</v>
      </c>
    </row>
    <row r="10" spans="1:3">
      <c r="A10" t="s">
        <v>80</v>
      </c>
      <c r="B10" t="s">
        <v>7050</v>
      </c>
      <c r="C10">
        <v>680.9</v>
      </c>
    </row>
    <row r="11" spans="1:3">
      <c r="A11" t="s">
        <v>81</v>
      </c>
      <c r="B11" t="s">
        <v>7051</v>
      </c>
      <c r="C11">
        <v>771.26</v>
      </c>
    </row>
    <row r="12" spans="1:3">
      <c r="A12" t="s">
        <v>82</v>
      </c>
      <c r="B12" t="s">
        <v>7052</v>
      </c>
      <c r="C12">
        <v>917.77</v>
      </c>
    </row>
    <row r="13" spans="1:3">
      <c r="A13" t="s">
        <v>83</v>
      </c>
      <c r="B13" t="s">
        <v>7053</v>
      </c>
      <c r="C13">
        <v>933.24</v>
      </c>
    </row>
    <row r="14" spans="1:3">
      <c r="A14" t="s">
        <v>84</v>
      </c>
      <c r="B14" t="s">
        <v>7054</v>
      </c>
      <c r="C14">
        <v>1202.08</v>
      </c>
    </row>
    <row r="15" spans="1:3">
      <c r="A15" t="s">
        <v>85</v>
      </c>
      <c r="B15" t="s">
        <v>7055</v>
      </c>
      <c r="C15">
        <v>622.52</v>
      </c>
    </row>
    <row r="16" spans="1:3">
      <c r="A16" t="s">
        <v>86</v>
      </c>
      <c r="B16" t="s">
        <v>7056</v>
      </c>
      <c r="C16">
        <v>800.37</v>
      </c>
    </row>
    <row r="17" spans="1:3">
      <c r="A17" t="s">
        <v>87</v>
      </c>
      <c r="B17" t="s">
        <v>7057</v>
      </c>
      <c r="C17">
        <v>858.58</v>
      </c>
    </row>
    <row r="18" spans="1:3">
      <c r="A18" t="s">
        <v>88</v>
      </c>
      <c r="B18" t="s">
        <v>7058</v>
      </c>
      <c r="C18">
        <v>771.26</v>
      </c>
    </row>
    <row r="19" spans="1:3">
      <c r="A19" t="s">
        <v>89</v>
      </c>
      <c r="B19" t="s">
        <v>7059</v>
      </c>
      <c r="C19">
        <v>873.13</v>
      </c>
    </row>
    <row r="20" spans="1:3">
      <c r="A20" t="s">
        <v>90</v>
      </c>
      <c r="B20" t="s">
        <v>7060</v>
      </c>
      <c r="C20">
        <v>671.31</v>
      </c>
    </row>
    <row r="21" spans="1:3">
      <c r="A21" t="s">
        <v>91</v>
      </c>
      <c r="B21" t="s">
        <v>7061</v>
      </c>
      <c r="C21">
        <v>683.95</v>
      </c>
    </row>
    <row r="22" spans="1:3">
      <c r="A22" t="s">
        <v>92</v>
      </c>
      <c r="B22" t="s">
        <v>7062</v>
      </c>
      <c r="C22">
        <v>669.4</v>
      </c>
    </row>
    <row r="23" spans="1:3">
      <c r="A23" t="s">
        <v>93</v>
      </c>
      <c r="B23" t="s">
        <v>7063</v>
      </c>
      <c r="C23">
        <v>1057.97</v>
      </c>
    </row>
    <row r="24" spans="1:3">
      <c r="A24" t="s">
        <v>94</v>
      </c>
      <c r="B24" t="s">
        <v>7064</v>
      </c>
      <c r="C24">
        <v>659.1</v>
      </c>
    </row>
    <row r="25" spans="1:3">
      <c r="A25" t="s">
        <v>95</v>
      </c>
      <c r="B25" t="s">
        <v>7065</v>
      </c>
      <c r="C25">
        <v>517.86</v>
      </c>
    </row>
    <row r="26" spans="1:3">
      <c r="A26" t="s">
        <v>96</v>
      </c>
      <c r="B26" t="s">
        <v>7066</v>
      </c>
      <c r="C26">
        <v>669.45</v>
      </c>
    </row>
    <row r="27" spans="1:3">
      <c r="A27" t="s">
        <v>97</v>
      </c>
      <c r="B27" t="s">
        <v>7067</v>
      </c>
      <c r="C27">
        <v>785.82</v>
      </c>
    </row>
    <row r="28" spans="1:3">
      <c r="A28" t="s">
        <v>98</v>
      </c>
      <c r="B28" t="s">
        <v>7068</v>
      </c>
      <c r="C28">
        <v>776.79</v>
      </c>
    </row>
    <row r="29" spans="1:3">
      <c r="A29" t="s">
        <v>99</v>
      </c>
      <c r="B29" t="s">
        <v>7069</v>
      </c>
      <c r="C29">
        <v>776.79</v>
      </c>
    </row>
    <row r="30" spans="1:3">
      <c r="A30" t="s">
        <v>100</v>
      </c>
      <c r="B30" t="s">
        <v>7070</v>
      </c>
      <c r="C30">
        <v>785.82</v>
      </c>
    </row>
    <row r="31" spans="1:3">
      <c r="A31" t="s">
        <v>101</v>
      </c>
      <c r="B31" t="s">
        <v>7071</v>
      </c>
      <c r="C31">
        <v>700.47</v>
      </c>
    </row>
    <row r="32" spans="1:3">
      <c r="A32" t="s">
        <v>102</v>
      </c>
      <c r="B32" t="s">
        <v>7072</v>
      </c>
      <c r="C32">
        <v>637.98</v>
      </c>
    </row>
    <row r="33" spans="1:3">
      <c r="A33" t="s">
        <v>103</v>
      </c>
      <c r="B33" t="s">
        <v>7073</v>
      </c>
      <c r="C33">
        <v>785.82</v>
      </c>
    </row>
    <row r="34" spans="1:3">
      <c r="A34" t="s">
        <v>104</v>
      </c>
      <c r="B34" t="s">
        <v>7074</v>
      </c>
      <c r="C34">
        <v>591.04999999999995</v>
      </c>
    </row>
    <row r="35" spans="1:3">
      <c r="A35" t="s">
        <v>105</v>
      </c>
      <c r="B35" t="s">
        <v>7075</v>
      </c>
      <c r="C35">
        <v>659.1</v>
      </c>
    </row>
    <row r="36" spans="1:3">
      <c r="A36" t="s">
        <v>106</v>
      </c>
      <c r="B36" t="s">
        <v>7076</v>
      </c>
      <c r="C36">
        <v>771.26</v>
      </c>
    </row>
    <row r="37" spans="1:3">
      <c r="A37" t="s">
        <v>107</v>
      </c>
      <c r="B37" t="s">
        <v>7077</v>
      </c>
      <c r="C37">
        <v>727.61</v>
      </c>
    </row>
    <row r="38" spans="1:3">
      <c r="A38" t="s">
        <v>108</v>
      </c>
      <c r="B38" t="s">
        <v>7078</v>
      </c>
      <c r="C38">
        <v>669.4</v>
      </c>
    </row>
    <row r="39" spans="1:3">
      <c r="A39" t="s">
        <v>109</v>
      </c>
      <c r="B39" t="s">
        <v>7079</v>
      </c>
      <c r="C39">
        <v>964.7</v>
      </c>
    </row>
    <row r="40" spans="1:3">
      <c r="A40" t="s">
        <v>110</v>
      </c>
      <c r="B40" t="s">
        <v>7080</v>
      </c>
      <c r="C40">
        <v>654.85</v>
      </c>
    </row>
    <row r="41" spans="1:3">
      <c r="A41" t="s">
        <v>111</v>
      </c>
      <c r="B41" t="s">
        <v>7081</v>
      </c>
      <c r="C41">
        <v>668.91</v>
      </c>
    </row>
    <row r="42" spans="1:3">
      <c r="A42" t="s">
        <v>112</v>
      </c>
      <c r="B42" t="s">
        <v>7082</v>
      </c>
      <c r="C42">
        <v>625.74</v>
      </c>
    </row>
    <row r="43" spans="1:3">
      <c r="A43" t="s">
        <v>113</v>
      </c>
      <c r="B43" t="s">
        <v>7083</v>
      </c>
      <c r="C43">
        <v>684.31</v>
      </c>
    </row>
    <row r="44" spans="1:3">
      <c r="A44" t="s">
        <v>114</v>
      </c>
      <c r="B44" t="s">
        <v>7084</v>
      </c>
      <c r="C44">
        <v>578.92999999999995</v>
      </c>
    </row>
    <row r="45" spans="1:3">
      <c r="A45" t="s">
        <v>115</v>
      </c>
      <c r="B45" t="s">
        <v>7085</v>
      </c>
      <c r="C45">
        <v>683.95</v>
      </c>
    </row>
    <row r="46" spans="1:3">
      <c r="A46" t="s">
        <v>116</v>
      </c>
      <c r="B46" t="s">
        <v>7086</v>
      </c>
      <c r="C46">
        <v>700.47</v>
      </c>
    </row>
    <row r="47" spans="1:3">
      <c r="A47" t="s">
        <v>117</v>
      </c>
      <c r="B47" t="s">
        <v>7087</v>
      </c>
      <c r="C47">
        <v>700.47</v>
      </c>
    </row>
    <row r="48" spans="1:3">
      <c r="A48" t="s">
        <v>118</v>
      </c>
      <c r="B48" t="s">
        <v>7088</v>
      </c>
      <c r="C48">
        <v>887.5</v>
      </c>
    </row>
    <row r="49" spans="1:3">
      <c r="A49" t="s">
        <v>119</v>
      </c>
      <c r="B49" t="s">
        <v>7089</v>
      </c>
      <c r="C49">
        <v>758.1</v>
      </c>
    </row>
    <row r="50" spans="1:3">
      <c r="A50" t="s">
        <v>120</v>
      </c>
      <c r="B50" t="s">
        <v>7090</v>
      </c>
      <c r="C50">
        <v>709.33</v>
      </c>
    </row>
    <row r="51" spans="1:3">
      <c r="A51" t="s">
        <v>121</v>
      </c>
      <c r="B51" t="s">
        <v>7091</v>
      </c>
      <c r="C51">
        <v>964.7</v>
      </c>
    </row>
    <row r="52" spans="1:3">
      <c r="A52" t="s">
        <v>122</v>
      </c>
      <c r="B52" t="s">
        <v>7092</v>
      </c>
      <c r="C52">
        <v>964.7</v>
      </c>
    </row>
    <row r="53" spans="1:3">
      <c r="A53" t="s">
        <v>123</v>
      </c>
      <c r="B53" t="s">
        <v>7093</v>
      </c>
      <c r="C53">
        <v>669.45</v>
      </c>
    </row>
    <row r="54" spans="1:3">
      <c r="A54" t="s">
        <v>124</v>
      </c>
      <c r="B54" t="s">
        <v>7094</v>
      </c>
      <c r="C54">
        <v>1018.65</v>
      </c>
    </row>
    <row r="55" spans="1:3">
      <c r="A55" t="s">
        <v>125</v>
      </c>
      <c r="B55" t="s">
        <v>7095</v>
      </c>
      <c r="C55">
        <v>669.45</v>
      </c>
    </row>
    <row r="56" spans="1:3">
      <c r="A56" t="s">
        <v>126</v>
      </c>
      <c r="B56" t="s">
        <v>7096</v>
      </c>
      <c r="C56">
        <v>778.17</v>
      </c>
    </row>
    <row r="57" spans="1:3">
      <c r="A57" t="s">
        <v>127</v>
      </c>
      <c r="B57" t="s">
        <v>7097</v>
      </c>
      <c r="C57">
        <v>578.92999999999995</v>
      </c>
    </row>
    <row r="58" spans="1:3">
      <c r="A58" t="s">
        <v>128</v>
      </c>
      <c r="B58" t="s">
        <v>7098</v>
      </c>
      <c r="C58">
        <v>1845.05</v>
      </c>
    </row>
    <row r="59" spans="1:3">
      <c r="A59" t="s">
        <v>129</v>
      </c>
      <c r="B59" t="s">
        <v>7099</v>
      </c>
      <c r="C59">
        <v>1088.8399999999999</v>
      </c>
    </row>
    <row r="60" spans="1:3">
      <c r="A60" t="s">
        <v>130</v>
      </c>
      <c r="B60" t="s">
        <v>7100</v>
      </c>
      <c r="C60">
        <v>964.7</v>
      </c>
    </row>
    <row r="61" spans="1:3">
      <c r="A61" t="s">
        <v>131</v>
      </c>
      <c r="B61" t="s">
        <v>7101</v>
      </c>
      <c r="C61">
        <v>964.7</v>
      </c>
    </row>
    <row r="62" spans="1:3">
      <c r="A62" t="s">
        <v>132</v>
      </c>
      <c r="B62" t="s">
        <v>7102</v>
      </c>
      <c r="C62">
        <v>910.22</v>
      </c>
    </row>
    <row r="63" spans="1:3">
      <c r="A63" t="s">
        <v>133</v>
      </c>
      <c r="B63" t="s">
        <v>7103</v>
      </c>
      <c r="C63">
        <v>1027.04</v>
      </c>
    </row>
    <row r="64" spans="1:3">
      <c r="A64" t="s">
        <v>134</v>
      </c>
      <c r="B64" t="s">
        <v>7104</v>
      </c>
      <c r="C64">
        <v>1244.49</v>
      </c>
    </row>
    <row r="65" spans="1:3">
      <c r="A65" t="s">
        <v>135</v>
      </c>
      <c r="B65" t="s">
        <v>7105</v>
      </c>
      <c r="C65">
        <v>1186.46</v>
      </c>
    </row>
    <row r="66" spans="1:3">
      <c r="A66" t="s">
        <v>136</v>
      </c>
      <c r="B66" t="s">
        <v>7106</v>
      </c>
      <c r="C66">
        <v>1027.04</v>
      </c>
    </row>
    <row r="67" spans="1:3">
      <c r="A67" t="s">
        <v>137</v>
      </c>
      <c r="B67" t="s">
        <v>7107</v>
      </c>
      <c r="C67">
        <v>756.71</v>
      </c>
    </row>
    <row r="68" spans="1:3">
      <c r="A68" t="s">
        <v>138</v>
      </c>
      <c r="B68" t="s">
        <v>7108</v>
      </c>
      <c r="C68">
        <v>1244.49</v>
      </c>
    </row>
    <row r="69" spans="1:3">
      <c r="A69" t="s">
        <v>139</v>
      </c>
      <c r="B69" t="s">
        <v>7109</v>
      </c>
      <c r="C69">
        <v>683.78</v>
      </c>
    </row>
    <row r="70" spans="1:3">
      <c r="A70" t="s">
        <v>140</v>
      </c>
      <c r="B70" t="s">
        <v>7110</v>
      </c>
      <c r="C70">
        <v>669.45</v>
      </c>
    </row>
    <row r="71" spans="1:3">
      <c r="A71" t="s">
        <v>141</v>
      </c>
      <c r="B71" t="s">
        <v>7111</v>
      </c>
      <c r="C71">
        <v>1322.92</v>
      </c>
    </row>
    <row r="72" spans="1:3">
      <c r="A72" t="s">
        <v>142</v>
      </c>
      <c r="B72" t="s">
        <v>7112</v>
      </c>
      <c r="C72">
        <v>1049.1300000000001</v>
      </c>
    </row>
    <row r="73" spans="1:3">
      <c r="A73" t="s">
        <v>143</v>
      </c>
      <c r="B73" t="s">
        <v>7113</v>
      </c>
      <c r="C73">
        <v>1964.54</v>
      </c>
    </row>
    <row r="74" spans="1:3">
      <c r="A74" t="s">
        <v>144</v>
      </c>
      <c r="B74" t="s">
        <v>7114</v>
      </c>
      <c r="C74">
        <v>741.75</v>
      </c>
    </row>
    <row r="75" spans="1:3">
      <c r="A75" t="s">
        <v>145</v>
      </c>
      <c r="B75" t="s">
        <v>7115</v>
      </c>
      <c r="C75">
        <v>873.13</v>
      </c>
    </row>
    <row r="76" spans="1:3">
      <c r="A76" t="s">
        <v>146</v>
      </c>
      <c r="B76" t="s">
        <v>7116</v>
      </c>
      <c r="C76">
        <v>778.17</v>
      </c>
    </row>
    <row r="77" spans="1:3">
      <c r="A77" t="s">
        <v>147</v>
      </c>
      <c r="B77" t="s">
        <v>7117</v>
      </c>
      <c r="C77">
        <v>1013.24</v>
      </c>
    </row>
    <row r="78" spans="1:3">
      <c r="A78" t="s">
        <v>148</v>
      </c>
      <c r="B78" t="s">
        <v>7118</v>
      </c>
      <c r="C78">
        <v>829.47</v>
      </c>
    </row>
    <row r="79" spans="1:3">
      <c r="A79" t="s">
        <v>149</v>
      </c>
      <c r="B79" t="s">
        <v>7119</v>
      </c>
      <c r="C79">
        <v>578.92999999999995</v>
      </c>
    </row>
    <row r="80" spans="1:3">
      <c r="A80" t="s">
        <v>150</v>
      </c>
      <c r="B80" t="s">
        <v>7120</v>
      </c>
      <c r="C80">
        <v>691.6</v>
      </c>
    </row>
    <row r="81" spans="1:3">
      <c r="A81" t="s">
        <v>151</v>
      </c>
      <c r="B81" t="s">
        <v>7121</v>
      </c>
      <c r="C81">
        <v>933.24</v>
      </c>
    </row>
    <row r="82" spans="1:3">
      <c r="A82" t="s">
        <v>152</v>
      </c>
      <c r="B82" t="s">
        <v>7122</v>
      </c>
      <c r="C82">
        <v>839.97</v>
      </c>
    </row>
    <row r="83" spans="1:3">
      <c r="A83" t="s">
        <v>153</v>
      </c>
      <c r="B83" t="s">
        <v>7123</v>
      </c>
      <c r="C83">
        <v>902.31</v>
      </c>
    </row>
    <row r="84" spans="1:3">
      <c r="A84" t="s">
        <v>154</v>
      </c>
      <c r="B84" t="s">
        <v>7124</v>
      </c>
      <c r="C84">
        <v>902.31</v>
      </c>
    </row>
    <row r="85" spans="1:3">
      <c r="A85" t="s">
        <v>155</v>
      </c>
      <c r="B85" t="s">
        <v>7125</v>
      </c>
      <c r="C85">
        <v>642.4</v>
      </c>
    </row>
    <row r="86" spans="1:3">
      <c r="A86" t="s">
        <v>156</v>
      </c>
      <c r="B86" t="s">
        <v>7126</v>
      </c>
      <c r="C86">
        <v>839.97</v>
      </c>
    </row>
    <row r="87" spans="1:3">
      <c r="A87" t="s">
        <v>157</v>
      </c>
      <c r="B87" t="s">
        <v>7127</v>
      </c>
      <c r="C87">
        <v>1064</v>
      </c>
    </row>
    <row r="88" spans="1:3">
      <c r="A88" t="s">
        <v>158</v>
      </c>
      <c r="B88" t="s">
        <v>7128</v>
      </c>
      <c r="C88">
        <v>727.61</v>
      </c>
    </row>
    <row r="89" spans="1:3">
      <c r="A89" t="s">
        <v>159</v>
      </c>
      <c r="B89" t="s">
        <v>7129</v>
      </c>
      <c r="C89">
        <v>447.75</v>
      </c>
    </row>
    <row r="90" spans="1:3">
      <c r="A90" t="s">
        <v>160</v>
      </c>
      <c r="B90" t="s">
        <v>7130</v>
      </c>
      <c r="C90">
        <v>864.5</v>
      </c>
    </row>
    <row r="91" spans="1:3">
      <c r="A91" t="s">
        <v>161</v>
      </c>
      <c r="B91" t="s">
        <v>7131</v>
      </c>
      <c r="C91">
        <v>706.18</v>
      </c>
    </row>
    <row r="92" spans="1:3">
      <c r="A92" t="s">
        <v>162</v>
      </c>
      <c r="B92" t="s">
        <v>7132</v>
      </c>
      <c r="C92">
        <v>668.91</v>
      </c>
    </row>
    <row r="93" spans="1:3">
      <c r="A93" t="s">
        <v>163</v>
      </c>
      <c r="B93" t="s">
        <v>7133</v>
      </c>
      <c r="C93">
        <v>1073.43</v>
      </c>
    </row>
    <row r="94" spans="1:3">
      <c r="A94" t="s">
        <v>164</v>
      </c>
      <c r="B94" t="s">
        <v>7134</v>
      </c>
      <c r="C94">
        <v>713.06</v>
      </c>
    </row>
    <row r="95" spans="1:3">
      <c r="A95" t="s">
        <v>165</v>
      </c>
      <c r="B95" t="s">
        <v>7135</v>
      </c>
      <c r="C95">
        <v>1229.03</v>
      </c>
    </row>
    <row r="96" spans="1:3">
      <c r="A96" t="s">
        <v>166</v>
      </c>
      <c r="B96" t="s">
        <v>7136</v>
      </c>
      <c r="C96">
        <v>1027.04</v>
      </c>
    </row>
    <row r="97" spans="1:3">
      <c r="A97" t="s">
        <v>167</v>
      </c>
      <c r="B97" t="s">
        <v>7137</v>
      </c>
      <c r="C97">
        <v>744.8</v>
      </c>
    </row>
    <row r="98" spans="1:3">
      <c r="A98" t="s">
        <v>168</v>
      </c>
      <c r="B98" t="s">
        <v>7138</v>
      </c>
      <c r="C98">
        <v>771.26</v>
      </c>
    </row>
    <row r="99" spans="1:3">
      <c r="A99" t="s">
        <v>169</v>
      </c>
      <c r="B99" t="s">
        <v>7139</v>
      </c>
      <c r="C99">
        <v>756.71</v>
      </c>
    </row>
    <row r="100" spans="1:3">
      <c r="A100" t="s">
        <v>170</v>
      </c>
      <c r="B100" t="s">
        <v>7140</v>
      </c>
      <c r="C100">
        <v>1382.45</v>
      </c>
    </row>
    <row r="101" spans="1:3">
      <c r="A101" t="s">
        <v>171</v>
      </c>
      <c r="B101" t="s">
        <v>7141</v>
      </c>
      <c r="C101">
        <v>1633.55</v>
      </c>
    </row>
    <row r="102" spans="1:3">
      <c r="A102" t="s">
        <v>172</v>
      </c>
      <c r="B102" t="s">
        <v>7142</v>
      </c>
      <c r="C102">
        <v>1600.74</v>
      </c>
    </row>
    <row r="103" spans="1:3">
      <c r="A103" t="s">
        <v>173</v>
      </c>
      <c r="B103" t="s">
        <v>7143</v>
      </c>
      <c r="C103">
        <v>858.58</v>
      </c>
    </row>
    <row r="104" spans="1:3">
      <c r="A104" t="s">
        <v>174</v>
      </c>
      <c r="B104" t="s">
        <v>7144</v>
      </c>
      <c r="C104">
        <v>858.58</v>
      </c>
    </row>
    <row r="105" spans="1:3">
      <c r="A105" t="s">
        <v>175</v>
      </c>
      <c r="B105" t="s">
        <v>7145</v>
      </c>
      <c r="C105">
        <v>824.51</v>
      </c>
    </row>
    <row r="106" spans="1:3">
      <c r="A106" t="s">
        <v>176</v>
      </c>
      <c r="B106" t="s">
        <v>7146</v>
      </c>
      <c r="C106">
        <v>668.91</v>
      </c>
    </row>
    <row r="107" spans="1:3">
      <c r="A107" t="s">
        <v>177</v>
      </c>
      <c r="B107" t="s">
        <v>7147</v>
      </c>
      <c r="C107">
        <v>659.1</v>
      </c>
    </row>
    <row r="108" spans="1:3">
      <c r="A108" t="s">
        <v>178</v>
      </c>
      <c r="B108" t="s">
        <v>7148</v>
      </c>
      <c r="C108">
        <v>873.13</v>
      </c>
    </row>
    <row r="109" spans="1:3">
      <c r="A109" t="s">
        <v>179</v>
      </c>
      <c r="B109" t="s">
        <v>7149</v>
      </c>
      <c r="C109">
        <v>762.17</v>
      </c>
    </row>
    <row r="110" spans="1:3">
      <c r="A110" t="s">
        <v>180</v>
      </c>
      <c r="B110" t="s">
        <v>7150</v>
      </c>
      <c r="C110">
        <v>804.69</v>
      </c>
    </row>
    <row r="111" spans="1:3">
      <c r="A111" t="s">
        <v>181</v>
      </c>
      <c r="B111" t="s">
        <v>7151</v>
      </c>
      <c r="C111">
        <v>1013.24</v>
      </c>
    </row>
    <row r="112" spans="1:3">
      <c r="A112" t="s">
        <v>182</v>
      </c>
      <c r="B112" t="s">
        <v>7152</v>
      </c>
      <c r="C112">
        <v>886.9</v>
      </c>
    </row>
    <row r="113" spans="1:3">
      <c r="A113" t="s">
        <v>183</v>
      </c>
      <c r="B113" t="s">
        <v>7153</v>
      </c>
      <c r="C113">
        <v>785.82</v>
      </c>
    </row>
    <row r="114" spans="1:3">
      <c r="A114" t="s">
        <v>184</v>
      </c>
      <c r="B114" t="s">
        <v>7154</v>
      </c>
      <c r="C114">
        <v>1618.09</v>
      </c>
    </row>
    <row r="115" spans="1:3">
      <c r="A115" t="s">
        <v>185</v>
      </c>
      <c r="B115" t="s">
        <v>7155</v>
      </c>
      <c r="C115">
        <v>715.78</v>
      </c>
    </row>
    <row r="116" spans="1:3">
      <c r="A116" t="s">
        <v>186</v>
      </c>
      <c r="B116" t="s">
        <v>7156</v>
      </c>
      <c r="C116">
        <v>1120.52</v>
      </c>
    </row>
    <row r="117" spans="1:3">
      <c r="A117" t="s">
        <v>187</v>
      </c>
      <c r="B117" t="s">
        <v>7157</v>
      </c>
      <c r="C117">
        <v>698.5</v>
      </c>
    </row>
    <row r="118" spans="1:3">
      <c r="A118" t="s">
        <v>188</v>
      </c>
      <c r="B118" t="s">
        <v>7158</v>
      </c>
      <c r="C118">
        <v>578.92999999999995</v>
      </c>
    </row>
    <row r="119" spans="1:3">
      <c r="A119" t="s">
        <v>189</v>
      </c>
      <c r="B119" t="s">
        <v>7159</v>
      </c>
      <c r="C119">
        <v>654.85</v>
      </c>
    </row>
    <row r="120" spans="1:3">
      <c r="A120" t="s">
        <v>190</v>
      </c>
      <c r="B120" t="s">
        <v>7160</v>
      </c>
      <c r="C120">
        <v>1820.08</v>
      </c>
    </row>
    <row r="121" spans="1:3">
      <c r="A121" t="s">
        <v>191</v>
      </c>
      <c r="B121" t="s">
        <v>7161</v>
      </c>
      <c r="C121">
        <v>654.85</v>
      </c>
    </row>
    <row r="122" spans="1:3">
      <c r="A122" t="s">
        <v>192</v>
      </c>
      <c r="B122" t="s">
        <v>7162</v>
      </c>
      <c r="C122">
        <v>910.22</v>
      </c>
    </row>
    <row r="123" spans="1:3">
      <c r="A123" t="s">
        <v>193</v>
      </c>
      <c r="B123" t="s">
        <v>7163</v>
      </c>
      <c r="C123">
        <v>910.22</v>
      </c>
    </row>
    <row r="124" spans="1:3">
      <c r="A124" t="s">
        <v>194</v>
      </c>
      <c r="B124" t="s">
        <v>7164</v>
      </c>
      <c r="C124">
        <v>2182.8200000000002</v>
      </c>
    </row>
    <row r="125" spans="1:3">
      <c r="A125" t="s">
        <v>195</v>
      </c>
      <c r="B125" t="s">
        <v>7165</v>
      </c>
      <c r="C125">
        <v>668.91</v>
      </c>
    </row>
    <row r="126" spans="1:3">
      <c r="A126" t="s">
        <v>196</v>
      </c>
      <c r="B126" t="s">
        <v>7166</v>
      </c>
      <c r="C126">
        <v>2738.45</v>
      </c>
    </row>
    <row r="127" spans="1:3">
      <c r="A127" t="s">
        <v>197</v>
      </c>
      <c r="B127" t="s">
        <v>7167</v>
      </c>
      <c r="C127">
        <v>1773.75</v>
      </c>
    </row>
    <row r="128" spans="1:3">
      <c r="A128" t="s">
        <v>198</v>
      </c>
      <c r="B128" t="s">
        <v>7168</v>
      </c>
      <c r="C128">
        <v>2052.79</v>
      </c>
    </row>
    <row r="129" spans="1:3">
      <c r="A129" t="s">
        <v>199</v>
      </c>
      <c r="B129" t="s">
        <v>7169</v>
      </c>
      <c r="C129">
        <v>2052.79</v>
      </c>
    </row>
    <row r="130" spans="1:3">
      <c r="A130" t="s">
        <v>200</v>
      </c>
      <c r="B130" t="s">
        <v>7170</v>
      </c>
      <c r="C130">
        <v>1120.3</v>
      </c>
    </row>
    <row r="131" spans="1:3">
      <c r="A131" t="s">
        <v>201</v>
      </c>
      <c r="B131" t="s">
        <v>7171</v>
      </c>
      <c r="C131">
        <v>700.32</v>
      </c>
    </row>
    <row r="132" spans="1:3">
      <c r="A132" t="s">
        <v>202</v>
      </c>
      <c r="B132" t="s">
        <v>7172</v>
      </c>
      <c r="C132">
        <v>3111.5</v>
      </c>
    </row>
    <row r="133" spans="1:3">
      <c r="A133" t="s">
        <v>203</v>
      </c>
      <c r="B133" t="s">
        <v>7173</v>
      </c>
      <c r="C133">
        <v>1120.3</v>
      </c>
    </row>
    <row r="134" spans="1:3">
      <c r="A134" t="s">
        <v>204</v>
      </c>
      <c r="B134" t="s">
        <v>7174</v>
      </c>
      <c r="C134">
        <v>1477.95</v>
      </c>
    </row>
    <row r="135" spans="1:3">
      <c r="A135" t="s">
        <v>205</v>
      </c>
      <c r="B135" t="s">
        <v>7175</v>
      </c>
      <c r="C135">
        <v>1073.43</v>
      </c>
    </row>
    <row r="136" spans="1:3">
      <c r="A136" t="s">
        <v>206</v>
      </c>
      <c r="B136" t="s">
        <v>7176</v>
      </c>
      <c r="C136">
        <v>871.44</v>
      </c>
    </row>
    <row r="137" spans="1:3">
      <c r="A137" t="s">
        <v>207</v>
      </c>
      <c r="B137" t="s">
        <v>7177</v>
      </c>
      <c r="C137">
        <v>1088.8399999999999</v>
      </c>
    </row>
    <row r="138" spans="1:3">
      <c r="A138" t="s">
        <v>208</v>
      </c>
      <c r="B138" t="s">
        <v>7178</v>
      </c>
      <c r="C138">
        <v>895.53</v>
      </c>
    </row>
    <row r="139" spans="1:3">
      <c r="A139" t="s">
        <v>209</v>
      </c>
      <c r="B139" t="s">
        <v>7179</v>
      </c>
      <c r="C139">
        <v>858.58</v>
      </c>
    </row>
    <row r="140" spans="1:3">
      <c r="A140" t="s">
        <v>210</v>
      </c>
      <c r="B140" t="s">
        <v>7180</v>
      </c>
      <c r="C140">
        <v>911.07</v>
      </c>
    </row>
    <row r="141" spans="1:3">
      <c r="A141" t="s">
        <v>211</v>
      </c>
      <c r="B141" t="s">
        <v>7181</v>
      </c>
      <c r="C141">
        <v>1159.96</v>
      </c>
    </row>
    <row r="142" spans="1:3">
      <c r="A142" t="s">
        <v>212</v>
      </c>
      <c r="B142" t="s">
        <v>7182</v>
      </c>
      <c r="C142">
        <v>699.24</v>
      </c>
    </row>
    <row r="143" spans="1:3">
      <c r="A143" t="s">
        <v>213</v>
      </c>
      <c r="B143" t="s">
        <v>7183</v>
      </c>
      <c r="C143">
        <v>720.2</v>
      </c>
    </row>
    <row r="144" spans="1:3">
      <c r="A144" t="s">
        <v>214</v>
      </c>
      <c r="B144" t="s">
        <v>7184</v>
      </c>
      <c r="C144">
        <v>2219.5100000000002</v>
      </c>
    </row>
    <row r="145" spans="1:3">
      <c r="A145" t="s">
        <v>215</v>
      </c>
      <c r="B145" t="s">
        <v>7185</v>
      </c>
      <c r="C145">
        <v>1057.97</v>
      </c>
    </row>
    <row r="146" spans="1:3">
      <c r="A146" t="s">
        <v>216</v>
      </c>
      <c r="B146" t="s">
        <v>7186</v>
      </c>
      <c r="C146">
        <v>668.91</v>
      </c>
    </row>
    <row r="147" spans="1:3">
      <c r="A147" t="s">
        <v>217</v>
      </c>
      <c r="B147" t="s">
        <v>7187</v>
      </c>
      <c r="C147">
        <v>1120.3</v>
      </c>
    </row>
    <row r="148" spans="1:3">
      <c r="A148" t="s">
        <v>218</v>
      </c>
      <c r="B148" t="s">
        <v>7188</v>
      </c>
      <c r="C148">
        <v>800.37</v>
      </c>
    </row>
    <row r="149" spans="1:3">
      <c r="A149" t="s">
        <v>219</v>
      </c>
      <c r="B149" t="s">
        <v>7189</v>
      </c>
      <c r="C149">
        <v>1324.25</v>
      </c>
    </row>
    <row r="150" spans="1:3">
      <c r="A150" t="s">
        <v>220</v>
      </c>
      <c r="B150" t="s">
        <v>7190</v>
      </c>
      <c r="C150">
        <v>1018.65</v>
      </c>
    </row>
    <row r="151" spans="1:3">
      <c r="A151" t="s">
        <v>221</v>
      </c>
      <c r="B151" t="s">
        <v>7191</v>
      </c>
      <c r="C151">
        <v>902.31</v>
      </c>
    </row>
    <row r="152" spans="1:3">
      <c r="A152" t="s">
        <v>222</v>
      </c>
      <c r="B152" t="s">
        <v>7192</v>
      </c>
      <c r="C152">
        <v>949.24</v>
      </c>
    </row>
    <row r="153" spans="1:3">
      <c r="A153" t="s">
        <v>223</v>
      </c>
      <c r="B153" t="s">
        <v>7193</v>
      </c>
      <c r="C153">
        <v>873.13</v>
      </c>
    </row>
    <row r="154" spans="1:3">
      <c r="A154" t="s">
        <v>224</v>
      </c>
      <c r="B154" t="s">
        <v>7194</v>
      </c>
      <c r="C154">
        <v>1384.69</v>
      </c>
    </row>
    <row r="155" spans="1:3">
      <c r="A155" t="s">
        <v>225</v>
      </c>
      <c r="B155" t="s">
        <v>7195</v>
      </c>
      <c r="C155">
        <v>1018.65</v>
      </c>
    </row>
    <row r="156" spans="1:3">
      <c r="A156" t="s">
        <v>226</v>
      </c>
      <c r="B156" t="s">
        <v>7196</v>
      </c>
      <c r="C156">
        <v>839.97</v>
      </c>
    </row>
    <row r="157" spans="1:3">
      <c r="A157" t="s">
        <v>227</v>
      </c>
      <c r="B157" t="s">
        <v>7197</v>
      </c>
      <c r="C157">
        <v>949.24</v>
      </c>
    </row>
    <row r="158" spans="1:3">
      <c r="A158" t="s">
        <v>228</v>
      </c>
      <c r="B158" t="s">
        <v>7198</v>
      </c>
      <c r="C158">
        <v>1229.03</v>
      </c>
    </row>
    <row r="159" spans="1:3">
      <c r="A159" t="s">
        <v>229</v>
      </c>
      <c r="B159" t="s">
        <v>7199</v>
      </c>
      <c r="C159">
        <v>1018.65</v>
      </c>
    </row>
    <row r="160" spans="1:3">
      <c r="A160" t="s">
        <v>230</v>
      </c>
      <c r="B160" t="s">
        <v>7200</v>
      </c>
      <c r="C160">
        <v>1236.93</v>
      </c>
    </row>
    <row r="161" spans="1:3">
      <c r="A161" t="s">
        <v>231</v>
      </c>
      <c r="B161" t="s">
        <v>7201</v>
      </c>
      <c r="C161">
        <v>1891.78</v>
      </c>
    </row>
    <row r="162" spans="1:3">
      <c r="A162" t="s">
        <v>232</v>
      </c>
      <c r="B162" t="s">
        <v>7202</v>
      </c>
      <c r="C162">
        <v>1054.31</v>
      </c>
    </row>
    <row r="163" spans="1:3">
      <c r="A163" t="s">
        <v>233</v>
      </c>
      <c r="B163" t="s">
        <v>7203</v>
      </c>
      <c r="C163">
        <v>606.51</v>
      </c>
    </row>
    <row r="164" spans="1:3">
      <c r="A164" t="s">
        <v>234</v>
      </c>
      <c r="B164" t="s">
        <v>7204</v>
      </c>
      <c r="C164">
        <v>582.09</v>
      </c>
    </row>
    <row r="165" spans="1:3">
      <c r="A165" t="s">
        <v>235</v>
      </c>
      <c r="B165" t="s">
        <v>7205</v>
      </c>
      <c r="C165">
        <v>778.17</v>
      </c>
    </row>
    <row r="166" spans="1:3">
      <c r="A166" t="s">
        <v>236</v>
      </c>
      <c r="B166" t="s">
        <v>7206</v>
      </c>
      <c r="C166">
        <v>1042.5</v>
      </c>
    </row>
    <row r="167" spans="1:3">
      <c r="A167" t="s">
        <v>237</v>
      </c>
      <c r="B167" t="s">
        <v>7207</v>
      </c>
      <c r="C167">
        <v>839.97</v>
      </c>
    </row>
    <row r="168" spans="1:3">
      <c r="A168" t="s">
        <v>238</v>
      </c>
      <c r="B168" t="s">
        <v>7208</v>
      </c>
      <c r="C168">
        <v>1680.48</v>
      </c>
    </row>
    <row r="169" spans="1:3">
      <c r="A169" t="s">
        <v>239</v>
      </c>
      <c r="B169" t="s">
        <v>7209</v>
      </c>
      <c r="C169">
        <v>1680.48</v>
      </c>
    </row>
    <row r="170" spans="1:3">
      <c r="A170" t="s">
        <v>240</v>
      </c>
      <c r="B170" t="s">
        <v>7210</v>
      </c>
      <c r="C170">
        <v>731.24</v>
      </c>
    </row>
    <row r="171" spans="1:3">
      <c r="A171" t="s">
        <v>241</v>
      </c>
      <c r="B171" t="s">
        <v>7211</v>
      </c>
      <c r="C171">
        <v>1493.42</v>
      </c>
    </row>
    <row r="172" spans="1:3">
      <c r="A172" t="s">
        <v>242</v>
      </c>
      <c r="B172" t="s">
        <v>7212</v>
      </c>
      <c r="C172">
        <v>6316.27</v>
      </c>
    </row>
    <row r="173" spans="1:3">
      <c r="A173" t="s">
        <v>243</v>
      </c>
      <c r="B173" t="s">
        <v>7213</v>
      </c>
      <c r="C173">
        <v>5040.91</v>
      </c>
    </row>
    <row r="174" spans="1:3">
      <c r="A174" t="s">
        <v>244</v>
      </c>
      <c r="B174" t="s">
        <v>7214</v>
      </c>
      <c r="C174">
        <v>654.85</v>
      </c>
    </row>
    <row r="175" spans="1:3">
      <c r="A175" t="s">
        <v>245</v>
      </c>
      <c r="B175" t="s">
        <v>7215</v>
      </c>
      <c r="C175">
        <v>2209.1999999999998</v>
      </c>
    </row>
    <row r="176" spans="1:3">
      <c r="A176" t="s">
        <v>246</v>
      </c>
      <c r="B176" t="s">
        <v>7216</v>
      </c>
      <c r="C176">
        <v>980.17</v>
      </c>
    </row>
    <row r="177" spans="1:3">
      <c r="A177" t="s">
        <v>247</v>
      </c>
      <c r="B177" t="s">
        <v>7217</v>
      </c>
      <c r="C177">
        <v>980.17</v>
      </c>
    </row>
    <row r="178" spans="1:3">
      <c r="A178" t="s">
        <v>248</v>
      </c>
      <c r="B178" t="s">
        <v>7218</v>
      </c>
      <c r="C178">
        <v>980.17</v>
      </c>
    </row>
    <row r="179" spans="1:3">
      <c r="A179" t="s">
        <v>249</v>
      </c>
      <c r="B179" t="s">
        <v>7219</v>
      </c>
      <c r="C179">
        <v>1057.97</v>
      </c>
    </row>
    <row r="180" spans="1:3">
      <c r="A180" t="s">
        <v>250</v>
      </c>
      <c r="B180" t="s">
        <v>7220</v>
      </c>
      <c r="C180">
        <v>1057.97</v>
      </c>
    </row>
    <row r="181" spans="1:3">
      <c r="A181" t="s">
        <v>251</v>
      </c>
      <c r="B181" t="s">
        <v>7221</v>
      </c>
      <c r="C181">
        <v>1057.97</v>
      </c>
    </row>
    <row r="182" spans="1:3">
      <c r="A182" t="s">
        <v>252</v>
      </c>
      <c r="B182" t="s">
        <v>7222</v>
      </c>
      <c r="C182">
        <v>1046.57</v>
      </c>
    </row>
    <row r="183" spans="1:3">
      <c r="A183" t="s">
        <v>253</v>
      </c>
      <c r="B183" t="s">
        <v>7223</v>
      </c>
      <c r="C183">
        <v>1046.57</v>
      </c>
    </row>
    <row r="184" spans="1:3">
      <c r="A184" t="s">
        <v>254</v>
      </c>
      <c r="B184" t="s">
        <v>7224</v>
      </c>
      <c r="C184">
        <v>4584.1499999999996</v>
      </c>
    </row>
    <row r="185" spans="1:3">
      <c r="A185" t="s">
        <v>255</v>
      </c>
      <c r="B185" t="s">
        <v>7225</v>
      </c>
      <c r="C185">
        <v>1697.28</v>
      </c>
    </row>
    <row r="186" spans="1:3">
      <c r="A186" t="s">
        <v>256</v>
      </c>
      <c r="B186" t="s">
        <v>7226</v>
      </c>
      <c r="C186">
        <v>687.17</v>
      </c>
    </row>
    <row r="187" spans="1:3">
      <c r="A187" t="s">
        <v>257</v>
      </c>
      <c r="B187" t="s">
        <v>7227</v>
      </c>
      <c r="C187">
        <v>2037.3</v>
      </c>
    </row>
    <row r="188" spans="1:3">
      <c r="A188" t="s">
        <v>258</v>
      </c>
      <c r="B188" t="s">
        <v>7228</v>
      </c>
      <c r="C188">
        <v>1011.04</v>
      </c>
    </row>
    <row r="189" spans="1:3">
      <c r="A189" t="s">
        <v>259</v>
      </c>
      <c r="B189" t="s">
        <v>7229</v>
      </c>
      <c r="C189">
        <v>1120.3</v>
      </c>
    </row>
    <row r="190" spans="1:3">
      <c r="A190" t="s">
        <v>260</v>
      </c>
      <c r="B190" t="s">
        <v>7230</v>
      </c>
      <c r="C190">
        <v>2064.9899999999998</v>
      </c>
    </row>
    <row r="191" spans="1:3">
      <c r="A191" t="s">
        <v>261</v>
      </c>
      <c r="B191" t="s">
        <v>7231</v>
      </c>
      <c r="C191">
        <v>1455.21</v>
      </c>
    </row>
    <row r="192" spans="1:3">
      <c r="A192" t="s">
        <v>262</v>
      </c>
      <c r="B192" t="s">
        <v>7232</v>
      </c>
      <c r="C192">
        <v>1353.04</v>
      </c>
    </row>
    <row r="193" spans="1:3">
      <c r="A193" t="s">
        <v>263</v>
      </c>
      <c r="B193" t="s">
        <v>7233</v>
      </c>
      <c r="C193">
        <v>2504.9899999999998</v>
      </c>
    </row>
    <row r="194" spans="1:3">
      <c r="A194" t="s">
        <v>264</v>
      </c>
      <c r="B194" t="s">
        <v>7234</v>
      </c>
      <c r="C194">
        <v>1715.07</v>
      </c>
    </row>
    <row r="195" spans="1:3">
      <c r="A195" t="s">
        <v>265</v>
      </c>
      <c r="B195" t="s">
        <v>7235</v>
      </c>
      <c r="C195">
        <v>3531.49</v>
      </c>
    </row>
    <row r="196" spans="1:3">
      <c r="A196" t="s">
        <v>266</v>
      </c>
      <c r="B196" t="s">
        <v>7236</v>
      </c>
      <c r="C196">
        <v>3531.49</v>
      </c>
    </row>
    <row r="197" spans="1:3">
      <c r="A197" t="s">
        <v>267</v>
      </c>
      <c r="B197" t="s">
        <v>7237</v>
      </c>
      <c r="C197">
        <v>3531.49</v>
      </c>
    </row>
    <row r="198" spans="1:3">
      <c r="A198" t="s">
        <v>268</v>
      </c>
      <c r="B198" t="s">
        <v>7238</v>
      </c>
      <c r="C198">
        <v>4900.71</v>
      </c>
    </row>
    <row r="199" spans="1:3">
      <c r="A199" t="s">
        <v>269</v>
      </c>
      <c r="B199" t="s">
        <v>7239</v>
      </c>
      <c r="C199">
        <v>887.68</v>
      </c>
    </row>
    <row r="200" spans="1:3">
      <c r="A200" t="s">
        <v>270</v>
      </c>
      <c r="B200" t="s">
        <v>7240</v>
      </c>
      <c r="C200">
        <v>727.61</v>
      </c>
    </row>
    <row r="201" spans="1:3">
      <c r="A201" t="s">
        <v>271</v>
      </c>
      <c r="B201" t="s">
        <v>7241</v>
      </c>
      <c r="C201">
        <v>727.61</v>
      </c>
    </row>
    <row r="202" spans="1:3">
      <c r="A202" t="s">
        <v>272</v>
      </c>
      <c r="B202" t="s">
        <v>7242</v>
      </c>
      <c r="C202">
        <v>1135.07</v>
      </c>
    </row>
    <row r="203" spans="1:3">
      <c r="A203" t="s">
        <v>273</v>
      </c>
      <c r="B203" t="s">
        <v>7243</v>
      </c>
      <c r="C203">
        <v>1018.65</v>
      </c>
    </row>
    <row r="204" spans="1:3">
      <c r="A204" t="s">
        <v>274</v>
      </c>
      <c r="B204" t="s">
        <v>7244</v>
      </c>
      <c r="C204">
        <v>727.61</v>
      </c>
    </row>
    <row r="205" spans="1:3">
      <c r="A205" t="s">
        <v>275</v>
      </c>
      <c r="B205" t="s">
        <v>7245</v>
      </c>
      <c r="C205">
        <v>771.4</v>
      </c>
    </row>
    <row r="206" spans="1:3">
      <c r="A206" t="s">
        <v>276</v>
      </c>
      <c r="B206" t="s">
        <v>7246</v>
      </c>
      <c r="C206">
        <v>1353.35</v>
      </c>
    </row>
    <row r="207" spans="1:3">
      <c r="A207" t="s">
        <v>277</v>
      </c>
      <c r="B207" t="s">
        <v>7247</v>
      </c>
      <c r="C207">
        <v>785.82</v>
      </c>
    </row>
    <row r="208" spans="1:3">
      <c r="A208" t="s">
        <v>278</v>
      </c>
      <c r="B208" t="s">
        <v>7248</v>
      </c>
      <c r="C208">
        <v>771.26</v>
      </c>
    </row>
    <row r="209" spans="1:3">
      <c r="A209" t="s">
        <v>279</v>
      </c>
      <c r="B209" t="s">
        <v>7249</v>
      </c>
      <c r="C209">
        <v>885.77</v>
      </c>
    </row>
    <row r="210" spans="1:3">
      <c r="A210" t="s">
        <v>280</v>
      </c>
      <c r="B210" t="s">
        <v>7250</v>
      </c>
      <c r="C210">
        <v>1537</v>
      </c>
    </row>
    <row r="211" spans="1:3">
      <c r="A211" t="s">
        <v>281</v>
      </c>
      <c r="B211" t="s">
        <v>7251</v>
      </c>
      <c r="C211">
        <v>1455.21</v>
      </c>
    </row>
    <row r="212" spans="1:3">
      <c r="A212" t="s">
        <v>282</v>
      </c>
      <c r="B212" t="s">
        <v>7252</v>
      </c>
      <c r="C212">
        <v>1120.3</v>
      </c>
    </row>
    <row r="213" spans="1:3">
      <c r="A213" t="s">
        <v>283</v>
      </c>
      <c r="B213" t="s">
        <v>7253</v>
      </c>
      <c r="C213">
        <v>1107.05</v>
      </c>
    </row>
    <row r="214" spans="1:3">
      <c r="A214" t="s">
        <v>284</v>
      </c>
      <c r="B214" t="s">
        <v>7254</v>
      </c>
      <c r="C214">
        <v>3842.21</v>
      </c>
    </row>
    <row r="215" spans="1:3">
      <c r="A215" t="s">
        <v>285</v>
      </c>
      <c r="B215" t="s">
        <v>7255</v>
      </c>
      <c r="C215">
        <v>434.32</v>
      </c>
    </row>
    <row r="216" spans="1:3">
      <c r="A216" t="s">
        <v>286</v>
      </c>
      <c r="B216" t="s">
        <v>7256</v>
      </c>
      <c r="C216">
        <v>1237.33</v>
      </c>
    </row>
    <row r="217" spans="1:3">
      <c r="A217" t="s">
        <v>287</v>
      </c>
      <c r="B217" t="s">
        <v>7257</v>
      </c>
      <c r="C217">
        <v>654.85</v>
      </c>
    </row>
    <row r="218" spans="1:3">
      <c r="A218" t="s">
        <v>288</v>
      </c>
      <c r="B218" t="s">
        <v>7258</v>
      </c>
      <c r="C218">
        <v>1091.4100000000001</v>
      </c>
    </row>
    <row r="219" spans="1:3">
      <c r="A219" t="s">
        <v>289</v>
      </c>
      <c r="B219" t="s">
        <v>7259</v>
      </c>
      <c r="C219">
        <v>2162.27</v>
      </c>
    </row>
    <row r="220" spans="1:3">
      <c r="A220" t="s">
        <v>290</v>
      </c>
      <c r="B220" t="s">
        <v>7260</v>
      </c>
      <c r="C220">
        <v>582.09</v>
      </c>
    </row>
    <row r="221" spans="1:3">
      <c r="A221" t="s">
        <v>291</v>
      </c>
      <c r="B221" t="s">
        <v>7261</v>
      </c>
      <c r="C221">
        <v>1149.6199999999999</v>
      </c>
    </row>
    <row r="222" spans="1:3">
      <c r="A222" t="s">
        <v>292</v>
      </c>
      <c r="B222" t="s">
        <v>7262</v>
      </c>
      <c r="C222">
        <v>727.61</v>
      </c>
    </row>
    <row r="223" spans="1:3">
      <c r="A223" t="s">
        <v>293</v>
      </c>
      <c r="B223" t="s">
        <v>7263</v>
      </c>
      <c r="C223">
        <v>1809.09</v>
      </c>
    </row>
    <row r="224" spans="1:3">
      <c r="A224" t="s">
        <v>294</v>
      </c>
      <c r="B224" t="s">
        <v>7264</v>
      </c>
      <c r="C224">
        <v>1164.17</v>
      </c>
    </row>
    <row r="225" spans="1:3">
      <c r="A225" t="s">
        <v>295</v>
      </c>
      <c r="B225" t="s">
        <v>7265</v>
      </c>
      <c r="C225">
        <v>1458.61</v>
      </c>
    </row>
    <row r="226" spans="1:3">
      <c r="A226" t="s">
        <v>296</v>
      </c>
      <c r="B226" t="s">
        <v>7266</v>
      </c>
      <c r="C226">
        <v>1758.28</v>
      </c>
    </row>
    <row r="227" spans="1:3">
      <c r="A227" t="s">
        <v>297</v>
      </c>
      <c r="B227" t="s">
        <v>7267</v>
      </c>
      <c r="C227">
        <v>2396.8000000000002</v>
      </c>
    </row>
    <row r="228" spans="1:3">
      <c r="A228" t="s">
        <v>298</v>
      </c>
      <c r="B228" t="s">
        <v>7268</v>
      </c>
      <c r="C228">
        <v>4363.7</v>
      </c>
    </row>
    <row r="229" spans="1:3">
      <c r="A229" t="s">
        <v>299</v>
      </c>
      <c r="B229" t="s">
        <v>7269</v>
      </c>
      <c r="C229">
        <v>2209.54</v>
      </c>
    </row>
    <row r="230" spans="1:3">
      <c r="A230" t="s">
        <v>300</v>
      </c>
      <c r="B230" t="s">
        <v>7270</v>
      </c>
      <c r="C230">
        <v>2201.4299999999998</v>
      </c>
    </row>
    <row r="231" spans="1:3">
      <c r="A231" t="s">
        <v>301</v>
      </c>
      <c r="B231" t="s">
        <v>7271</v>
      </c>
      <c r="C231">
        <v>1309.69</v>
      </c>
    </row>
    <row r="232" spans="1:3">
      <c r="A232" t="s">
        <v>302</v>
      </c>
      <c r="B232" t="s">
        <v>7272</v>
      </c>
      <c r="C232">
        <v>3894.63</v>
      </c>
    </row>
    <row r="233" spans="1:3">
      <c r="A233" t="s">
        <v>303</v>
      </c>
      <c r="B233" t="s">
        <v>7273</v>
      </c>
      <c r="C233">
        <v>1458.61</v>
      </c>
    </row>
    <row r="234" spans="1:3">
      <c r="A234" t="s">
        <v>304</v>
      </c>
      <c r="B234" t="s">
        <v>7274</v>
      </c>
      <c r="C234">
        <v>2473.87</v>
      </c>
    </row>
    <row r="235" spans="1:3">
      <c r="A235" t="s">
        <v>305</v>
      </c>
      <c r="B235" t="s">
        <v>7275</v>
      </c>
      <c r="C235">
        <v>2037.3</v>
      </c>
    </row>
    <row r="236" spans="1:3">
      <c r="A236" t="s">
        <v>306</v>
      </c>
      <c r="B236" t="s">
        <v>7276</v>
      </c>
      <c r="C236">
        <v>4129.17</v>
      </c>
    </row>
    <row r="237" spans="1:3">
      <c r="A237" t="s">
        <v>307</v>
      </c>
      <c r="B237" t="s">
        <v>7277</v>
      </c>
      <c r="C237">
        <v>1732.37</v>
      </c>
    </row>
    <row r="238" spans="1:3">
      <c r="A238" t="s">
        <v>308</v>
      </c>
      <c r="B238" t="s">
        <v>7278</v>
      </c>
      <c r="C238">
        <v>1732.37</v>
      </c>
    </row>
    <row r="239" spans="1:3">
      <c r="A239" t="s">
        <v>309</v>
      </c>
      <c r="B239" t="s">
        <v>7279</v>
      </c>
      <c r="C239">
        <v>4571.78</v>
      </c>
    </row>
    <row r="240" spans="1:3">
      <c r="A240" t="s">
        <v>310</v>
      </c>
      <c r="B240" t="s">
        <v>7280</v>
      </c>
      <c r="C240">
        <v>5145.16</v>
      </c>
    </row>
    <row r="241" spans="1:3">
      <c r="A241" t="s">
        <v>311</v>
      </c>
      <c r="B241" t="s">
        <v>7281</v>
      </c>
      <c r="C241">
        <v>1309.69</v>
      </c>
    </row>
    <row r="242" spans="1:3">
      <c r="A242" t="s">
        <v>312</v>
      </c>
      <c r="B242" t="s">
        <v>7282</v>
      </c>
      <c r="C242">
        <v>1888.56</v>
      </c>
    </row>
    <row r="243" spans="1:3">
      <c r="A243" t="s">
        <v>313</v>
      </c>
      <c r="B243" t="s">
        <v>7283</v>
      </c>
      <c r="C243">
        <v>4220.22</v>
      </c>
    </row>
    <row r="244" spans="1:3">
      <c r="A244" t="s">
        <v>314</v>
      </c>
      <c r="B244" t="s">
        <v>7284</v>
      </c>
      <c r="C244">
        <v>4220.22</v>
      </c>
    </row>
    <row r="245" spans="1:3">
      <c r="A245" t="s">
        <v>315</v>
      </c>
      <c r="B245" t="s">
        <v>7285</v>
      </c>
      <c r="C245">
        <v>642.4</v>
      </c>
    </row>
    <row r="246" spans="1:3">
      <c r="A246" t="s">
        <v>316</v>
      </c>
      <c r="B246" t="s">
        <v>7286</v>
      </c>
      <c r="C246">
        <v>683.95</v>
      </c>
    </row>
    <row r="247" spans="1:3">
      <c r="A247" t="s">
        <v>317</v>
      </c>
      <c r="B247" t="s">
        <v>7287</v>
      </c>
      <c r="C247">
        <v>966.47</v>
      </c>
    </row>
    <row r="248" spans="1:3">
      <c r="A248" t="s">
        <v>318</v>
      </c>
      <c r="B248" t="s">
        <v>7288</v>
      </c>
      <c r="C248">
        <v>698.5</v>
      </c>
    </row>
    <row r="249" spans="1:3">
      <c r="A249" t="s">
        <v>319</v>
      </c>
      <c r="B249" t="s">
        <v>7289</v>
      </c>
      <c r="C249">
        <v>887.68</v>
      </c>
    </row>
    <row r="250" spans="1:3">
      <c r="A250" t="s">
        <v>320</v>
      </c>
      <c r="B250" t="s">
        <v>7290</v>
      </c>
      <c r="C250">
        <v>1164.17</v>
      </c>
    </row>
    <row r="251" spans="1:3">
      <c r="A251" t="s">
        <v>321</v>
      </c>
      <c r="B251" t="s">
        <v>7291</v>
      </c>
      <c r="C251">
        <v>1455.21</v>
      </c>
    </row>
    <row r="252" spans="1:3">
      <c r="A252" t="s">
        <v>322</v>
      </c>
      <c r="B252" t="s">
        <v>7292</v>
      </c>
      <c r="C252">
        <v>887.68</v>
      </c>
    </row>
    <row r="253" spans="1:3">
      <c r="A253" t="s">
        <v>323</v>
      </c>
      <c r="B253" t="s">
        <v>7293</v>
      </c>
      <c r="C253">
        <v>916.79</v>
      </c>
    </row>
    <row r="254" spans="1:3">
      <c r="A254" t="s">
        <v>324</v>
      </c>
      <c r="B254" t="s">
        <v>7294</v>
      </c>
      <c r="C254">
        <v>887.68</v>
      </c>
    </row>
    <row r="255" spans="1:3">
      <c r="A255" t="s">
        <v>325</v>
      </c>
      <c r="B255" t="s">
        <v>7295</v>
      </c>
      <c r="C255">
        <v>1527.98</v>
      </c>
    </row>
    <row r="256" spans="1:3">
      <c r="A256" t="s">
        <v>326</v>
      </c>
      <c r="B256" t="s">
        <v>7296</v>
      </c>
      <c r="C256">
        <v>1004.1</v>
      </c>
    </row>
    <row r="257" spans="1:3">
      <c r="A257" t="s">
        <v>327</v>
      </c>
      <c r="B257" t="s">
        <v>7297</v>
      </c>
      <c r="C257">
        <v>873.13</v>
      </c>
    </row>
    <row r="258" spans="1:3">
      <c r="A258" t="s">
        <v>328</v>
      </c>
      <c r="B258" t="s">
        <v>7298</v>
      </c>
      <c r="C258">
        <v>1454.79</v>
      </c>
    </row>
    <row r="259" spans="1:3">
      <c r="A259" t="s">
        <v>329</v>
      </c>
      <c r="B259" t="s">
        <v>7299</v>
      </c>
      <c r="C259">
        <v>1527.98</v>
      </c>
    </row>
    <row r="260" spans="1:3">
      <c r="A260" t="s">
        <v>330</v>
      </c>
      <c r="B260" t="s">
        <v>7300</v>
      </c>
      <c r="C260">
        <v>931.34</v>
      </c>
    </row>
    <row r="261" spans="1:3">
      <c r="A261" t="s">
        <v>331</v>
      </c>
      <c r="B261" t="s">
        <v>7301</v>
      </c>
      <c r="C261">
        <v>1018.65</v>
      </c>
    </row>
    <row r="262" spans="1:3">
      <c r="A262" t="s">
        <v>332</v>
      </c>
      <c r="B262" t="s">
        <v>7302</v>
      </c>
      <c r="C262">
        <v>785.82</v>
      </c>
    </row>
    <row r="263" spans="1:3">
      <c r="A263" t="s">
        <v>333</v>
      </c>
      <c r="B263" t="s">
        <v>7303</v>
      </c>
      <c r="C263">
        <v>887.68</v>
      </c>
    </row>
    <row r="264" spans="1:3">
      <c r="A264" t="s">
        <v>334</v>
      </c>
      <c r="B264" t="s">
        <v>7304</v>
      </c>
      <c r="C264">
        <v>1018.65</v>
      </c>
    </row>
    <row r="265" spans="1:3">
      <c r="A265" t="s">
        <v>335</v>
      </c>
      <c r="B265" t="s">
        <v>7305</v>
      </c>
      <c r="C265">
        <v>844.02</v>
      </c>
    </row>
    <row r="266" spans="1:3">
      <c r="A266" t="s">
        <v>336</v>
      </c>
      <c r="B266" t="s">
        <v>7306</v>
      </c>
      <c r="C266">
        <v>1527.98</v>
      </c>
    </row>
    <row r="267" spans="1:3">
      <c r="A267" t="s">
        <v>337</v>
      </c>
      <c r="B267" t="s">
        <v>7307</v>
      </c>
      <c r="C267">
        <v>1315.67</v>
      </c>
    </row>
    <row r="268" spans="1:3">
      <c r="A268" t="s">
        <v>338</v>
      </c>
      <c r="B268" t="s">
        <v>7308</v>
      </c>
      <c r="C268">
        <v>1018.65</v>
      </c>
    </row>
    <row r="269" spans="1:3">
      <c r="A269" t="s">
        <v>339</v>
      </c>
      <c r="B269" t="s">
        <v>7309</v>
      </c>
      <c r="C269">
        <v>1644.6</v>
      </c>
    </row>
    <row r="270" spans="1:3">
      <c r="A270" t="s">
        <v>340</v>
      </c>
      <c r="B270" t="s">
        <v>7310</v>
      </c>
      <c r="C270">
        <v>1821.21</v>
      </c>
    </row>
    <row r="271" spans="1:3">
      <c r="A271" t="s">
        <v>341</v>
      </c>
      <c r="B271" t="s">
        <v>7311</v>
      </c>
      <c r="C271">
        <v>1018.65</v>
      </c>
    </row>
    <row r="272" spans="1:3">
      <c r="A272" t="s">
        <v>342</v>
      </c>
      <c r="B272" t="s">
        <v>7312</v>
      </c>
      <c r="C272">
        <v>2182.8200000000002</v>
      </c>
    </row>
    <row r="273" spans="1:3">
      <c r="A273" t="s">
        <v>343</v>
      </c>
      <c r="B273" t="s">
        <v>7313</v>
      </c>
      <c r="C273">
        <v>1455.21</v>
      </c>
    </row>
    <row r="274" spans="1:3">
      <c r="A274" t="s">
        <v>344</v>
      </c>
      <c r="B274" t="s">
        <v>7314</v>
      </c>
      <c r="C274">
        <v>1353.35</v>
      </c>
    </row>
    <row r="275" spans="1:3">
      <c r="A275" t="s">
        <v>345</v>
      </c>
      <c r="B275" t="s">
        <v>7315</v>
      </c>
      <c r="C275">
        <v>3794.74</v>
      </c>
    </row>
    <row r="276" spans="1:3">
      <c r="A276" t="s">
        <v>346</v>
      </c>
      <c r="B276" t="s">
        <v>7316</v>
      </c>
      <c r="C276">
        <v>2182.8200000000002</v>
      </c>
    </row>
    <row r="277" spans="1:3">
      <c r="A277" t="s">
        <v>347</v>
      </c>
      <c r="B277" t="s">
        <v>7317</v>
      </c>
      <c r="C277">
        <v>669.45</v>
      </c>
    </row>
    <row r="278" spans="1:3">
      <c r="A278" t="s">
        <v>348</v>
      </c>
      <c r="B278" t="s">
        <v>7318</v>
      </c>
      <c r="C278">
        <v>1236.93</v>
      </c>
    </row>
    <row r="279" spans="1:3">
      <c r="A279" t="s">
        <v>349</v>
      </c>
      <c r="B279" t="s">
        <v>7319</v>
      </c>
      <c r="C279">
        <v>2025.95</v>
      </c>
    </row>
    <row r="280" spans="1:3">
      <c r="A280" t="s">
        <v>350</v>
      </c>
      <c r="B280" t="s">
        <v>7320</v>
      </c>
      <c r="C280">
        <v>868.09</v>
      </c>
    </row>
    <row r="281" spans="1:3">
      <c r="A281" t="s">
        <v>351</v>
      </c>
      <c r="B281" t="s">
        <v>7321</v>
      </c>
      <c r="C281">
        <v>871.76</v>
      </c>
    </row>
    <row r="282" spans="1:3">
      <c r="A282" t="s">
        <v>352</v>
      </c>
      <c r="B282" t="s">
        <v>7322</v>
      </c>
      <c r="C282">
        <v>960.44</v>
      </c>
    </row>
    <row r="283" spans="1:3">
      <c r="A283" t="s">
        <v>353</v>
      </c>
      <c r="B283" t="s">
        <v>7323</v>
      </c>
      <c r="C283">
        <v>713.06</v>
      </c>
    </row>
    <row r="284" spans="1:3">
      <c r="A284" t="s">
        <v>354</v>
      </c>
      <c r="B284" t="s">
        <v>7324</v>
      </c>
      <c r="C284">
        <v>3346.99</v>
      </c>
    </row>
    <row r="285" spans="1:3">
      <c r="A285" t="s">
        <v>355</v>
      </c>
      <c r="B285" t="s">
        <v>7325</v>
      </c>
      <c r="C285">
        <v>2017.17</v>
      </c>
    </row>
    <row r="286" spans="1:3">
      <c r="A286" t="s">
        <v>356</v>
      </c>
      <c r="B286" t="s">
        <v>7326</v>
      </c>
      <c r="C286">
        <v>1018.65</v>
      </c>
    </row>
    <row r="287" spans="1:3">
      <c r="A287" t="s">
        <v>357</v>
      </c>
      <c r="B287" t="s">
        <v>7327</v>
      </c>
      <c r="C287">
        <v>785.82</v>
      </c>
    </row>
    <row r="288" spans="1:3">
      <c r="A288" t="s">
        <v>358</v>
      </c>
      <c r="B288" t="s">
        <v>7328</v>
      </c>
      <c r="C288">
        <v>871.76</v>
      </c>
    </row>
    <row r="289" spans="1:3">
      <c r="A289" t="s">
        <v>359</v>
      </c>
      <c r="B289" t="s">
        <v>7329</v>
      </c>
      <c r="C289">
        <v>800.37</v>
      </c>
    </row>
    <row r="290" spans="1:3">
      <c r="A290" t="s">
        <v>360</v>
      </c>
      <c r="B290" t="s">
        <v>7330</v>
      </c>
      <c r="C290">
        <v>887.68</v>
      </c>
    </row>
    <row r="291" spans="1:3">
      <c r="A291" t="s">
        <v>361</v>
      </c>
      <c r="B291" t="s">
        <v>7331</v>
      </c>
      <c r="C291">
        <v>1018.65</v>
      </c>
    </row>
    <row r="292" spans="1:3">
      <c r="A292" t="s">
        <v>362</v>
      </c>
      <c r="B292" t="s">
        <v>7332</v>
      </c>
      <c r="C292">
        <v>1222.3800000000001</v>
      </c>
    </row>
    <row r="293" spans="1:3">
      <c r="A293" t="s">
        <v>363</v>
      </c>
      <c r="B293" t="s">
        <v>7333</v>
      </c>
      <c r="C293">
        <v>814</v>
      </c>
    </row>
    <row r="294" spans="1:3">
      <c r="A294" t="s">
        <v>364</v>
      </c>
      <c r="B294" t="s">
        <v>7334</v>
      </c>
      <c r="C294">
        <v>785.82</v>
      </c>
    </row>
    <row r="295" spans="1:3">
      <c r="A295" t="s">
        <v>365</v>
      </c>
      <c r="B295" t="s">
        <v>7335</v>
      </c>
      <c r="C295">
        <v>916.79</v>
      </c>
    </row>
    <row r="296" spans="1:3">
      <c r="A296" t="s">
        <v>366</v>
      </c>
      <c r="B296" t="s">
        <v>7336</v>
      </c>
      <c r="C296">
        <v>829.84</v>
      </c>
    </row>
    <row r="297" spans="1:3">
      <c r="A297" t="s">
        <v>367</v>
      </c>
      <c r="B297" t="s">
        <v>7337</v>
      </c>
      <c r="C297">
        <v>870.3</v>
      </c>
    </row>
    <row r="298" spans="1:3">
      <c r="A298" t="s">
        <v>368</v>
      </c>
      <c r="B298" t="s">
        <v>7338</v>
      </c>
      <c r="C298">
        <v>1074.51</v>
      </c>
    </row>
    <row r="299" spans="1:3">
      <c r="A299" t="s">
        <v>369</v>
      </c>
      <c r="B299" t="s">
        <v>7339</v>
      </c>
      <c r="C299">
        <v>829.47</v>
      </c>
    </row>
    <row r="300" spans="1:3">
      <c r="A300" t="s">
        <v>370</v>
      </c>
      <c r="B300" t="s">
        <v>7340</v>
      </c>
      <c r="C300">
        <v>1062.31</v>
      </c>
    </row>
    <row r="301" spans="1:3">
      <c r="A301" t="s">
        <v>371</v>
      </c>
      <c r="B301" t="s">
        <v>7341</v>
      </c>
      <c r="C301">
        <v>931.34</v>
      </c>
    </row>
    <row r="302" spans="1:3">
      <c r="A302" t="s">
        <v>372</v>
      </c>
      <c r="B302" t="s">
        <v>7342</v>
      </c>
      <c r="C302">
        <v>683.78</v>
      </c>
    </row>
    <row r="303" spans="1:3">
      <c r="A303" t="s">
        <v>373</v>
      </c>
      <c r="B303" t="s">
        <v>7343</v>
      </c>
      <c r="C303">
        <v>887.68</v>
      </c>
    </row>
    <row r="304" spans="1:3">
      <c r="A304" t="s">
        <v>374</v>
      </c>
      <c r="B304" t="s">
        <v>7344</v>
      </c>
      <c r="C304">
        <v>868.09</v>
      </c>
    </row>
    <row r="305" spans="1:3">
      <c r="A305" t="s">
        <v>375</v>
      </c>
      <c r="B305" t="s">
        <v>7345</v>
      </c>
      <c r="C305">
        <v>713.06</v>
      </c>
    </row>
    <row r="306" spans="1:3">
      <c r="A306" t="s">
        <v>376</v>
      </c>
      <c r="B306" t="s">
        <v>7346</v>
      </c>
      <c r="C306">
        <v>713.06</v>
      </c>
    </row>
    <row r="307" spans="1:3">
      <c r="A307" t="s">
        <v>377</v>
      </c>
      <c r="B307" t="s">
        <v>7347</v>
      </c>
      <c r="C307">
        <v>669.45</v>
      </c>
    </row>
    <row r="308" spans="1:3">
      <c r="A308" t="s">
        <v>378</v>
      </c>
      <c r="B308" t="s">
        <v>7348</v>
      </c>
      <c r="C308">
        <v>669.45</v>
      </c>
    </row>
    <row r="309" spans="1:3">
      <c r="A309" t="s">
        <v>379</v>
      </c>
      <c r="B309" t="s">
        <v>7349</v>
      </c>
      <c r="C309">
        <v>669.45</v>
      </c>
    </row>
    <row r="310" spans="1:3">
      <c r="A310" t="s">
        <v>380</v>
      </c>
      <c r="B310" t="s">
        <v>7350</v>
      </c>
      <c r="C310">
        <v>785.82</v>
      </c>
    </row>
    <row r="311" spans="1:3">
      <c r="A311" t="s">
        <v>381</v>
      </c>
      <c r="B311" t="s">
        <v>7351</v>
      </c>
      <c r="C311">
        <v>683.78</v>
      </c>
    </row>
    <row r="312" spans="1:3">
      <c r="A312" t="s">
        <v>382</v>
      </c>
      <c r="B312" t="s">
        <v>7352</v>
      </c>
      <c r="C312">
        <v>960.44</v>
      </c>
    </row>
    <row r="313" spans="1:3">
      <c r="A313" t="s">
        <v>383</v>
      </c>
      <c r="B313" t="s">
        <v>7353</v>
      </c>
      <c r="C313">
        <v>785.82</v>
      </c>
    </row>
    <row r="314" spans="1:3">
      <c r="A314" t="s">
        <v>384</v>
      </c>
      <c r="B314" t="s">
        <v>7354</v>
      </c>
      <c r="C314">
        <v>1203.1199999999999</v>
      </c>
    </row>
    <row r="315" spans="1:3">
      <c r="A315" t="s">
        <v>385</v>
      </c>
      <c r="B315" t="s">
        <v>7355</v>
      </c>
      <c r="C315">
        <v>683.78</v>
      </c>
    </row>
    <row r="316" spans="1:3">
      <c r="A316" t="s">
        <v>386</v>
      </c>
      <c r="B316" t="s">
        <v>7356</v>
      </c>
      <c r="C316">
        <v>916.79</v>
      </c>
    </row>
    <row r="317" spans="1:3">
      <c r="A317" t="s">
        <v>387</v>
      </c>
      <c r="B317" t="s">
        <v>7357</v>
      </c>
      <c r="C317">
        <v>1018.65</v>
      </c>
    </row>
    <row r="318" spans="1:3">
      <c r="A318" t="s">
        <v>388</v>
      </c>
      <c r="B318" t="s">
        <v>7358</v>
      </c>
      <c r="C318">
        <v>800.37</v>
      </c>
    </row>
    <row r="319" spans="1:3">
      <c r="A319" t="s">
        <v>389</v>
      </c>
      <c r="B319" t="s">
        <v>7359</v>
      </c>
      <c r="C319">
        <v>1455.21</v>
      </c>
    </row>
    <row r="320" spans="1:3">
      <c r="A320" t="s">
        <v>390</v>
      </c>
      <c r="B320" t="s">
        <v>7360</v>
      </c>
      <c r="C320">
        <v>771.4</v>
      </c>
    </row>
    <row r="321" spans="1:3">
      <c r="A321" t="s">
        <v>391</v>
      </c>
      <c r="B321" t="s">
        <v>7361</v>
      </c>
      <c r="C321">
        <v>771.26</v>
      </c>
    </row>
    <row r="322" spans="1:3">
      <c r="A322" t="s">
        <v>392</v>
      </c>
      <c r="B322" t="s">
        <v>7362</v>
      </c>
      <c r="C322">
        <v>1573.83</v>
      </c>
    </row>
    <row r="323" spans="1:3">
      <c r="A323" t="s">
        <v>393</v>
      </c>
      <c r="B323" t="s">
        <v>7363</v>
      </c>
      <c r="C323">
        <v>1600.74</v>
      </c>
    </row>
    <row r="324" spans="1:3">
      <c r="A324" t="s">
        <v>394</v>
      </c>
      <c r="B324" t="s">
        <v>7364</v>
      </c>
      <c r="C324">
        <v>779.79</v>
      </c>
    </row>
    <row r="325" spans="1:3">
      <c r="A325" t="s">
        <v>395</v>
      </c>
      <c r="B325" t="s">
        <v>7365</v>
      </c>
      <c r="C325">
        <v>1126.93</v>
      </c>
    </row>
    <row r="326" spans="1:3">
      <c r="A326" t="s">
        <v>396</v>
      </c>
      <c r="B326" t="s">
        <v>7366</v>
      </c>
      <c r="C326">
        <v>1215.77</v>
      </c>
    </row>
    <row r="327" spans="1:3">
      <c r="A327" t="s">
        <v>397</v>
      </c>
      <c r="B327" t="s">
        <v>7367</v>
      </c>
      <c r="C327">
        <v>873.13</v>
      </c>
    </row>
    <row r="328" spans="1:3">
      <c r="A328" t="s">
        <v>398</v>
      </c>
      <c r="B328" t="s">
        <v>7368</v>
      </c>
      <c r="C328">
        <v>713.06</v>
      </c>
    </row>
    <row r="329" spans="1:3">
      <c r="A329" t="s">
        <v>399</v>
      </c>
      <c r="B329" t="s">
        <v>7369</v>
      </c>
      <c r="C329">
        <v>1025.96</v>
      </c>
    </row>
    <row r="330" spans="1:3">
      <c r="A330" t="s">
        <v>400</v>
      </c>
      <c r="B330" t="s">
        <v>7370</v>
      </c>
      <c r="C330">
        <v>2255.58</v>
      </c>
    </row>
    <row r="331" spans="1:3">
      <c r="A331" t="s">
        <v>401</v>
      </c>
      <c r="B331" t="s">
        <v>7371</v>
      </c>
      <c r="C331">
        <v>1394.65</v>
      </c>
    </row>
    <row r="332" spans="1:3">
      <c r="A332" t="s">
        <v>402</v>
      </c>
      <c r="B332" t="s">
        <v>7372</v>
      </c>
      <c r="C332">
        <v>940.94</v>
      </c>
    </row>
    <row r="333" spans="1:3">
      <c r="A333" t="s">
        <v>403</v>
      </c>
      <c r="B333" t="s">
        <v>7373</v>
      </c>
      <c r="C333">
        <v>1759.95</v>
      </c>
    </row>
    <row r="334" spans="1:3">
      <c r="A334" t="s">
        <v>404</v>
      </c>
      <c r="B334" t="s">
        <v>7374</v>
      </c>
      <c r="C334">
        <v>2619.39</v>
      </c>
    </row>
    <row r="335" spans="1:3">
      <c r="A335" t="s">
        <v>405</v>
      </c>
      <c r="B335" t="s">
        <v>7375</v>
      </c>
      <c r="C335">
        <v>871.76</v>
      </c>
    </row>
    <row r="336" spans="1:3">
      <c r="A336" t="s">
        <v>406</v>
      </c>
      <c r="B336" t="s">
        <v>7376</v>
      </c>
      <c r="C336">
        <v>2619.39</v>
      </c>
    </row>
    <row r="337" spans="1:3">
      <c r="A337" t="s">
        <v>407</v>
      </c>
      <c r="B337" t="s">
        <v>7377</v>
      </c>
      <c r="C337">
        <v>886.31</v>
      </c>
    </row>
    <row r="338" spans="1:3">
      <c r="A338" t="s">
        <v>408</v>
      </c>
      <c r="B338" t="s">
        <v>7378</v>
      </c>
      <c r="C338">
        <v>1280.5899999999999</v>
      </c>
    </row>
    <row r="339" spans="1:3">
      <c r="A339" t="s">
        <v>409</v>
      </c>
      <c r="B339" t="s">
        <v>7379</v>
      </c>
      <c r="C339">
        <v>1280.5899999999999</v>
      </c>
    </row>
    <row r="340" spans="1:3">
      <c r="A340" t="s">
        <v>410</v>
      </c>
      <c r="B340" t="s">
        <v>7380</v>
      </c>
      <c r="C340">
        <v>798</v>
      </c>
    </row>
    <row r="341" spans="1:3">
      <c r="A341" t="s">
        <v>411</v>
      </c>
      <c r="B341" t="s">
        <v>7381</v>
      </c>
      <c r="C341">
        <v>721.87</v>
      </c>
    </row>
    <row r="342" spans="1:3">
      <c r="A342" t="s">
        <v>412</v>
      </c>
      <c r="B342" t="s">
        <v>7382</v>
      </c>
      <c r="C342">
        <v>3201.47</v>
      </c>
    </row>
    <row r="343" spans="1:3">
      <c r="A343" t="s">
        <v>413</v>
      </c>
      <c r="B343" t="s">
        <v>7383</v>
      </c>
      <c r="C343">
        <v>669.45</v>
      </c>
    </row>
    <row r="344" spans="1:3">
      <c r="A344" t="s">
        <v>414</v>
      </c>
      <c r="B344" t="s">
        <v>7384</v>
      </c>
      <c r="C344">
        <v>1322.92</v>
      </c>
    </row>
    <row r="345" spans="1:3">
      <c r="A345" t="s">
        <v>415</v>
      </c>
      <c r="B345" t="s">
        <v>7385</v>
      </c>
      <c r="C345">
        <v>847.67</v>
      </c>
    </row>
    <row r="346" spans="1:3">
      <c r="A346" t="s">
        <v>416</v>
      </c>
      <c r="B346" t="s">
        <v>7386</v>
      </c>
      <c r="C346">
        <v>1396.5</v>
      </c>
    </row>
    <row r="347" spans="1:3">
      <c r="A347" t="s">
        <v>417</v>
      </c>
      <c r="B347" t="s">
        <v>7387</v>
      </c>
      <c r="C347">
        <v>1353.35</v>
      </c>
    </row>
    <row r="348" spans="1:3">
      <c r="A348" t="s">
        <v>418</v>
      </c>
      <c r="B348" t="s">
        <v>7388</v>
      </c>
      <c r="C348">
        <v>1353.35</v>
      </c>
    </row>
    <row r="349" spans="1:3">
      <c r="A349" t="s">
        <v>419</v>
      </c>
      <c r="B349" t="s">
        <v>7389</v>
      </c>
      <c r="C349">
        <v>992.19</v>
      </c>
    </row>
    <row r="350" spans="1:3">
      <c r="A350" t="s">
        <v>420</v>
      </c>
      <c r="B350" t="s">
        <v>7390</v>
      </c>
      <c r="C350">
        <v>992.19</v>
      </c>
    </row>
    <row r="351" spans="1:3">
      <c r="A351" t="s">
        <v>421</v>
      </c>
      <c r="B351" t="s">
        <v>7391</v>
      </c>
      <c r="C351">
        <v>825.15</v>
      </c>
    </row>
    <row r="352" spans="1:3">
      <c r="A352" t="s">
        <v>422</v>
      </c>
      <c r="B352" t="s">
        <v>7392</v>
      </c>
      <c r="C352">
        <v>1129.8800000000001</v>
      </c>
    </row>
    <row r="353" spans="1:3">
      <c r="A353" t="s">
        <v>423</v>
      </c>
      <c r="B353" t="s">
        <v>7393</v>
      </c>
      <c r="C353">
        <v>847.67</v>
      </c>
    </row>
    <row r="354" spans="1:3">
      <c r="A354" t="s">
        <v>424</v>
      </c>
      <c r="B354" t="s">
        <v>7394</v>
      </c>
      <c r="C354">
        <v>1045.33</v>
      </c>
    </row>
    <row r="355" spans="1:3">
      <c r="A355" t="s">
        <v>425</v>
      </c>
      <c r="B355" t="s">
        <v>7395</v>
      </c>
      <c r="C355">
        <v>1176.96</v>
      </c>
    </row>
    <row r="356" spans="1:3">
      <c r="A356" t="s">
        <v>426</v>
      </c>
      <c r="B356" t="s">
        <v>7396</v>
      </c>
      <c r="C356">
        <v>2182.8200000000002</v>
      </c>
    </row>
    <row r="357" spans="1:3">
      <c r="A357" t="s">
        <v>427</v>
      </c>
      <c r="B357" t="s">
        <v>7397</v>
      </c>
      <c r="C357">
        <v>1058.3399999999999</v>
      </c>
    </row>
    <row r="358" spans="1:3">
      <c r="A358" t="s">
        <v>428</v>
      </c>
      <c r="B358" t="s">
        <v>7398</v>
      </c>
      <c r="C358">
        <v>828.42</v>
      </c>
    </row>
    <row r="359" spans="1:3">
      <c r="A359" t="s">
        <v>429</v>
      </c>
      <c r="B359" t="s">
        <v>7399</v>
      </c>
      <c r="C359">
        <v>1094.19</v>
      </c>
    </row>
    <row r="360" spans="1:3">
      <c r="A360" t="s">
        <v>430</v>
      </c>
      <c r="B360" t="s">
        <v>7400</v>
      </c>
      <c r="C360">
        <v>1128.06</v>
      </c>
    </row>
    <row r="361" spans="1:3">
      <c r="A361" t="s">
        <v>431</v>
      </c>
      <c r="B361" t="s">
        <v>7401</v>
      </c>
      <c r="C361">
        <v>1104.3</v>
      </c>
    </row>
    <row r="362" spans="1:3">
      <c r="A362" t="s">
        <v>432</v>
      </c>
      <c r="B362" t="s">
        <v>7402</v>
      </c>
      <c r="C362">
        <v>2643.63</v>
      </c>
    </row>
    <row r="363" spans="1:3">
      <c r="A363" t="s">
        <v>433</v>
      </c>
      <c r="B363" t="s">
        <v>7403</v>
      </c>
      <c r="C363">
        <v>1746.26</v>
      </c>
    </row>
    <row r="364" spans="1:3">
      <c r="A364" t="s">
        <v>434</v>
      </c>
      <c r="B364" t="s">
        <v>7404</v>
      </c>
      <c r="C364">
        <v>913.27</v>
      </c>
    </row>
    <row r="365" spans="1:3">
      <c r="A365" t="s">
        <v>435</v>
      </c>
      <c r="B365" t="s">
        <v>7405</v>
      </c>
      <c r="C365">
        <v>1746.26</v>
      </c>
    </row>
    <row r="366" spans="1:3">
      <c r="A366" t="s">
        <v>436</v>
      </c>
      <c r="B366" t="s">
        <v>7406</v>
      </c>
      <c r="C366">
        <v>1164.17</v>
      </c>
    </row>
    <row r="367" spans="1:3">
      <c r="A367" t="s">
        <v>437</v>
      </c>
      <c r="B367" t="s">
        <v>7407</v>
      </c>
      <c r="C367">
        <v>798</v>
      </c>
    </row>
    <row r="368" spans="1:3">
      <c r="A368" t="s">
        <v>438</v>
      </c>
      <c r="B368" t="s">
        <v>7408</v>
      </c>
      <c r="C368">
        <v>609.92999999999995</v>
      </c>
    </row>
    <row r="369" spans="1:3">
      <c r="A369" t="s">
        <v>439</v>
      </c>
      <c r="B369" t="s">
        <v>7409</v>
      </c>
      <c r="C369">
        <v>800.33</v>
      </c>
    </row>
    <row r="370" spans="1:3">
      <c r="A370" t="s">
        <v>440</v>
      </c>
      <c r="B370" t="s">
        <v>7410</v>
      </c>
      <c r="C370">
        <v>1319.23</v>
      </c>
    </row>
    <row r="371" spans="1:3">
      <c r="A371" t="s">
        <v>441</v>
      </c>
      <c r="B371" t="s">
        <v>7411</v>
      </c>
      <c r="C371">
        <v>1412.35</v>
      </c>
    </row>
    <row r="372" spans="1:3">
      <c r="A372" t="s">
        <v>442</v>
      </c>
      <c r="B372" t="s">
        <v>7412</v>
      </c>
      <c r="C372">
        <v>1250.2</v>
      </c>
    </row>
    <row r="373" spans="1:3">
      <c r="A373" t="s">
        <v>443</v>
      </c>
      <c r="B373" t="s">
        <v>7413</v>
      </c>
      <c r="C373">
        <v>1637.2</v>
      </c>
    </row>
    <row r="374" spans="1:3">
      <c r="A374" t="s">
        <v>444</v>
      </c>
      <c r="B374" t="s">
        <v>7414</v>
      </c>
      <c r="C374">
        <v>1319.23</v>
      </c>
    </row>
    <row r="375" spans="1:3">
      <c r="A375" t="s">
        <v>445</v>
      </c>
      <c r="B375" t="s">
        <v>7415</v>
      </c>
      <c r="C375">
        <v>1341.73</v>
      </c>
    </row>
    <row r="376" spans="1:3">
      <c r="A376" t="s">
        <v>446</v>
      </c>
      <c r="B376" t="s">
        <v>7416</v>
      </c>
      <c r="C376">
        <v>1341.73</v>
      </c>
    </row>
    <row r="377" spans="1:3">
      <c r="A377" t="s">
        <v>447</v>
      </c>
      <c r="B377" t="s">
        <v>7417</v>
      </c>
      <c r="C377">
        <v>1915.01</v>
      </c>
    </row>
    <row r="378" spans="1:3">
      <c r="A378" t="s">
        <v>448</v>
      </c>
      <c r="B378" t="s">
        <v>7418</v>
      </c>
      <c r="C378">
        <v>1243.33</v>
      </c>
    </row>
    <row r="379" spans="1:3">
      <c r="A379" t="s">
        <v>449</v>
      </c>
      <c r="B379" t="s">
        <v>7419</v>
      </c>
      <c r="C379">
        <v>786.41</v>
      </c>
    </row>
    <row r="380" spans="1:3">
      <c r="A380" t="s">
        <v>450</v>
      </c>
      <c r="B380" t="s">
        <v>7420</v>
      </c>
      <c r="C380">
        <v>786.41</v>
      </c>
    </row>
    <row r="381" spans="1:3">
      <c r="A381" t="s">
        <v>451</v>
      </c>
      <c r="B381" t="s">
        <v>7421</v>
      </c>
      <c r="C381">
        <v>1101.68</v>
      </c>
    </row>
    <row r="382" spans="1:3">
      <c r="A382" t="s">
        <v>452</v>
      </c>
      <c r="B382" t="s">
        <v>7422</v>
      </c>
      <c r="C382">
        <v>1341.73</v>
      </c>
    </row>
    <row r="383" spans="1:3">
      <c r="A383" t="s">
        <v>453</v>
      </c>
      <c r="B383" t="s">
        <v>7423</v>
      </c>
      <c r="C383">
        <v>854.8</v>
      </c>
    </row>
    <row r="384" spans="1:3">
      <c r="A384" t="s">
        <v>454</v>
      </c>
      <c r="B384" t="s">
        <v>7424</v>
      </c>
      <c r="C384">
        <v>944.3</v>
      </c>
    </row>
    <row r="385" spans="1:3">
      <c r="A385" t="s">
        <v>455</v>
      </c>
      <c r="B385" t="s">
        <v>7425</v>
      </c>
      <c r="C385">
        <v>1347.73</v>
      </c>
    </row>
    <row r="386" spans="1:3">
      <c r="A386" t="s">
        <v>456</v>
      </c>
      <c r="B386" t="s">
        <v>7426</v>
      </c>
      <c r="C386">
        <v>1030.92</v>
      </c>
    </row>
    <row r="387" spans="1:3">
      <c r="A387" t="s">
        <v>457</v>
      </c>
      <c r="B387" t="s">
        <v>7427</v>
      </c>
      <c r="C387">
        <v>800.33</v>
      </c>
    </row>
    <row r="388" spans="1:3">
      <c r="A388" t="s">
        <v>458</v>
      </c>
      <c r="B388" t="s">
        <v>7428</v>
      </c>
      <c r="C388">
        <v>2114.4299999999998</v>
      </c>
    </row>
    <row r="389" spans="1:3">
      <c r="A389" t="s">
        <v>459</v>
      </c>
      <c r="B389" t="s">
        <v>7429</v>
      </c>
      <c r="C389">
        <v>2070.67</v>
      </c>
    </row>
    <row r="390" spans="1:3">
      <c r="A390" t="s">
        <v>460</v>
      </c>
      <c r="B390" t="s">
        <v>7430</v>
      </c>
      <c r="C390">
        <v>654.84</v>
      </c>
    </row>
    <row r="391" spans="1:3">
      <c r="A391" t="s">
        <v>461</v>
      </c>
      <c r="B391" t="s">
        <v>7431</v>
      </c>
      <c r="C391">
        <v>2766.12</v>
      </c>
    </row>
    <row r="392" spans="1:3">
      <c r="A392" t="s">
        <v>462</v>
      </c>
      <c r="B392" t="s">
        <v>7432</v>
      </c>
      <c r="C392">
        <v>1302.4100000000001</v>
      </c>
    </row>
    <row r="393" spans="1:3">
      <c r="A393" t="s">
        <v>463</v>
      </c>
      <c r="B393" t="s">
        <v>7433</v>
      </c>
      <c r="C393">
        <v>1423.86</v>
      </c>
    </row>
    <row r="394" spans="1:3">
      <c r="A394" t="s">
        <v>464</v>
      </c>
      <c r="B394" t="s">
        <v>7434</v>
      </c>
      <c r="C394">
        <v>1302.4100000000001</v>
      </c>
    </row>
    <row r="395" spans="1:3">
      <c r="A395" t="s">
        <v>465</v>
      </c>
      <c r="B395" t="s">
        <v>7435</v>
      </c>
      <c r="C395">
        <v>860.93</v>
      </c>
    </row>
    <row r="396" spans="1:3">
      <c r="A396" t="s">
        <v>466</v>
      </c>
      <c r="B396" t="s">
        <v>7436</v>
      </c>
      <c r="C396">
        <v>1565.13</v>
      </c>
    </row>
    <row r="397" spans="1:3">
      <c r="A397" t="s">
        <v>467</v>
      </c>
      <c r="B397" t="s">
        <v>7437</v>
      </c>
      <c r="C397">
        <v>1807.47</v>
      </c>
    </row>
    <row r="398" spans="1:3">
      <c r="A398" t="s">
        <v>468</v>
      </c>
      <c r="B398" t="s">
        <v>7438</v>
      </c>
      <c r="C398">
        <v>1525.96</v>
      </c>
    </row>
    <row r="399" spans="1:3">
      <c r="A399" t="s">
        <v>469</v>
      </c>
      <c r="B399" t="s">
        <v>7439</v>
      </c>
      <c r="C399">
        <v>2127.79</v>
      </c>
    </row>
    <row r="400" spans="1:3">
      <c r="A400" t="s">
        <v>470</v>
      </c>
      <c r="B400" t="s">
        <v>7440</v>
      </c>
      <c r="C400">
        <v>1128</v>
      </c>
    </row>
    <row r="401" spans="1:3">
      <c r="A401" t="s">
        <v>471</v>
      </c>
      <c r="B401" t="s">
        <v>7441</v>
      </c>
      <c r="C401">
        <v>1361.26</v>
      </c>
    </row>
    <row r="402" spans="1:3">
      <c r="A402" t="s">
        <v>472</v>
      </c>
      <c r="B402" t="s">
        <v>7442</v>
      </c>
      <c r="C402">
        <v>1128</v>
      </c>
    </row>
    <row r="403" spans="1:3">
      <c r="A403" t="s">
        <v>473</v>
      </c>
      <c r="B403" t="s">
        <v>7443</v>
      </c>
      <c r="C403">
        <v>1112.1199999999999</v>
      </c>
    </row>
    <row r="404" spans="1:3">
      <c r="A404" t="s">
        <v>474</v>
      </c>
      <c r="B404" t="s">
        <v>7444</v>
      </c>
      <c r="C404">
        <v>1112.1199999999999</v>
      </c>
    </row>
    <row r="405" spans="1:3">
      <c r="A405" t="s">
        <v>475</v>
      </c>
      <c r="B405" t="s">
        <v>7445</v>
      </c>
      <c r="C405">
        <v>1165.72</v>
      </c>
    </row>
    <row r="406" spans="1:3">
      <c r="A406" t="s">
        <v>476</v>
      </c>
      <c r="B406" t="s">
        <v>7446</v>
      </c>
      <c r="C406">
        <v>1378.67</v>
      </c>
    </row>
    <row r="407" spans="1:3">
      <c r="A407" t="s">
        <v>477</v>
      </c>
      <c r="B407" t="s">
        <v>7447</v>
      </c>
      <c r="C407">
        <v>2116.64</v>
      </c>
    </row>
    <row r="408" spans="1:3">
      <c r="A408" t="s">
        <v>478</v>
      </c>
      <c r="B408" t="s">
        <v>7448</v>
      </c>
      <c r="C408">
        <v>1632.32</v>
      </c>
    </row>
    <row r="409" spans="1:3">
      <c r="A409" t="s">
        <v>479</v>
      </c>
      <c r="B409" t="s">
        <v>7449</v>
      </c>
      <c r="C409">
        <v>2331.84</v>
      </c>
    </row>
    <row r="410" spans="1:3">
      <c r="A410" t="s">
        <v>480</v>
      </c>
      <c r="B410" t="s">
        <v>7450</v>
      </c>
      <c r="C410">
        <v>2331.84</v>
      </c>
    </row>
    <row r="411" spans="1:3">
      <c r="A411" t="s">
        <v>481</v>
      </c>
      <c r="B411" t="s">
        <v>7451</v>
      </c>
      <c r="C411">
        <v>2690.44</v>
      </c>
    </row>
    <row r="412" spans="1:3">
      <c r="A412" t="s">
        <v>482</v>
      </c>
      <c r="B412" t="s">
        <v>7452</v>
      </c>
      <c r="C412">
        <v>2690.44</v>
      </c>
    </row>
    <row r="413" spans="1:3">
      <c r="A413" t="s">
        <v>483</v>
      </c>
      <c r="B413" t="s">
        <v>7453</v>
      </c>
      <c r="C413">
        <v>3408.08</v>
      </c>
    </row>
    <row r="414" spans="1:3">
      <c r="A414" t="s">
        <v>484</v>
      </c>
      <c r="B414" t="s">
        <v>7454</v>
      </c>
      <c r="C414">
        <v>2152.52</v>
      </c>
    </row>
    <row r="415" spans="1:3">
      <c r="A415" t="s">
        <v>485</v>
      </c>
      <c r="B415" t="s">
        <v>7455</v>
      </c>
      <c r="C415">
        <v>2331.84</v>
      </c>
    </row>
    <row r="416" spans="1:3">
      <c r="A416" t="s">
        <v>486</v>
      </c>
      <c r="B416" t="s">
        <v>7456</v>
      </c>
      <c r="C416">
        <v>3497.56</v>
      </c>
    </row>
    <row r="417" spans="1:3">
      <c r="A417" t="s">
        <v>487</v>
      </c>
      <c r="B417" t="s">
        <v>7457</v>
      </c>
      <c r="C417">
        <v>2511.12</v>
      </c>
    </row>
    <row r="418" spans="1:3">
      <c r="A418" t="s">
        <v>488</v>
      </c>
      <c r="B418" t="s">
        <v>7458</v>
      </c>
      <c r="C418">
        <v>2690.44</v>
      </c>
    </row>
    <row r="419" spans="1:3">
      <c r="A419" t="s">
        <v>489</v>
      </c>
      <c r="B419" t="s">
        <v>7459</v>
      </c>
      <c r="C419">
        <v>2869.76</v>
      </c>
    </row>
    <row r="420" spans="1:3">
      <c r="A420" t="s">
        <v>490</v>
      </c>
      <c r="B420" t="s">
        <v>7460</v>
      </c>
      <c r="C420">
        <v>3946.04</v>
      </c>
    </row>
    <row r="421" spans="1:3">
      <c r="A421" t="s">
        <v>491</v>
      </c>
      <c r="B421" t="s">
        <v>7461</v>
      </c>
      <c r="C421">
        <v>2869.76</v>
      </c>
    </row>
    <row r="422" spans="1:3">
      <c r="A422" t="s">
        <v>492</v>
      </c>
      <c r="B422" t="s">
        <v>7462</v>
      </c>
      <c r="C422">
        <v>2869.76</v>
      </c>
    </row>
    <row r="423" spans="1:3">
      <c r="A423" t="s">
        <v>493</v>
      </c>
      <c r="B423" t="s">
        <v>7463</v>
      </c>
      <c r="C423">
        <v>3049.08</v>
      </c>
    </row>
    <row r="424" spans="1:3">
      <c r="A424" t="s">
        <v>494</v>
      </c>
      <c r="B424" t="s">
        <v>7464</v>
      </c>
      <c r="C424">
        <v>3049.08</v>
      </c>
    </row>
    <row r="425" spans="1:3">
      <c r="A425" t="s">
        <v>495</v>
      </c>
      <c r="B425" t="s">
        <v>7465</v>
      </c>
      <c r="C425">
        <v>4484.32</v>
      </c>
    </row>
    <row r="426" spans="1:3">
      <c r="A426" t="s">
        <v>496</v>
      </c>
      <c r="B426" t="s">
        <v>7466</v>
      </c>
      <c r="C426">
        <v>3587.4</v>
      </c>
    </row>
    <row r="427" spans="1:3">
      <c r="A427" t="s">
        <v>497</v>
      </c>
      <c r="B427" t="s">
        <v>7467</v>
      </c>
      <c r="C427">
        <v>5022.28</v>
      </c>
    </row>
    <row r="428" spans="1:3">
      <c r="A428" t="s">
        <v>498</v>
      </c>
      <c r="B428" t="s">
        <v>7468</v>
      </c>
      <c r="C428">
        <v>1168.32</v>
      </c>
    </row>
    <row r="429" spans="1:3">
      <c r="A429" t="s">
        <v>499</v>
      </c>
      <c r="B429" t="s">
        <v>7469</v>
      </c>
      <c r="C429">
        <v>1168.32</v>
      </c>
    </row>
    <row r="430" spans="1:3">
      <c r="A430" t="s">
        <v>500</v>
      </c>
      <c r="B430" t="s">
        <v>7470</v>
      </c>
      <c r="C430">
        <v>1255.56</v>
      </c>
    </row>
    <row r="431" spans="1:3">
      <c r="A431" t="s">
        <v>501</v>
      </c>
      <c r="B431" t="s">
        <v>7471</v>
      </c>
      <c r="C431">
        <v>1372.04</v>
      </c>
    </row>
    <row r="432" spans="1:3">
      <c r="A432" t="s">
        <v>502</v>
      </c>
      <c r="B432" t="s">
        <v>7472</v>
      </c>
      <c r="C432">
        <v>1328.4</v>
      </c>
    </row>
    <row r="433" spans="1:3">
      <c r="A433" t="s">
        <v>503</v>
      </c>
      <c r="B433" t="s">
        <v>7473</v>
      </c>
      <c r="C433">
        <v>1168.32</v>
      </c>
    </row>
    <row r="434" spans="1:3">
      <c r="A434" t="s">
        <v>504</v>
      </c>
      <c r="B434" t="s">
        <v>7474</v>
      </c>
      <c r="C434">
        <v>1657.84</v>
      </c>
    </row>
    <row r="435" spans="1:3">
      <c r="A435" t="s">
        <v>505</v>
      </c>
      <c r="B435" t="s">
        <v>7475</v>
      </c>
      <c r="C435">
        <v>2331.84</v>
      </c>
    </row>
    <row r="436" spans="1:3">
      <c r="A436" t="s">
        <v>506</v>
      </c>
      <c r="B436" t="s">
        <v>7476</v>
      </c>
      <c r="C436">
        <v>2690.44</v>
      </c>
    </row>
    <row r="437" spans="1:3">
      <c r="A437" t="s">
        <v>507</v>
      </c>
      <c r="B437" t="s">
        <v>7477</v>
      </c>
      <c r="C437">
        <v>4125.32</v>
      </c>
    </row>
    <row r="438" spans="1:3">
      <c r="A438" t="s">
        <v>508</v>
      </c>
      <c r="B438" t="s">
        <v>7478</v>
      </c>
      <c r="C438">
        <v>2690.44</v>
      </c>
    </row>
    <row r="439" spans="1:3">
      <c r="A439" t="s">
        <v>509</v>
      </c>
      <c r="B439" t="s">
        <v>7479</v>
      </c>
      <c r="C439">
        <v>2869.76</v>
      </c>
    </row>
    <row r="440" spans="1:3">
      <c r="A440" t="s">
        <v>510</v>
      </c>
      <c r="B440" t="s">
        <v>7480</v>
      </c>
      <c r="C440">
        <v>3946.04</v>
      </c>
    </row>
    <row r="441" spans="1:3">
      <c r="A441" t="s">
        <v>511</v>
      </c>
      <c r="B441" t="s">
        <v>7481</v>
      </c>
      <c r="C441">
        <v>3141.52</v>
      </c>
    </row>
    <row r="442" spans="1:3">
      <c r="A442" t="s">
        <v>512</v>
      </c>
      <c r="B442" t="s">
        <v>7482</v>
      </c>
      <c r="C442">
        <v>3228.76</v>
      </c>
    </row>
    <row r="443" spans="1:3">
      <c r="A443" t="s">
        <v>513</v>
      </c>
      <c r="B443" t="s">
        <v>7483</v>
      </c>
      <c r="C443">
        <v>3587.4</v>
      </c>
    </row>
    <row r="444" spans="1:3">
      <c r="A444" t="s">
        <v>514</v>
      </c>
      <c r="B444" t="s">
        <v>7484</v>
      </c>
      <c r="C444">
        <v>4673.28</v>
      </c>
    </row>
    <row r="445" spans="1:3">
      <c r="A445" t="s">
        <v>515</v>
      </c>
      <c r="B445" t="s">
        <v>7485</v>
      </c>
      <c r="C445">
        <v>842.6</v>
      </c>
    </row>
    <row r="446" spans="1:3">
      <c r="A446" t="s">
        <v>516</v>
      </c>
      <c r="B446" t="s">
        <v>7486</v>
      </c>
      <c r="C446">
        <v>963.12</v>
      </c>
    </row>
    <row r="447" spans="1:3">
      <c r="A447" t="s">
        <v>517</v>
      </c>
      <c r="B447" t="s">
        <v>7487</v>
      </c>
      <c r="C447">
        <v>1054.08</v>
      </c>
    </row>
    <row r="448" spans="1:3">
      <c r="A448" t="s">
        <v>518</v>
      </c>
      <c r="B448" t="s">
        <v>7488</v>
      </c>
      <c r="C448">
        <v>811.92</v>
      </c>
    </row>
    <row r="449" spans="1:3">
      <c r="A449" t="s">
        <v>519</v>
      </c>
      <c r="B449" t="s">
        <v>7489</v>
      </c>
      <c r="C449">
        <v>811.92</v>
      </c>
    </row>
    <row r="450" spans="1:3">
      <c r="A450" t="s">
        <v>520</v>
      </c>
      <c r="B450" t="s">
        <v>7490</v>
      </c>
      <c r="C450">
        <v>811.92</v>
      </c>
    </row>
    <row r="451" spans="1:3">
      <c r="A451" t="s">
        <v>521</v>
      </c>
      <c r="B451" t="s">
        <v>7491</v>
      </c>
      <c r="C451">
        <v>811.92</v>
      </c>
    </row>
    <row r="452" spans="1:3">
      <c r="A452" t="s">
        <v>522</v>
      </c>
      <c r="B452" t="s">
        <v>7492</v>
      </c>
      <c r="C452">
        <v>811.92</v>
      </c>
    </row>
    <row r="453" spans="1:3">
      <c r="A453" t="s">
        <v>523</v>
      </c>
      <c r="B453" t="s">
        <v>7493</v>
      </c>
      <c r="C453">
        <v>916.16</v>
      </c>
    </row>
    <row r="454" spans="1:3">
      <c r="A454" t="s">
        <v>524</v>
      </c>
      <c r="B454" t="s">
        <v>7494</v>
      </c>
      <c r="C454">
        <v>1175.72</v>
      </c>
    </row>
    <row r="455" spans="1:3">
      <c r="A455" t="s">
        <v>525</v>
      </c>
      <c r="B455" t="s">
        <v>7495</v>
      </c>
      <c r="C455">
        <v>896.96</v>
      </c>
    </row>
    <row r="456" spans="1:3">
      <c r="A456" t="s">
        <v>526</v>
      </c>
      <c r="B456" t="s">
        <v>7496</v>
      </c>
      <c r="C456">
        <v>1175.72</v>
      </c>
    </row>
    <row r="457" spans="1:3">
      <c r="A457" t="s">
        <v>527</v>
      </c>
      <c r="B457" t="s">
        <v>7497</v>
      </c>
      <c r="C457">
        <v>1260.3599999999999</v>
      </c>
    </row>
    <row r="458" spans="1:3">
      <c r="A458" t="s">
        <v>528</v>
      </c>
      <c r="B458" t="s">
        <v>7498</v>
      </c>
      <c r="C458">
        <v>1175.72</v>
      </c>
    </row>
    <row r="459" spans="1:3">
      <c r="A459" t="s">
        <v>529</v>
      </c>
      <c r="B459" t="s">
        <v>7499</v>
      </c>
      <c r="C459">
        <v>1378.67</v>
      </c>
    </row>
    <row r="460" spans="1:3">
      <c r="A460" t="s">
        <v>530</v>
      </c>
      <c r="B460" t="s">
        <v>7500</v>
      </c>
      <c r="C460">
        <v>1260.3599999999999</v>
      </c>
    </row>
    <row r="461" spans="1:3">
      <c r="A461" t="s">
        <v>531</v>
      </c>
      <c r="B461" t="s">
        <v>7501</v>
      </c>
      <c r="C461">
        <v>1175.72</v>
      </c>
    </row>
    <row r="462" spans="1:3">
      <c r="A462" t="s">
        <v>532</v>
      </c>
      <c r="B462" t="s">
        <v>7502</v>
      </c>
      <c r="C462">
        <v>1175.72</v>
      </c>
    </row>
    <row r="463" spans="1:3">
      <c r="A463" t="s">
        <v>533</v>
      </c>
      <c r="B463" t="s">
        <v>7503</v>
      </c>
      <c r="C463">
        <v>1660.4</v>
      </c>
    </row>
    <row r="464" spans="1:3">
      <c r="A464" t="s">
        <v>534</v>
      </c>
      <c r="B464" t="s">
        <v>7504</v>
      </c>
      <c r="C464">
        <v>1660.4</v>
      </c>
    </row>
    <row r="465" spans="1:3">
      <c r="A465" t="s">
        <v>535</v>
      </c>
      <c r="B465" t="s">
        <v>7505</v>
      </c>
      <c r="C465">
        <v>1260.3599999999999</v>
      </c>
    </row>
    <row r="466" spans="1:3">
      <c r="A466" t="s">
        <v>536</v>
      </c>
      <c r="B466" t="s">
        <v>7506</v>
      </c>
      <c r="C466">
        <v>1333.2</v>
      </c>
    </row>
    <row r="467" spans="1:3">
      <c r="A467" t="s">
        <v>537</v>
      </c>
      <c r="B467" t="s">
        <v>7507</v>
      </c>
      <c r="C467">
        <v>1333.2</v>
      </c>
    </row>
    <row r="468" spans="1:3">
      <c r="A468" t="s">
        <v>538</v>
      </c>
      <c r="B468" t="s">
        <v>7508</v>
      </c>
      <c r="C468">
        <v>1260.3599999999999</v>
      </c>
    </row>
    <row r="469" spans="1:3">
      <c r="A469" t="s">
        <v>539</v>
      </c>
      <c r="B469" t="s">
        <v>7509</v>
      </c>
      <c r="C469">
        <v>1260.3599999999999</v>
      </c>
    </row>
    <row r="470" spans="1:3">
      <c r="A470" t="s">
        <v>540</v>
      </c>
      <c r="B470" t="s">
        <v>7510</v>
      </c>
      <c r="C470">
        <v>1211.96</v>
      </c>
    </row>
    <row r="471" spans="1:3">
      <c r="A471" t="s">
        <v>541</v>
      </c>
      <c r="B471" t="s">
        <v>7511</v>
      </c>
      <c r="C471">
        <v>1660.4</v>
      </c>
    </row>
    <row r="472" spans="1:3">
      <c r="A472" t="s">
        <v>542</v>
      </c>
      <c r="B472" t="s">
        <v>7512</v>
      </c>
      <c r="C472">
        <v>1299.2</v>
      </c>
    </row>
    <row r="473" spans="1:3">
      <c r="A473" t="s">
        <v>543</v>
      </c>
      <c r="B473" t="s">
        <v>7513</v>
      </c>
      <c r="C473">
        <v>1880</v>
      </c>
    </row>
    <row r="474" spans="1:3">
      <c r="A474" t="s">
        <v>544</v>
      </c>
      <c r="B474" t="s">
        <v>7514</v>
      </c>
      <c r="C474">
        <v>1566.67</v>
      </c>
    </row>
    <row r="475" spans="1:3">
      <c r="A475" t="s">
        <v>545</v>
      </c>
      <c r="B475" t="s">
        <v>7515</v>
      </c>
      <c r="C475">
        <v>2245.6799999999998</v>
      </c>
    </row>
    <row r="476" spans="1:3">
      <c r="A476" t="s">
        <v>546</v>
      </c>
      <c r="B476" t="s">
        <v>7516</v>
      </c>
      <c r="C476">
        <v>1417.88</v>
      </c>
    </row>
    <row r="477" spans="1:3">
      <c r="A477" t="s">
        <v>547</v>
      </c>
      <c r="B477" t="s">
        <v>7517</v>
      </c>
      <c r="C477">
        <v>1417.88</v>
      </c>
    </row>
    <row r="478" spans="1:3">
      <c r="A478" t="s">
        <v>548</v>
      </c>
      <c r="B478" t="s">
        <v>7518</v>
      </c>
      <c r="C478">
        <v>1417.88</v>
      </c>
    </row>
    <row r="479" spans="1:3">
      <c r="A479" t="s">
        <v>549</v>
      </c>
      <c r="B479" t="s">
        <v>7519</v>
      </c>
      <c r="C479">
        <v>1417.88</v>
      </c>
    </row>
    <row r="480" spans="1:3">
      <c r="A480" t="s">
        <v>550</v>
      </c>
      <c r="B480" t="s">
        <v>7520</v>
      </c>
      <c r="C480">
        <v>1660.4</v>
      </c>
    </row>
    <row r="481" spans="1:3">
      <c r="A481" t="s">
        <v>551</v>
      </c>
      <c r="B481" t="s">
        <v>7521</v>
      </c>
      <c r="C481">
        <v>811.92</v>
      </c>
    </row>
    <row r="482" spans="1:3">
      <c r="A482" t="s">
        <v>552</v>
      </c>
      <c r="B482" t="s">
        <v>7522</v>
      </c>
      <c r="C482">
        <v>811.92</v>
      </c>
    </row>
    <row r="483" spans="1:3">
      <c r="A483" t="s">
        <v>553</v>
      </c>
      <c r="B483" t="s">
        <v>7523</v>
      </c>
      <c r="C483">
        <v>811.92</v>
      </c>
    </row>
    <row r="484" spans="1:3">
      <c r="A484" t="s">
        <v>554</v>
      </c>
      <c r="B484" t="s">
        <v>7524</v>
      </c>
      <c r="C484">
        <v>811.92</v>
      </c>
    </row>
    <row r="485" spans="1:3">
      <c r="A485" t="s">
        <v>555</v>
      </c>
      <c r="B485" t="s">
        <v>7525</v>
      </c>
      <c r="C485">
        <v>811.92</v>
      </c>
    </row>
    <row r="486" spans="1:3">
      <c r="A486" t="s">
        <v>556</v>
      </c>
      <c r="B486" t="s">
        <v>7526</v>
      </c>
      <c r="C486">
        <v>811.92</v>
      </c>
    </row>
    <row r="487" spans="1:3">
      <c r="A487" t="s">
        <v>557</v>
      </c>
      <c r="B487" t="s">
        <v>7527</v>
      </c>
      <c r="C487">
        <v>811.92</v>
      </c>
    </row>
    <row r="488" spans="1:3">
      <c r="A488" t="s">
        <v>558</v>
      </c>
      <c r="B488" t="s">
        <v>7528</v>
      </c>
      <c r="C488">
        <v>811.92</v>
      </c>
    </row>
    <row r="489" spans="1:3">
      <c r="A489" t="s">
        <v>559</v>
      </c>
      <c r="B489" t="s">
        <v>7529</v>
      </c>
      <c r="C489">
        <v>1002.67</v>
      </c>
    </row>
    <row r="490" spans="1:3">
      <c r="A490" t="s">
        <v>560</v>
      </c>
      <c r="B490" t="s">
        <v>7530</v>
      </c>
      <c r="C490">
        <v>1183.7</v>
      </c>
    </row>
    <row r="491" spans="1:3">
      <c r="A491" t="s">
        <v>561</v>
      </c>
      <c r="B491" t="s">
        <v>7531</v>
      </c>
      <c r="C491">
        <v>811.92</v>
      </c>
    </row>
    <row r="492" spans="1:3">
      <c r="A492" t="s">
        <v>562</v>
      </c>
      <c r="B492" t="s">
        <v>7532</v>
      </c>
      <c r="C492">
        <v>811.92</v>
      </c>
    </row>
    <row r="493" spans="1:3">
      <c r="A493" t="s">
        <v>563</v>
      </c>
      <c r="B493" t="s">
        <v>7533</v>
      </c>
      <c r="C493">
        <v>940</v>
      </c>
    </row>
    <row r="494" spans="1:3">
      <c r="A494" t="s">
        <v>564</v>
      </c>
      <c r="B494" t="s">
        <v>7534</v>
      </c>
      <c r="C494">
        <v>3408.08</v>
      </c>
    </row>
    <row r="495" spans="1:3">
      <c r="A495" t="s">
        <v>565</v>
      </c>
      <c r="B495" t="s">
        <v>7535</v>
      </c>
      <c r="C495">
        <v>933.16</v>
      </c>
    </row>
    <row r="496" spans="1:3">
      <c r="A496" t="s">
        <v>566</v>
      </c>
      <c r="B496" t="s">
        <v>7536</v>
      </c>
      <c r="C496">
        <v>933.16</v>
      </c>
    </row>
    <row r="497" spans="1:3">
      <c r="A497" t="s">
        <v>567</v>
      </c>
      <c r="B497" t="s">
        <v>7537</v>
      </c>
      <c r="C497">
        <v>933.16</v>
      </c>
    </row>
    <row r="498" spans="1:3">
      <c r="A498" t="s">
        <v>568</v>
      </c>
      <c r="B498" t="s">
        <v>7538</v>
      </c>
      <c r="C498">
        <v>1512.52</v>
      </c>
    </row>
    <row r="499" spans="1:3">
      <c r="A499" t="s">
        <v>569</v>
      </c>
      <c r="B499" t="s">
        <v>7539</v>
      </c>
      <c r="C499">
        <v>1378.67</v>
      </c>
    </row>
    <row r="500" spans="1:3">
      <c r="A500" t="s">
        <v>570</v>
      </c>
      <c r="B500" t="s">
        <v>7540</v>
      </c>
      <c r="C500">
        <v>1883.36</v>
      </c>
    </row>
    <row r="501" spans="1:3">
      <c r="A501" t="s">
        <v>571</v>
      </c>
      <c r="B501" t="s">
        <v>7541</v>
      </c>
      <c r="C501">
        <v>2511.12</v>
      </c>
    </row>
    <row r="502" spans="1:3">
      <c r="A502" t="s">
        <v>572</v>
      </c>
      <c r="B502" t="s">
        <v>7542</v>
      </c>
      <c r="C502">
        <v>3138.92</v>
      </c>
    </row>
    <row r="503" spans="1:3">
      <c r="A503" t="s">
        <v>573</v>
      </c>
      <c r="B503" t="s">
        <v>7543</v>
      </c>
      <c r="C503">
        <v>1883.36</v>
      </c>
    </row>
    <row r="504" spans="1:3">
      <c r="A504" t="s">
        <v>574</v>
      </c>
      <c r="B504" t="s">
        <v>7544</v>
      </c>
      <c r="C504">
        <v>2959.6</v>
      </c>
    </row>
    <row r="505" spans="1:3">
      <c r="A505" t="s">
        <v>575</v>
      </c>
      <c r="B505" t="s">
        <v>7545</v>
      </c>
      <c r="C505">
        <v>4125.32</v>
      </c>
    </row>
    <row r="506" spans="1:3">
      <c r="A506" t="s">
        <v>576</v>
      </c>
      <c r="B506" t="s">
        <v>7546</v>
      </c>
      <c r="C506">
        <v>2152.52</v>
      </c>
    </row>
    <row r="507" spans="1:3">
      <c r="A507" t="s">
        <v>577</v>
      </c>
      <c r="B507" t="s">
        <v>7547</v>
      </c>
      <c r="C507">
        <v>2601</v>
      </c>
    </row>
    <row r="508" spans="1:3">
      <c r="A508" t="s">
        <v>578</v>
      </c>
      <c r="B508" t="s">
        <v>7548</v>
      </c>
      <c r="C508">
        <v>2017.92</v>
      </c>
    </row>
    <row r="509" spans="1:3">
      <c r="A509" t="s">
        <v>579</v>
      </c>
      <c r="B509" t="s">
        <v>7549</v>
      </c>
      <c r="C509">
        <v>2017.92</v>
      </c>
    </row>
    <row r="510" spans="1:3">
      <c r="A510" t="s">
        <v>580</v>
      </c>
      <c r="B510" t="s">
        <v>7550</v>
      </c>
      <c r="C510">
        <v>3228.76</v>
      </c>
    </row>
    <row r="511" spans="1:3">
      <c r="A511" t="s">
        <v>581</v>
      </c>
      <c r="B511" t="s">
        <v>7551</v>
      </c>
      <c r="C511">
        <v>2017.92</v>
      </c>
    </row>
    <row r="512" spans="1:3">
      <c r="A512" t="s">
        <v>582</v>
      </c>
      <c r="B512" t="s">
        <v>7552</v>
      </c>
      <c r="C512">
        <v>3094.2</v>
      </c>
    </row>
    <row r="513" spans="1:3">
      <c r="A513" t="s">
        <v>583</v>
      </c>
      <c r="B513" t="s">
        <v>7553</v>
      </c>
      <c r="C513">
        <v>2466.4</v>
      </c>
    </row>
    <row r="514" spans="1:3">
      <c r="A514" t="s">
        <v>584</v>
      </c>
      <c r="B514" t="s">
        <v>7554</v>
      </c>
      <c r="C514">
        <v>4304.6400000000003</v>
      </c>
    </row>
    <row r="515" spans="1:3">
      <c r="A515" t="s">
        <v>585</v>
      </c>
      <c r="B515" t="s">
        <v>7555</v>
      </c>
      <c r="C515">
        <v>1300.32</v>
      </c>
    </row>
    <row r="516" spans="1:3">
      <c r="A516" t="s">
        <v>586</v>
      </c>
      <c r="B516" t="s">
        <v>7556</v>
      </c>
      <c r="C516">
        <v>811.92</v>
      </c>
    </row>
    <row r="517" spans="1:3">
      <c r="A517" t="s">
        <v>587</v>
      </c>
      <c r="B517" t="s">
        <v>7557</v>
      </c>
      <c r="C517">
        <v>811.92</v>
      </c>
    </row>
    <row r="518" spans="1:3">
      <c r="A518" t="s">
        <v>588</v>
      </c>
      <c r="B518" t="s">
        <v>7558</v>
      </c>
      <c r="C518">
        <v>811.92</v>
      </c>
    </row>
    <row r="519" spans="1:3">
      <c r="A519" t="s">
        <v>589</v>
      </c>
      <c r="B519" t="s">
        <v>7559</v>
      </c>
      <c r="C519">
        <v>811.92</v>
      </c>
    </row>
    <row r="520" spans="1:3">
      <c r="A520" t="s">
        <v>590</v>
      </c>
      <c r="B520" t="s">
        <v>7560</v>
      </c>
      <c r="C520">
        <v>811.92</v>
      </c>
    </row>
    <row r="521" spans="1:3">
      <c r="A521" t="s">
        <v>591</v>
      </c>
      <c r="B521" t="s">
        <v>7561</v>
      </c>
      <c r="C521">
        <v>1300.32</v>
      </c>
    </row>
    <row r="522" spans="1:3">
      <c r="A522" t="s">
        <v>592</v>
      </c>
      <c r="B522" t="s">
        <v>7562</v>
      </c>
      <c r="C522">
        <v>1973.2</v>
      </c>
    </row>
    <row r="523" spans="1:3">
      <c r="A523" t="s">
        <v>593</v>
      </c>
      <c r="B523" t="s">
        <v>7563</v>
      </c>
      <c r="C523">
        <v>2152.52</v>
      </c>
    </row>
    <row r="524" spans="1:3">
      <c r="A524" t="s">
        <v>594</v>
      </c>
      <c r="B524" t="s">
        <v>7564</v>
      </c>
      <c r="C524">
        <v>1883.36</v>
      </c>
    </row>
    <row r="525" spans="1:3">
      <c r="A525" t="s">
        <v>595</v>
      </c>
      <c r="B525" t="s">
        <v>7565</v>
      </c>
      <c r="C525">
        <v>811.92</v>
      </c>
    </row>
    <row r="526" spans="1:3">
      <c r="A526" t="s">
        <v>596</v>
      </c>
      <c r="B526" t="s">
        <v>7566</v>
      </c>
      <c r="C526">
        <v>811.92</v>
      </c>
    </row>
    <row r="527" spans="1:3">
      <c r="A527" t="s">
        <v>597</v>
      </c>
      <c r="B527" t="s">
        <v>7567</v>
      </c>
      <c r="C527">
        <v>811.92</v>
      </c>
    </row>
    <row r="528" spans="1:3">
      <c r="A528" t="s">
        <v>598</v>
      </c>
      <c r="B528" t="s">
        <v>7568</v>
      </c>
      <c r="C528">
        <v>811.92</v>
      </c>
    </row>
    <row r="529" spans="1:3">
      <c r="A529" t="s">
        <v>599</v>
      </c>
      <c r="B529" t="s">
        <v>7569</v>
      </c>
      <c r="C529">
        <v>811.92</v>
      </c>
    </row>
    <row r="530" spans="1:3">
      <c r="A530" t="s">
        <v>600</v>
      </c>
      <c r="B530" t="s">
        <v>7570</v>
      </c>
      <c r="C530">
        <v>811.92</v>
      </c>
    </row>
    <row r="531" spans="1:3">
      <c r="A531" t="s">
        <v>601</v>
      </c>
      <c r="B531" t="s">
        <v>7571</v>
      </c>
      <c r="C531">
        <v>811.92</v>
      </c>
    </row>
    <row r="532" spans="1:3">
      <c r="A532" t="s">
        <v>602</v>
      </c>
      <c r="B532" t="s">
        <v>7572</v>
      </c>
      <c r="C532">
        <v>933.16</v>
      </c>
    </row>
    <row r="533" spans="1:3">
      <c r="A533" t="s">
        <v>603</v>
      </c>
      <c r="B533" t="s">
        <v>7573</v>
      </c>
      <c r="C533">
        <v>811.92</v>
      </c>
    </row>
    <row r="534" spans="1:3">
      <c r="A534" t="s">
        <v>604</v>
      </c>
      <c r="B534" t="s">
        <v>7574</v>
      </c>
      <c r="C534">
        <v>811.92</v>
      </c>
    </row>
    <row r="535" spans="1:3">
      <c r="A535" t="s">
        <v>605</v>
      </c>
      <c r="B535" t="s">
        <v>7575</v>
      </c>
      <c r="C535">
        <v>811.92</v>
      </c>
    </row>
    <row r="536" spans="1:3">
      <c r="A536" t="s">
        <v>606</v>
      </c>
      <c r="B536" t="s">
        <v>7576</v>
      </c>
      <c r="C536">
        <v>811.92</v>
      </c>
    </row>
    <row r="537" spans="1:3">
      <c r="A537" t="s">
        <v>607</v>
      </c>
      <c r="B537" t="s">
        <v>7577</v>
      </c>
      <c r="C537">
        <v>1046.32</v>
      </c>
    </row>
    <row r="538" spans="1:3">
      <c r="A538" t="s">
        <v>608</v>
      </c>
      <c r="B538" t="s">
        <v>7578</v>
      </c>
      <c r="C538">
        <v>811.92</v>
      </c>
    </row>
    <row r="539" spans="1:3">
      <c r="A539" t="s">
        <v>609</v>
      </c>
      <c r="B539" t="s">
        <v>7579</v>
      </c>
      <c r="C539">
        <v>811.92</v>
      </c>
    </row>
    <row r="540" spans="1:3">
      <c r="A540" t="s">
        <v>610</v>
      </c>
      <c r="B540" t="s">
        <v>7580</v>
      </c>
      <c r="C540">
        <v>811.92</v>
      </c>
    </row>
    <row r="541" spans="1:3">
      <c r="A541" t="s">
        <v>611</v>
      </c>
      <c r="B541" t="s">
        <v>7581</v>
      </c>
      <c r="C541">
        <v>811.92</v>
      </c>
    </row>
    <row r="542" spans="1:3">
      <c r="A542" t="s">
        <v>612</v>
      </c>
      <c r="B542" t="s">
        <v>7582</v>
      </c>
      <c r="C542">
        <v>940</v>
      </c>
    </row>
    <row r="543" spans="1:3">
      <c r="A543" t="s">
        <v>613</v>
      </c>
      <c r="B543" t="s">
        <v>7583</v>
      </c>
      <c r="C543">
        <v>916.16</v>
      </c>
    </row>
    <row r="544" spans="1:3">
      <c r="A544" t="s">
        <v>614</v>
      </c>
      <c r="B544" t="s">
        <v>7584</v>
      </c>
      <c r="C544">
        <v>1002.67</v>
      </c>
    </row>
    <row r="545" spans="1:3">
      <c r="A545" t="s">
        <v>615</v>
      </c>
      <c r="B545" t="s">
        <v>7585</v>
      </c>
      <c r="C545">
        <v>811.92</v>
      </c>
    </row>
    <row r="546" spans="1:3">
      <c r="A546" t="s">
        <v>616</v>
      </c>
      <c r="B546" t="s">
        <v>7586</v>
      </c>
      <c r="C546">
        <v>1002.67</v>
      </c>
    </row>
    <row r="547" spans="1:3">
      <c r="A547" t="s">
        <v>617</v>
      </c>
      <c r="B547" t="s">
        <v>7587</v>
      </c>
      <c r="C547">
        <v>940</v>
      </c>
    </row>
    <row r="548" spans="1:3">
      <c r="A548" t="s">
        <v>618</v>
      </c>
      <c r="B548" t="s">
        <v>7588</v>
      </c>
      <c r="C548">
        <v>811.92</v>
      </c>
    </row>
    <row r="549" spans="1:3">
      <c r="A549" t="s">
        <v>619</v>
      </c>
      <c r="B549" t="s">
        <v>7589</v>
      </c>
      <c r="C549">
        <v>811.92</v>
      </c>
    </row>
    <row r="550" spans="1:3">
      <c r="A550" t="s">
        <v>620</v>
      </c>
      <c r="B550" t="s">
        <v>7590</v>
      </c>
      <c r="C550">
        <v>1175.72</v>
      </c>
    </row>
    <row r="551" spans="1:3">
      <c r="A551" t="s">
        <v>621</v>
      </c>
      <c r="B551" t="s">
        <v>7591</v>
      </c>
      <c r="C551">
        <v>1253.33</v>
      </c>
    </row>
    <row r="552" spans="1:3">
      <c r="A552" t="s">
        <v>622</v>
      </c>
      <c r="B552" t="s">
        <v>7592</v>
      </c>
      <c r="C552">
        <v>1253.33</v>
      </c>
    </row>
    <row r="553" spans="1:3">
      <c r="A553" t="s">
        <v>623</v>
      </c>
      <c r="B553" t="s">
        <v>7593</v>
      </c>
      <c r="C553">
        <v>1030.04</v>
      </c>
    </row>
    <row r="554" spans="1:3">
      <c r="A554" t="s">
        <v>624</v>
      </c>
      <c r="B554" t="s">
        <v>7594</v>
      </c>
      <c r="C554">
        <v>811.92</v>
      </c>
    </row>
    <row r="555" spans="1:3">
      <c r="A555" t="s">
        <v>625</v>
      </c>
      <c r="B555" t="s">
        <v>7595</v>
      </c>
      <c r="C555">
        <v>811.92</v>
      </c>
    </row>
    <row r="556" spans="1:3">
      <c r="A556" t="s">
        <v>626</v>
      </c>
      <c r="B556" t="s">
        <v>7596</v>
      </c>
      <c r="C556">
        <v>811.92</v>
      </c>
    </row>
    <row r="557" spans="1:3">
      <c r="A557" t="s">
        <v>627</v>
      </c>
      <c r="B557" t="s">
        <v>7597</v>
      </c>
      <c r="C557">
        <v>1253.33</v>
      </c>
    </row>
    <row r="558" spans="1:3">
      <c r="A558" t="s">
        <v>628</v>
      </c>
      <c r="B558" t="s">
        <v>7598</v>
      </c>
      <c r="C558">
        <v>1504</v>
      </c>
    </row>
    <row r="559" spans="1:3">
      <c r="A559" t="s">
        <v>629</v>
      </c>
      <c r="B559" t="s">
        <v>7599</v>
      </c>
      <c r="C559">
        <v>1054.44</v>
      </c>
    </row>
    <row r="560" spans="1:3">
      <c r="A560" t="s">
        <v>630</v>
      </c>
      <c r="B560" t="s">
        <v>7600</v>
      </c>
      <c r="C560">
        <v>1054.44</v>
      </c>
    </row>
    <row r="561" spans="1:3">
      <c r="A561" t="s">
        <v>631</v>
      </c>
      <c r="B561" t="s">
        <v>7601</v>
      </c>
      <c r="C561">
        <v>1054.44</v>
      </c>
    </row>
    <row r="562" spans="1:3">
      <c r="A562" t="s">
        <v>632</v>
      </c>
      <c r="B562" t="s">
        <v>7602</v>
      </c>
      <c r="C562">
        <v>1054.44</v>
      </c>
    </row>
    <row r="563" spans="1:3">
      <c r="A563" t="s">
        <v>633</v>
      </c>
      <c r="B563" t="s">
        <v>7603</v>
      </c>
      <c r="C563">
        <v>1054.44</v>
      </c>
    </row>
    <row r="564" spans="1:3">
      <c r="A564" t="s">
        <v>634</v>
      </c>
      <c r="B564" t="s">
        <v>7604</v>
      </c>
      <c r="C564">
        <v>1054.44</v>
      </c>
    </row>
    <row r="565" spans="1:3">
      <c r="A565" t="s">
        <v>635</v>
      </c>
      <c r="B565" t="s">
        <v>7605</v>
      </c>
      <c r="C565">
        <v>1054.44</v>
      </c>
    </row>
    <row r="566" spans="1:3">
      <c r="A566" t="s">
        <v>636</v>
      </c>
      <c r="B566" t="s">
        <v>7606</v>
      </c>
      <c r="C566">
        <v>1054.44</v>
      </c>
    </row>
    <row r="567" spans="1:3">
      <c r="A567" t="s">
        <v>637</v>
      </c>
      <c r="B567" t="s">
        <v>7607</v>
      </c>
      <c r="C567">
        <v>1054.44</v>
      </c>
    </row>
    <row r="568" spans="1:3">
      <c r="A568" t="s">
        <v>638</v>
      </c>
      <c r="B568" t="s">
        <v>7608</v>
      </c>
      <c r="C568">
        <v>1175.72</v>
      </c>
    </row>
    <row r="569" spans="1:3">
      <c r="A569" t="s">
        <v>639</v>
      </c>
      <c r="B569" t="s">
        <v>7609</v>
      </c>
      <c r="C569">
        <v>909.16</v>
      </c>
    </row>
    <row r="570" spans="1:3">
      <c r="A570" t="s">
        <v>640</v>
      </c>
      <c r="B570" t="s">
        <v>7610</v>
      </c>
      <c r="C570">
        <v>1175.72</v>
      </c>
    </row>
    <row r="571" spans="1:3">
      <c r="A571" t="s">
        <v>641</v>
      </c>
      <c r="B571" t="s">
        <v>7611</v>
      </c>
      <c r="C571">
        <v>1175.72</v>
      </c>
    </row>
    <row r="572" spans="1:3">
      <c r="A572" t="s">
        <v>642</v>
      </c>
      <c r="B572" t="s">
        <v>7612</v>
      </c>
      <c r="C572">
        <v>1465.92</v>
      </c>
    </row>
    <row r="573" spans="1:3">
      <c r="A573" t="s">
        <v>643</v>
      </c>
      <c r="B573" t="s">
        <v>7613</v>
      </c>
      <c r="C573">
        <v>1128</v>
      </c>
    </row>
    <row r="574" spans="1:3">
      <c r="A574" t="s">
        <v>644</v>
      </c>
      <c r="B574" t="s">
        <v>7614</v>
      </c>
      <c r="C574">
        <v>1636</v>
      </c>
    </row>
    <row r="575" spans="1:3">
      <c r="A575" t="s">
        <v>645</v>
      </c>
      <c r="B575" t="s">
        <v>7615</v>
      </c>
      <c r="C575">
        <v>1636</v>
      </c>
    </row>
    <row r="576" spans="1:3">
      <c r="A576" t="s">
        <v>646</v>
      </c>
      <c r="B576" t="s">
        <v>7616</v>
      </c>
      <c r="C576">
        <v>1901.84</v>
      </c>
    </row>
    <row r="577" spans="1:3">
      <c r="A577" t="s">
        <v>647</v>
      </c>
      <c r="B577" t="s">
        <v>7617</v>
      </c>
      <c r="C577">
        <v>1175.72</v>
      </c>
    </row>
    <row r="578" spans="1:3">
      <c r="A578" t="s">
        <v>648</v>
      </c>
      <c r="B578" t="s">
        <v>7618</v>
      </c>
      <c r="C578">
        <v>1175.72</v>
      </c>
    </row>
    <row r="579" spans="1:3">
      <c r="A579" t="s">
        <v>649</v>
      </c>
      <c r="B579" t="s">
        <v>7619</v>
      </c>
      <c r="C579">
        <v>1175.72</v>
      </c>
    </row>
    <row r="580" spans="1:3">
      <c r="A580" t="s">
        <v>650</v>
      </c>
      <c r="B580" t="s">
        <v>7620</v>
      </c>
      <c r="C580">
        <v>1310.6400000000001</v>
      </c>
    </row>
    <row r="581" spans="1:3">
      <c r="A581" t="s">
        <v>651</v>
      </c>
      <c r="B581" t="s">
        <v>7621</v>
      </c>
      <c r="C581">
        <v>1310.6400000000001</v>
      </c>
    </row>
    <row r="582" spans="1:3">
      <c r="A582" t="s">
        <v>652</v>
      </c>
      <c r="B582" t="s">
        <v>7622</v>
      </c>
      <c r="C582">
        <v>1310.6400000000001</v>
      </c>
    </row>
    <row r="583" spans="1:3">
      <c r="A583" t="s">
        <v>653</v>
      </c>
      <c r="B583" t="s">
        <v>7623</v>
      </c>
      <c r="C583">
        <v>1310.6400000000001</v>
      </c>
    </row>
    <row r="584" spans="1:3">
      <c r="A584" t="s">
        <v>654</v>
      </c>
      <c r="B584" t="s">
        <v>7624</v>
      </c>
      <c r="C584">
        <v>1636</v>
      </c>
    </row>
    <row r="585" spans="1:3">
      <c r="A585" t="s">
        <v>655</v>
      </c>
      <c r="B585" t="s">
        <v>7625</v>
      </c>
      <c r="C585">
        <v>1897.76</v>
      </c>
    </row>
    <row r="586" spans="1:3">
      <c r="A586" t="s">
        <v>656</v>
      </c>
      <c r="B586" t="s">
        <v>7626</v>
      </c>
      <c r="C586">
        <v>2290.4</v>
      </c>
    </row>
    <row r="587" spans="1:3">
      <c r="A587" t="s">
        <v>657</v>
      </c>
      <c r="B587" t="s">
        <v>7627</v>
      </c>
      <c r="C587">
        <v>2748.88</v>
      </c>
    </row>
    <row r="588" spans="1:3">
      <c r="A588" t="s">
        <v>658</v>
      </c>
      <c r="B588" t="s">
        <v>7628</v>
      </c>
      <c r="C588">
        <v>1732.12</v>
      </c>
    </row>
    <row r="589" spans="1:3">
      <c r="A589" t="s">
        <v>659</v>
      </c>
      <c r="B589" t="s">
        <v>7629</v>
      </c>
      <c r="C589">
        <v>2421.2800000000002</v>
      </c>
    </row>
    <row r="590" spans="1:3">
      <c r="A590" t="s">
        <v>660</v>
      </c>
      <c r="B590" t="s">
        <v>7630</v>
      </c>
      <c r="C590">
        <v>811.92</v>
      </c>
    </row>
    <row r="591" spans="1:3">
      <c r="A591" t="s">
        <v>661</v>
      </c>
      <c r="B591" t="s">
        <v>7631</v>
      </c>
      <c r="C591">
        <v>811.92</v>
      </c>
    </row>
    <row r="592" spans="1:3">
      <c r="A592" t="s">
        <v>662</v>
      </c>
      <c r="B592" t="s">
        <v>7632</v>
      </c>
      <c r="C592">
        <v>811.92</v>
      </c>
    </row>
    <row r="593" spans="1:3">
      <c r="A593" t="s">
        <v>663</v>
      </c>
      <c r="B593" t="s">
        <v>7633</v>
      </c>
      <c r="C593">
        <v>811.92</v>
      </c>
    </row>
    <row r="594" spans="1:3">
      <c r="A594" t="s">
        <v>664</v>
      </c>
      <c r="B594" t="s">
        <v>7634</v>
      </c>
      <c r="C594">
        <v>811.92</v>
      </c>
    </row>
    <row r="595" spans="1:3">
      <c r="A595" t="s">
        <v>665</v>
      </c>
      <c r="B595" t="s">
        <v>7635</v>
      </c>
      <c r="C595">
        <v>811.92</v>
      </c>
    </row>
    <row r="596" spans="1:3">
      <c r="A596" t="s">
        <v>666</v>
      </c>
      <c r="B596" t="s">
        <v>7636</v>
      </c>
      <c r="C596">
        <v>916.16</v>
      </c>
    </row>
    <row r="597" spans="1:3">
      <c r="A597" t="s">
        <v>667</v>
      </c>
      <c r="B597" t="s">
        <v>7637</v>
      </c>
      <c r="C597">
        <v>2239.7600000000002</v>
      </c>
    </row>
    <row r="598" spans="1:3">
      <c r="A598" t="s">
        <v>668</v>
      </c>
      <c r="B598" t="s">
        <v>7638</v>
      </c>
      <c r="C598">
        <v>2351.8000000000002</v>
      </c>
    </row>
    <row r="599" spans="1:3">
      <c r="A599" t="s">
        <v>669</v>
      </c>
      <c r="B599" t="s">
        <v>7639</v>
      </c>
      <c r="C599">
        <v>3223.6</v>
      </c>
    </row>
    <row r="600" spans="1:3">
      <c r="A600" t="s">
        <v>670</v>
      </c>
      <c r="B600" t="s">
        <v>7640</v>
      </c>
      <c r="C600">
        <v>1506.6</v>
      </c>
    </row>
    <row r="601" spans="1:3">
      <c r="A601" t="s">
        <v>671</v>
      </c>
      <c r="B601" t="s">
        <v>7641</v>
      </c>
      <c r="C601">
        <v>1506.6</v>
      </c>
    </row>
    <row r="602" spans="1:3">
      <c r="A602" t="s">
        <v>672</v>
      </c>
      <c r="B602" t="s">
        <v>7642</v>
      </c>
      <c r="C602">
        <v>2195.04</v>
      </c>
    </row>
    <row r="603" spans="1:3">
      <c r="A603" t="s">
        <v>673</v>
      </c>
      <c r="B603" t="s">
        <v>7643</v>
      </c>
      <c r="C603">
        <v>1657.84</v>
      </c>
    </row>
    <row r="604" spans="1:3">
      <c r="A604" t="s">
        <v>674</v>
      </c>
      <c r="B604" t="s">
        <v>7644</v>
      </c>
      <c r="C604">
        <v>1657.84</v>
      </c>
    </row>
    <row r="605" spans="1:3">
      <c r="A605" t="s">
        <v>675</v>
      </c>
      <c r="B605" t="s">
        <v>7645</v>
      </c>
      <c r="C605">
        <v>1657.84</v>
      </c>
    </row>
    <row r="606" spans="1:3">
      <c r="A606" t="s">
        <v>676</v>
      </c>
      <c r="B606" t="s">
        <v>7646</v>
      </c>
      <c r="C606">
        <v>1989.4</v>
      </c>
    </row>
    <row r="607" spans="1:3">
      <c r="A607" t="s">
        <v>677</v>
      </c>
      <c r="B607" t="s">
        <v>7647</v>
      </c>
      <c r="C607">
        <v>2836.12</v>
      </c>
    </row>
    <row r="608" spans="1:3">
      <c r="A608" t="s">
        <v>678</v>
      </c>
      <c r="B608" t="s">
        <v>7648</v>
      </c>
      <c r="C608">
        <v>2836.12</v>
      </c>
    </row>
    <row r="609" spans="1:3">
      <c r="A609" t="s">
        <v>679</v>
      </c>
      <c r="B609" t="s">
        <v>7649</v>
      </c>
      <c r="C609">
        <v>2448.2800000000002</v>
      </c>
    </row>
    <row r="610" spans="1:3">
      <c r="A610" t="s">
        <v>680</v>
      </c>
      <c r="B610" t="s">
        <v>7650</v>
      </c>
      <c r="C610">
        <v>2645.72</v>
      </c>
    </row>
    <row r="611" spans="1:3">
      <c r="A611" t="s">
        <v>681</v>
      </c>
      <c r="B611" t="s">
        <v>7651</v>
      </c>
      <c r="C611">
        <v>2170.2399999999998</v>
      </c>
    </row>
    <row r="612" spans="1:3">
      <c r="A612" t="s">
        <v>682</v>
      </c>
      <c r="B612" t="s">
        <v>7652</v>
      </c>
      <c r="C612">
        <v>2869.76</v>
      </c>
    </row>
    <row r="613" spans="1:3">
      <c r="A613" t="s">
        <v>683</v>
      </c>
      <c r="B613" t="s">
        <v>7653</v>
      </c>
      <c r="C613">
        <v>2170.2399999999998</v>
      </c>
    </row>
    <row r="614" spans="1:3">
      <c r="A614" t="s">
        <v>684</v>
      </c>
      <c r="B614" t="s">
        <v>7654</v>
      </c>
      <c r="C614">
        <v>2170.2399999999998</v>
      </c>
    </row>
    <row r="615" spans="1:3">
      <c r="A615" t="s">
        <v>685</v>
      </c>
      <c r="B615" t="s">
        <v>7655</v>
      </c>
      <c r="C615">
        <v>2170.2399999999998</v>
      </c>
    </row>
    <row r="616" spans="1:3">
      <c r="A616" t="s">
        <v>686</v>
      </c>
      <c r="B616" t="s">
        <v>7656</v>
      </c>
      <c r="C616">
        <v>2466.4</v>
      </c>
    </row>
    <row r="617" spans="1:3">
      <c r="A617" t="s">
        <v>687</v>
      </c>
      <c r="B617" t="s">
        <v>7657</v>
      </c>
      <c r="C617">
        <v>2636.84</v>
      </c>
    </row>
    <row r="618" spans="1:3">
      <c r="A618" t="s">
        <v>688</v>
      </c>
      <c r="B618" t="s">
        <v>7658</v>
      </c>
      <c r="C618">
        <v>2780.28</v>
      </c>
    </row>
    <row r="619" spans="1:3">
      <c r="A619" t="s">
        <v>689</v>
      </c>
      <c r="B619" t="s">
        <v>7659</v>
      </c>
      <c r="C619">
        <v>2780.28</v>
      </c>
    </row>
    <row r="620" spans="1:3">
      <c r="A620" t="s">
        <v>690</v>
      </c>
      <c r="B620" t="s">
        <v>7660</v>
      </c>
      <c r="C620">
        <v>2869.76</v>
      </c>
    </row>
    <row r="621" spans="1:3">
      <c r="A621" t="s">
        <v>691</v>
      </c>
      <c r="B621" t="s">
        <v>7661</v>
      </c>
      <c r="C621">
        <v>3008</v>
      </c>
    </row>
    <row r="622" spans="1:3">
      <c r="A622" t="s">
        <v>692</v>
      </c>
      <c r="B622" t="s">
        <v>7662</v>
      </c>
      <c r="C622">
        <v>4954.24</v>
      </c>
    </row>
    <row r="623" spans="1:3">
      <c r="A623" t="s">
        <v>693</v>
      </c>
      <c r="B623" t="s">
        <v>7663</v>
      </c>
      <c r="C623">
        <v>5362.8</v>
      </c>
    </row>
    <row r="624" spans="1:3">
      <c r="A624" t="s">
        <v>694</v>
      </c>
      <c r="B624" t="s">
        <v>7664</v>
      </c>
      <c r="C624">
        <v>3165.92</v>
      </c>
    </row>
    <row r="625" spans="1:3">
      <c r="A625" t="s">
        <v>695</v>
      </c>
      <c r="B625" t="s">
        <v>7665</v>
      </c>
      <c r="C625">
        <v>7102.22</v>
      </c>
    </row>
    <row r="626" spans="1:3">
      <c r="A626" t="s">
        <v>696</v>
      </c>
      <c r="B626" t="s">
        <v>7666</v>
      </c>
      <c r="C626">
        <v>4439.24</v>
      </c>
    </row>
    <row r="627" spans="1:3">
      <c r="A627" t="s">
        <v>697</v>
      </c>
      <c r="B627" t="s">
        <v>7667</v>
      </c>
      <c r="C627">
        <v>3990.76</v>
      </c>
    </row>
    <row r="628" spans="1:3">
      <c r="A628" t="s">
        <v>698</v>
      </c>
      <c r="B628" t="s">
        <v>7668</v>
      </c>
      <c r="C628">
        <v>3901.28</v>
      </c>
    </row>
    <row r="629" spans="1:3">
      <c r="A629" t="s">
        <v>699</v>
      </c>
      <c r="B629" t="s">
        <v>7669</v>
      </c>
      <c r="C629">
        <v>3990.76</v>
      </c>
    </row>
    <row r="630" spans="1:3">
      <c r="A630" t="s">
        <v>700</v>
      </c>
      <c r="B630" t="s">
        <v>7670</v>
      </c>
      <c r="C630">
        <v>4304.6400000000003</v>
      </c>
    </row>
    <row r="631" spans="1:3">
      <c r="A631" t="s">
        <v>701</v>
      </c>
      <c r="B631" t="s">
        <v>7671</v>
      </c>
      <c r="C631">
        <v>4439.24</v>
      </c>
    </row>
    <row r="632" spans="1:3">
      <c r="A632" t="s">
        <v>702</v>
      </c>
      <c r="B632" t="s">
        <v>7672</v>
      </c>
      <c r="C632">
        <v>7659.48</v>
      </c>
    </row>
    <row r="633" spans="1:3">
      <c r="A633" t="s">
        <v>703</v>
      </c>
      <c r="B633" t="s">
        <v>7673</v>
      </c>
      <c r="C633">
        <v>9016.7199999999993</v>
      </c>
    </row>
    <row r="634" spans="1:3">
      <c r="A634" t="s">
        <v>704</v>
      </c>
      <c r="B634" t="s">
        <v>7674</v>
      </c>
      <c r="C634">
        <v>9123.6</v>
      </c>
    </row>
    <row r="635" spans="1:3">
      <c r="A635" t="s">
        <v>705</v>
      </c>
      <c r="B635" t="s">
        <v>7675</v>
      </c>
      <c r="C635">
        <v>5380.92</v>
      </c>
    </row>
    <row r="636" spans="1:3">
      <c r="A636" t="s">
        <v>706</v>
      </c>
      <c r="B636" t="s">
        <v>7676</v>
      </c>
      <c r="C636">
        <v>7174.8</v>
      </c>
    </row>
    <row r="637" spans="1:3">
      <c r="A637" t="s">
        <v>707</v>
      </c>
      <c r="B637" t="s">
        <v>7677</v>
      </c>
      <c r="C637">
        <v>5380.92</v>
      </c>
    </row>
    <row r="638" spans="1:3">
      <c r="A638" t="s">
        <v>708</v>
      </c>
      <c r="B638" t="s">
        <v>7678</v>
      </c>
      <c r="C638">
        <v>7623.24</v>
      </c>
    </row>
    <row r="639" spans="1:3">
      <c r="A639" t="s">
        <v>709</v>
      </c>
      <c r="B639" t="s">
        <v>7679</v>
      </c>
      <c r="C639">
        <v>8519.84</v>
      </c>
    </row>
    <row r="640" spans="1:3">
      <c r="A640" t="s">
        <v>710</v>
      </c>
      <c r="B640" t="s">
        <v>7680</v>
      </c>
      <c r="C640">
        <v>8196</v>
      </c>
    </row>
    <row r="641" spans="1:3">
      <c r="A641" t="s">
        <v>711</v>
      </c>
      <c r="B641" t="s">
        <v>7681</v>
      </c>
      <c r="C641">
        <v>11030.96</v>
      </c>
    </row>
    <row r="642" spans="1:3">
      <c r="A642" t="s">
        <v>712</v>
      </c>
      <c r="B642" t="s">
        <v>7682</v>
      </c>
      <c r="C642">
        <v>10941.48</v>
      </c>
    </row>
    <row r="643" spans="1:3">
      <c r="A643" t="s">
        <v>713</v>
      </c>
      <c r="B643" t="s">
        <v>7683</v>
      </c>
      <c r="C643">
        <v>13901.12</v>
      </c>
    </row>
    <row r="644" spans="1:3">
      <c r="A644" t="s">
        <v>714</v>
      </c>
      <c r="B644" t="s">
        <v>7684</v>
      </c>
      <c r="C644">
        <v>15694.6</v>
      </c>
    </row>
    <row r="645" spans="1:3">
      <c r="A645" t="s">
        <v>715</v>
      </c>
      <c r="B645" t="s">
        <v>7685</v>
      </c>
      <c r="C645">
        <v>17219.32</v>
      </c>
    </row>
    <row r="646" spans="1:3">
      <c r="A646" t="s">
        <v>716</v>
      </c>
      <c r="B646" t="s">
        <v>7686</v>
      </c>
      <c r="C646">
        <v>13901.12</v>
      </c>
    </row>
    <row r="647" spans="1:3">
      <c r="A647" t="s">
        <v>717</v>
      </c>
      <c r="B647" t="s">
        <v>7687</v>
      </c>
      <c r="C647">
        <v>20627.400000000001</v>
      </c>
    </row>
    <row r="648" spans="1:3">
      <c r="A648" t="s">
        <v>718</v>
      </c>
      <c r="B648" t="s">
        <v>7688</v>
      </c>
      <c r="C648">
        <v>22420.92</v>
      </c>
    </row>
    <row r="649" spans="1:3">
      <c r="A649" t="s">
        <v>755</v>
      </c>
      <c r="B649" t="s">
        <v>7689</v>
      </c>
      <c r="C649">
        <v>4633.33</v>
      </c>
    </row>
    <row r="650" spans="1:3">
      <c r="A650" t="s">
        <v>756</v>
      </c>
      <c r="B650" t="s">
        <v>7690</v>
      </c>
      <c r="C650">
        <v>5127.5600000000004</v>
      </c>
    </row>
    <row r="651" spans="1:3">
      <c r="A651" t="s">
        <v>757</v>
      </c>
      <c r="B651" t="s">
        <v>7691</v>
      </c>
      <c r="C651">
        <v>3397.78</v>
      </c>
    </row>
    <row r="652" spans="1:3">
      <c r="A652" t="s">
        <v>758</v>
      </c>
      <c r="B652" t="s">
        <v>7692</v>
      </c>
      <c r="C652">
        <v>5745.33</v>
      </c>
    </row>
    <row r="653" spans="1:3">
      <c r="A653" t="s">
        <v>759</v>
      </c>
      <c r="B653" t="s">
        <v>7693</v>
      </c>
      <c r="C653">
        <v>1853.33</v>
      </c>
    </row>
    <row r="654" spans="1:3">
      <c r="A654" t="s">
        <v>760</v>
      </c>
      <c r="B654" t="s">
        <v>7694</v>
      </c>
      <c r="C654">
        <v>4015.56</v>
      </c>
    </row>
    <row r="655" spans="1:3">
      <c r="A655" t="s">
        <v>761</v>
      </c>
      <c r="B655" t="s">
        <v>7695</v>
      </c>
      <c r="C655">
        <v>1359.11</v>
      </c>
    </row>
    <row r="656" spans="1:3">
      <c r="A656" t="s">
        <v>762</v>
      </c>
      <c r="B656" t="s">
        <v>7696</v>
      </c>
      <c r="C656">
        <v>864.89</v>
      </c>
    </row>
    <row r="657" spans="1:3">
      <c r="A657" t="s">
        <v>763</v>
      </c>
      <c r="B657" t="s">
        <v>7697</v>
      </c>
      <c r="C657">
        <v>7413.33</v>
      </c>
    </row>
    <row r="658" spans="1:3">
      <c r="A658" t="s">
        <v>764</v>
      </c>
      <c r="B658" t="s">
        <v>7698</v>
      </c>
      <c r="C658">
        <v>0</v>
      </c>
    </row>
    <row r="659" spans="1:3">
      <c r="A659" t="s">
        <v>765</v>
      </c>
      <c r="B659" t="s">
        <v>7699</v>
      </c>
      <c r="C659">
        <v>8587.11</v>
      </c>
    </row>
    <row r="660" spans="1:3">
      <c r="A660" t="s">
        <v>766</v>
      </c>
      <c r="B660" t="s">
        <v>7700</v>
      </c>
      <c r="C660">
        <v>3768.44</v>
      </c>
    </row>
    <row r="661" spans="1:3">
      <c r="A661" t="s">
        <v>767</v>
      </c>
      <c r="B661" t="s">
        <v>7701</v>
      </c>
      <c r="C661">
        <v>3768.44</v>
      </c>
    </row>
    <row r="662" spans="1:3">
      <c r="A662" t="s">
        <v>768</v>
      </c>
      <c r="B662" t="s">
        <v>7702</v>
      </c>
      <c r="C662">
        <v>2285.7800000000002</v>
      </c>
    </row>
    <row r="663" spans="1:3">
      <c r="A663" t="s">
        <v>769</v>
      </c>
      <c r="B663" t="s">
        <v>7703</v>
      </c>
      <c r="C663">
        <v>4509.78</v>
      </c>
    </row>
    <row r="664" spans="1:3">
      <c r="A664" t="s">
        <v>770</v>
      </c>
      <c r="B664" t="s">
        <v>7704</v>
      </c>
      <c r="C664">
        <v>7907.56</v>
      </c>
    </row>
    <row r="665" spans="1:3">
      <c r="A665" t="s">
        <v>771</v>
      </c>
      <c r="B665" t="s">
        <v>7705</v>
      </c>
      <c r="C665">
        <v>7228</v>
      </c>
    </row>
    <row r="666" spans="1:3">
      <c r="A666" t="s">
        <v>772</v>
      </c>
      <c r="B666" t="s">
        <v>7706</v>
      </c>
      <c r="C666">
        <v>4386.22</v>
      </c>
    </row>
    <row r="667" spans="1:3">
      <c r="A667" t="s">
        <v>773</v>
      </c>
      <c r="B667" t="s">
        <v>7707</v>
      </c>
      <c r="C667">
        <v>1729.78</v>
      </c>
    </row>
    <row r="668" spans="1:3">
      <c r="A668" t="s">
        <v>774</v>
      </c>
      <c r="B668" t="s">
        <v>7708</v>
      </c>
      <c r="C668">
        <v>1729.78</v>
      </c>
    </row>
    <row r="669" spans="1:3">
      <c r="A669" t="s">
        <v>775</v>
      </c>
      <c r="B669" t="s">
        <v>7709</v>
      </c>
      <c r="C669">
        <v>4139.1099999999997</v>
      </c>
    </row>
    <row r="670" spans="1:3">
      <c r="A670" t="s">
        <v>776</v>
      </c>
      <c r="B670" t="s">
        <v>7710</v>
      </c>
      <c r="C670">
        <v>4386.22</v>
      </c>
    </row>
    <row r="671" spans="1:3">
      <c r="A671" t="s">
        <v>777</v>
      </c>
      <c r="B671" t="s">
        <v>7711</v>
      </c>
      <c r="C671">
        <v>3212.44</v>
      </c>
    </row>
    <row r="672" spans="1:3">
      <c r="A672" t="s">
        <v>778</v>
      </c>
      <c r="B672" t="s">
        <v>7712</v>
      </c>
      <c r="C672">
        <v>5436.44</v>
      </c>
    </row>
    <row r="673" spans="1:3">
      <c r="A673" t="s">
        <v>779</v>
      </c>
      <c r="B673" t="s">
        <v>7713</v>
      </c>
      <c r="C673">
        <v>2471.11</v>
      </c>
    </row>
    <row r="674" spans="1:3">
      <c r="A674" t="s">
        <v>780</v>
      </c>
      <c r="B674" t="s">
        <v>7714</v>
      </c>
      <c r="C674">
        <v>7413.33</v>
      </c>
    </row>
    <row r="675" spans="1:3">
      <c r="A675" t="s">
        <v>781</v>
      </c>
      <c r="B675" t="s">
        <v>7715</v>
      </c>
      <c r="C675">
        <v>3830.22</v>
      </c>
    </row>
    <row r="676" spans="1:3">
      <c r="A676" t="s">
        <v>782</v>
      </c>
      <c r="B676" t="s">
        <v>7716</v>
      </c>
      <c r="C676">
        <v>4077.33</v>
      </c>
    </row>
    <row r="677" spans="1:3">
      <c r="A677" t="s">
        <v>783</v>
      </c>
      <c r="B677" t="s">
        <v>7717</v>
      </c>
      <c r="C677">
        <v>0</v>
      </c>
    </row>
    <row r="678" spans="1:3">
      <c r="A678" t="s">
        <v>784</v>
      </c>
      <c r="B678" t="s">
        <v>7718</v>
      </c>
      <c r="C678">
        <v>9328.44</v>
      </c>
    </row>
    <row r="679" spans="1:3">
      <c r="A679" t="s">
        <v>785</v>
      </c>
      <c r="B679" t="s">
        <v>7719</v>
      </c>
      <c r="C679">
        <v>2409.33</v>
      </c>
    </row>
    <row r="680" spans="1:3">
      <c r="A680" t="s">
        <v>786</v>
      </c>
      <c r="B680" t="s">
        <v>7720</v>
      </c>
      <c r="C680">
        <v>2409.33</v>
      </c>
    </row>
    <row r="681" spans="1:3">
      <c r="A681" t="s">
        <v>787</v>
      </c>
      <c r="B681" t="s">
        <v>7721</v>
      </c>
      <c r="C681">
        <v>4818.67</v>
      </c>
    </row>
    <row r="682" spans="1:3">
      <c r="A682" t="s">
        <v>788</v>
      </c>
      <c r="B682" t="s">
        <v>7722</v>
      </c>
      <c r="C682">
        <v>4324.4399999999996</v>
      </c>
    </row>
    <row r="683" spans="1:3">
      <c r="A683" t="s">
        <v>789</v>
      </c>
      <c r="B683" t="s">
        <v>7723</v>
      </c>
      <c r="C683">
        <v>7784</v>
      </c>
    </row>
    <row r="684" spans="1:3">
      <c r="A684" t="s">
        <v>790</v>
      </c>
      <c r="B684" t="s">
        <v>7724</v>
      </c>
      <c r="C684">
        <v>1915.11</v>
      </c>
    </row>
    <row r="685" spans="1:3">
      <c r="A685" t="s">
        <v>791</v>
      </c>
      <c r="B685" t="s">
        <v>7725</v>
      </c>
      <c r="C685">
        <v>2532.89</v>
      </c>
    </row>
    <row r="686" spans="1:3">
      <c r="A686" t="s">
        <v>792</v>
      </c>
      <c r="B686" t="s">
        <v>7726</v>
      </c>
      <c r="C686">
        <v>2532.89</v>
      </c>
    </row>
    <row r="687" spans="1:3">
      <c r="A687" t="s">
        <v>793</v>
      </c>
      <c r="B687" t="s">
        <v>7727</v>
      </c>
      <c r="C687">
        <v>1482.67</v>
      </c>
    </row>
    <row r="688" spans="1:3">
      <c r="A688" t="s">
        <v>794</v>
      </c>
      <c r="B688" t="s">
        <v>7728</v>
      </c>
      <c r="C688">
        <v>2224</v>
      </c>
    </row>
    <row r="689" spans="1:3">
      <c r="A689" t="s">
        <v>795</v>
      </c>
      <c r="B689" t="s">
        <v>7729</v>
      </c>
      <c r="C689">
        <v>2532.89</v>
      </c>
    </row>
    <row r="690" spans="1:3">
      <c r="A690" t="s">
        <v>796</v>
      </c>
      <c r="B690" t="s">
        <v>7730</v>
      </c>
      <c r="C690">
        <v>2532.89</v>
      </c>
    </row>
    <row r="691" spans="1:3">
      <c r="A691" t="s">
        <v>797</v>
      </c>
      <c r="B691" t="s">
        <v>7731</v>
      </c>
      <c r="C691">
        <v>2038.67</v>
      </c>
    </row>
    <row r="692" spans="1:3">
      <c r="A692" t="s">
        <v>798</v>
      </c>
      <c r="B692" t="s">
        <v>7732</v>
      </c>
      <c r="C692">
        <v>1606.22</v>
      </c>
    </row>
    <row r="693" spans="1:3">
      <c r="A693" t="s">
        <v>799</v>
      </c>
      <c r="B693" t="s">
        <v>7733</v>
      </c>
      <c r="C693">
        <v>1915.11</v>
      </c>
    </row>
    <row r="694" spans="1:3">
      <c r="A694" t="s">
        <v>800</v>
      </c>
      <c r="B694" t="s">
        <v>7734</v>
      </c>
      <c r="C694">
        <v>5436.44</v>
      </c>
    </row>
    <row r="695" spans="1:3">
      <c r="A695" t="s">
        <v>801</v>
      </c>
      <c r="B695" t="s">
        <v>7735</v>
      </c>
      <c r="C695">
        <v>6672</v>
      </c>
    </row>
    <row r="696" spans="1:3">
      <c r="A696" t="s">
        <v>802</v>
      </c>
      <c r="B696" t="s">
        <v>7736</v>
      </c>
      <c r="C696">
        <v>6116</v>
      </c>
    </row>
    <row r="697" spans="1:3">
      <c r="A697" t="s">
        <v>803</v>
      </c>
      <c r="B697" t="s">
        <v>7737</v>
      </c>
      <c r="C697">
        <v>2718.22</v>
      </c>
    </row>
    <row r="698" spans="1:3">
      <c r="A698" t="s">
        <v>804</v>
      </c>
      <c r="B698" t="s">
        <v>7738</v>
      </c>
      <c r="C698">
        <v>6301.33</v>
      </c>
    </row>
    <row r="699" spans="1:3">
      <c r="A699" t="s">
        <v>805</v>
      </c>
      <c r="B699" t="s">
        <v>7739</v>
      </c>
      <c r="C699">
        <v>4942.22</v>
      </c>
    </row>
    <row r="700" spans="1:3">
      <c r="A700" t="s">
        <v>806</v>
      </c>
      <c r="B700" t="s">
        <v>7740</v>
      </c>
      <c r="C700">
        <v>3150.67</v>
      </c>
    </row>
    <row r="701" spans="1:3">
      <c r="A701" t="s">
        <v>807</v>
      </c>
      <c r="B701" t="s">
        <v>7741</v>
      </c>
      <c r="C701">
        <v>2347.56</v>
      </c>
    </row>
    <row r="702" spans="1:3">
      <c r="A702" t="s">
        <v>808</v>
      </c>
      <c r="B702" t="s">
        <v>7742</v>
      </c>
      <c r="C702">
        <v>3459.56</v>
      </c>
    </row>
    <row r="703" spans="1:3">
      <c r="A703" t="s">
        <v>809</v>
      </c>
      <c r="B703" t="s">
        <v>7743</v>
      </c>
      <c r="C703">
        <v>1729.78</v>
      </c>
    </row>
    <row r="704" spans="1:3">
      <c r="A704" t="s">
        <v>810</v>
      </c>
      <c r="B704" t="s">
        <v>7744</v>
      </c>
      <c r="C704">
        <v>2224</v>
      </c>
    </row>
    <row r="705" spans="1:3">
      <c r="A705" t="s">
        <v>811</v>
      </c>
      <c r="B705" t="s">
        <v>7745</v>
      </c>
      <c r="C705">
        <v>3459.56</v>
      </c>
    </row>
    <row r="706" spans="1:3">
      <c r="A706" t="s">
        <v>812</v>
      </c>
      <c r="B706" t="s">
        <v>7746</v>
      </c>
      <c r="C706">
        <v>1544.44</v>
      </c>
    </row>
    <row r="707" spans="1:3">
      <c r="A707" t="s">
        <v>813</v>
      </c>
      <c r="B707" t="s">
        <v>7747</v>
      </c>
      <c r="C707">
        <v>1297.33</v>
      </c>
    </row>
    <row r="708" spans="1:3">
      <c r="A708" t="s">
        <v>814</v>
      </c>
      <c r="B708" t="s">
        <v>7748</v>
      </c>
      <c r="C708">
        <v>3953.78</v>
      </c>
    </row>
    <row r="709" spans="1:3">
      <c r="A709" t="s">
        <v>815</v>
      </c>
      <c r="B709" t="s">
        <v>7749</v>
      </c>
      <c r="C709">
        <v>1976.89</v>
      </c>
    </row>
    <row r="710" spans="1:3">
      <c r="A710" t="s">
        <v>816</v>
      </c>
      <c r="B710" t="s">
        <v>7750</v>
      </c>
      <c r="C710">
        <v>1482.67</v>
      </c>
    </row>
    <row r="711" spans="1:3">
      <c r="A711" t="s">
        <v>817</v>
      </c>
      <c r="B711" t="s">
        <v>7751</v>
      </c>
      <c r="C711">
        <v>1482.67</v>
      </c>
    </row>
    <row r="712" spans="1:3">
      <c r="A712" t="s">
        <v>818</v>
      </c>
      <c r="B712" t="s">
        <v>7752</v>
      </c>
      <c r="C712">
        <v>2409.33</v>
      </c>
    </row>
    <row r="713" spans="1:3">
      <c r="A713" t="s">
        <v>819</v>
      </c>
      <c r="B713" t="s">
        <v>7753</v>
      </c>
      <c r="C713">
        <v>1606.22</v>
      </c>
    </row>
    <row r="714" spans="1:3">
      <c r="A714" t="s">
        <v>820</v>
      </c>
      <c r="B714" t="s">
        <v>7754</v>
      </c>
      <c r="C714">
        <v>2224</v>
      </c>
    </row>
    <row r="715" spans="1:3">
      <c r="A715" t="s">
        <v>821</v>
      </c>
      <c r="B715" t="s">
        <v>7755</v>
      </c>
      <c r="C715">
        <v>4880.4399999999996</v>
      </c>
    </row>
    <row r="716" spans="1:3">
      <c r="A716" t="s">
        <v>822</v>
      </c>
      <c r="B716" t="s">
        <v>7756</v>
      </c>
      <c r="C716">
        <v>1544.44</v>
      </c>
    </row>
    <row r="717" spans="1:3">
      <c r="A717" t="s">
        <v>823</v>
      </c>
      <c r="B717" t="s">
        <v>7757</v>
      </c>
      <c r="C717">
        <v>1544.44</v>
      </c>
    </row>
    <row r="718" spans="1:3">
      <c r="A718" t="s">
        <v>824</v>
      </c>
      <c r="B718" t="s">
        <v>7758</v>
      </c>
      <c r="C718">
        <v>3150.67</v>
      </c>
    </row>
    <row r="719" spans="1:3">
      <c r="A719" t="s">
        <v>825</v>
      </c>
      <c r="B719" t="s">
        <v>7759</v>
      </c>
      <c r="C719">
        <v>2038.67</v>
      </c>
    </row>
    <row r="720" spans="1:3">
      <c r="A720" t="s">
        <v>826</v>
      </c>
      <c r="B720" t="s">
        <v>7760</v>
      </c>
      <c r="C720">
        <v>2038.67</v>
      </c>
    </row>
    <row r="721" spans="1:3">
      <c r="A721" t="s">
        <v>827</v>
      </c>
      <c r="B721" t="s">
        <v>7761</v>
      </c>
      <c r="C721">
        <v>9266.67</v>
      </c>
    </row>
    <row r="722" spans="1:3">
      <c r="A722" t="s">
        <v>828</v>
      </c>
      <c r="B722" t="s">
        <v>7762</v>
      </c>
      <c r="C722">
        <v>2780</v>
      </c>
    </row>
    <row r="723" spans="1:3">
      <c r="A723" t="s">
        <v>829</v>
      </c>
      <c r="B723" t="s">
        <v>7763</v>
      </c>
      <c r="C723">
        <v>2903.56</v>
      </c>
    </row>
    <row r="724" spans="1:3">
      <c r="A724" t="s">
        <v>830</v>
      </c>
      <c r="B724" t="s">
        <v>7764</v>
      </c>
      <c r="C724">
        <v>2409.33</v>
      </c>
    </row>
    <row r="725" spans="1:3">
      <c r="A725" t="s">
        <v>831</v>
      </c>
      <c r="B725" t="s">
        <v>7765</v>
      </c>
      <c r="C725">
        <v>4633.33</v>
      </c>
    </row>
    <row r="726" spans="1:3">
      <c r="A726" t="s">
        <v>832</v>
      </c>
      <c r="B726" t="s">
        <v>7766</v>
      </c>
      <c r="C726">
        <v>3150.67</v>
      </c>
    </row>
    <row r="727" spans="1:3">
      <c r="A727" t="s">
        <v>833</v>
      </c>
      <c r="B727" t="s">
        <v>7767</v>
      </c>
      <c r="C727">
        <v>4015.56</v>
      </c>
    </row>
    <row r="728" spans="1:3">
      <c r="A728" t="s">
        <v>834</v>
      </c>
      <c r="B728" t="s">
        <v>7768</v>
      </c>
      <c r="C728">
        <v>1544.44</v>
      </c>
    </row>
    <row r="729" spans="1:3">
      <c r="A729" t="s">
        <v>835</v>
      </c>
      <c r="B729" t="s">
        <v>7769</v>
      </c>
      <c r="C729">
        <v>1420.89</v>
      </c>
    </row>
    <row r="730" spans="1:3">
      <c r="A730" t="s">
        <v>836</v>
      </c>
      <c r="B730" t="s">
        <v>7770</v>
      </c>
      <c r="C730">
        <v>5868.89</v>
      </c>
    </row>
    <row r="731" spans="1:3">
      <c r="A731" t="s">
        <v>837</v>
      </c>
      <c r="B731" t="s">
        <v>7771</v>
      </c>
      <c r="C731">
        <v>5127.5600000000004</v>
      </c>
    </row>
    <row r="732" spans="1:3">
      <c r="A732" t="s">
        <v>838</v>
      </c>
      <c r="B732" t="s">
        <v>7772</v>
      </c>
      <c r="C732">
        <v>0</v>
      </c>
    </row>
    <row r="733" spans="1:3">
      <c r="A733" t="s">
        <v>839</v>
      </c>
      <c r="B733" t="s">
        <v>7773</v>
      </c>
      <c r="C733">
        <v>7660.44</v>
      </c>
    </row>
    <row r="734" spans="1:3">
      <c r="A734" t="s">
        <v>840</v>
      </c>
      <c r="B734" t="s">
        <v>7774</v>
      </c>
      <c r="C734">
        <v>5127.5600000000004</v>
      </c>
    </row>
    <row r="735" spans="1:3">
      <c r="A735" t="s">
        <v>841</v>
      </c>
      <c r="B735" t="s">
        <v>7775</v>
      </c>
      <c r="C735">
        <v>2718.22</v>
      </c>
    </row>
    <row r="736" spans="1:3">
      <c r="A736" t="s">
        <v>842</v>
      </c>
      <c r="B736" t="s">
        <v>7776</v>
      </c>
      <c r="C736">
        <v>1729.78</v>
      </c>
    </row>
    <row r="737" spans="1:3">
      <c r="A737" t="s">
        <v>843</v>
      </c>
      <c r="B737" t="s">
        <v>7777</v>
      </c>
      <c r="C737">
        <v>1729.78</v>
      </c>
    </row>
    <row r="738" spans="1:3">
      <c r="A738" t="s">
        <v>844</v>
      </c>
      <c r="B738" t="s">
        <v>7778</v>
      </c>
      <c r="C738">
        <v>3274.22</v>
      </c>
    </row>
    <row r="739" spans="1:3">
      <c r="A739" t="s">
        <v>845</v>
      </c>
      <c r="B739" t="s">
        <v>7779</v>
      </c>
      <c r="C739">
        <v>1729.78</v>
      </c>
    </row>
    <row r="740" spans="1:3">
      <c r="A740" t="s">
        <v>846</v>
      </c>
      <c r="B740" t="s">
        <v>7780</v>
      </c>
      <c r="C740">
        <v>2224</v>
      </c>
    </row>
    <row r="741" spans="1:3">
      <c r="A741" t="s">
        <v>847</v>
      </c>
      <c r="B741" t="s">
        <v>7781</v>
      </c>
      <c r="C741">
        <v>3639.52</v>
      </c>
    </row>
    <row r="742" spans="1:3">
      <c r="A742" t="s">
        <v>848</v>
      </c>
      <c r="B742" t="s">
        <v>7782</v>
      </c>
      <c r="C742">
        <v>4991.24</v>
      </c>
    </row>
    <row r="743" spans="1:3">
      <c r="A743" t="s">
        <v>849</v>
      </c>
      <c r="B743" t="s">
        <v>7783</v>
      </c>
      <c r="C743">
        <v>4759.3999999999996</v>
      </c>
    </row>
    <row r="744" spans="1:3">
      <c r="A744" t="s">
        <v>850</v>
      </c>
      <c r="B744" t="s">
        <v>7784</v>
      </c>
      <c r="C744">
        <v>2239.7600000000002</v>
      </c>
    </row>
    <row r="745" spans="1:3">
      <c r="A745" t="s">
        <v>851</v>
      </c>
      <c r="B745" t="s">
        <v>7785</v>
      </c>
      <c r="C745">
        <v>2239.7600000000002</v>
      </c>
    </row>
    <row r="746" spans="1:3">
      <c r="A746" t="s">
        <v>852</v>
      </c>
      <c r="B746" t="s">
        <v>7786</v>
      </c>
      <c r="C746">
        <v>4011.48</v>
      </c>
    </row>
    <row r="747" spans="1:3">
      <c r="A747" t="s">
        <v>853</v>
      </c>
      <c r="B747" t="s">
        <v>7787</v>
      </c>
      <c r="C747">
        <v>4244.3999999999996</v>
      </c>
    </row>
    <row r="748" spans="1:3">
      <c r="A748" t="s">
        <v>854</v>
      </c>
      <c r="B748" t="s">
        <v>7788</v>
      </c>
      <c r="C748">
        <v>4011.48</v>
      </c>
    </row>
    <row r="749" spans="1:3">
      <c r="A749" t="s">
        <v>855</v>
      </c>
      <c r="B749" t="s">
        <v>7789</v>
      </c>
      <c r="C749">
        <v>4244.3999999999996</v>
      </c>
    </row>
    <row r="750" spans="1:3">
      <c r="A750" t="s">
        <v>856</v>
      </c>
      <c r="B750" t="s">
        <v>7790</v>
      </c>
      <c r="C750">
        <v>4083.56</v>
      </c>
    </row>
    <row r="751" spans="1:3">
      <c r="A751" t="s">
        <v>857</v>
      </c>
      <c r="B751" t="s">
        <v>7791</v>
      </c>
      <c r="C751">
        <v>4011.48</v>
      </c>
    </row>
    <row r="752" spans="1:3">
      <c r="A752" t="s">
        <v>858</v>
      </c>
      <c r="B752" t="s">
        <v>7792</v>
      </c>
      <c r="C752">
        <v>5372.04</v>
      </c>
    </row>
    <row r="753" spans="1:3">
      <c r="A753" t="s">
        <v>859</v>
      </c>
      <c r="B753" t="s">
        <v>7793</v>
      </c>
      <c r="C753">
        <v>5013.3999999999996</v>
      </c>
    </row>
    <row r="754" spans="1:3">
      <c r="A754" t="s">
        <v>860</v>
      </c>
      <c r="B754" t="s">
        <v>7794</v>
      </c>
      <c r="C754">
        <v>4244.3999999999996</v>
      </c>
    </row>
    <row r="755" spans="1:3">
      <c r="A755" t="s">
        <v>861</v>
      </c>
      <c r="B755" t="s">
        <v>7795</v>
      </c>
      <c r="C755">
        <v>5379.44</v>
      </c>
    </row>
    <row r="756" spans="1:3">
      <c r="A756" t="s">
        <v>862</v>
      </c>
      <c r="B756" t="s">
        <v>7796</v>
      </c>
      <c r="C756">
        <v>2902.32</v>
      </c>
    </row>
    <row r="757" spans="1:3">
      <c r="A757" t="s">
        <v>863</v>
      </c>
      <c r="B757" t="s">
        <v>7797</v>
      </c>
      <c r="C757">
        <v>5379.44</v>
      </c>
    </row>
    <row r="758" spans="1:3">
      <c r="A758" t="s">
        <v>864</v>
      </c>
      <c r="B758" t="s">
        <v>7798</v>
      </c>
      <c r="C758">
        <v>4643.68</v>
      </c>
    </row>
    <row r="759" spans="1:3">
      <c r="A759" t="s">
        <v>865</v>
      </c>
      <c r="B759" t="s">
        <v>7799</v>
      </c>
      <c r="C759">
        <v>2894.92</v>
      </c>
    </row>
    <row r="760" spans="1:3">
      <c r="A760" t="s">
        <v>866</v>
      </c>
      <c r="B760" t="s">
        <v>7800</v>
      </c>
      <c r="C760">
        <v>4244.3999999999996</v>
      </c>
    </row>
    <row r="761" spans="1:3">
      <c r="A761" t="s">
        <v>867</v>
      </c>
      <c r="B761" t="s">
        <v>7801</v>
      </c>
      <c r="C761">
        <v>4244.3999999999996</v>
      </c>
    </row>
    <row r="762" spans="1:3">
      <c r="A762" t="s">
        <v>868</v>
      </c>
      <c r="B762" t="s">
        <v>7802</v>
      </c>
      <c r="C762">
        <v>3153.72</v>
      </c>
    </row>
    <row r="763" spans="1:3">
      <c r="A763" t="s">
        <v>869</v>
      </c>
      <c r="B763" t="s">
        <v>7803</v>
      </c>
      <c r="C763">
        <v>5372.04</v>
      </c>
    </row>
    <row r="764" spans="1:3">
      <c r="A764" t="s">
        <v>870</v>
      </c>
      <c r="B764" t="s">
        <v>7804</v>
      </c>
      <c r="C764">
        <v>4244.3999999999996</v>
      </c>
    </row>
    <row r="765" spans="1:3">
      <c r="A765" t="s">
        <v>871</v>
      </c>
      <c r="B765" t="s">
        <v>7805</v>
      </c>
      <c r="C765">
        <v>5383.12</v>
      </c>
    </row>
    <row r="766" spans="1:3">
      <c r="A766" t="s">
        <v>872</v>
      </c>
      <c r="B766" t="s">
        <v>7806</v>
      </c>
      <c r="C766">
        <v>5383.12</v>
      </c>
    </row>
    <row r="767" spans="1:3">
      <c r="A767" t="s">
        <v>873</v>
      </c>
      <c r="B767" t="s">
        <v>7807</v>
      </c>
      <c r="C767">
        <v>1035.2</v>
      </c>
    </row>
    <row r="768" spans="1:3">
      <c r="A768" t="s">
        <v>874</v>
      </c>
      <c r="B768" t="s">
        <v>7808</v>
      </c>
      <c r="C768">
        <v>1294.04</v>
      </c>
    </row>
    <row r="769" spans="1:3">
      <c r="A769" t="s">
        <v>875</v>
      </c>
      <c r="B769" t="s">
        <v>7809</v>
      </c>
      <c r="C769">
        <v>4455.12</v>
      </c>
    </row>
    <row r="770" spans="1:3">
      <c r="A770" t="s">
        <v>876</v>
      </c>
      <c r="B770" t="s">
        <v>7810</v>
      </c>
      <c r="C770">
        <v>4455.12</v>
      </c>
    </row>
    <row r="771" spans="1:3">
      <c r="A771" t="s">
        <v>877</v>
      </c>
      <c r="B771" t="s">
        <v>7811</v>
      </c>
      <c r="C771">
        <v>4455.12</v>
      </c>
    </row>
    <row r="772" spans="1:3">
      <c r="A772" t="s">
        <v>878</v>
      </c>
      <c r="B772" t="s">
        <v>7812</v>
      </c>
      <c r="C772">
        <v>12943.88</v>
      </c>
    </row>
    <row r="773" spans="1:3">
      <c r="A773" t="s">
        <v>719</v>
      </c>
      <c r="B773" t="s">
        <v>7813</v>
      </c>
      <c r="C773">
        <v>3321.33</v>
      </c>
    </row>
    <row r="774" spans="1:3">
      <c r="A774" t="s">
        <v>720</v>
      </c>
      <c r="B774" t="s">
        <v>7814</v>
      </c>
      <c r="C774">
        <v>3321.33</v>
      </c>
    </row>
    <row r="775" spans="1:3">
      <c r="A775" t="s">
        <v>721</v>
      </c>
      <c r="B775" t="s">
        <v>7815</v>
      </c>
      <c r="C775">
        <v>3321.33</v>
      </c>
    </row>
    <row r="776" spans="1:3">
      <c r="A776" t="s">
        <v>722</v>
      </c>
      <c r="B776" t="s">
        <v>7816</v>
      </c>
      <c r="C776">
        <v>3265.92</v>
      </c>
    </row>
    <row r="777" spans="1:3">
      <c r="A777" t="s">
        <v>723</v>
      </c>
      <c r="B777" t="s">
        <v>7817</v>
      </c>
      <c r="C777">
        <v>3732.48</v>
      </c>
    </row>
    <row r="778" spans="1:3">
      <c r="A778" t="s">
        <v>724</v>
      </c>
      <c r="B778" t="s">
        <v>7818</v>
      </c>
      <c r="C778">
        <v>4888</v>
      </c>
    </row>
    <row r="779" spans="1:3">
      <c r="A779" t="s">
        <v>725</v>
      </c>
      <c r="B779" t="s">
        <v>7819</v>
      </c>
      <c r="C779">
        <v>5054.3999999999996</v>
      </c>
    </row>
    <row r="780" spans="1:3">
      <c r="A780" t="s">
        <v>726</v>
      </c>
      <c r="B780" t="s">
        <v>7820</v>
      </c>
      <c r="C780">
        <v>5054.3999999999996</v>
      </c>
    </row>
    <row r="781" spans="1:3">
      <c r="A781" t="s">
        <v>727</v>
      </c>
      <c r="B781" t="s">
        <v>7821</v>
      </c>
      <c r="C781">
        <v>6220.8</v>
      </c>
    </row>
    <row r="782" spans="1:3">
      <c r="A782" t="s">
        <v>728</v>
      </c>
      <c r="B782" t="s">
        <v>7822</v>
      </c>
      <c r="C782">
        <v>5365.44</v>
      </c>
    </row>
    <row r="783" spans="1:3">
      <c r="A783" t="s">
        <v>729</v>
      </c>
      <c r="B783" t="s">
        <v>7823</v>
      </c>
      <c r="C783">
        <v>5765.33</v>
      </c>
    </row>
    <row r="784" spans="1:3">
      <c r="A784" t="s">
        <v>730</v>
      </c>
      <c r="B784" t="s">
        <v>7824</v>
      </c>
      <c r="C784">
        <v>5832</v>
      </c>
    </row>
    <row r="785" spans="1:3">
      <c r="A785" t="s">
        <v>731</v>
      </c>
      <c r="B785" t="s">
        <v>7825</v>
      </c>
      <c r="C785">
        <v>7833.33</v>
      </c>
    </row>
    <row r="786" spans="1:3">
      <c r="A786" t="s">
        <v>732</v>
      </c>
      <c r="B786" t="s">
        <v>7826</v>
      </c>
      <c r="C786">
        <v>8553.6</v>
      </c>
    </row>
    <row r="787" spans="1:3">
      <c r="A787" t="s">
        <v>733</v>
      </c>
      <c r="B787" t="s">
        <v>7827</v>
      </c>
      <c r="C787">
        <v>7387.2</v>
      </c>
    </row>
    <row r="788" spans="1:3">
      <c r="A788" t="s">
        <v>734</v>
      </c>
      <c r="B788" t="s">
        <v>7828</v>
      </c>
      <c r="C788">
        <v>7833.33</v>
      </c>
    </row>
    <row r="789" spans="1:3">
      <c r="A789" t="s">
        <v>735</v>
      </c>
      <c r="B789" t="s">
        <v>7829</v>
      </c>
      <c r="C789">
        <v>8553.6</v>
      </c>
    </row>
    <row r="790" spans="1:3">
      <c r="A790" t="s">
        <v>736</v>
      </c>
      <c r="B790" t="s">
        <v>7830</v>
      </c>
      <c r="C790">
        <v>12441.6</v>
      </c>
    </row>
    <row r="791" spans="1:3">
      <c r="A791" t="s">
        <v>737</v>
      </c>
      <c r="B791" t="s">
        <v>7831</v>
      </c>
      <c r="C791">
        <v>2005.33</v>
      </c>
    </row>
    <row r="792" spans="1:3">
      <c r="A792" t="s">
        <v>738</v>
      </c>
      <c r="B792" t="s">
        <v>7832</v>
      </c>
      <c r="C792">
        <v>2005.33</v>
      </c>
    </row>
    <row r="793" spans="1:3">
      <c r="A793" t="s">
        <v>739</v>
      </c>
      <c r="B793" t="s">
        <v>7833</v>
      </c>
      <c r="C793">
        <v>2130.67</v>
      </c>
    </row>
    <row r="794" spans="1:3">
      <c r="A794" t="s">
        <v>740</v>
      </c>
      <c r="B794" t="s">
        <v>7834</v>
      </c>
      <c r="C794">
        <v>2130.67</v>
      </c>
    </row>
    <row r="795" spans="1:3">
      <c r="A795" t="s">
        <v>741</v>
      </c>
      <c r="B795" t="s">
        <v>7835</v>
      </c>
      <c r="C795">
        <v>2488.3200000000002</v>
      </c>
    </row>
    <row r="796" spans="1:3">
      <c r="A796" t="s">
        <v>742</v>
      </c>
      <c r="B796" t="s">
        <v>7836</v>
      </c>
      <c r="C796">
        <v>2488.3200000000002</v>
      </c>
    </row>
    <row r="797" spans="1:3">
      <c r="A797" t="s">
        <v>743</v>
      </c>
      <c r="B797" t="s">
        <v>7837</v>
      </c>
      <c r="C797">
        <v>2488.3200000000002</v>
      </c>
    </row>
    <row r="798" spans="1:3">
      <c r="A798" t="s">
        <v>744</v>
      </c>
      <c r="B798" t="s">
        <v>7838</v>
      </c>
      <c r="C798">
        <v>2488.3200000000002</v>
      </c>
    </row>
    <row r="799" spans="1:3">
      <c r="A799" t="s">
        <v>745</v>
      </c>
      <c r="B799" t="s">
        <v>7839</v>
      </c>
      <c r="C799">
        <v>2877.12</v>
      </c>
    </row>
    <row r="800" spans="1:3">
      <c r="A800" t="s">
        <v>746</v>
      </c>
      <c r="B800" t="s">
        <v>7840</v>
      </c>
      <c r="C800">
        <v>2877.12</v>
      </c>
    </row>
    <row r="801" spans="1:3">
      <c r="A801" t="s">
        <v>747</v>
      </c>
      <c r="B801" t="s">
        <v>7841</v>
      </c>
      <c r="C801">
        <v>2877.12</v>
      </c>
    </row>
    <row r="802" spans="1:3">
      <c r="A802" t="s">
        <v>748</v>
      </c>
      <c r="B802" t="s">
        <v>7842</v>
      </c>
      <c r="C802">
        <v>2877.12</v>
      </c>
    </row>
    <row r="803" spans="1:3">
      <c r="A803" t="s">
        <v>749</v>
      </c>
      <c r="B803" t="s">
        <v>7843</v>
      </c>
      <c r="C803">
        <v>3265.92</v>
      </c>
    </row>
    <row r="804" spans="1:3">
      <c r="A804" t="s">
        <v>750</v>
      </c>
      <c r="B804" t="s">
        <v>7844</v>
      </c>
      <c r="C804">
        <v>3572</v>
      </c>
    </row>
    <row r="805" spans="1:3">
      <c r="A805" t="s">
        <v>751</v>
      </c>
      <c r="B805" t="s">
        <v>7845</v>
      </c>
      <c r="C805">
        <v>3965.76</v>
      </c>
    </row>
    <row r="806" spans="1:3">
      <c r="A806" t="s">
        <v>752</v>
      </c>
      <c r="B806" t="s">
        <v>7846</v>
      </c>
      <c r="C806">
        <v>3965.76</v>
      </c>
    </row>
    <row r="807" spans="1:3">
      <c r="A807" t="s">
        <v>753</v>
      </c>
      <c r="B807" t="s">
        <v>7847</v>
      </c>
      <c r="C807">
        <v>4510.08</v>
      </c>
    </row>
    <row r="808" spans="1:3">
      <c r="A808" t="s">
        <v>754</v>
      </c>
      <c r="B808" t="s">
        <v>7848</v>
      </c>
      <c r="C808">
        <v>4888</v>
      </c>
    </row>
    <row r="809" spans="1:3">
      <c r="A809" t="s">
        <v>1320</v>
      </c>
      <c r="B809" t="s">
        <v>7849</v>
      </c>
      <c r="C809">
        <v>88.72</v>
      </c>
    </row>
    <row r="810" spans="1:3">
      <c r="A810" t="s">
        <v>1321</v>
      </c>
      <c r="B810" t="s">
        <v>7850</v>
      </c>
      <c r="C810">
        <v>88.72</v>
      </c>
    </row>
    <row r="811" spans="1:3">
      <c r="A811" t="s">
        <v>1322</v>
      </c>
      <c r="B811" t="s">
        <v>7851</v>
      </c>
      <c r="C811">
        <v>117.56</v>
      </c>
    </row>
    <row r="812" spans="1:3">
      <c r="A812" t="s">
        <v>1323</v>
      </c>
      <c r="B812" t="s">
        <v>7852</v>
      </c>
      <c r="C812">
        <v>147.88</v>
      </c>
    </row>
    <row r="813" spans="1:3">
      <c r="A813" t="s">
        <v>1324</v>
      </c>
      <c r="B813" t="s">
        <v>7853</v>
      </c>
      <c r="C813">
        <v>167.48</v>
      </c>
    </row>
    <row r="814" spans="1:3">
      <c r="A814" t="s">
        <v>1325</v>
      </c>
      <c r="B814" t="s">
        <v>7854</v>
      </c>
      <c r="C814">
        <v>178.56</v>
      </c>
    </row>
    <row r="815" spans="1:3">
      <c r="A815" t="s">
        <v>1326</v>
      </c>
      <c r="B815" t="s">
        <v>7855</v>
      </c>
      <c r="C815">
        <v>201.12</v>
      </c>
    </row>
    <row r="816" spans="1:3">
      <c r="A816" t="s">
        <v>1327</v>
      </c>
      <c r="B816" t="s">
        <v>7856</v>
      </c>
      <c r="C816">
        <v>205.92</v>
      </c>
    </row>
    <row r="817" spans="1:3">
      <c r="A817" t="s">
        <v>1328</v>
      </c>
      <c r="B817" t="s">
        <v>7857</v>
      </c>
      <c r="C817">
        <v>212.6</v>
      </c>
    </row>
    <row r="818" spans="1:3">
      <c r="A818" t="s">
        <v>1329</v>
      </c>
      <c r="B818" t="s">
        <v>7858</v>
      </c>
      <c r="C818">
        <v>268.04000000000002</v>
      </c>
    </row>
    <row r="819" spans="1:3">
      <c r="A819" t="s">
        <v>1330</v>
      </c>
      <c r="B819" t="s">
        <v>7859</v>
      </c>
      <c r="C819">
        <v>268.04000000000002</v>
      </c>
    </row>
    <row r="820" spans="1:3">
      <c r="A820" t="s">
        <v>1331</v>
      </c>
      <c r="B820" t="s">
        <v>7860</v>
      </c>
      <c r="C820">
        <v>284.68</v>
      </c>
    </row>
    <row r="821" spans="1:3">
      <c r="A821" t="s">
        <v>1332</v>
      </c>
      <c r="B821" t="s">
        <v>7861</v>
      </c>
      <c r="C821">
        <v>293.2</v>
      </c>
    </row>
    <row r="822" spans="1:3">
      <c r="A822" t="s">
        <v>1333</v>
      </c>
      <c r="B822" t="s">
        <v>7862</v>
      </c>
      <c r="C822">
        <v>435.32</v>
      </c>
    </row>
    <row r="823" spans="1:3">
      <c r="A823" t="s">
        <v>1334</v>
      </c>
      <c r="B823" t="s">
        <v>7863</v>
      </c>
      <c r="C823">
        <v>474</v>
      </c>
    </row>
    <row r="824" spans="1:3">
      <c r="A824" t="s">
        <v>1335</v>
      </c>
      <c r="B824" t="s">
        <v>7864</v>
      </c>
      <c r="C824">
        <v>601.61</v>
      </c>
    </row>
    <row r="825" spans="1:3">
      <c r="A825" t="s">
        <v>1336</v>
      </c>
      <c r="B825" t="s">
        <v>7865</v>
      </c>
      <c r="C825">
        <v>552.72</v>
      </c>
    </row>
    <row r="826" spans="1:3">
      <c r="A826" t="s">
        <v>1337</v>
      </c>
      <c r="B826" t="s">
        <v>7866</v>
      </c>
      <c r="C826">
        <v>641.48</v>
      </c>
    </row>
    <row r="827" spans="1:3">
      <c r="A827" t="s">
        <v>1338</v>
      </c>
      <c r="B827" t="s">
        <v>7867</v>
      </c>
      <c r="C827">
        <v>661.44</v>
      </c>
    </row>
    <row r="828" spans="1:3">
      <c r="A828" t="s">
        <v>1339</v>
      </c>
      <c r="B828" t="s">
        <v>7868</v>
      </c>
      <c r="C828">
        <v>661.44</v>
      </c>
    </row>
    <row r="829" spans="1:3">
      <c r="A829" t="s">
        <v>1340</v>
      </c>
      <c r="B829" t="s">
        <v>7869</v>
      </c>
      <c r="C829">
        <v>766.46</v>
      </c>
    </row>
    <row r="830" spans="1:3">
      <c r="A830" t="s">
        <v>1341</v>
      </c>
      <c r="B830" t="s">
        <v>7870</v>
      </c>
      <c r="C830">
        <v>688.8</v>
      </c>
    </row>
    <row r="831" spans="1:3">
      <c r="A831" t="s">
        <v>1342</v>
      </c>
      <c r="B831" t="s">
        <v>7871</v>
      </c>
      <c r="C831">
        <v>751.64</v>
      </c>
    </row>
    <row r="832" spans="1:3">
      <c r="A832" t="s">
        <v>1343</v>
      </c>
      <c r="B832" t="s">
        <v>7872</v>
      </c>
      <c r="C832">
        <v>751.64</v>
      </c>
    </row>
    <row r="833" spans="1:3">
      <c r="A833" t="s">
        <v>1344</v>
      </c>
      <c r="B833" t="s">
        <v>7873</v>
      </c>
      <c r="C833">
        <v>856.28</v>
      </c>
    </row>
    <row r="834" spans="1:3">
      <c r="A834" t="s">
        <v>1345</v>
      </c>
      <c r="B834" t="s">
        <v>7874</v>
      </c>
      <c r="C834">
        <v>906.92</v>
      </c>
    </row>
    <row r="835" spans="1:3">
      <c r="A835" t="s">
        <v>1346</v>
      </c>
      <c r="B835" t="s">
        <v>7875</v>
      </c>
      <c r="C835">
        <v>1323.36</v>
      </c>
    </row>
    <row r="836" spans="1:3">
      <c r="A836" t="s">
        <v>1347</v>
      </c>
      <c r="B836" t="s">
        <v>7876</v>
      </c>
      <c r="C836">
        <v>1232.6400000000001</v>
      </c>
    </row>
    <row r="837" spans="1:3">
      <c r="A837" t="s">
        <v>1348</v>
      </c>
      <c r="B837" t="s">
        <v>7877</v>
      </c>
      <c r="C837">
        <v>1392.88</v>
      </c>
    </row>
    <row r="838" spans="1:3">
      <c r="A838" t="s">
        <v>1349</v>
      </c>
      <c r="B838" t="s">
        <v>7878</v>
      </c>
      <c r="C838">
        <v>1312.88</v>
      </c>
    </row>
    <row r="839" spans="1:3">
      <c r="A839" t="s">
        <v>1350</v>
      </c>
      <c r="B839" t="s">
        <v>7879</v>
      </c>
      <c r="C839">
        <v>1312.88</v>
      </c>
    </row>
    <row r="840" spans="1:3">
      <c r="A840" t="s">
        <v>1351</v>
      </c>
      <c r="B840" t="s">
        <v>7880</v>
      </c>
      <c r="C840">
        <v>1974</v>
      </c>
    </row>
    <row r="841" spans="1:3">
      <c r="A841" t="s">
        <v>1352</v>
      </c>
      <c r="B841" t="s">
        <v>7881</v>
      </c>
      <c r="C841">
        <v>1583.52</v>
      </c>
    </row>
    <row r="842" spans="1:3">
      <c r="A842" t="s">
        <v>1353</v>
      </c>
      <c r="B842" t="s">
        <v>7882</v>
      </c>
      <c r="C842">
        <v>1583.88</v>
      </c>
    </row>
    <row r="843" spans="1:3">
      <c r="A843" t="s">
        <v>1354</v>
      </c>
      <c r="B843" t="s">
        <v>7883</v>
      </c>
      <c r="C843">
        <v>2068</v>
      </c>
    </row>
    <row r="844" spans="1:3">
      <c r="A844" t="s">
        <v>1355</v>
      </c>
      <c r="B844" t="s">
        <v>7884</v>
      </c>
      <c r="C844">
        <v>1699.27</v>
      </c>
    </row>
    <row r="845" spans="1:3">
      <c r="A845" t="s">
        <v>1356</v>
      </c>
      <c r="B845" t="s">
        <v>7885</v>
      </c>
      <c r="C845">
        <v>1791.64</v>
      </c>
    </row>
    <row r="846" spans="1:3">
      <c r="A846" t="s">
        <v>1357</v>
      </c>
      <c r="B846" t="s">
        <v>7886</v>
      </c>
      <c r="C846">
        <v>1791.64</v>
      </c>
    </row>
    <row r="847" spans="1:3">
      <c r="A847" t="s">
        <v>1358</v>
      </c>
      <c r="B847" t="s">
        <v>7887</v>
      </c>
      <c r="C847">
        <v>1964.44</v>
      </c>
    </row>
    <row r="848" spans="1:3">
      <c r="A848" t="s">
        <v>1359</v>
      </c>
      <c r="B848" t="s">
        <v>7888</v>
      </c>
      <c r="C848">
        <v>1964.44</v>
      </c>
    </row>
    <row r="849" spans="1:3">
      <c r="A849" t="s">
        <v>1360</v>
      </c>
      <c r="B849" t="s">
        <v>7889</v>
      </c>
      <c r="C849">
        <v>2626.82</v>
      </c>
    </row>
    <row r="850" spans="1:3">
      <c r="A850" t="s">
        <v>1361</v>
      </c>
      <c r="B850" t="s">
        <v>7890</v>
      </c>
      <c r="C850">
        <v>2143.02</v>
      </c>
    </row>
    <row r="851" spans="1:3">
      <c r="A851" t="s">
        <v>1362</v>
      </c>
      <c r="B851" t="s">
        <v>7891</v>
      </c>
      <c r="C851">
        <v>2143.02</v>
      </c>
    </row>
    <row r="852" spans="1:3">
      <c r="A852" t="s">
        <v>1363</v>
      </c>
      <c r="B852" t="s">
        <v>7892</v>
      </c>
      <c r="C852">
        <v>2532.3000000000002</v>
      </c>
    </row>
    <row r="853" spans="1:3">
      <c r="A853" t="s">
        <v>1364</v>
      </c>
      <c r="B853" t="s">
        <v>7893</v>
      </c>
      <c r="C853">
        <v>2656.54</v>
      </c>
    </row>
    <row r="854" spans="1:3">
      <c r="A854" t="s">
        <v>1365</v>
      </c>
      <c r="B854" t="s">
        <v>7894</v>
      </c>
      <c r="C854">
        <v>2665.25</v>
      </c>
    </row>
    <row r="855" spans="1:3">
      <c r="A855" t="s">
        <v>1366</v>
      </c>
      <c r="B855" t="s">
        <v>7895</v>
      </c>
      <c r="C855">
        <v>2665.25</v>
      </c>
    </row>
    <row r="856" spans="1:3">
      <c r="A856" t="s">
        <v>1367</v>
      </c>
      <c r="B856" t="s">
        <v>7896</v>
      </c>
      <c r="C856">
        <v>2849.25</v>
      </c>
    </row>
    <row r="857" spans="1:3">
      <c r="A857" t="s">
        <v>1368</v>
      </c>
      <c r="B857" t="s">
        <v>7897</v>
      </c>
      <c r="C857">
        <v>2858.99</v>
      </c>
    </row>
    <row r="858" spans="1:3">
      <c r="A858" t="s">
        <v>1369</v>
      </c>
      <c r="B858" t="s">
        <v>7898</v>
      </c>
      <c r="C858">
        <v>3041.36</v>
      </c>
    </row>
    <row r="859" spans="1:3">
      <c r="A859" t="s">
        <v>1370</v>
      </c>
      <c r="B859" t="s">
        <v>7899</v>
      </c>
      <c r="C859">
        <v>3541.4</v>
      </c>
    </row>
    <row r="860" spans="1:3">
      <c r="A860" t="s">
        <v>1371</v>
      </c>
      <c r="B860" t="s">
        <v>7900</v>
      </c>
      <c r="C860">
        <v>3344.69</v>
      </c>
    </row>
    <row r="861" spans="1:3">
      <c r="A861" t="s">
        <v>1372</v>
      </c>
      <c r="B861" t="s">
        <v>7901</v>
      </c>
      <c r="C861">
        <v>3384.01</v>
      </c>
    </row>
    <row r="862" spans="1:3">
      <c r="A862" t="s">
        <v>1373</v>
      </c>
      <c r="B862" t="s">
        <v>7902</v>
      </c>
      <c r="C862">
        <v>3384.01</v>
      </c>
    </row>
    <row r="863" spans="1:3">
      <c r="A863" t="s">
        <v>1374</v>
      </c>
      <c r="B863" t="s">
        <v>7903</v>
      </c>
      <c r="C863">
        <v>3534.08</v>
      </c>
    </row>
    <row r="864" spans="1:3">
      <c r="A864" t="s">
        <v>1375</v>
      </c>
      <c r="B864" t="s">
        <v>7904</v>
      </c>
      <c r="C864">
        <v>4198.05</v>
      </c>
    </row>
    <row r="865" spans="1:3">
      <c r="A865" t="s">
        <v>1376</v>
      </c>
      <c r="B865" t="s">
        <v>7905</v>
      </c>
      <c r="C865">
        <v>4198.05</v>
      </c>
    </row>
    <row r="866" spans="1:3">
      <c r="A866" t="s">
        <v>1377</v>
      </c>
      <c r="B866" t="s">
        <v>7906</v>
      </c>
      <c r="C866">
        <v>4735.88</v>
      </c>
    </row>
    <row r="867" spans="1:3">
      <c r="A867" t="s">
        <v>1378</v>
      </c>
      <c r="B867" t="s">
        <v>7907</v>
      </c>
      <c r="C867">
        <v>4791.59</v>
      </c>
    </row>
    <row r="868" spans="1:3">
      <c r="A868" t="s">
        <v>1379</v>
      </c>
      <c r="B868" t="s">
        <v>7908</v>
      </c>
      <c r="C868">
        <v>6726.91</v>
      </c>
    </row>
    <row r="869" spans="1:3">
      <c r="A869" t="s">
        <v>1380</v>
      </c>
      <c r="B869" t="s">
        <v>7909</v>
      </c>
      <c r="C869">
        <v>19038.97</v>
      </c>
    </row>
    <row r="870" spans="1:3">
      <c r="A870" t="s">
        <v>1381</v>
      </c>
      <c r="B870" t="s">
        <v>7910</v>
      </c>
      <c r="C870">
        <v>160.38</v>
      </c>
    </row>
    <row r="871" spans="1:3">
      <c r="A871" t="s">
        <v>1382</v>
      </c>
      <c r="B871" t="s">
        <v>7911</v>
      </c>
      <c r="C871">
        <v>160.38</v>
      </c>
    </row>
    <row r="872" spans="1:3">
      <c r="A872" t="s">
        <v>1383</v>
      </c>
      <c r="B872" t="s">
        <v>7912</v>
      </c>
      <c r="C872">
        <v>192.93</v>
      </c>
    </row>
    <row r="873" spans="1:3">
      <c r="A873" t="s">
        <v>1384</v>
      </c>
      <c r="B873" t="s">
        <v>7913</v>
      </c>
      <c r="C873">
        <v>201.29</v>
      </c>
    </row>
    <row r="874" spans="1:3">
      <c r="A874" t="s">
        <v>1385</v>
      </c>
      <c r="B874" t="s">
        <v>7914</v>
      </c>
      <c r="C874">
        <v>201.29</v>
      </c>
    </row>
    <row r="875" spans="1:3">
      <c r="A875" t="s">
        <v>1386</v>
      </c>
      <c r="B875" t="s">
        <v>7915</v>
      </c>
      <c r="C875">
        <v>251.84</v>
      </c>
    </row>
    <row r="876" spans="1:3">
      <c r="A876" t="s">
        <v>1387</v>
      </c>
      <c r="B876" t="s">
        <v>7916</v>
      </c>
      <c r="C876">
        <v>225</v>
      </c>
    </row>
    <row r="877" spans="1:3">
      <c r="A877" t="s">
        <v>1388</v>
      </c>
      <c r="B877" t="s">
        <v>7917</v>
      </c>
      <c r="C877">
        <v>269.63</v>
      </c>
    </row>
    <row r="878" spans="1:3">
      <c r="A878" t="s">
        <v>1389</v>
      </c>
      <c r="B878" t="s">
        <v>7918</v>
      </c>
      <c r="C878">
        <v>308.22000000000003</v>
      </c>
    </row>
    <row r="879" spans="1:3">
      <c r="A879" t="s">
        <v>1390</v>
      </c>
      <c r="B879" t="s">
        <v>7919</v>
      </c>
      <c r="C879">
        <v>348.66</v>
      </c>
    </row>
    <row r="880" spans="1:3">
      <c r="A880" t="s">
        <v>1391</v>
      </c>
      <c r="B880" t="s">
        <v>7920</v>
      </c>
      <c r="C880">
        <v>329.03</v>
      </c>
    </row>
    <row r="881" spans="1:3">
      <c r="A881" t="s">
        <v>1392</v>
      </c>
      <c r="B881" t="s">
        <v>7921</v>
      </c>
      <c r="C881">
        <v>442.62</v>
      </c>
    </row>
    <row r="882" spans="1:3">
      <c r="A882" t="s">
        <v>1393</v>
      </c>
      <c r="B882" t="s">
        <v>7922</v>
      </c>
      <c r="C882">
        <v>438.95</v>
      </c>
    </row>
    <row r="883" spans="1:3">
      <c r="A883" t="s">
        <v>1394</v>
      </c>
      <c r="B883" t="s">
        <v>7923</v>
      </c>
      <c r="C883">
        <v>427.16</v>
      </c>
    </row>
    <row r="884" spans="1:3">
      <c r="A884" t="s">
        <v>1395</v>
      </c>
      <c r="B884" t="s">
        <v>7924</v>
      </c>
      <c r="C884">
        <v>502.63</v>
      </c>
    </row>
    <row r="885" spans="1:3">
      <c r="A885" t="s">
        <v>1396</v>
      </c>
      <c r="B885" t="s">
        <v>7925</v>
      </c>
      <c r="C885">
        <v>602.91</v>
      </c>
    </row>
    <row r="886" spans="1:3">
      <c r="A886" t="s">
        <v>1397</v>
      </c>
      <c r="B886" t="s">
        <v>7926</v>
      </c>
      <c r="C886">
        <v>601.29999999999995</v>
      </c>
    </row>
    <row r="887" spans="1:3">
      <c r="A887" t="s">
        <v>1398</v>
      </c>
      <c r="B887" t="s">
        <v>7927</v>
      </c>
      <c r="C887">
        <v>661.43</v>
      </c>
    </row>
    <row r="888" spans="1:3">
      <c r="A888" t="s">
        <v>1399</v>
      </c>
      <c r="B888" t="s">
        <v>7928</v>
      </c>
      <c r="C888">
        <v>749.64</v>
      </c>
    </row>
    <row r="889" spans="1:3">
      <c r="A889" t="s">
        <v>1400</v>
      </c>
      <c r="B889" t="s">
        <v>7929</v>
      </c>
      <c r="C889">
        <v>634.37</v>
      </c>
    </row>
    <row r="890" spans="1:3">
      <c r="A890" t="s">
        <v>1401</v>
      </c>
      <c r="B890" t="s">
        <v>7930</v>
      </c>
      <c r="C890">
        <v>726.85</v>
      </c>
    </row>
    <row r="891" spans="1:3">
      <c r="A891" t="s">
        <v>1402</v>
      </c>
      <c r="B891" t="s">
        <v>7931</v>
      </c>
      <c r="C891">
        <v>660.71</v>
      </c>
    </row>
    <row r="892" spans="1:3">
      <c r="A892" t="s">
        <v>1403</v>
      </c>
      <c r="B892" t="s">
        <v>7932</v>
      </c>
      <c r="C892">
        <v>685.56</v>
      </c>
    </row>
    <row r="893" spans="1:3">
      <c r="A893" t="s">
        <v>1404</v>
      </c>
      <c r="B893" t="s">
        <v>7933</v>
      </c>
      <c r="C893">
        <v>747.62</v>
      </c>
    </row>
    <row r="894" spans="1:3">
      <c r="A894" t="s">
        <v>1405</v>
      </c>
      <c r="B894" t="s">
        <v>7934</v>
      </c>
      <c r="C894">
        <v>902.07</v>
      </c>
    </row>
    <row r="895" spans="1:3">
      <c r="A895" t="s">
        <v>1406</v>
      </c>
      <c r="B895" t="s">
        <v>7935</v>
      </c>
      <c r="C895">
        <v>866.84</v>
      </c>
    </row>
    <row r="896" spans="1:3">
      <c r="A896" t="s">
        <v>1407</v>
      </c>
      <c r="B896" t="s">
        <v>7936</v>
      </c>
      <c r="C896">
        <v>828.85</v>
      </c>
    </row>
    <row r="897" spans="1:3">
      <c r="A897" t="s">
        <v>1408</v>
      </c>
      <c r="B897" t="s">
        <v>7937</v>
      </c>
      <c r="C897">
        <v>1122.48</v>
      </c>
    </row>
    <row r="898" spans="1:3">
      <c r="A898" t="s">
        <v>1409</v>
      </c>
      <c r="B898" t="s">
        <v>7938</v>
      </c>
      <c r="C898">
        <v>1067.27</v>
      </c>
    </row>
    <row r="899" spans="1:3">
      <c r="A899" t="s">
        <v>1410</v>
      </c>
      <c r="B899" t="s">
        <v>7939</v>
      </c>
      <c r="C899">
        <v>991.69</v>
      </c>
    </row>
    <row r="900" spans="1:3">
      <c r="A900" t="s">
        <v>1411</v>
      </c>
      <c r="B900" t="s">
        <v>7940</v>
      </c>
      <c r="C900">
        <v>1429.2</v>
      </c>
    </row>
    <row r="901" spans="1:3">
      <c r="A901" t="s">
        <v>1412</v>
      </c>
      <c r="B901" t="s">
        <v>7941</v>
      </c>
      <c r="C901">
        <v>1087.75</v>
      </c>
    </row>
    <row r="902" spans="1:3">
      <c r="A902" t="s">
        <v>1413</v>
      </c>
      <c r="B902" t="s">
        <v>7942</v>
      </c>
      <c r="C902">
        <v>1561.27</v>
      </c>
    </row>
    <row r="903" spans="1:3">
      <c r="A903" t="s">
        <v>1414</v>
      </c>
      <c r="B903" t="s">
        <v>7943</v>
      </c>
      <c r="C903">
        <v>1344.8</v>
      </c>
    </row>
    <row r="904" spans="1:3">
      <c r="A904" t="s">
        <v>1415</v>
      </c>
      <c r="B904" t="s">
        <v>7944</v>
      </c>
      <c r="C904">
        <v>1955.71</v>
      </c>
    </row>
    <row r="905" spans="1:3">
      <c r="A905" t="s">
        <v>1416</v>
      </c>
      <c r="B905" t="s">
        <v>7945</v>
      </c>
      <c r="C905">
        <v>1434.09</v>
      </c>
    </row>
    <row r="906" spans="1:3">
      <c r="A906" t="s">
        <v>1417</v>
      </c>
      <c r="B906" t="s">
        <v>7946</v>
      </c>
      <c r="C906">
        <v>2365.0100000000002</v>
      </c>
    </row>
    <row r="907" spans="1:3">
      <c r="A907" t="s">
        <v>1418</v>
      </c>
      <c r="B907" t="s">
        <v>7947</v>
      </c>
      <c r="C907">
        <v>1985.13</v>
      </c>
    </row>
    <row r="908" spans="1:3">
      <c r="A908" t="s">
        <v>1419</v>
      </c>
      <c r="B908" t="s">
        <v>7948</v>
      </c>
      <c r="C908">
        <v>1574.8</v>
      </c>
    </row>
    <row r="909" spans="1:3">
      <c r="A909" t="s">
        <v>1420</v>
      </c>
      <c r="B909" t="s">
        <v>7949</v>
      </c>
      <c r="C909">
        <v>2092.92</v>
      </c>
    </row>
    <row r="910" spans="1:3">
      <c r="A910" t="s">
        <v>1421</v>
      </c>
      <c r="B910" t="s">
        <v>7950</v>
      </c>
      <c r="C910">
        <v>1696.56</v>
      </c>
    </row>
    <row r="911" spans="1:3">
      <c r="A911" t="s">
        <v>1422</v>
      </c>
      <c r="B911" t="s">
        <v>7951</v>
      </c>
      <c r="C911">
        <v>1861.62</v>
      </c>
    </row>
    <row r="912" spans="1:3">
      <c r="A912" t="s">
        <v>1423</v>
      </c>
      <c r="B912" t="s">
        <v>7952</v>
      </c>
      <c r="C912">
        <v>1868.11</v>
      </c>
    </row>
    <row r="913" spans="1:3">
      <c r="A913" t="s">
        <v>1424</v>
      </c>
      <c r="B913" t="s">
        <v>7953</v>
      </c>
      <c r="C913">
        <v>2029.38</v>
      </c>
    </row>
    <row r="914" spans="1:3">
      <c r="A914" t="s">
        <v>1425</v>
      </c>
      <c r="B914" t="s">
        <v>7954</v>
      </c>
      <c r="C914">
        <v>2048.3200000000002</v>
      </c>
    </row>
    <row r="915" spans="1:3">
      <c r="A915" t="s">
        <v>1426</v>
      </c>
      <c r="B915" t="s">
        <v>7955</v>
      </c>
      <c r="C915">
        <v>2048.3200000000002</v>
      </c>
    </row>
    <row r="916" spans="1:3">
      <c r="A916" t="s">
        <v>1427</v>
      </c>
      <c r="B916" t="s">
        <v>7956</v>
      </c>
      <c r="C916">
        <v>1961.73</v>
      </c>
    </row>
    <row r="917" spans="1:3">
      <c r="A917" t="s">
        <v>1428</v>
      </c>
      <c r="B917" t="s">
        <v>7957</v>
      </c>
      <c r="C917">
        <v>2229.61</v>
      </c>
    </row>
    <row r="918" spans="1:3">
      <c r="A918" t="s">
        <v>1429</v>
      </c>
      <c r="B918" t="s">
        <v>7958</v>
      </c>
      <c r="C918">
        <v>2105.7399999999998</v>
      </c>
    </row>
    <row r="919" spans="1:3">
      <c r="A919" t="s">
        <v>1430</v>
      </c>
      <c r="B919" t="s">
        <v>7959</v>
      </c>
      <c r="C919">
        <v>2800.6</v>
      </c>
    </row>
    <row r="920" spans="1:3">
      <c r="A920" t="s">
        <v>1431</v>
      </c>
      <c r="B920" t="s">
        <v>7960</v>
      </c>
      <c r="C920">
        <v>2869.94</v>
      </c>
    </row>
    <row r="921" spans="1:3">
      <c r="A921" t="s">
        <v>1432</v>
      </c>
      <c r="B921" t="s">
        <v>7961</v>
      </c>
      <c r="C921">
        <v>3061.35</v>
      </c>
    </row>
    <row r="922" spans="1:3">
      <c r="A922" t="s">
        <v>1433</v>
      </c>
      <c r="B922" t="s">
        <v>7962</v>
      </c>
      <c r="C922">
        <v>2825.48</v>
      </c>
    </row>
    <row r="923" spans="1:3">
      <c r="A923" t="s">
        <v>1434</v>
      </c>
      <c r="B923" t="s">
        <v>7963</v>
      </c>
      <c r="C923">
        <v>2825.48</v>
      </c>
    </row>
    <row r="924" spans="1:3">
      <c r="A924" t="s">
        <v>1435</v>
      </c>
      <c r="B924" t="s">
        <v>7964</v>
      </c>
      <c r="C924">
        <v>3175.66</v>
      </c>
    </row>
    <row r="925" spans="1:3">
      <c r="A925" t="s">
        <v>1436</v>
      </c>
      <c r="B925" t="s">
        <v>7965</v>
      </c>
      <c r="C925">
        <v>3368.17</v>
      </c>
    </row>
    <row r="926" spans="1:3">
      <c r="A926" t="s">
        <v>1437</v>
      </c>
      <c r="B926" t="s">
        <v>7966</v>
      </c>
      <c r="C926">
        <v>3368.17</v>
      </c>
    </row>
    <row r="927" spans="1:3">
      <c r="A927" t="s">
        <v>1438</v>
      </c>
      <c r="B927" t="s">
        <v>7967</v>
      </c>
      <c r="C927">
        <v>5246.3</v>
      </c>
    </row>
    <row r="928" spans="1:3">
      <c r="A928" t="s">
        <v>1439</v>
      </c>
      <c r="B928" t="s">
        <v>7968</v>
      </c>
      <c r="C928">
        <v>3354.87</v>
      </c>
    </row>
    <row r="929" spans="1:3">
      <c r="A929" t="s">
        <v>1440</v>
      </c>
      <c r="B929" t="s">
        <v>7969</v>
      </c>
      <c r="C929">
        <v>7870.65</v>
      </c>
    </row>
    <row r="930" spans="1:3">
      <c r="A930" t="s">
        <v>1441</v>
      </c>
      <c r="B930" t="s">
        <v>7970</v>
      </c>
      <c r="C930">
        <v>3909.94</v>
      </c>
    </row>
    <row r="931" spans="1:3">
      <c r="A931" t="s">
        <v>1442</v>
      </c>
      <c r="B931" t="s">
        <v>7971</v>
      </c>
      <c r="C931">
        <v>4583.25</v>
      </c>
    </row>
    <row r="932" spans="1:3">
      <c r="A932" t="s">
        <v>1443</v>
      </c>
      <c r="B932" t="s">
        <v>7972</v>
      </c>
      <c r="C932">
        <v>5300.78</v>
      </c>
    </row>
    <row r="933" spans="1:3">
      <c r="A933" t="s">
        <v>1444</v>
      </c>
      <c r="B933" t="s">
        <v>7973</v>
      </c>
      <c r="C933">
        <v>5300.78</v>
      </c>
    </row>
    <row r="934" spans="1:3">
      <c r="A934" t="s">
        <v>1445</v>
      </c>
      <c r="B934" t="s">
        <v>7974</v>
      </c>
      <c r="C934">
        <v>6091.04</v>
      </c>
    </row>
    <row r="935" spans="1:3">
      <c r="A935" t="s">
        <v>1446</v>
      </c>
      <c r="B935" t="s">
        <v>7975</v>
      </c>
      <c r="C935">
        <v>10815.75</v>
      </c>
    </row>
    <row r="936" spans="1:3">
      <c r="A936" t="s">
        <v>879</v>
      </c>
      <c r="B936" t="s">
        <v>7976</v>
      </c>
      <c r="C936">
        <v>120.67</v>
      </c>
    </row>
    <row r="937" spans="1:3">
      <c r="A937" t="s">
        <v>880</v>
      </c>
      <c r="B937" t="s">
        <v>7977</v>
      </c>
      <c r="C937">
        <v>97.43</v>
      </c>
    </row>
    <row r="938" spans="1:3">
      <c r="A938" t="s">
        <v>881</v>
      </c>
      <c r="B938" t="s">
        <v>7978</v>
      </c>
      <c r="C938">
        <v>91.94</v>
      </c>
    </row>
    <row r="939" spans="1:3">
      <c r="A939" t="s">
        <v>882</v>
      </c>
      <c r="B939" t="s">
        <v>7979</v>
      </c>
      <c r="C939">
        <v>86.93</v>
      </c>
    </row>
    <row r="940" spans="1:3">
      <c r="A940" t="s">
        <v>883</v>
      </c>
      <c r="B940" t="s">
        <v>7980</v>
      </c>
      <c r="C940">
        <v>86.93</v>
      </c>
    </row>
    <row r="941" spans="1:3">
      <c r="A941" t="s">
        <v>884</v>
      </c>
      <c r="B941" t="s">
        <v>7981</v>
      </c>
      <c r="C941">
        <v>86.93</v>
      </c>
    </row>
    <row r="942" spans="1:3">
      <c r="A942" t="s">
        <v>885</v>
      </c>
      <c r="B942" t="s">
        <v>7982</v>
      </c>
      <c r="C942">
        <v>89.62</v>
      </c>
    </row>
    <row r="943" spans="1:3">
      <c r="A943" t="s">
        <v>886</v>
      </c>
      <c r="B943" t="s">
        <v>7983</v>
      </c>
      <c r="C943">
        <v>97.43</v>
      </c>
    </row>
    <row r="944" spans="1:3">
      <c r="A944" t="s">
        <v>887</v>
      </c>
      <c r="B944" t="s">
        <v>7984</v>
      </c>
      <c r="C944">
        <v>106.54</v>
      </c>
    </row>
    <row r="945" spans="1:3">
      <c r="A945" t="s">
        <v>888</v>
      </c>
      <c r="B945" t="s">
        <v>7985</v>
      </c>
      <c r="C945">
        <v>111.02</v>
      </c>
    </row>
    <row r="946" spans="1:3">
      <c r="A946" t="s">
        <v>889</v>
      </c>
      <c r="B946" t="s">
        <v>7986</v>
      </c>
      <c r="C946">
        <v>124.88</v>
      </c>
    </row>
    <row r="947" spans="1:3">
      <c r="A947" t="s">
        <v>890</v>
      </c>
      <c r="B947" t="s">
        <v>7987</v>
      </c>
      <c r="C947">
        <v>134.12</v>
      </c>
    </row>
    <row r="948" spans="1:3">
      <c r="A948" t="s">
        <v>891</v>
      </c>
      <c r="B948" t="s">
        <v>7988</v>
      </c>
      <c r="C948">
        <v>143.08000000000001</v>
      </c>
    </row>
    <row r="949" spans="1:3">
      <c r="A949" t="s">
        <v>892</v>
      </c>
      <c r="B949" t="s">
        <v>7989</v>
      </c>
      <c r="C949">
        <v>161.69</v>
      </c>
    </row>
    <row r="950" spans="1:3">
      <c r="A950" t="s">
        <v>893</v>
      </c>
      <c r="B950" t="s">
        <v>7990</v>
      </c>
      <c r="C950">
        <v>173.71</v>
      </c>
    </row>
    <row r="951" spans="1:3">
      <c r="A951" t="s">
        <v>894</v>
      </c>
      <c r="B951" t="s">
        <v>7991</v>
      </c>
      <c r="C951">
        <v>194</v>
      </c>
    </row>
    <row r="952" spans="1:3">
      <c r="A952" t="s">
        <v>895</v>
      </c>
      <c r="B952" t="s">
        <v>7992</v>
      </c>
      <c r="C952">
        <v>196.54</v>
      </c>
    </row>
    <row r="953" spans="1:3">
      <c r="A953" t="s">
        <v>896</v>
      </c>
      <c r="B953" t="s">
        <v>7993</v>
      </c>
      <c r="C953">
        <v>213.99</v>
      </c>
    </row>
    <row r="954" spans="1:3">
      <c r="A954" t="s">
        <v>897</v>
      </c>
      <c r="B954" t="s">
        <v>7994</v>
      </c>
      <c r="C954">
        <v>232.33</v>
      </c>
    </row>
    <row r="955" spans="1:3">
      <c r="A955" t="s">
        <v>898</v>
      </c>
      <c r="B955" t="s">
        <v>7995</v>
      </c>
      <c r="C955">
        <v>237.82</v>
      </c>
    </row>
    <row r="956" spans="1:3">
      <c r="A956" t="s">
        <v>899</v>
      </c>
      <c r="B956" t="s">
        <v>7996</v>
      </c>
      <c r="C956">
        <v>248.47</v>
      </c>
    </row>
    <row r="957" spans="1:3">
      <c r="A957" t="s">
        <v>900</v>
      </c>
      <c r="B957" t="s">
        <v>7997</v>
      </c>
      <c r="C957">
        <v>315.14999999999998</v>
      </c>
    </row>
    <row r="958" spans="1:3">
      <c r="A958" t="s">
        <v>901</v>
      </c>
      <c r="B958" t="s">
        <v>7998</v>
      </c>
      <c r="C958">
        <v>334.65</v>
      </c>
    </row>
    <row r="959" spans="1:3">
      <c r="A959" t="s">
        <v>902</v>
      </c>
      <c r="B959" t="s">
        <v>7999</v>
      </c>
      <c r="C959">
        <v>340.29</v>
      </c>
    </row>
    <row r="960" spans="1:3">
      <c r="A960" t="s">
        <v>903</v>
      </c>
      <c r="B960" t="s">
        <v>8000</v>
      </c>
      <c r="C960">
        <v>436.45</v>
      </c>
    </row>
    <row r="961" spans="1:3">
      <c r="A961" t="s">
        <v>904</v>
      </c>
      <c r="B961" t="s">
        <v>8001</v>
      </c>
      <c r="C961">
        <v>484.91</v>
      </c>
    </row>
    <row r="962" spans="1:3">
      <c r="A962" t="s">
        <v>905</v>
      </c>
      <c r="B962" t="s">
        <v>8002</v>
      </c>
      <c r="C962">
        <v>496.19</v>
      </c>
    </row>
    <row r="963" spans="1:3">
      <c r="A963" t="s">
        <v>906</v>
      </c>
      <c r="B963" t="s">
        <v>8003</v>
      </c>
      <c r="C963">
        <v>555.66</v>
      </c>
    </row>
    <row r="964" spans="1:3">
      <c r="A964" t="s">
        <v>907</v>
      </c>
      <c r="B964" t="s">
        <v>8004</v>
      </c>
      <c r="C964">
        <v>713.65</v>
      </c>
    </row>
    <row r="965" spans="1:3">
      <c r="A965" t="s">
        <v>908</v>
      </c>
      <c r="B965" t="s">
        <v>8005</v>
      </c>
      <c r="C965">
        <v>722.09</v>
      </c>
    </row>
    <row r="966" spans="1:3">
      <c r="A966" t="s">
        <v>909</v>
      </c>
      <c r="B966" t="s">
        <v>8006</v>
      </c>
      <c r="C966">
        <v>752.88</v>
      </c>
    </row>
    <row r="967" spans="1:3">
      <c r="A967" t="s">
        <v>910</v>
      </c>
      <c r="B967" t="s">
        <v>8007</v>
      </c>
      <c r="C967">
        <v>759.26</v>
      </c>
    </row>
    <row r="968" spans="1:3">
      <c r="A968" t="s">
        <v>911</v>
      </c>
      <c r="B968" t="s">
        <v>8008</v>
      </c>
      <c r="C968">
        <v>819.66</v>
      </c>
    </row>
    <row r="969" spans="1:3">
      <c r="A969" t="s">
        <v>912</v>
      </c>
      <c r="B969" t="s">
        <v>8009</v>
      </c>
      <c r="C969">
        <v>896.07</v>
      </c>
    </row>
    <row r="970" spans="1:3">
      <c r="A970" t="s">
        <v>913</v>
      </c>
      <c r="B970" t="s">
        <v>8010</v>
      </c>
      <c r="C970">
        <v>907.23</v>
      </c>
    </row>
    <row r="971" spans="1:3">
      <c r="A971" t="s">
        <v>914</v>
      </c>
      <c r="B971" t="s">
        <v>8011</v>
      </c>
      <c r="C971">
        <v>983.78</v>
      </c>
    </row>
    <row r="972" spans="1:3">
      <c r="A972" t="s">
        <v>915</v>
      </c>
      <c r="B972" t="s">
        <v>8012</v>
      </c>
      <c r="C972">
        <v>1034.29</v>
      </c>
    </row>
    <row r="973" spans="1:3">
      <c r="A973" t="s">
        <v>916</v>
      </c>
      <c r="B973" t="s">
        <v>8013</v>
      </c>
      <c r="C973">
        <v>1415.98</v>
      </c>
    </row>
    <row r="974" spans="1:3">
      <c r="A974" t="s">
        <v>917</v>
      </c>
      <c r="B974" t="s">
        <v>8014</v>
      </c>
      <c r="C974">
        <v>1436.37</v>
      </c>
    </row>
    <row r="975" spans="1:3">
      <c r="A975" t="s">
        <v>918</v>
      </c>
      <c r="B975" t="s">
        <v>8015</v>
      </c>
      <c r="C975">
        <v>1485.46</v>
      </c>
    </row>
    <row r="976" spans="1:3">
      <c r="A976" t="s">
        <v>919</v>
      </c>
      <c r="B976" t="s">
        <v>8016</v>
      </c>
      <c r="C976">
        <v>1710.72</v>
      </c>
    </row>
    <row r="977" spans="1:3">
      <c r="A977" t="s">
        <v>920</v>
      </c>
      <c r="B977" t="s">
        <v>8017</v>
      </c>
      <c r="C977">
        <v>97.43</v>
      </c>
    </row>
    <row r="978" spans="1:3">
      <c r="A978" t="s">
        <v>921</v>
      </c>
      <c r="B978" t="s">
        <v>8018</v>
      </c>
      <c r="C978">
        <v>103.86</v>
      </c>
    </row>
    <row r="979" spans="1:3">
      <c r="A979" t="s">
        <v>922</v>
      </c>
      <c r="B979" t="s">
        <v>8019</v>
      </c>
      <c r="C979">
        <v>103.86</v>
      </c>
    </row>
    <row r="980" spans="1:3">
      <c r="A980" t="s">
        <v>923</v>
      </c>
      <c r="B980" t="s">
        <v>8020</v>
      </c>
      <c r="C980">
        <v>109.35</v>
      </c>
    </row>
    <row r="981" spans="1:3">
      <c r="A981" t="s">
        <v>924</v>
      </c>
      <c r="B981" t="s">
        <v>8021</v>
      </c>
      <c r="C981">
        <v>120.67</v>
      </c>
    </row>
    <row r="982" spans="1:3">
      <c r="A982" t="s">
        <v>925</v>
      </c>
      <c r="B982" t="s">
        <v>8022</v>
      </c>
      <c r="C982">
        <v>138.22</v>
      </c>
    </row>
    <row r="983" spans="1:3">
      <c r="A983" t="s">
        <v>926</v>
      </c>
      <c r="B983" t="s">
        <v>8023</v>
      </c>
      <c r="C983">
        <v>152.31</v>
      </c>
    </row>
    <row r="984" spans="1:3">
      <c r="A984" t="s">
        <v>927</v>
      </c>
      <c r="B984" t="s">
        <v>8024</v>
      </c>
      <c r="C984">
        <v>169.12</v>
      </c>
    </row>
    <row r="985" spans="1:3">
      <c r="A985" t="s">
        <v>928</v>
      </c>
      <c r="B985" t="s">
        <v>8025</v>
      </c>
      <c r="C985">
        <v>184.62</v>
      </c>
    </row>
    <row r="986" spans="1:3">
      <c r="A986" t="s">
        <v>929</v>
      </c>
      <c r="B986" t="s">
        <v>8026</v>
      </c>
      <c r="C986">
        <v>201.43</v>
      </c>
    </row>
    <row r="987" spans="1:3">
      <c r="A987" t="s">
        <v>930</v>
      </c>
      <c r="B987" t="s">
        <v>8027</v>
      </c>
      <c r="C987">
        <v>224.63</v>
      </c>
    </row>
    <row r="988" spans="1:3">
      <c r="A988" t="s">
        <v>931</v>
      </c>
      <c r="B988" t="s">
        <v>8028</v>
      </c>
      <c r="C988">
        <v>246.41</v>
      </c>
    </row>
    <row r="989" spans="1:3">
      <c r="A989" t="s">
        <v>932</v>
      </c>
      <c r="B989" t="s">
        <v>8029</v>
      </c>
      <c r="C989">
        <v>267.33</v>
      </c>
    </row>
    <row r="990" spans="1:3">
      <c r="A990" t="s">
        <v>933</v>
      </c>
      <c r="B990" t="s">
        <v>8030</v>
      </c>
      <c r="C990">
        <v>291.17</v>
      </c>
    </row>
    <row r="991" spans="1:3">
      <c r="A991" t="s">
        <v>934</v>
      </c>
      <c r="B991" t="s">
        <v>8031</v>
      </c>
      <c r="C991">
        <v>303.23</v>
      </c>
    </row>
    <row r="992" spans="1:3">
      <c r="A992" t="s">
        <v>935</v>
      </c>
      <c r="B992" t="s">
        <v>8032</v>
      </c>
      <c r="C992">
        <v>317.83999999999997</v>
      </c>
    </row>
    <row r="993" spans="1:3">
      <c r="A993" t="s">
        <v>936</v>
      </c>
      <c r="B993" t="s">
        <v>8033</v>
      </c>
      <c r="C993">
        <v>354.38</v>
      </c>
    </row>
    <row r="994" spans="1:3">
      <c r="A994" t="s">
        <v>937</v>
      </c>
      <c r="B994" t="s">
        <v>8034</v>
      </c>
      <c r="C994">
        <v>383.22</v>
      </c>
    </row>
    <row r="995" spans="1:3">
      <c r="A995" t="s">
        <v>938</v>
      </c>
      <c r="B995" t="s">
        <v>8035</v>
      </c>
      <c r="C995">
        <v>416.17</v>
      </c>
    </row>
    <row r="996" spans="1:3">
      <c r="A996" t="s">
        <v>939</v>
      </c>
      <c r="B996" t="s">
        <v>8036</v>
      </c>
      <c r="C996">
        <v>431.56</v>
      </c>
    </row>
    <row r="997" spans="1:3">
      <c r="A997" t="s">
        <v>940</v>
      </c>
      <c r="B997" t="s">
        <v>8037</v>
      </c>
      <c r="C997">
        <v>468.72</v>
      </c>
    </row>
    <row r="998" spans="1:3">
      <c r="A998" t="s">
        <v>941</v>
      </c>
      <c r="B998" t="s">
        <v>8038</v>
      </c>
      <c r="C998">
        <v>523.35</v>
      </c>
    </row>
    <row r="999" spans="1:3">
      <c r="A999" t="s">
        <v>942</v>
      </c>
      <c r="B999" t="s">
        <v>8039</v>
      </c>
      <c r="C999">
        <v>520.65</v>
      </c>
    </row>
    <row r="1000" spans="1:3">
      <c r="A1000" t="s">
        <v>943</v>
      </c>
      <c r="B1000" t="s">
        <v>8040</v>
      </c>
      <c r="C1000">
        <v>533.99</v>
      </c>
    </row>
    <row r="1001" spans="1:3">
      <c r="A1001" t="s">
        <v>944</v>
      </c>
      <c r="B1001" t="s">
        <v>8041</v>
      </c>
      <c r="C1001">
        <v>559.24</v>
      </c>
    </row>
    <row r="1002" spans="1:3">
      <c r="A1002" t="s">
        <v>945</v>
      </c>
      <c r="B1002" t="s">
        <v>8042</v>
      </c>
      <c r="C1002">
        <v>589.39</v>
      </c>
    </row>
    <row r="1003" spans="1:3">
      <c r="A1003" t="s">
        <v>946</v>
      </c>
      <c r="B1003" t="s">
        <v>8043</v>
      </c>
      <c r="C1003">
        <v>612.59</v>
      </c>
    </row>
    <row r="1004" spans="1:3">
      <c r="A1004" t="s">
        <v>947</v>
      </c>
      <c r="B1004" t="s">
        <v>8044</v>
      </c>
      <c r="C1004">
        <v>621.71</v>
      </c>
    </row>
    <row r="1005" spans="1:3">
      <c r="A1005" t="s">
        <v>948</v>
      </c>
      <c r="B1005" t="s">
        <v>8045</v>
      </c>
      <c r="C1005">
        <v>643.49</v>
      </c>
    </row>
    <row r="1006" spans="1:3">
      <c r="A1006" t="s">
        <v>949</v>
      </c>
      <c r="B1006" t="s">
        <v>8046</v>
      </c>
      <c r="C1006">
        <v>657.06</v>
      </c>
    </row>
    <row r="1007" spans="1:3">
      <c r="A1007" t="s">
        <v>950</v>
      </c>
      <c r="B1007" t="s">
        <v>8047</v>
      </c>
      <c r="C1007">
        <v>769.18</v>
      </c>
    </row>
    <row r="1008" spans="1:3">
      <c r="A1008" t="s">
        <v>951</v>
      </c>
      <c r="B1008" t="s">
        <v>8048</v>
      </c>
      <c r="C1008">
        <v>777.4</v>
      </c>
    </row>
    <row r="1009" spans="1:3">
      <c r="A1009" t="s">
        <v>952</v>
      </c>
      <c r="B1009" t="s">
        <v>8049</v>
      </c>
      <c r="C1009">
        <v>805.32</v>
      </c>
    </row>
    <row r="1010" spans="1:3">
      <c r="A1010" t="s">
        <v>953</v>
      </c>
      <c r="B1010" t="s">
        <v>8050</v>
      </c>
      <c r="C1010">
        <v>812.63</v>
      </c>
    </row>
    <row r="1011" spans="1:3">
      <c r="A1011" t="s">
        <v>954</v>
      </c>
      <c r="B1011" t="s">
        <v>8051</v>
      </c>
      <c r="C1011">
        <v>822.22</v>
      </c>
    </row>
    <row r="1012" spans="1:3">
      <c r="A1012" t="s">
        <v>955</v>
      </c>
      <c r="B1012" t="s">
        <v>8052</v>
      </c>
      <c r="C1012">
        <v>822.94</v>
      </c>
    </row>
    <row r="1013" spans="1:3">
      <c r="A1013" t="s">
        <v>956</v>
      </c>
      <c r="B1013" t="s">
        <v>8053</v>
      </c>
      <c r="C1013">
        <v>900.29</v>
      </c>
    </row>
    <row r="1014" spans="1:3">
      <c r="A1014" t="s">
        <v>957</v>
      </c>
      <c r="B1014" t="s">
        <v>8054</v>
      </c>
      <c r="C1014">
        <v>935.82</v>
      </c>
    </row>
    <row r="1015" spans="1:3">
      <c r="A1015" t="s">
        <v>958</v>
      </c>
      <c r="B1015" t="s">
        <v>8055</v>
      </c>
      <c r="C1015">
        <v>935.06</v>
      </c>
    </row>
    <row r="1016" spans="1:3">
      <c r="A1016" t="s">
        <v>959</v>
      </c>
      <c r="B1016" t="s">
        <v>8056</v>
      </c>
      <c r="C1016">
        <v>940.52</v>
      </c>
    </row>
    <row r="1017" spans="1:3">
      <c r="A1017" t="s">
        <v>960</v>
      </c>
      <c r="B1017" t="s">
        <v>8057</v>
      </c>
      <c r="C1017">
        <v>964.87</v>
      </c>
    </row>
    <row r="1018" spans="1:3">
      <c r="A1018" t="s">
        <v>961</v>
      </c>
      <c r="B1018" t="s">
        <v>8058</v>
      </c>
      <c r="C1018">
        <v>1077.1300000000001</v>
      </c>
    </row>
    <row r="1019" spans="1:3">
      <c r="A1019" t="s">
        <v>962</v>
      </c>
      <c r="B1019" t="s">
        <v>8059</v>
      </c>
      <c r="C1019">
        <v>174.87</v>
      </c>
    </row>
    <row r="1020" spans="1:3">
      <c r="A1020" t="s">
        <v>963</v>
      </c>
      <c r="B1020" t="s">
        <v>8060</v>
      </c>
      <c r="C1020">
        <v>194.11</v>
      </c>
    </row>
    <row r="1021" spans="1:3">
      <c r="A1021" t="s">
        <v>964</v>
      </c>
      <c r="B1021" t="s">
        <v>8061</v>
      </c>
      <c r="C1021">
        <v>203.72</v>
      </c>
    </row>
    <row r="1022" spans="1:3">
      <c r="A1022" t="s">
        <v>965</v>
      </c>
      <c r="B1022" t="s">
        <v>8062</v>
      </c>
      <c r="C1022">
        <v>204.87</v>
      </c>
    </row>
    <row r="1023" spans="1:3">
      <c r="A1023" t="s">
        <v>966</v>
      </c>
      <c r="B1023" t="s">
        <v>8063</v>
      </c>
      <c r="C1023">
        <v>220.41</v>
      </c>
    </row>
    <row r="1024" spans="1:3">
      <c r="A1024" t="s">
        <v>967</v>
      </c>
      <c r="B1024" t="s">
        <v>8064</v>
      </c>
      <c r="C1024">
        <v>240.77</v>
      </c>
    </row>
    <row r="1025" spans="1:3">
      <c r="A1025" t="s">
        <v>968</v>
      </c>
      <c r="B1025" t="s">
        <v>8065</v>
      </c>
      <c r="C1025">
        <v>269.5</v>
      </c>
    </row>
    <row r="1026" spans="1:3">
      <c r="A1026" t="s">
        <v>969</v>
      </c>
      <c r="B1026" t="s">
        <v>8066</v>
      </c>
      <c r="C1026">
        <v>291.95</v>
      </c>
    </row>
    <row r="1027" spans="1:3">
      <c r="A1027" t="s">
        <v>970</v>
      </c>
      <c r="B1027" t="s">
        <v>8067</v>
      </c>
      <c r="C1027">
        <v>324.12</v>
      </c>
    </row>
    <row r="1028" spans="1:3">
      <c r="A1028" t="s">
        <v>971</v>
      </c>
      <c r="B1028" t="s">
        <v>8068</v>
      </c>
      <c r="C1028">
        <v>333.98</v>
      </c>
    </row>
    <row r="1029" spans="1:3">
      <c r="A1029" t="s">
        <v>972</v>
      </c>
      <c r="B1029" t="s">
        <v>8069</v>
      </c>
      <c r="C1029">
        <v>353.59</v>
      </c>
    </row>
    <row r="1030" spans="1:3">
      <c r="A1030" t="s">
        <v>973</v>
      </c>
      <c r="B1030" t="s">
        <v>8070</v>
      </c>
      <c r="C1030">
        <v>376.04</v>
      </c>
    </row>
    <row r="1031" spans="1:3">
      <c r="A1031" t="s">
        <v>974</v>
      </c>
      <c r="B1031" t="s">
        <v>8071</v>
      </c>
      <c r="C1031">
        <v>405.67</v>
      </c>
    </row>
    <row r="1032" spans="1:3">
      <c r="A1032" t="s">
        <v>975</v>
      </c>
      <c r="B1032" t="s">
        <v>8072</v>
      </c>
      <c r="C1032">
        <v>422.44</v>
      </c>
    </row>
    <row r="1033" spans="1:3">
      <c r="A1033" t="s">
        <v>976</v>
      </c>
      <c r="B1033" t="s">
        <v>8073</v>
      </c>
      <c r="C1033">
        <v>449.75</v>
      </c>
    </row>
    <row r="1034" spans="1:3">
      <c r="A1034" t="s">
        <v>977</v>
      </c>
      <c r="B1034" t="s">
        <v>8074</v>
      </c>
      <c r="C1034">
        <v>477.84</v>
      </c>
    </row>
    <row r="1035" spans="1:3">
      <c r="A1035" t="s">
        <v>978</v>
      </c>
      <c r="B1035" t="s">
        <v>8075</v>
      </c>
      <c r="C1035">
        <v>501.83</v>
      </c>
    </row>
    <row r="1036" spans="1:3">
      <c r="A1036" t="s">
        <v>979</v>
      </c>
      <c r="B1036" t="s">
        <v>8076</v>
      </c>
      <c r="C1036">
        <v>529.77</v>
      </c>
    </row>
    <row r="1037" spans="1:3">
      <c r="A1037" t="s">
        <v>980</v>
      </c>
      <c r="B1037" t="s">
        <v>8077</v>
      </c>
      <c r="C1037">
        <v>599.25</v>
      </c>
    </row>
    <row r="1038" spans="1:3">
      <c r="A1038" t="s">
        <v>981</v>
      </c>
      <c r="B1038" t="s">
        <v>8078</v>
      </c>
      <c r="C1038">
        <v>624.51</v>
      </c>
    </row>
    <row r="1039" spans="1:3">
      <c r="A1039" t="s">
        <v>982</v>
      </c>
      <c r="B1039" t="s">
        <v>8079</v>
      </c>
      <c r="C1039">
        <v>640.69000000000005</v>
      </c>
    </row>
    <row r="1040" spans="1:3">
      <c r="A1040" t="s">
        <v>983</v>
      </c>
      <c r="B1040" t="s">
        <v>8080</v>
      </c>
      <c r="C1040">
        <v>665.31</v>
      </c>
    </row>
    <row r="1041" spans="1:3">
      <c r="A1041" t="s">
        <v>984</v>
      </c>
      <c r="B1041" t="s">
        <v>8081</v>
      </c>
      <c r="C1041">
        <v>740.96</v>
      </c>
    </row>
    <row r="1042" spans="1:3">
      <c r="A1042" t="s">
        <v>985</v>
      </c>
      <c r="B1042" t="s">
        <v>8082</v>
      </c>
      <c r="C1042">
        <v>784.51</v>
      </c>
    </row>
    <row r="1043" spans="1:3">
      <c r="A1043" t="s">
        <v>986</v>
      </c>
      <c r="B1043" t="s">
        <v>8083</v>
      </c>
      <c r="C1043">
        <v>915.68</v>
      </c>
    </row>
    <row r="1044" spans="1:3">
      <c r="A1044" t="s">
        <v>987</v>
      </c>
      <c r="B1044" t="s">
        <v>8084</v>
      </c>
      <c r="C1044">
        <v>940.93</v>
      </c>
    </row>
    <row r="1045" spans="1:3">
      <c r="A1045" t="s">
        <v>988</v>
      </c>
      <c r="B1045" t="s">
        <v>8085</v>
      </c>
      <c r="C1045">
        <v>964.02</v>
      </c>
    </row>
    <row r="1046" spans="1:3">
      <c r="A1046" t="s">
        <v>989</v>
      </c>
      <c r="B1046" t="s">
        <v>8086</v>
      </c>
      <c r="C1046">
        <v>1077.0999999999999</v>
      </c>
    </row>
    <row r="1047" spans="1:3">
      <c r="A1047" t="s">
        <v>990</v>
      </c>
      <c r="B1047" t="s">
        <v>8087</v>
      </c>
      <c r="C1047">
        <v>1111.47</v>
      </c>
    </row>
    <row r="1048" spans="1:3">
      <c r="A1048" t="s">
        <v>991</v>
      </c>
      <c r="B1048" t="s">
        <v>8088</v>
      </c>
      <c r="C1048">
        <v>1188.02</v>
      </c>
    </row>
    <row r="1049" spans="1:3">
      <c r="A1049" t="s">
        <v>992</v>
      </c>
      <c r="B1049" t="s">
        <v>8089</v>
      </c>
      <c r="C1049">
        <v>1225.97</v>
      </c>
    </row>
    <row r="1050" spans="1:3">
      <c r="A1050" t="s">
        <v>993</v>
      </c>
      <c r="B1050" t="s">
        <v>8090</v>
      </c>
      <c r="C1050">
        <v>1264.4100000000001</v>
      </c>
    </row>
    <row r="1051" spans="1:3">
      <c r="A1051" t="s">
        <v>994</v>
      </c>
      <c r="B1051" t="s">
        <v>8091</v>
      </c>
      <c r="C1051">
        <v>1471.48</v>
      </c>
    </row>
    <row r="1052" spans="1:3">
      <c r="A1052" t="s">
        <v>995</v>
      </c>
      <c r="B1052" t="s">
        <v>8092</v>
      </c>
      <c r="C1052">
        <v>1721.26</v>
      </c>
    </row>
    <row r="1053" spans="1:3">
      <c r="A1053" t="s">
        <v>996</v>
      </c>
      <c r="B1053" t="s">
        <v>8093</v>
      </c>
      <c r="C1053">
        <v>1738.28</v>
      </c>
    </row>
    <row r="1054" spans="1:3">
      <c r="A1054" t="s">
        <v>997</v>
      </c>
      <c r="B1054" t="s">
        <v>8094</v>
      </c>
      <c r="C1054">
        <v>1869.39</v>
      </c>
    </row>
    <row r="1055" spans="1:3">
      <c r="A1055" t="s">
        <v>998</v>
      </c>
      <c r="B1055" t="s">
        <v>8095</v>
      </c>
      <c r="C1055">
        <v>1965.99</v>
      </c>
    </row>
    <row r="1056" spans="1:3">
      <c r="A1056" t="s">
        <v>999</v>
      </c>
      <c r="B1056" t="s">
        <v>8096</v>
      </c>
      <c r="C1056">
        <v>2073.29</v>
      </c>
    </row>
    <row r="1057" spans="1:3">
      <c r="A1057" t="s">
        <v>1000</v>
      </c>
      <c r="B1057" t="s">
        <v>8097</v>
      </c>
      <c r="C1057">
        <v>2194.1999999999998</v>
      </c>
    </row>
    <row r="1058" spans="1:3">
      <c r="A1058" t="s">
        <v>1001</v>
      </c>
      <c r="B1058" t="s">
        <v>8098</v>
      </c>
      <c r="C1058">
        <v>2216.56</v>
      </c>
    </row>
    <row r="1059" spans="1:3">
      <c r="A1059" t="s">
        <v>1002</v>
      </c>
      <c r="B1059" t="s">
        <v>8099</v>
      </c>
      <c r="C1059">
        <v>437.83</v>
      </c>
    </row>
    <row r="1060" spans="1:3">
      <c r="A1060" t="s">
        <v>1003</v>
      </c>
      <c r="B1060" t="s">
        <v>8100</v>
      </c>
      <c r="C1060">
        <v>479.26</v>
      </c>
    </row>
    <row r="1061" spans="1:3">
      <c r="A1061" t="s">
        <v>1004</v>
      </c>
      <c r="B1061" t="s">
        <v>8101</v>
      </c>
      <c r="C1061">
        <v>524.91999999999996</v>
      </c>
    </row>
    <row r="1062" spans="1:3">
      <c r="A1062" t="s">
        <v>1005</v>
      </c>
      <c r="B1062" t="s">
        <v>8102</v>
      </c>
      <c r="C1062">
        <v>563.51</v>
      </c>
    </row>
    <row r="1063" spans="1:3">
      <c r="A1063" t="s">
        <v>1006</v>
      </c>
      <c r="B1063" t="s">
        <v>8103</v>
      </c>
      <c r="C1063">
        <v>613.23</v>
      </c>
    </row>
    <row r="1064" spans="1:3">
      <c r="A1064" t="s">
        <v>1007</v>
      </c>
      <c r="B1064" t="s">
        <v>8104</v>
      </c>
      <c r="C1064">
        <v>655.41</v>
      </c>
    </row>
    <row r="1065" spans="1:3">
      <c r="A1065" t="s">
        <v>1008</v>
      </c>
      <c r="B1065" t="s">
        <v>8105</v>
      </c>
      <c r="C1065">
        <v>684.14</v>
      </c>
    </row>
    <row r="1066" spans="1:3">
      <c r="A1066" t="s">
        <v>1009</v>
      </c>
      <c r="B1066" t="s">
        <v>8106</v>
      </c>
      <c r="C1066">
        <v>757.88</v>
      </c>
    </row>
    <row r="1067" spans="1:3">
      <c r="A1067" t="s">
        <v>1010</v>
      </c>
      <c r="B1067" t="s">
        <v>8107</v>
      </c>
      <c r="C1067">
        <v>812.61</v>
      </c>
    </row>
    <row r="1068" spans="1:3">
      <c r="A1068" t="s">
        <v>1011</v>
      </c>
      <c r="B1068" t="s">
        <v>8108</v>
      </c>
      <c r="C1068">
        <v>892.63</v>
      </c>
    </row>
    <row r="1069" spans="1:3">
      <c r="A1069" t="s">
        <v>1012</v>
      </c>
      <c r="B1069" t="s">
        <v>8109</v>
      </c>
      <c r="C1069">
        <v>931.85</v>
      </c>
    </row>
    <row r="1070" spans="1:3">
      <c r="A1070" t="s">
        <v>1013</v>
      </c>
      <c r="B1070" t="s">
        <v>8110</v>
      </c>
      <c r="C1070">
        <v>990.8</v>
      </c>
    </row>
    <row r="1071" spans="1:3">
      <c r="A1071" t="s">
        <v>1014</v>
      </c>
      <c r="B1071" t="s">
        <v>8111</v>
      </c>
      <c r="C1071">
        <v>1041.3499999999999</v>
      </c>
    </row>
    <row r="1072" spans="1:3">
      <c r="A1072" t="s">
        <v>1015</v>
      </c>
      <c r="B1072" t="s">
        <v>8112</v>
      </c>
      <c r="C1072">
        <v>1058.9000000000001</v>
      </c>
    </row>
    <row r="1073" spans="1:3">
      <c r="A1073" t="s">
        <v>1016</v>
      </c>
      <c r="B1073" t="s">
        <v>8113</v>
      </c>
      <c r="C1073">
        <v>1126.22</v>
      </c>
    </row>
    <row r="1074" spans="1:3">
      <c r="A1074" t="s">
        <v>1017</v>
      </c>
      <c r="B1074" t="s">
        <v>8114</v>
      </c>
      <c r="C1074">
        <v>1179.53</v>
      </c>
    </row>
    <row r="1075" spans="1:3">
      <c r="A1075" t="s">
        <v>1018</v>
      </c>
      <c r="B1075" t="s">
        <v>8115</v>
      </c>
      <c r="C1075">
        <v>1244.8</v>
      </c>
    </row>
    <row r="1076" spans="1:3">
      <c r="A1076" t="s">
        <v>1019</v>
      </c>
      <c r="B1076" t="s">
        <v>8116</v>
      </c>
      <c r="C1076">
        <v>1350.07</v>
      </c>
    </row>
    <row r="1077" spans="1:3">
      <c r="A1077" t="s">
        <v>1020</v>
      </c>
      <c r="B1077" t="s">
        <v>8117</v>
      </c>
      <c r="C1077">
        <v>1473.54</v>
      </c>
    </row>
    <row r="1078" spans="1:3">
      <c r="A1078" t="s">
        <v>1021</v>
      </c>
      <c r="B1078" t="s">
        <v>8118</v>
      </c>
      <c r="C1078">
        <v>1583.78</v>
      </c>
    </row>
    <row r="1079" spans="1:3">
      <c r="A1079" t="s">
        <v>1022</v>
      </c>
      <c r="B1079" t="s">
        <v>8119</v>
      </c>
      <c r="C1079">
        <v>1750.73</v>
      </c>
    </row>
    <row r="1080" spans="1:3">
      <c r="A1080" t="s">
        <v>1023</v>
      </c>
      <c r="B1080" t="s">
        <v>8120</v>
      </c>
      <c r="C1080">
        <v>1847.53</v>
      </c>
    </row>
    <row r="1081" spans="1:3">
      <c r="A1081" t="s">
        <v>1024</v>
      </c>
      <c r="B1081" t="s">
        <v>8121</v>
      </c>
      <c r="C1081">
        <v>2050.38</v>
      </c>
    </row>
    <row r="1082" spans="1:3">
      <c r="A1082" t="s">
        <v>1025</v>
      </c>
      <c r="B1082" t="s">
        <v>8122</v>
      </c>
      <c r="C1082">
        <v>2196.7199999999998</v>
      </c>
    </row>
    <row r="1083" spans="1:3">
      <c r="A1083" t="s">
        <v>1026</v>
      </c>
      <c r="B1083" t="s">
        <v>8123</v>
      </c>
      <c r="C1083">
        <v>2684.88</v>
      </c>
    </row>
    <row r="1084" spans="1:3">
      <c r="A1084" t="s">
        <v>1027</v>
      </c>
      <c r="B1084" t="s">
        <v>8124</v>
      </c>
      <c r="C1084">
        <v>4474.8</v>
      </c>
    </row>
    <row r="1085" spans="1:3">
      <c r="A1085" t="s">
        <v>1447</v>
      </c>
      <c r="B1085" t="s">
        <v>8125</v>
      </c>
      <c r="C1085">
        <v>1861.56</v>
      </c>
    </row>
    <row r="1086" spans="1:3">
      <c r="A1086" t="s">
        <v>1448</v>
      </c>
      <c r="B1086" t="s">
        <v>8126</v>
      </c>
      <c r="C1086">
        <v>1861.56</v>
      </c>
    </row>
    <row r="1087" spans="1:3">
      <c r="A1087" t="s">
        <v>1449</v>
      </c>
      <c r="B1087" t="s">
        <v>8127</v>
      </c>
      <c r="C1087">
        <v>1861.56</v>
      </c>
    </row>
    <row r="1088" spans="1:3">
      <c r="A1088" t="s">
        <v>1450</v>
      </c>
      <c r="B1088" t="s">
        <v>8128</v>
      </c>
      <c r="C1088">
        <v>1861.56</v>
      </c>
    </row>
    <row r="1089" spans="1:3">
      <c r="A1089" t="s">
        <v>1451</v>
      </c>
      <c r="B1089" t="s">
        <v>8129</v>
      </c>
      <c r="C1089">
        <v>1861.56</v>
      </c>
    </row>
    <row r="1090" spans="1:3">
      <c r="A1090" t="s">
        <v>1452</v>
      </c>
      <c r="B1090" t="s">
        <v>8130</v>
      </c>
      <c r="C1090">
        <v>1861.56</v>
      </c>
    </row>
    <row r="1091" spans="1:3">
      <c r="A1091" t="s">
        <v>1453</v>
      </c>
      <c r="B1091" t="s">
        <v>8131</v>
      </c>
      <c r="C1091">
        <v>1861.56</v>
      </c>
    </row>
    <row r="1092" spans="1:3">
      <c r="A1092" t="s">
        <v>1454</v>
      </c>
      <c r="B1092" t="s">
        <v>8132</v>
      </c>
      <c r="C1092">
        <v>1861.56</v>
      </c>
    </row>
    <row r="1093" spans="1:3">
      <c r="A1093" t="s">
        <v>1455</v>
      </c>
      <c r="B1093" t="s">
        <v>8133</v>
      </c>
      <c r="C1093">
        <v>1861.56</v>
      </c>
    </row>
    <row r="1094" spans="1:3">
      <c r="A1094" t="s">
        <v>1456</v>
      </c>
      <c r="B1094" t="s">
        <v>8134</v>
      </c>
      <c r="C1094">
        <v>1861.56</v>
      </c>
    </row>
    <row r="1095" spans="1:3">
      <c r="A1095" t="s">
        <v>1457</v>
      </c>
      <c r="B1095" t="s">
        <v>8135</v>
      </c>
      <c r="C1095">
        <v>2349.1999999999998</v>
      </c>
    </row>
    <row r="1096" spans="1:3">
      <c r="A1096" t="s">
        <v>1458</v>
      </c>
      <c r="B1096" t="s">
        <v>8136</v>
      </c>
      <c r="C1096">
        <v>2811.11</v>
      </c>
    </row>
    <row r="1097" spans="1:3">
      <c r="A1097" t="s">
        <v>1459</v>
      </c>
      <c r="B1097" t="s">
        <v>8137</v>
      </c>
      <c r="C1097">
        <v>2811.11</v>
      </c>
    </row>
    <row r="1098" spans="1:3">
      <c r="A1098" t="s">
        <v>1460</v>
      </c>
      <c r="B1098" t="s">
        <v>8138</v>
      </c>
      <c r="C1098">
        <v>3092.22</v>
      </c>
    </row>
    <row r="1099" spans="1:3">
      <c r="A1099" t="s">
        <v>1461</v>
      </c>
      <c r="B1099" t="s">
        <v>8139</v>
      </c>
      <c r="C1099">
        <v>1861.56</v>
      </c>
    </row>
    <row r="1100" spans="1:3">
      <c r="A1100" t="s">
        <v>1462</v>
      </c>
      <c r="B1100" t="s">
        <v>8140</v>
      </c>
      <c r="C1100">
        <v>1861.56</v>
      </c>
    </row>
    <row r="1101" spans="1:3">
      <c r="A1101" t="s">
        <v>1463</v>
      </c>
      <c r="B1101" t="s">
        <v>8141</v>
      </c>
      <c r="C1101">
        <v>1861.56</v>
      </c>
    </row>
    <row r="1102" spans="1:3">
      <c r="A1102" t="s">
        <v>1464</v>
      </c>
      <c r="B1102" t="s">
        <v>8142</v>
      </c>
      <c r="C1102">
        <v>1957.68</v>
      </c>
    </row>
    <row r="1103" spans="1:3">
      <c r="A1103" t="s">
        <v>1465</v>
      </c>
      <c r="B1103" t="s">
        <v>8143</v>
      </c>
      <c r="C1103">
        <v>1861.56</v>
      </c>
    </row>
    <row r="1104" spans="1:3">
      <c r="A1104" t="s">
        <v>1466</v>
      </c>
      <c r="B1104" t="s">
        <v>8144</v>
      </c>
      <c r="C1104">
        <v>4973.33</v>
      </c>
    </row>
    <row r="1105" spans="1:3">
      <c r="A1105" t="s">
        <v>1467</v>
      </c>
      <c r="B1105" t="s">
        <v>8145</v>
      </c>
      <c r="C1105">
        <v>1333.33</v>
      </c>
    </row>
    <row r="1106" spans="1:3">
      <c r="A1106" t="s">
        <v>1468</v>
      </c>
      <c r="B1106" t="s">
        <v>8146</v>
      </c>
      <c r="C1106">
        <v>1466.67</v>
      </c>
    </row>
    <row r="1107" spans="1:3">
      <c r="A1107" t="s">
        <v>1469</v>
      </c>
      <c r="B1107" t="s">
        <v>8147</v>
      </c>
      <c r="C1107">
        <v>1458.92</v>
      </c>
    </row>
    <row r="1108" spans="1:3">
      <c r="A1108" t="s">
        <v>1470</v>
      </c>
      <c r="B1108" t="s">
        <v>8148</v>
      </c>
      <c r="C1108">
        <v>1612.72</v>
      </c>
    </row>
    <row r="1109" spans="1:3">
      <c r="A1109" t="s">
        <v>1471</v>
      </c>
      <c r="B1109" t="s">
        <v>8149</v>
      </c>
      <c r="C1109">
        <v>1777.78</v>
      </c>
    </row>
    <row r="1110" spans="1:3">
      <c r="A1110" t="s">
        <v>1472</v>
      </c>
      <c r="B1110" t="s">
        <v>8150</v>
      </c>
      <c r="C1110">
        <v>1866.67</v>
      </c>
    </row>
    <row r="1111" spans="1:3">
      <c r="A1111" t="s">
        <v>1798</v>
      </c>
      <c r="B1111" t="s">
        <v>8151</v>
      </c>
      <c r="C1111">
        <v>0</v>
      </c>
    </row>
    <row r="1112" spans="1:3">
      <c r="A1112" t="s">
        <v>1799</v>
      </c>
      <c r="B1112" t="s">
        <v>8152</v>
      </c>
      <c r="C1112">
        <v>0</v>
      </c>
    </row>
    <row r="1113" spans="1:3">
      <c r="A1113" t="s">
        <v>1800</v>
      </c>
      <c r="B1113" t="s">
        <v>8153</v>
      </c>
      <c r="C1113">
        <v>0</v>
      </c>
    </row>
    <row r="1114" spans="1:3">
      <c r="A1114" t="s">
        <v>1801</v>
      </c>
      <c r="B1114" t="s">
        <v>8154</v>
      </c>
      <c r="C1114">
        <v>0</v>
      </c>
    </row>
    <row r="1115" spans="1:3">
      <c r="A1115" t="s">
        <v>1802</v>
      </c>
      <c r="B1115" t="s">
        <v>8155</v>
      </c>
      <c r="C1115">
        <v>0</v>
      </c>
    </row>
    <row r="1116" spans="1:3">
      <c r="A1116" t="s">
        <v>1803</v>
      </c>
      <c r="B1116" t="s">
        <v>8156</v>
      </c>
      <c r="C1116">
        <v>0</v>
      </c>
    </row>
    <row r="1117" spans="1:3">
      <c r="A1117" t="s">
        <v>1804</v>
      </c>
      <c r="B1117" t="s">
        <v>8157</v>
      </c>
      <c r="C1117">
        <v>0</v>
      </c>
    </row>
    <row r="1118" spans="1:3">
      <c r="A1118" t="s">
        <v>1805</v>
      </c>
      <c r="B1118" t="s">
        <v>8158</v>
      </c>
      <c r="C1118">
        <v>0</v>
      </c>
    </row>
    <row r="1119" spans="1:3">
      <c r="A1119" t="s">
        <v>1806</v>
      </c>
      <c r="B1119" t="s">
        <v>8159</v>
      </c>
      <c r="C1119">
        <v>0</v>
      </c>
    </row>
    <row r="1120" spans="1:3">
      <c r="A1120" t="s">
        <v>1807</v>
      </c>
      <c r="B1120" t="s">
        <v>8160</v>
      </c>
      <c r="C1120">
        <v>0</v>
      </c>
    </row>
    <row r="1121" spans="1:3">
      <c r="A1121" t="s">
        <v>1808</v>
      </c>
      <c r="B1121" t="s">
        <v>8161</v>
      </c>
      <c r="C1121">
        <v>0</v>
      </c>
    </row>
    <row r="1122" spans="1:3">
      <c r="A1122" t="s">
        <v>1809</v>
      </c>
      <c r="B1122" t="s">
        <v>8162</v>
      </c>
      <c r="C1122">
        <v>0</v>
      </c>
    </row>
    <row r="1123" spans="1:3">
      <c r="A1123" t="s">
        <v>1810</v>
      </c>
      <c r="B1123" t="s">
        <v>8163</v>
      </c>
      <c r="C1123">
        <v>0</v>
      </c>
    </row>
    <row r="1124" spans="1:3">
      <c r="A1124" t="s">
        <v>1811</v>
      </c>
      <c r="B1124" t="s">
        <v>8164</v>
      </c>
      <c r="C1124">
        <v>0</v>
      </c>
    </row>
    <row r="1125" spans="1:3">
      <c r="A1125" t="s">
        <v>1812</v>
      </c>
      <c r="B1125" t="s">
        <v>8165</v>
      </c>
      <c r="C1125">
        <v>0</v>
      </c>
    </row>
    <row r="1126" spans="1:3">
      <c r="A1126" t="s">
        <v>1813</v>
      </c>
      <c r="B1126" t="s">
        <v>8166</v>
      </c>
      <c r="C1126">
        <v>0</v>
      </c>
    </row>
    <row r="1127" spans="1:3">
      <c r="A1127" t="s">
        <v>1814</v>
      </c>
      <c r="B1127" t="s">
        <v>8167</v>
      </c>
      <c r="C1127">
        <v>0</v>
      </c>
    </row>
    <row r="1128" spans="1:3">
      <c r="A1128" t="s">
        <v>1815</v>
      </c>
      <c r="B1128" t="s">
        <v>8168</v>
      </c>
      <c r="C1128">
        <v>0</v>
      </c>
    </row>
    <row r="1129" spans="1:3">
      <c r="A1129" t="s">
        <v>1816</v>
      </c>
      <c r="B1129" t="s">
        <v>8169</v>
      </c>
      <c r="C1129">
        <v>0</v>
      </c>
    </row>
    <row r="1130" spans="1:3">
      <c r="A1130" t="s">
        <v>1817</v>
      </c>
      <c r="B1130" t="s">
        <v>8170</v>
      </c>
      <c r="C1130">
        <v>0</v>
      </c>
    </row>
    <row r="1131" spans="1:3">
      <c r="A1131" t="s">
        <v>1818</v>
      </c>
      <c r="B1131" t="s">
        <v>8171</v>
      </c>
      <c r="C1131">
        <v>0</v>
      </c>
    </row>
    <row r="1132" spans="1:3">
      <c r="A1132" t="s">
        <v>1819</v>
      </c>
      <c r="B1132" t="s">
        <v>8172</v>
      </c>
      <c r="C1132">
        <v>0</v>
      </c>
    </row>
    <row r="1133" spans="1:3">
      <c r="A1133" t="s">
        <v>1820</v>
      </c>
      <c r="B1133" t="s">
        <v>8173</v>
      </c>
      <c r="C1133">
        <v>0</v>
      </c>
    </row>
    <row r="1134" spans="1:3">
      <c r="A1134" t="s">
        <v>1821</v>
      </c>
      <c r="B1134" t="s">
        <v>8174</v>
      </c>
      <c r="C1134">
        <v>0</v>
      </c>
    </row>
    <row r="1135" spans="1:3">
      <c r="A1135" t="s">
        <v>1822</v>
      </c>
      <c r="B1135" t="s">
        <v>8175</v>
      </c>
      <c r="C1135">
        <v>0</v>
      </c>
    </row>
    <row r="1136" spans="1:3">
      <c r="A1136" t="s">
        <v>1823</v>
      </c>
      <c r="B1136" t="s">
        <v>8176</v>
      </c>
      <c r="C1136">
        <v>0</v>
      </c>
    </row>
    <row r="1137" spans="1:3">
      <c r="A1137" t="s">
        <v>1824</v>
      </c>
      <c r="B1137" t="s">
        <v>8177</v>
      </c>
      <c r="C1137">
        <v>0</v>
      </c>
    </row>
    <row r="1138" spans="1:3">
      <c r="A1138" t="s">
        <v>1825</v>
      </c>
      <c r="B1138" t="s">
        <v>8178</v>
      </c>
      <c r="C1138">
        <v>0</v>
      </c>
    </row>
    <row r="1139" spans="1:3">
      <c r="A1139" t="s">
        <v>1826</v>
      </c>
      <c r="B1139" t="s">
        <v>8179</v>
      </c>
      <c r="C1139">
        <v>0</v>
      </c>
    </row>
    <row r="1140" spans="1:3">
      <c r="A1140" t="s">
        <v>1827</v>
      </c>
      <c r="B1140" t="s">
        <v>8180</v>
      </c>
      <c r="C1140">
        <v>0</v>
      </c>
    </row>
    <row r="1141" spans="1:3">
      <c r="A1141" t="s">
        <v>1828</v>
      </c>
      <c r="B1141" t="s">
        <v>8181</v>
      </c>
      <c r="C1141">
        <v>0</v>
      </c>
    </row>
    <row r="1142" spans="1:3">
      <c r="A1142" t="s">
        <v>1829</v>
      </c>
      <c r="B1142" t="s">
        <v>8182</v>
      </c>
      <c r="C1142">
        <v>0</v>
      </c>
    </row>
    <row r="1143" spans="1:3">
      <c r="A1143" t="s">
        <v>1830</v>
      </c>
      <c r="B1143" t="s">
        <v>8183</v>
      </c>
      <c r="C1143">
        <v>0</v>
      </c>
    </row>
    <row r="1144" spans="1:3">
      <c r="A1144" t="s">
        <v>1831</v>
      </c>
      <c r="B1144" t="s">
        <v>8184</v>
      </c>
      <c r="C1144">
        <v>0</v>
      </c>
    </row>
    <row r="1145" spans="1:3">
      <c r="A1145" t="s">
        <v>1832</v>
      </c>
      <c r="B1145" t="s">
        <v>8185</v>
      </c>
      <c r="C1145">
        <v>0</v>
      </c>
    </row>
    <row r="1146" spans="1:3">
      <c r="A1146" t="s">
        <v>1833</v>
      </c>
      <c r="B1146" t="s">
        <v>8186</v>
      </c>
      <c r="C1146">
        <v>0</v>
      </c>
    </row>
    <row r="1147" spans="1:3">
      <c r="A1147" t="s">
        <v>1834</v>
      </c>
      <c r="B1147" t="s">
        <v>8187</v>
      </c>
      <c r="C1147">
        <v>0</v>
      </c>
    </row>
    <row r="1148" spans="1:3">
      <c r="A1148" t="s">
        <v>1835</v>
      </c>
      <c r="B1148" t="s">
        <v>8188</v>
      </c>
      <c r="C1148">
        <v>0</v>
      </c>
    </row>
    <row r="1149" spans="1:3">
      <c r="A1149" t="s">
        <v>1836</v>
      </c>
      <c r="B1149" t="s">
        <v>8189</v>
      </c>
      <c r="C1149">
        <v>0</v>
      </c>
    </row>
    <row r="1150" spans="1:3">
      <c r="A1150" t="s">
        <v>1837</v>
      </c>
      <c r="B1150" t="s">
        <v>8190</v>
      </c>
      <c r="C1150">
        <v>0</v>
      </c>
    </row>
    <row r="1151" spans="1:3">
      <c r="A1151" t="s">
        <v>1838</v>
      </c>
      <c r="B1151" t="s">
        <v>8191</v>
      </c>
      <c r="C1151">
        <v>0</v>
      </c>
    </row>
    <row r="1152" spans="1:3">
      <c r="A1152" t="s">
        <v>1839</v>
      </c>
      <c r="B1152" t="s">
        <v>8192</v>
      </c>
      <c r="C1152">
        <v>0</v>
      </c>
    </row>
    <row r="1153" spans="1:3">
      <c r="A1153" t="s">
        <v>1840</v>
      </c>
      <c r="B1153" t="s">
        <v>8193</v>
      </c>
      <c r="C1153">
        <v>0</v>
      </c>
    </row>
    <row r="1154" spans="1:3">
      <c r="A1154" t="s">
        <v>1841</v>
      </c>
      <c r="B1154" t="s">
        <v>8194</v>
      </c>
      <c r="C1154">
        <v>0</v>
      </c>
    </row>
    <row r="1155" spans="1:3">
      <c r="A1155" t="s">
        <v>1842</v>
      </c>
      <c r="B1155" t="s">
        <v>8195</v>
      </c>
      <c r="C1155">
        <v>0</v>
      </c>
    </row>
    <row r="1156" spans="1:3">
      <c r="A1156" t="s">
        <v>1843</v>
      </c>
      <c r="B1156" t="s">
        <v>8196</v>
      </c>
      <c r="C1156">
        <v>0</v>
      </c>
    </row>
    <row r="1157" spans="1:3">
      <c r="A1157" t="s">
        <v>1844</v>
      </c>
      <c r="B1157" t="s">
        <v>8197</v>
      </c>
      <c r="C1157">
        <v>0</v>
      </c>
    </row>
    <row r="1158" spans="1:3">
      <c r="A1158" t="s">
        <v>1845</v>
      </c>
      <c r="B1158" t="s">
        <v>8198</v>
      </c>
      <c r="C1158">
        <v>0</v>
      </c>
    </row>
    <row r="1159" spans="1:3">
      <c r="A1159" t="s">
        <v>1846</v>
      </c>
      <c r="B1159" t="s">
        <v>8199</v>
      </c>
      <c r="C1159">
        <v>0</v>
      </c>
    </row>
    <row r="1160" spans="1:3">
      <c r="A1160" t="s">
        <v>1847</v>
      </c>
      <c r="B1160" t="s">
        <v>8200</v>
      </c>
      <c r="C1160">
        <v>0</v>
      </c>
    </row>
    <row r="1161" spans="1:3">
      <c r="A1161" t="s">
        <v>1848</v>
      </c>
      <c r="B1161" t="s">
        <v>8201</v>
      </c>
      <c r="C1161">
        <v>0</v>
      </c>
    </row>
    <row r="1162" spans="1:3">
      <c r="A1162" t="s">
        <v>1849</v>
      </c>
      <c r="B1162" t="s">
        <v>8202</v>
      </c>
      <c r="C1162">
        <v>0</v>
      </c>
    </row>
    <row r="1163" spans="1:3">
      <c r="A1163" t="s">
        <v>1850</v>
      </c>
      <c r="B1163" t="s">
        <v>8203</v>
      </c>
      <c r="C1163">
        <v>0</v>
      </c>
    </row>
    <row r="1164" spans="1:3">
      <c r="A1164" t="s">
        <v>1851</v>
      </c>
      <c r="B1164" t="s">
        <v>8204</v>
      </c>
      <c r="C1164">
        <v>0</v>
      </c>
    </row>
    <row r="1165" spans="1:3">
      <c r="A1165" t="s">
        <v>1852</v>
      </c>
      <c r="B1165" t="s">
        <v>8205</v>
      </c>
      <c r="C1165">
        <v>0</v>
      </c>
    </row>
    <row r="1166" spans="1:3">
      <c r="A1166" t="s">
        <v>1853</v>
      </c>
      <c r="B1166" t="s">
        <v>8206</v>
      </c>
      <c r="C1166">
        <v>0</v>
      </c>
    </row>
    <row r="1167" spans="1:3">
      <c r="A1167" t="s">
        <v>1854</v>
      </c>
      <c r="B1167" t="s">
        <v>8207</v>
      </c>
      <c r="C1167">
        <v>0</v>
      </c>
    </row>
    <row r="1168" spans="1:3">
      <c r="A1168" t="s">
        <v>1855</v>
      </c>
      <c r="B1168" t="s">
        <v>8208</v>
      </c>
      <c r="C1168">
        <v>0</v>
      </c>
    </row>
    <row r="1169" spans="1:3">
      <c r="A1169" t="s">
        <v>1856</v>
      </c>
      <c r="B1169" t="s">
        <v>8209</v>
      </c>
      <c r="C1169">
        <v>0</v>
      </c>
    </row>
    <row r="1170" spans="1:3">
      <c r="A1170" t="s">
        <v>1857</v>
      </c>
      <c r="B1170" t="s">
        <v>8210</v>
      </c>
      <c r="C1170">
        <v>0</v>
      </c>
    </row>
    <row r="1171" spans="1:3">
      <c r="A1171" t="s">
        <v>1858</v>
      </c>
      <c r="B1171" t="s">
        <v>8211</v>
      </c>
      <c r="C1171">
        <v>0</v>
      </c>
    </row>
    <row r="1172" spans="1:3">
      <c r="A1172" t="s">
        <v>1859</v>
      </c>
      <c r="B1172" t="s">
        <v>8212</v>
      </c>
      <c r="C1172">
        <v>0</v>
      </c>
    </row>
    <row r="1173" spans="1:3">
      <c r="A1173" t="s">
        <v>1860</v>
      </c>
      <c r="B1173" t="s">
        <v>8213</v>
      </c>
      <c r="C1173">
        <v>0</v>
      </c>
    </row>
    <row r="1174" spans="1:3">
      <c r="A1174" t="s">
        <v>1861</v>
      </c>
      <c r="B1174" t="s">
        <v>8214</v>
      </c>
      <c r="C1174">
        <v>0</v>
      </c>
    </row>
    <row r="1175" spans="1:3">
      <c r="A1175" t="s">
        <v>1862</v>
      </c>
      <c r="B1175" t="s">
        <v>8215</v>
      </c>
      <c r="C1175">
        <v>0</v>
      </c>
    </row>
    <row r="1176" spans="1:3">
      <c r="A1176" t="s">
        <v>1863</v>
      </c>
      <c r="B1176" t="s">
        <v>8216</v>
      </c>
      <c r="C1176">
        <v>0</v>
      </c>
    </row>
    <row r="1177" spans="1:3">
      <c r="A1177" t="s">
        <v>1864</v>
      </c>
      <c r="B1177" t="s">
        <v>8217</v>
      </c>
      <c r="C1177">
        <v>0</v>
      </c>
    </row>
    <row r="1178" spans="1:3">
      <c r="A1178" t="s">
        <v>1865</v>
      </c>
      <c r="B1178" t="s">
        <v>8218</v>
      </c>
      <c r="C1178">
        <v>0</v>
      </c>
    </row>
    <row r="1179" spans="1:3">
      <c r="A1179" t="s">
        <v>1473</v>
      </c>
      <c r="B1179" t="s">
        <v>8219</v>
      </c>
      <c r="C1179">
        <v>952.54759999999999</v>
      </c>
    </row>
    <row r="1180" spans="1:3">
      <c r="A1180" t="s">
        <v>1474</v>
      </c>
      <c r="B1180" t="s">
        <v>8220</v>
      </c>
      <c r="C1180">
        <v>952.54759999999999</v>
      </c>
    </row>
    <row r="1181" spans="1:3">
      <c r="A1181" t="s">
        <v>1475</v>
      </c>
      <c r="B1181" t="s">
        <v>8221</v>
      </c>
      <c r="C1181">
        <v>1796.6578</v>
      </c>
    </row>
    <row r="1182" spans="1:3">
      <c r="A1182" t="s">
        <v>1476</v>
      </c>
      <c r="B1182" t="s">
        <v>8222</v>
      </c>
      <c r="C1182">
        <v>1122.6452999999999</v>
      </c>
    </row>
    <row r="1183" spans="1:3">
      <c r="A1183" t="s">
        <v>1477</v>
      </c>
      <c r="B1183" t="s">
        <v>8223</v>
      </c>
      <c r="C1183">
        <v>1122.6452999999999</v>
      </c>
    </row>
    <row r="1184" spans="1:3">
      <c r="A1184" t="s">
        <v>1478</v>
      </c>
      <c r="B1184" t="s">
        <v>8224</v>
      </c>
      <c r="C1184">
        <v>1360.7822000000001</v>
      </c>
    </row>
    <row r="1185" spans="1:3">
      <c r="A1185" t="s">
        <v>1479</v>
      </c>
      <c r="B1185" t="s">
        <v>8225</v>
      </c>
      <c r="C1185">
        <v>1122.6452999999999</v>
      </c>
    </row>
    <row r="1186" spans="1:3">
      <c r="A1186" t="s">
        <v>1480</v>
      </c>
      <c r="B1186" t="s">
        <v>8226</v>
      </c>
      <c r="C1186">
        <v>1063.1111000000001</v>
      </c>
    </row>
    <row r="1187" spans="1:3">
      <c r="A1187" t="s">
        <v>1481</v>
      </c>
      <c r="B1187" t="s">
        <v>8227</v>
      </c>
      <c r="C1187">
        <v>1095.0044</v>
      </c>
    </row>
    <row r="1188" spans="1:3">
      <c r="A1188" t="s">
        <v>1482</v>
      </c>
      <c r="B1188" t="s">
        <v>8228</v>
      </c>
      <c r="C1188">
        <v>2120.9067</v>
      </c>
    </row>
    <row r="1189" spans="1:3">
      <c r="A1189" t="s">
        <v>1483</v>
      </c>
      <c r="B1189" t="s">
        <v>8229</v>
      </c>
      <c r="C1189">
        <v>1190.6844000000001</v>
      </c>
    </row>
    <row r="1190" spans="1:3">
      <c r="A1190" t="s">
        <v>1484</v>
      </c>
      <c r="B1190" t="s">
        <v>8230</v>
      </c>
      <c r="C1190">
        <v>884.50840000000005</v>
      </c>
    </row>
    <row r="1191" spans="1:3">
      <c r="A1191" t="s">
        <v>1485</v>
      </c>
      <c r="B1191" t="s">
        <v>8231</v>
      </c>
      <c r="C1191">
        <v>1902.9689000000001</v>
      </c>
    </row>
    <row r="1192" spans="1:3">
      <c r="A1192" t="s">
        <v>1486</v>
      </c>
      <c r="B1192" t="s">
        <v>8232</v>
      </c>
      <c r="C1192">
        <v>1573.4043999999999</v>
      </c>
    </row>
    <row r="1193" spans="1:3">
      <c r="A1193" t="s">
        <v>1487</v>
      </c>
      <c r="B1193" t="s">
        <v>8233</v>
      </c>
      <c r="C1193">
        <v>2030.5422000000001</v>
      </c>
    </row>
    <row r="1194" spans="1:3">
      <c r="A1194" t="s">
        <v>1488</v>
      </c>
      <c r="B1194" t="s">
        <v>8234</v>
      </c>
      <c r="C1194">
        <v>1233.2089000000001</v>
      </c>
    </row>
    <row r="1195" spans="1:3">
      <c r="A1195" t="s">
        <v>1489</v>
      </c>
      <c r="B1195" t="s">
        <v>8235</v>
      </c>
      <c r="C1195">
        <v>1190.6844000000001</v>
      </c>
    </row>
    <row r="1196" spans="1:3">
      <c r="A1196" t="s">
        <v>1490</v>
      </c>
      <c r="B1196" t="s">
        <v>8236</v>
      </c>
      <c r="C1196">
        <v>4762.7377999999999</v>
      </c>
    </row>
    <row r="1197" spans="1:3">
      <c r="A1197" t="s">
        <v>1491</v>
      </c>
      <c r="B1197" t="s">
        <v>8237</v>
      </c>
      <c r="C1197">
        <v>3178.7022000000002</v>
      </c>
    </row>
    <row r="1198" spans="1:3">
      <c r="A1198" t="s">
        <v>1492</v>
      </c>
      <c r="B1198" t="s">
        <v>8238</v>
      </c>
      <c r="C1198">
        <v>3061.76</v>
      </c>
    </row>
    <row r="1199" spans="1:3">
      <c r="A1199" t="s">
        <v>1493</v>
      </c>
      <c r="B1199" t="s">
        <v>8239</v>
      </c>
      <c r="C1199">
        <v>2347.3492999999999</v>
      </c>
    </row>
    <row r="1200" spans="1:3">
      <c r="A1200" t="s">
        <v>1494</v>
      </c>
      <c r="B1200" t="s">
        <v>8240</v>
      </c>
      <c r="C1200">
        <v>2687.5448999999999</v>
      </c>
    </row>
    <row r="1201" spans="1:3">
      <c r="A1201" t="s">
        <v>1495</v>
      </c>
      <c r="B1201" t="s">
        <v>8241</v>
      </c>
      <c r="C1201">
        <v>3455.1111000000001</v>
      </c>
    </row>
    <row r="1202" spans="1:3">
      <c r="A1202" t="s">
        <v>1496</v>
      </c>
      <c r="B1202" t="s">
        <v>8242</v>
      </c>
      <c r="C1202">
        <v>2347.3492999999999</v>
      </c>
    </row>
    <row r="1203" spans="1:3">
      <c r="A1203" t="s">
        <v>1497</v>
      </c>
      <c r="B1203" t="s">
        <v>8243</v>
      </c>
      <c r="C1203">
        <v>2347.3492999999999</v>
      </c>
    </row>
    <row r="1204" spans="1:3">
      <c r="A1204" t="s">
        <v>1498</v>
      </c>
      <c r="B1204" t="s">
        <v>8244</v>
      </c>
      <c r="C1204">
        <v>1658.4532999999999</v>
      </c>
    </row>
    <row r="1205" spans="1:3">
      <c r="A1205" t="s">
        <v>1499</v>
      </c>
      <c r="B1205" t="s">
        <v>8245</v>
      </c>
      <c r="C1205">
        <v>0</v>
      </c>
    </row>
    <row r="1206" spans="1:3">
      <c r="A1206" t="s">
        <v>1500</v>
      </c>
      <c r="B1206" t="s">
        <v>8246</v>
      </c>
      <c r="C1206">
        <v>2849.1378</v>
      </c>
    </row>
    <row r="1207" spans="1:3">
      <c r="A1207" t="s">
        <v>1501</v>
      </c>
      <c r="B1207" t="s">
        <v>8247</v>
      </c>
      <c r="C1207">
        <v>2849.1378</v>
      </c>
    </row>
    <row r="1208" spans="1:3">
      <c r="A1208" t="s">
        <v>1502</v>
      </c>
      <c r="B1208" t="s">
        <v>8248</v>
      </c>
      <c r="C1208">
        <v>2190.0088999999998</v>
      </c>
    </row>
    <row r="1209" spans="1:3">
      <c r="A1209" t="s">
        <v>1503</v>
      </c>
      <c r="B1209" t="s">
        <v>8249</v>
      </c>
      <c r="C1209">
        <v>2902.2932999999998</v>
      </c>
    </row>
    <row r="1210" spans="1:3">
      <c r="A1210" t="s">
        <v>1504</v>
      </c>
      <c r="B1210" t="s">
        <v>8250</v>
      </c>
      <c r="C1210">
        <v>2211.2710999999999</v>
      </c>
    </row>
    <row r="1211" spans="1:3">
      <c r="A1211" t="s">
        <v>1505</v>
      </c>
      <c r="B1211" t="s">
        <v>8251</v>
      </c>
      <c r="C1211">
        <v>2381.3688999999999</v>
      </c>
    </row>
    <row r="1212" spans="1:3">
      <c r="A1212" t="s">
        <v>1506</v>
      </c>
      <c r="B1212" t="s">
        <v>8252</v>
      </c>
      <c r="C1212">
        <v>3231.8578000000002</v>
      </c>
    </row>
    <row r="1213" spans="1:3">
      <c r="A1213" t="s">
        <v>1507</v>
      </c>
      <c r="B1213" t="s">
        <v>8253</v>
      </c>
      <c r="C1213">
        <v>2381.3688999999999</v>
      </c>
    </row>
    <row r="1214" spans="1:3">
      <c r="A1214" t="s">
        <v>1508</v>
      </c>
      <c r="B1214" t="s">
        <v>8254</v>
      </c>
      <c r="C1214">
        <v>3742.1511</v>
      </c>
    </row>
    <row r="1215" spans="1:3">
      <c r="A1215" t="s">
        <v>1509</v>
      </c>
      <c r="B1215" t="s">
        <v>8255</v>
      </c>
      <c r="C1215">
        <v>1462.8408999999999</v>
      </c>
    </row>
    <row r="1216" spans="1:3">
      <c r="A1216" t="s">
        <v>1510</v>
      </c>
      <c r="B1216" t="s">
        <v>8256</v>
      </c>
      <c r="C1216">
        <v>952.54759999999999</v>
      </c>
    </row>
    <row r="1217" spans="1:3">
      <c r="A1217" t="s">
        <v>1511</v>
      </c>
      <c r="B1217" t="s">
        <v>8257</v>
      </c>
      <c r="C1217">
        <v>829.22670000000005</v>
      </c>
    </row>
    <row r="1218" spans="1:3">
      <c r="A1218" t="s">
        <v>1512</v>
      </c>
      <c r="B1218" t="s">
        <v>8258</v>
      </c>
      <c r="C1218">
        <v>714.41070000000002</v>
      </c>
    </row>
    <row r="1219" spans="1:3">
      <c r="A1219" t="s">
        <v>1513</v>
      </c>
      <c r="B1219" t="s">
        <v>8259</v>
      </c>
      <c r="C1219">
        <v>1428.8213000000001</v>
      </c>
    </row>
    <row r="1220" spans="1:3">
      <c r="A1220" t="s">
        <v>1514</v>
      </c>
      <c r="B1220" t="s">
        <v>8260</v>
      </c>
      <c r="C1220">
        <v>1360.7822000000001</v>
      </c>
    </row>
    <row r="1221" spans="1:3">
      <c r="A1221" t="s">
        <v>1515</v>
      </c>
      <c r="B1221" t="s">
        <v>8261</v>
      </c>
      <c r="C1221">
        <v>1902.9689000000001</v>
      </c>
    </row>
    <row r="1222" spans="1:3">
      <c r="A1222" t="s">
        <v>1516</v>
      </c>
      <c r="B1222" t="s">
        <v>8262</v>
      </c>
      <c r="C1222">
        <v>712.28440000000001</v>
      </c>
    </row>
    <row r="1223" spans="1:3">
      <c r="A1223" t="s">
        <v>1517</v>
      </c>
      <c r="B1223" t="s">
        <v>8263</v>
      </c>
      <c r="C1223">
        <v>544.31290000000001</v>
      </c>
    </row>
    <row r="1224" spans="1:3">
      <c r="A1224" t="s">
        <v>1518</v>
      </c>
      <c r="B1224" t="s">
        <v>8264</v>
      </c>
      <c r="C1224">
        <v>544.31290000000001</v>
      </c>
    </row>
    <row r="1225" spans="1:3">
      <c r="A1225" t="s">
        <v>1519</v>
      </c>
      <c r="B1225" t="s">
        <v>8265</v>
      </c>
      <c r="C1225">
        <v>3040.4978000000001</v>
      </c>
    </row>
    <row r="1226" spans="1:3">
      <c r="A1226" t="s">
        <v>1520</v>
      </c>
      <c r="B1226" t="s">
        <v>8266</v>
      </c>
      <c r="C1226">
        <v>978.06219999999996</v>
      </c>
    </row>
    <row r="1227" spans="1:3">
      <c r="A1227" t="s">
        <v>1521</v>
      </c>
      <c r="B1227" t="s">
        <v>8267</v>
      </c>
      <c r="C1227">
        <v>3231.8578000000002</v>
      </c>
    </row>
    <row r="1228" spans="1:3">
      <c r="A1228" t="s">
        <v>1522</v>
      </c>
      <c r="B1228" t="s">
        <v>8268</v>
      </c>
      <c r="C1228">
        <v>3572.0533</v>
      </c>
    </row>
    <row r="1229" spans="1:3">
      <c r="A1229" t="s">
        <v>1523</v>
      </c>
      <c r="B1229" t="s">
        <v>8269</v>
      </c>
      <c r="C1229">
        <v>1360.7822000000001</v>
      </c>
    </row>
    <row r="1230" spans="1:3">
      <c r="A1230" t="s">
        <v>1524</v>
      </c>
      <c r="B1230" t="s">
        <v>8270</v>
      </c>
      <c r="C1230">
        <v>2211.2710999999999</v>
      </c>
    </row>
    <row r="1231" spans="1:3">
      <c r="A1231" t="s">
        <v>1525</v>
      </c>
      <c r="B1231" t="s">
        <v>8271</v>
      </c>
      <c r="C1231">
        <v>1054.6061999999999</v>
      </c>
    </row>
    <row r="1232" spans="1:3">
      <c r="A1232" t="s">
        <v>1526</v>
      </c>
      <c r="B1232" t="s">
        <v>8272</v>
      </c>
      <c r="C1232">
        <v>1180.0533</v>
      </c>
    </row>
    <row r="1233" spans="1:3">
      <c r="A1233" t="s">
        <v>1527</v>
      </c>
      <c r="B1233" t="s">
        <v>8273</v>
      </c>
      <c r="C1233">
        <v>1360.7822000000001</v>
      </c>
    </row>
    <row r="1234" spans="1:3">
      <c r="A1234" t="s">
        <v>1528</v>
      </c>
      <c r="B1234" t="s">
        <v>8274</v>
      </c>
      <c r="C1234">
        <v>1020.5867</v>
      </c>
    </row>
    <row r="1235" spans="1:3">
      <c r="A1235" t="s">
        <v>1529</v>
      </c>
      <c r="B1235" t="s">
        <v>8275</v>
      </c>
      <c r="C1235">
        <v>946.16890000000001</v>
      </c>
    </row>
    <row r="1236" spans="1:3">
      <c r="A1236" t="s">
        <v>1530</v>
      </c>
      <c r="B1236" t="s">
        <v>8276</v>
      </c>
      <c r="C1236">
        <v>893.01329999999996</v>
      </c>
    </row>
    <row r="1237" spans="1:3">
      <c r="A1237" t="s">
        <v>1531</v>
      </c>
      <c r="B1237" t="s">
        <v>8277</v>
      </c>
      <c r="C1237">
        <v>946.16890000000001</v>
      </c>
    </row>
    <row r="1238" spans="1:3">
      <c r="A1238" t="s">
        <v>1532</v>
      </c>
      <c r="B1238" t="s">
        <v>8278</v>
      </c>
      <c r="C1238">
        <v>946.16890000000001</v>
      </c>
    </row>
    <row r="1239" spans="1:3">
      <c r="A1239" t="s">
        <v>1533</v>
      </c>
      <c r="B1239" t="s">
        <v>8279</v>
      </c>
      <c r="C1239">
        <v>946.16890000000001</v>
      </c>
    </row>
    <row r="1240" spans="1:3">
      <c r="A1240" t="s">
        <v>1534</v>
      </c>
      <c r="B1240" t="s">
        <v>8280</v>
      </c>
      <c r="C1240">
        <v>1174.7378000000001</v>
      </c>
    </row>
    <row r="1241" spans="1:3">
      <c r="A1241" t="s">
        <v>1535</v>
      </c>
      <c r="B1241" t="s">
        <v>8281</v>
      </c>
      <c r="C1241">
        <v>1552.1422</v>
      </c>
    </row>
    <row r="1242" spans="1:3">
      <c r="A1242" t="s">
        <v>1536</v>
      </c>
      <c r="B1242" t="s">
        <v>8282</v>
      </c>
      <c r="C1242">
        <v>1360.7822000000001</v>
      </c>
    </row>
    <row r="1243" spans="1:3">
      <c r="A1243" t="s">
        <v>1537</v>
      </c>
      <c r="B1243" t="s">
        <v>8283</v>
      </c>
      <c r="C1243">
        <v>914.27560000000005</v>
      </c>
    </row>
    <row r="1244" spans="1:3">
      <c r="A1244" t="s">
        <v>1538</v>
      </c>
      <c r="B1244" t="s">
        <v>8284</v>
      </c>
      <c r="C1244">
        <v>1669.0844</v>
      </c>
    </row>
    <row r="1245" spans="1:3">
      <c r="A1245" t="s">
        <v>10358</v>
      </c>
      <c r="B1245" t="s">
        <v>8285</v>
      </c>
      <c r="C1245">
        <v>752.45</v>
      </c>
    </row>
    <row r="1246" spans="1:3">
      <c r="A1246" t="s">
        <v>10359</v>
      </c>
      <c r="B1246" t="s">
        <v>8286</v>
      </c>
      <c r="C1246">
        <v>950</v>
      </c>
    </row>
    <row r="1247" spans="1:3">
      <c r="A1247" t="s">
        <v>10360</v>
      </c>
      <c r="B1247" t="s">
        <v>8287</v>
      </c>
      <c r="C1247">
        <v>1320.1</v>
      </c>
    </row>
    <row r="1248" spans="1:3">
      <c r="A1248" t="s">
        <v>10361</v>
      </c>
      <c r="B1248" t="s">
        <v>8288</v>
      </c>
      <c r="C1248">
        <v>1889.06</v>
      </c>
    </row>
    <row r="1249" spans="1:3">
      <c r="A1249" t="s">
        <v>1867</v>
      </c>
      <c r="B1249" t="s">
        <v>8289</v>
      </c>
      <c r="C1249">
        <v>1988.5</v>
      </c>
    </row>
    <row r="1250" spans="1:3">
      <c r="A1250" t="s">
        <v>1868</v>
      </c>
      <c r="B1250" t="s">
        <v>10320</v>
      </c>
      <c r="C1250">
        <v>1390.2</v>
      </c>
    </row>
    <row r="1251" spans="1:3">
      <c r="A1251" t="s">
        <v>1869</v>
      </c>
      <c r="B1251" t="s">
        <v>10322</v>
      </c>
      <c r="C1251">
        <v>1390.2</v>
      </c>
    </row>
    <row r="1252" spans="1:3">
      <c r="A1252" t="s">
        <v>1870</v>
      </c>
      <c r="B1252" t="s">
        <v>10324</v>
      </c>
      <c r="C1252">
        <v>1549.45</v>
      </c>
    </row>
    <row r="1253" spans="1:3">
      <c r="A1253" t="s">
        <v>1871</v>
      </c>
      <c r="B1253" t="s">
        <v>10326</v>
      </c>
      <c r="C1253">
        <v>1750.45</v>
      </c>
    </row>
    <row r="1254" spans="1:3">
      <c r="A1254" t="s">
        <v>10362</v>
      </c>
      <c r="B1254" t="s">
        <v>8290</v>
      </c>
      <c r="C1254">
        <v>942</v>
      </c>
    </row>
    <row r="1255" spans="1:3">
      <c r="A1255" t="s">
        <v>1872</v>
      </c>
      <c r="B1255" t="s">
        <v>8291</v>
      </c>
      <c r="C1255">
        <v>1819.48</v>
      </c>
    </row>
    <row r="1256" spans="1:3">
      <c r="A1256" t="s">
        <v>1873</v>
      </c>
      <c r="B1256" t="s">
        <v>8292</v>
      </c>
      <c r="C1256">
        <v>1849.32</v>
      </c>
    </row>
    <row r="1257" spans="1:3">
      <c r="A1257" t="s">
        <v>1874</v>
      </c>
      <c r="B1257" t="s">
        <v>8293</v>
      </c>
      <c r="C1257">
        <v>1951.09</v>
      </c>
    </row>
    <row r="1258" spans="1:3">
      <c r="A1258" t="s">
        <v>1875</v>
      </c>
      <c r="B1258" t="s">
        <v>8294</v>
      </c>
      <c r="C1258">
        <v>1849.32</v>
      </c>
    </row>
    <row r="1259" spans="1:3">
      <c r="A1259" t="s">
        <v>1876</v>
      </c>
      <c r="B1259" t="s">
        <v>8295</v>
      </c>
      <c r="C1259">
        <v>1995.87</v>
      </c>
    </row>
    <row r="1260" spans="1:3">
      <c r="A1260" t="s">
        <v>1877</v>
      </c>
      <c r="B1260" t="s">
        <v>8296</v>
      </c>
      <c r="C1260">
        <v>1819.48</v>
      </c>
    </row>
    <row r="1261" spans="1:3">
      <c r="A1261" t="s">
        <v>1878</v>
      </c>
      <c r="B1261" t="s">
        <v>8297</v>
      </c>
      <c r="C1261">
        <v>2860.32</v>
      </c>
    </row>
    <row r="1262" spans="1:3">
      <c r="A1262" t="s">
        <v>1879</v>
      </c>
      <c r="B1262" t="s">
        <v>8298</v>
      </c>
      <c r="C1262">
        <v>2860.32</v>
      </c>
    </row>
    <row r="1263" spans="1:3">
      <c r="A1263" t="s">
        <v>1880</v>
      </c>
      <c r="B1263" t="s">
        <v>8299</v>
      </c>
      <c r="C1263">
        <v>1646.5</v>
      </c>
    </row>
    <row r="1264" spans="1:3">
      <c r="A1264" t="s">
        <v>1881</v>
      </c>
      <c r="B1264" t="s">
        <v>8300</v>
      </c>
      <c r="C1264">
        <v>1646.5</v>
      </c>
    </row>
    <row r="1265" spans="1:3">
      <c r="A1265" t="s">
        <v>1882</v>
      </c>
      <c r="B1265" t="s">
        <v>8301</v>
      </c>
      <c r="C1265">
        <v>1646.5</v>
      </c>
    </row>
    <row r="1266" spans="1:3">
      <c r="A1266" t="s">
        <v>1883</v>
      </c>
      <c r="B1266" t="s">
        <v>8302</v>
      </c>
      <c r="C1266">
        <v>1988.5</v>
      </c>
    </row>
    <row r="1267" spans="1:3">
      <c r="A1267" t="s">
        <v>1886</v>
      </c>
      <c r="B1267" t="s">
        <v>8303</v>
      </c>
      <c r="C1267">
        <v>1646.5</v>
      </c>
    </row>
    <row r="1268" spans="1:3">
      <c r="A1268" t="s">
        <v>1887</v>
      </c>
      <c r="B1268" t="s">
        <v>8304</v>
      </c>
      <c r="C1268">
        <v>1646.5</v>
      </c>
    </row>
    <row r="1269" spans="1:3">
      <c r="A1269" t="s">
        <v>1888</v>
      </c>
      <c r="B1269" t="s">
        <v>8305</v>
      </c>
      <c r="C1269">
        <v>1789.65</v>
      </c>
    </row>
    <row r="1270" spans="1:3">
      <c r="A1270" t="s">
        <v>1891</v>
      </c>
      <c r="B1270" t="s">
        <v>8306</v>
      </c>
      <c r="C1270">
        <v>1988.5</v>
      </c>
    </row>
    <row r="1271" spans="1:3">
      <c r="A1271" t="s">
        <v>1893</v>
      </c>
      <c r="B1271" t="s">
        <v>8307</v>
      </c>
      <c r="C1271">
        <v>3877.64</v>
      </c>
    </row>
    <row r="1272" spans="1:3">
      <c r="A1272" t="s">
        <v>1897</v>
      </c>
      <c r="B1272" t="s">
        <v>8308</v>
      </c>
      <c r="C1272">
        <v>2636.12</v>
      </c>
    </row>
    <row r="1273" spans="1:3">
      <c r="A1273" t="s">
        <v>1898</v>
      </c>
      <c r="B1273" t="s">
        <v>8309</v>
      </c>
      <c r="C1273">
        <v>2636.12</v>
      </c>
    </row>
    <row r="1274" spans="1:3">
      <c r="A1274" t="s">
        <v>1899</v>
      </c>
      <c r="B1274" t="s">
        <v>8310</v>
      </c>
      <c r="C1274">
        <v>2636.12</v>
      </c>
    </row>
    <row r="1275" spans="1:3">
      <c r="A1275" t="s">
        <v>1900</v>
      </c>
      <c r="B1275" t="s">
        <v>8311</v>
      </c>
      <c r="C1275">
        <v>2636.12</v>
      </c>
    </row>
    <row r="1276" spans="1:3">
      <c r="A1276" t="s">
        <v>1901</v>
      </c>
      <c r="B1276" t="s">
        <v>8312</v>
      </c>
      <c r="C1276">
        <v>2636.12</v>
      </c>
    </row>
    <row r="1277" spans="1:3">
      <c r="A1277" t="s">
        <v>1902</v>
      </c>
      <c r="B1277" t="s">
        <v>8313</v>
      </c>
      <c r="C1277">
        <v>2636.12</v>
      </c>
    </row>
    <row r="1278" spans="1:3">
      <c r="A1278" t="s">
        <v>1903</v>
      </c>
      <c r="B1278" t="s">
        <v>8314</v>
      </c>
      <c r="C1278">
        <v>2636.12</v>
      </c>
    </row>
    <row r="1279" spans="1:3">
      <c r="A1279" t="s">
        <v>10363</v>
      </c>
      <c r="B1279" t="s">
        <v>10335</v>
      </c>
      <c r="C1279">
        <v>1380</v>
      </c>
    </row>
    <row r="1280" spans="1:3">
      <c r="A1280" t="s">
        <v>10364</v>
      </c>
      <c r="B1280" t="s">
        <v>10337</v>
      </c>
      <c r="C1280">
        <v>1420</v>
      </c>
    </row>
    <row r="1281" spans="1:3">
      <c r="A1281" t="s">
        <v>10365</v>
      </c>
      <c r="B1281" t="s">
        <v>10339</v>
      </c>
      <c r="C1281">
        <v>1580</v>
      </c>
    </row>
    <row r="1282" spans="1:3">
      <c r="A1282" t="s">
        <v>10366</v>
      </c>
      <c r="B1282" t="s">
        <v>10341</v>
      </c>
      <c r="C1282">
        <v>1420</v>
      </c>
    </row>
    <row r="1283" spans="1:3">
      <c r="A1283" t="s">
        <v>10367</v>
      </c>
      <c r="B1283" t="s">
        <v>10343</v>
      </c>
      <c r="C1283">
        <v>1600</v>
      </c>
    </row>
    <row r="1284" spans="1:3">
      <c r="A1284" t="s">
        <v>10368</v>
      </c>
      <c r="B1284" t="s">
        <v>10345</v>
      </c>
      <c r="C1284">
        <v>1650</v>
      </c>
    </row>
    <row r="1285" spans="1:3">
      <c r="A1285" t="s">
        <v>10369</v>
      </c>
      <c r="B1285" t="s">
        <v>10347</v>
      </c>
      <c r="C1285">
        <v>604.44000000000005</v>
      </c>
    </row>
    <row r="1286" spans="1:3">
      <c r="A1286" t="s">
        <v>10370</v>
      </c>
      <c r="B1286" t="s">
        <v>10349</v>
      </c>
      <c r="C1286">
        <v>533.33000000000004</v>
      </c>
    </row>
    <row r="1287" spans="1:3">
      <c r="A1287" t="s">
        <v>10371</v>
      </c>
      <c r="B1287" t="s">
        <v>10351</v>
      </c>
      <c r="C1287">
        <v>511.11</v>
      </c>
    </row>
    <row r="1288" spans="1:3">
      <c r="A1288" t="s">
        <v>10372</v>
      </c>
      <c r="B1288" t="s">
        <v>10353</v>
      </c>
      <c r="C1288">
        <v>555.55999999999995</v>
      </c>
    </row>
    <row r="1289" spans="1:3">
      <c r="A1289" t="s">
        <v>10373</v>
      </c>
      <c r="B1289" t="s">
        <v>10355</v>
      </c>
      <c r="C1289">
        <v>568.89</v>
      </c>
    </row>
    <row r="1290" spans="1:3">
      <c r="A1290" t="s">
        <v>10374</v>
      </c>
      <c r="B1290" t="s">
        <v>10357</v>
      </c>
      <c r="C1290">
        <v>2666.67</v>
      </c>
    </row>
    <row r="1291" spans="1:3">
      <c r="A1291" t="s">
        <v>1904</v>
      </c>
      <c r="B1291" t="s">
        <v>8315</v>
      </c>
      <c r="C1291">
        <v>1255</v>
      </c>
    </row>
    <row r="1292" spans="1:3">
      <c r="A1292" t="s">
        <v>1905</v>
      </c>
      <c r="B1292" t="s">
        <v>8316</v>
      </c>
      <c r="C1292">
        <v>1255</v>
      </c>
    </row>
    <row r="1293" spans="1:3">
      <c r="A1293" t="s">
        <v>1906</v>
      </c>
      <c r="B1293" t="s">
        <v>8317</v>
      </c>
      <c r="C1293">
        <v>1255</v>
      </c>
    </row>
    <row r="1294" spans="1:3">
      <c r="A1294" t="s">
        <v>1907</v>
      </c>
      <c r="B1294" t="s">
        <v>8318</v>
      </c>
      <c r="C1294">
        <v>1255</v>
      </c>
    </row>
    <row r="1295" spans="1:3">
      <c r="A1295" t="s">
        <v>1908</v>
      </c>
      <c r="B1295" t="s">
        <v>8319</v>
      </c>
      <c r="C1295">
        <v>1055</v>
      </c>
    </row>
    <row r="1296" spans="1:3">
      <c r="A1296" t="s">
        <v>1909</v>
      </c>
      <c r="B1296" t="s">
        <v>8320</v>
      </c>
      <c r="C1296">
        <v>1055</v>
      </c>
    </row>
    <row r="1297" spans="1:3">
      <c r="A1297" t="s">
        <v>1910</v>
      </c>
      <c r="B1297" t="s">
        <v>8321</v>
      </c>
      <c r="C1297">
        <v>660</v>
      </c>
    </row>
    <row r="1298" spans="1:3">
      <c r="A1298" t="s">
        <v>1911</v>
      </c>
      <c r="B1298" t="s">
        <v>8322</v>
      </c>
      <c r="C1298">
        <v>660</v>
      </c>
    </row>
    <row r="1299" spans="1:3">
      <c r="A1299" t="s">
        <v>1912</v>
      </c>
      <c r="B1299" t="s">
        <v>8323</v>
      </c>
      <c r="C1299">
        <v>860</v>
      </c>
    </row>
    <row r="1300" spans="1:3">
      <c r="A1300" t="s">
        <v>1913</v>
      </c>
      <c r="B1300" t="s">
        <v>8324</v>
      </c>
      <c r="C1300">
        <v>860</v>
      </c>
    </row>
    <row r="1301" spans="1:3">
      <c r="A1301" t="s">
        <v>1914</v>
      </c>
      <c r="B1301" t="s">
        <v>8325</v>
      </c>
      <c r="C1301">
        <v>925</v>
      </c>
    </row>
    <row r="1302" spans="1:3">
      <c r="A1302" t="s">
        <v>1915</v>
      </c>
      <c r="B1302" t="s">
        <v>8326</v>
      </c>
      <c r="C1302">
        <v>925</v>
      </c>
    </row>
    <row r="1303" spans="1:3">
      <c r="A1303" t="s">
        <v>1916</v>
      </c>
      <c r="B1303" t="s">
        <v>8327</v>
      </c>
      <c r="C1303">
        <v>530</v>
      </c>
    </row>
    <row r="1304" spans="1:3">
      <c r="A1304" t="s">
        <v>1917</v>
      </c>
      <c r="B1304" t="s">
        <v>8328</v>
      </c>
      <c r="C1304">
        <v>595</v>
      </c>
    </row>
    <row r="1305" spans="1:3">
      <c r="A1305" t="s">
        <v>1918</v>
      </c>
      <c r="B1305" t="s">
        <v>8329</v>
      </c>
      <c r="C1305">
        <v>530</v>
      </c>
    </row>
    <row r="1306" spans="1:3">
      <c r="A1306" t="s">
        <v>1919</v>
      </c>
      <c r="B1306" t="s">
        <v>8330</v>
      </c>
      <c r="C1306">
        <v>595</v>
      </c>
    </row>
    <row r="1307" spans="1:3">
      <c r="A1307" t="s">
        <v>1920</v>
      </c>
      <c r="B1307" t="s">
        <v>8331</v>
      </c>
      <c r="C1307">
        <v>530</v>
      </c>
    </row>
    <row r="1308" spans="1:3">
      <c r="A1308" t="s">
        <v>1921</v>
      </c>
      <c r="B1308" t="s">
        <v>8332</v>
      </c>
      <c r="C1308">
        <v>170</v>
      </c>
    </row>
    <row r="1309" spans="1:3">
      <c r="A1309" t="s">
        <v>1922</v>
      </c>
      <c r="B1309" t="s">
        <v>8333</v>
      </c>
      <c r="C1309">
        <v>160</v>
      </c>
    </row>
    <row r="1310" spans="1:3">
      <c r="A1310" t="s">
        <v>1923</v>
      </c>
      <c r="B1310" t="s">
        <v>8334</v>
      </c>
      <c r="C1310">
        <v>595</v>
      </c>
    </row>
    <row r="1311" spans="1:3">
      <c r="A1311" t="s">
        <v>1924</v>
      </c>
      <c r="B1311" t="s">
        <v>8335</v>
      </c>
      <c r="C1311">
        <v>530</v>
      </c>
    </row>
    <row r="1312" spans="1:3">
      <c r="A1312" t="s">
        <v>1925</v>
      </c>
      <c r="B1312" t="s">
        <v>8336</v>
      </c>
      <c r="C1312">
        <v>530</v>
      </c>
    </row>
    <row r="1313" spans="1:3">
      <c r="A1313" t="s">
        <v>1926</v>
      </c>
      <c r="B1313" t="s">
        <v>8337</v>
      </c>
      <c r="C1313">
        <v>595</v>
      </c>
    </row>
    <row r="1314" spans="1:3">
      <c r="A1314" t="s">
        <v>1927</v>
      </c>
      <c r="B1314" t="s">
        <v>8338</v>
      </c>
      <c r="C1314">
        <v>595</v>
      </c>
    </row>
    <row r="1315" spans="1:3">
      <c r="A1315" t="s">
        <v>1928</v>
      </c>
      <c r="B1315" t="s">
        <v>8339</v>
      </c>
      <c r="C1315">
        <v>595</v>
      </c>
    </row>
    <row r="1316" spans="1:3">
      <c r="A1316" t="s">
        <v>1929</v>
      </c>
      <c r="B1316" t="s">
        <v>8340</v>
      </c>
      <c r="C1316">
        <v>295.95999999999998</v>
      </c>
    </row>
    <row r="1317" spans="1:3">
      <c r="A1317" t="s">
        <v>1930</v>
      </c>
      <c r="B1317" t="s">
        <v>8341</v>
      </c>
      <c r="C1317">
        <v>295.95999999999998</v>
      </c>
    </row>
    <row r="1318" spans="1:3">
      <c r="A1318" t="s">
        <v>1931</v>
      </c>
      <c r="B1318" t="s">
        <v>8342</v>
      </c>
      <c r="C1318">
        <v>280.61</v>
      </c>
    </row>
    <row r="1319" spans="1:3">
      <c r="A1319" t="s">
        <v>1932</v>
      </c>
      <c r="B1319" t="s">
        <v>8343</v>
      </c>
      <c r="C1319">
        <v>155.9</v>
      </c>
    </row>
    <row r="1320" spans="1:3">
      <c r="A1320" t="s">
        <v>1933</v>
      </c>
      <c r="B1320" t="s">
        <v>8344</v>
      </c>
      <c r="C1320">
        <v>276.37</v>
      </c>
    </row>
    <row r="1321" spans="1:3">
      <c r="A1321" t="s">
        <v>1934</v>
      </c>
      <c r="B1321" t="s">
        <v>8345</v>
      </c>
      <c r="C1321">
        <v>660</v>
      </c>
    </row>
    <row r="1322" spans="1:3">
      <c r="A1322" t="s">
        <v>1935</v>
      </c>
      <c r="B1322" t="s">
        <v>8346</v>
      </c>
      <c r="C1322">
        <v>660</v>
      </c>
    </row>
    <row r="1323" spans="1:3">
      <c r="A1323" t="s">
        <v>1936</v>
      </c>
      <c r="B1323" t="s">
        <v>8347</v>
      </c>
      <c r="C1323">
        <v>725</v>
      </c>
    </row>
    <row r="1324" spans="1:3">
      <c r="A1324" t="s">
        <v>1937</v>
      </c>
      <c r="B1324" t="s">
        <v>8348</v>
      </c>
      <c r="C1324">
        <v>725</v>
      </c>
    </row>
    <row r="1325" spans="1:3">
      <c r="A1325" t="s">
        <v>1938</v>
      </c>
      <c r="B1325" t="s">
        <v>8349</v>
      </c>
      <c r="C1325">
        <v>790</v>
      </c>
    </row>
    <row r="1326" spans="1:3">
      <c r="A1326" t="s">
        <v>1939</v>
      </c>
      <c r="B1326" t="s">
        <v>8350</v>
      </c>
      <c r="C1326">
        <v>790</v>
      </c>
    </row>
    <row r="1327" spans="1:3">
      <c r="A1327" t="s">
        <v>6318</v>
      </c>
      <c r="B1327" t="s">
        <v>10379</v>
      </c>
      <c r="C1327">
        <v>0</v>
      </c>
    </row>
    <row r="1328" spans="1:3">
      <c r="A1328" t="s">
        <v>6319</v>
      </c>
      <c r="B1328" t="s">
        <v>10380</v>
      </c>
      <c r="C1328">
        <v>0</v>
      </c>
    </row>
    <row r="1329" spans="1:3">
      <c r="A1329" t="s">
        <v>6320</v>
      </c>
      <c r="B1329" t="s">
        <v>10381</v>
      </c>
      <c r="C1329">
        <v>0</v>
      </c>
    </row>
    <row r="1330" spans="1:3">
      <c r="A1330" t="s">
        <v>6321</v>
      </c>
      <c r="B1330" t="s">
        <v>10382</v>
      </c>
      <c r="C1330">
        <v>0</v>
      </c>
    </row>
    <row r="1331" spans="1:3">
      <c r="A1331" t="s">
        <v>6322</v>
      </c>
      <c r="B1331" t="s">
        <v>10383</v>
      </c>
      <c r="C1331">
        <v>0</v>
      </c>
    </row>
    <row r="1332" spans="1:3">
      <c r="A1332" t="s">
        <v>6323</v>
      </c>
      <c r="B1332" t="s">
        <v>10384</v>
      </c>
      <c r="C1332">
        <v>0</v>
      </c>
    </row>
    <row r="1333" spans="1:3">
      <c r="A1333" t="s">
        <v>6324</v>
      </c>
      <c r="B1333" t="s">
        <v>10385</v>
      </c>
      <c r="C1333">
        <v>0</v>
      </c>
    </row>
    <row r="1334" spans="1:3">
      <c r="A1334" t="s">
        <v>6325</v>
      </c>
      <c r="B1334" t="s">
        <v>10386</v>
      </c>
      <c r="C1334">
        <v>0</v>
      </c>
    </row>
    <row r="1335" spans="1:3">
      <c r="A1335" t="s">
        <v>6326</v>
      </c>
      <c r="B1335" t="s">
        <v>10387</v>
      </c>
      <c r="C1335">
        <v>0</v>
      </c>
    </row>
    <row r="1336" spans="1:3">
      <c r="A1336" t="s">
        <v>6327</v>
      </c>
      <c r="B1336" t="s">
        <v>10388</v>
      </c>
      <c r="C1336">
        <v>0</v>
      </c>
    </row>
    <row r="1337" spans="1:3">
      <c r="A1337" t="s">
        <v>6328</v>
      </c>
      <c r="B1337" t="s">
        <v>10389</v>
      </c>
      <c r="C1337">
        <v>0</v>
      </c>
    </row>
    <row r="1338" spans="1:3">
      <c r="A1338" t="s">
        <v>6329</v>
      </c>
      <c r="B1338" t="s">
        <v>10390</v>
      </c>
      <c r="C1338">
        <v>0</v>
      </c>
    </row>
    <row r="1339" spans="1:3">
      <c r="A1339" t="s">
        <v>6330</v>
      </c>
      <c r="B1339" t="s">
        <v>10391</v>
      </c>
      <c r="C1339">
        <v>0</v>
      </c>
    </row>
    <row r="1340" spans="1:3">
      <c r="A1340" t="s">
        <v>6331</v>
      </c>
      <c r="B1340" t="s">
        <v>10392</v>
      </c>
      <c r="C1340">
        <v>0</v>
      </c>
    </row>
    <row r="1341" spans="1:3">
      <c r="A1341" t="s">
        <v>6332</v>
      </c>
      <c r="B1341" t="s">
        <v>10393</v>
      </c>
      <c r="C1341">
        <v>0</v>
      </c>
    </row>
    <row r="1342" spans="1:3">
      <c r="A1342" t="s">
        <v>6333</v>
      </c>
      <c r="B1342" t="s">
        <v>10394</v>
      </c>
      <c r="C1342">
        <v>0</v>
      </c>
    </row>
    <row r="1343" spans="1:3">
      <c r="A1343" t="s">
        <v>6334</v>
      </c>
      <c r="B1343" t="s">
        <v>10395</v>
      </c>
      <c r="C1343">
        <v>0</v>
      </c>
    </row>
    <row r="1344" spans="1:3">
      <c r="A1344" t="s">
        <v>6335</v>
      </c>
      <c r="B1344" t="s">
        <v>10396</v>
      </c>
      <c r="C1344">
        <v>0</v>
      </c>
    </row>
    <row r="1345" spans="1:3">
      <c r="A1345" t="s">
        <v>6336</v>
      </c>
      <c r="B1345" t="s">
        <v>10397</v>
      </c>
      <c r="C1345">
        <v>0</v>
      </c>
    </row>
    <row r="1346" spans="1:3">
      <c r="A1346" t="s">
        <v>6337</v>
      </c>
      <c r="B1346" t="s">
        <v>10398</v>
      </c>
      <c r="C1346">
        <v>0</v>
      </c>
    </row>
    <row r="1347" spans="1:3">
      <c r="A1347" t="s">
        <v>6338</v>
      </c>
      <c r="B1347" t="s">
        <v>10399</v>
      </c>
      <c r="C1347">
        <v>0</v>
      </c>
    </row>
    <row r="1348" spans="1:3">
      <c r="A1348" t="s">
        <v>6339</v>
      </c>
      <c r="B1348" t="s">
        <v>10400</v>
      </c>
      <c r="C1348">
        <v>0</v>
      </c>
    </row>
    <row r="1349" spans="1:3">
      <c r="A1349" t="s">
        <v>6340</v>
      </c>
      <c r="B1349" t="s">
        <v>10401</v>
      </c>
      <c r="C1349">
        <v>0</v>
      </c>
    </row>
    <row r="1350" spans="1:3">
      <c r="A1350" t="s">
        <v>6341</v>
      </c>
      <c r="B1350" t="s">
        <v>10402</v>
      </c>
      <c r="C1350">
        <v>0</v>
      </c>
    </row>
    <row r="1351" spans="1:3">
      <c r="A1351" t="s">
        <v>6342</v>
      </c>
      <c r="B1351" t="s">
        <v>10403</v>
      </c>
      <c r="C1351">
        <v>0</v>
      </c>
    </row>
    <row r="1352" spans="1:3">
      <c r="A1352" t="s">
        <v>6343</v>
      </c>
      <c r="B1352" t="s">
        <v>10404</v>
      </c>
      <c r="C1352">
        <v>0</v>
      </c>
    </row>
    <row r="1353" spans="1:3">
      <c r="A1353" t="s">
        <v>6344</v>
      </c>
      <c r="B1353" t="s">
        <v>10405</v>
      </c>
      <c r="C1353">
        <v>0</v>
      </c>
    </row>
    <row r="1354" spans="1:3">
      <c r="A1354" t="s">
        <v>6345</v>
      </c>
      <c r="B1354" t="s">
        <v>10406</v>
      </c>
      <c r="C1354">
        <v>0</v>
      </c>
    </row>
    <row r="1355" spans="1:3">
      <c r="A1355" t="s">
        <v>6346</v>
      </c>
      <c r="B1355" t="s">
        <v>10407</v>
      </c>
      <c r="C1355">
        <v>0</v>
      </c>
    </row>
    <row r="1356" spans="1:3">
      <c r="A1356" t="s">
        <v>6347</v>
      </c>
      <c r="B1356" t="s">
        <v>10408</v>
      </c>
      <c r="C1356">
        <v>0</v>
      </c>
    </row>
    <row r="1357" spans="1:3">
      <c r="A1357" t="s">
        <v>6348</v>
      </c>
      <c r="B1357" t="s">
        <v>10409</v>
      </c>
      <c r="C1357">
        <v>0</v>
      </c>
    </row>
    <row r="1358" spans="1:3">
      <c r="A1358" t="s">
        <v>6349</v>
      </c>
      <c r="B1358" t="s">
        <v>10410</v>
      </c>
      <c r="C1358">
        <v>0</v>
      </c>
    </row>
    <row r="1359" spans="1:3">
      <c r="A1359" t="s">
        <v>6350</v>
      </c>
      <c r="B1359" t="s">
        <v>10411</v>
      </c>
      <c r="C1359">
        <v>0</v>
      </c>
    </row>
    <row r="1360" spans="1:3">
      <c r="A1360" t="s">
        <v>6351</v>
      </c>
      <c r="B1360" t="s">
        <v>10412</v>
      </c>
      <c r="C1360">
        <v>0</v>
      </c>
    </row>
    <row r="1361" spans="1:3">
      <c r="A1361" t="s">
        <v>6352</v>
      </c>
      <c r="B1361" t="s">
        <v>10413</v>
      </c>
      <c r="C1361">
        <v>0</v>
      </c>
    </row>
    <row r="1362" spans="1:3">
      <c r="A1362" t="s">
        <v>6353</v>
      </c>
      <c r="B1362" t="s">
        <v>10414</v>
      </c>
      <c r="C1362">
        <v>0</v>
      </c>
    </row>
    <row r="1363" spans="1:3">
      <c r="A1363" t="s">
        <v>6354</v>
      </c>
      <c r="B1363" t="s">
        <v>10415</v>
      </c>
      <c r="C1363">
        <v>0</v>
      </c>
    </row>
    <row r="1364" spans="1:3">
      <c r="A1364" t="s">
        <v>6355</v>
      </c>
      <c r="B1364" t="s">
        <v>10416</v>
      </c>
      <c r="C1364">
        <v>0</v>
      </c>
    </row>
    <row r="1365" spans="1:3">
      <c r="A1365" t="s">
        <v>6356</v>
      </c>
      <c r="B1365" t="s">
        <v>10417</v>
      </c>
      <c r="C1365">
        <v>0</v>
      </c>
    </row>
    <row r="1366" spans="1:3">
      <c r="A1366" t="s">
        <v>6357</v>
      </c>
      <c r="B1366" t="s">
        <v>10418</v>
      </c>
      <c r="C1366">
        <v>0</v>
      </c>
    </row>
    <row r="1367" spans="1:3">
      <c r="A1367" t="s">
        <v>6358</v>
      </c>
      <c r="B1367" t="s">
        <v>10419</v>
      </c>
      <c r="C1367">
        <v>0</v>
      </c>
    </row>
    <row r="1368" spans="1:3">
      <c r="A1368" t="s">
        <v>6359</v>
      </c>
      <c r="B1368" t="s">
        <v>10420</v>
      </c>
      <c r="C1368">
        <v>0</v>
      </c>
    </row>
    <row r="1369" spans="1:3">
      <c r="A1369" t="s">
        <v>6360</v>
      </c>
      <c r="B1369" t="s">
        <v>10421</v>
      </c>
      <c r="C1369">
        <v>0</v>
      </c>
    </row>
    <row r="1370" spans="1:3">
      <c r="A1370" t="s">
        <v>1993</v>
      </c>
      <c r="B1370" t="s">
        <v>8351</v>
      </c>
      <c r="C1370">
        <v>1136</v>
      </c>
    </row>
    <row r="1371" spans="1:3">
      <c r="A1371" t="s">
        <v>1994</v>
      </c>
      <c r="B1371" t="s">
        <v>8352</v>
      </c>
      <c r="C1371">
        <v>1420.21</v>
      </c>
    </row>
    <row r="1372" spans="1:3">
      <c r="A1372" t="s">
        <v>1995</v>
      </c>
      <c r="B1372" t="s">
        <v>8353</v>
      </c>
      <c r="C1372">
        <v>2366.09</v>
      </c>
    </row>
    <row r="1373" spans="1:3">
      <c r="A1373" t="s">
        <v>1996</v>
      </c>
      <c r="B1373" t="s">
        <v>8354</v>
      </c>
      <c r="C1373">
        <v>1578.18</v>
      </c>
    </row>
    <row r="1374" spans="1:3">
      <c r="A1374" t="s">
        <v>1997</v>
      </c>
      <c r="B1374" t="s">
        <v>8355</v>
      </c>
      <c r="C1374">
        <v>1893.47</v>
      </c>
    </row>
    <row r="1375" spans="1:3">
      <c r="A1375" t="s">
        <v>1998</v>
      </c>
      <c r="B1375" t="s">
        <v>8356</v>
      </c>
      <c r="C1375">
        <v>1017.84</v>
      </c>
    </row>
    <row r="1376" spans="1:3">
      <c r="A1376" t="s">
        <v>1999</v>
      </c>
      <c r="B1376" t="s">
        <v>8357</v>
      </c>
      <c r="C1376">
        <v>1656.73</v>
      </c>
    </row>
    <row r="1377" spans="1:3">
      <c r="A1377" t="s">
        <v>2000</v>
      </c>
      <c r="B1377" t="s">
        <v>8358</v>
      </c>
      <c r="C1377">
        <v>1893.47</v>
      </c>
    </row>
    <row r="1378" spans="1:3">
      <c r="A1378" t="s">
        <v>2001</v>
      </c>
      <c r="B1378" t="s">
        <v>8359</v>
      </c>
      <c r="C1378">
        <v>2130.42</v>
      </c>
    </row>
    <row r="1379" spans="1:3">
      <c r="A1379" t="s">
        <v>2002</v>
      </c>
      <c r="B1379" t="s">
        <v>8360</v>
      </c>
      <c r="C1379">
        <v>2130.42</v>
      </c>
    </row>
    <row r="1380" spans="1:3">
      <c r="A1380" t="s">
        <v>2003</v>
      </c>
      <c r="B1380" t="s">
        <v>8361</v>
      </c>
      <c r="C1380">
        <v>1775.1</v>
      </c>
    </row>
    <row r="1381" spans="1:3">
      <c r="A1381" t="s">
        <v>2004</v>
      </c>
      <c r="B1381" t="s">
        <v>8362</v>
      </c>
      <c r="C1381">
        <v>402.79</v>
      </c>
    </row>
    <row r="1382" spans="1:3">
      <c r="A1382" t="s">
        <v>2005</v>
      </c>
      <c r="B1382" t="s">
        <v>8363</v>
      </c>
      <c r="C1382">
        <v>520.52</v>
      </c>
    </row>
    <row r="1383" spans="1:3">
      <c r="A1383" t="s">
        <v>2006</v>
      </c>
      <c r="B1383" t="s">
        <v>8364</v>
      </c>
      <c r="C1383">
        <v>710.42</v>
      </c>
    </row>
    <row r="1384" spans="1:3">
      <c r="A1384" t="s">
        <v>2007</v>
      </c>
      <c r="B1384" t="s">
        <v>8365</v>
      </c>
      <c r="C1384">
        <v>710.42</v>
      </c>
    </row>
    <row r="1385" spans="1:3">
      <c r="A1385" t="s">
        <v>2008</v>
      </c>
      <c r="B1385" t="s">
        <v>8366</v>
      </c>
      <c r="C1385">
        <v>1065.53</v>
      </c>
    </row>
    <row r="1386" spans="1:3">
      <c r="A1386" t="s">
        <v>2009</v>
      </c>
      <c r="B1386" t="s">
        <v>8367</v>
      </c>
      <c r="C1386">
        <v>946.95</v>
      </c>
    </row>
    <row r="1387" spans="1:3">
      <c r="A1387" t="s">
        <v>2010</v>
      </c>
      <c r="B1387" t="s">
        <v>8368</v>
      </c>
      <c r="C1387">
        <v>1349.74</v>
      </c>
    </row>
    <row r="1388" spans="1:3">
      <c r="A1388" t="s">
        <v>2011</v>
      </c>
      <c r="B1388" t="s">
        <v>8369</v>
      </c>
      <c r="C1388">
        <v>1301.42</v>
      </c>
    </row>
    <row r="1389" spans="1:3">
      <c r="A1389" t="s">
        <v>2012</v>
      </c>
      <c r="B1389" t="s">
        <v>8370</v>
      </c>
      <c r="C1389">
        <v>1538.79</v>
      </c>
    </row>
    <row r="1390" spans="1:3">
      <c r="A1390" t="s">
        <v>2013</v>
      </c>
      <c r="B1390" t="s">
        <v>8371</v>
      </c>
      <c r="C1390">
        <v>1420.21</v>
      </c>
    </row>
    <row r="1391" spans="1:3">
      <c r="A1391" t="s">
        <v>2014</v>
      </c>
      <c r="B1391" t="s">
        <v>8372</v>
      </c>
      <c r="C1391">
        <v>1656.73</v>
      </c>
    </row>
    <row r="1392" spans="1:3">
      <c r="A1392" t="s">
        <v>2015</v>
      </c>
      <c r="B1392" t="s">
        <v>8373</v>
      </c>
      <c r="C1392">
        <v>1656.73</v>
      </c>
    </row>
    <row r="1393" spans="1:3">
      <c r="A1393" t="s">
        <v>2016</v>
      </c>
      <c r="B1393" t="s">
        <v>8374</v>
      </c>
      <c r="C1393">
        <v>1940.73</v>
      </c>
    </row>
    <row r="1394" spans="1:3">
      <c r="A1394" t="s">
        <v>2017</v>
      </c>
      <c r="B1394" t="s">
        <v>8375</v>
      </c>
      <c r="C1394">
        <v>2130.42</v>
      </c>
    </row>
    <row r="1395" spans="1:3">
      <c r="A1395" t="s">
        <v>2018</v>
      </c>
      <c r="B1395" t="s">
        <v>8376</v>
      </c>
      <c r="C1395">
        <v>2366.09</v>
      </c>
    </row>
    <row r="1396" spans="1:3">
      <c r="A1396" t="s">
        <v>2019</v>
      </c>
      <c r="B1396" t="s">
        <v>8377</v>
      </c>
      <c r="C1396">
        <v>2603.4699999999998</v>
      </c>
    </row>
    <row r="1397" spans="1:3">
      <c r="A1397" t="s">
        <v>2020</v>
      </c>
      <c r="B1397" t="s">
        <v>8378</v>
      </c>
      <c r="C1397">
        <v>3313.04</v>
      </c>
    </row>
    <row r="1398" spans="1:3">
      <c r="A1398" t="s">
        <v>2021</v>
      </c>
      <c r="B1398" t="s">
        <v>8379</v>
      </c>
      <c r="C1398">
        <v>3549.99</v>
      </c>
    </row>
    <row r="1399" spans="1:3">
      <c r="A1399" t="s">
        <v>2022</v>
      </c>
      <c r="B1399" t="s">
        <v>8380</v>
      </c>
      <c r="C1399">
        <v>87.11</v>
      </c>
    </row>
    <row r="1400" spans="1:3">
      <c r="A1400" t="s">
        <v>2023</v>
      </c>
      <c r="B1400" t="s">
        <v>8381</v>
      </c>
      <c r="C1400">
        <v>92.7</v>
      </c>
    </row>
    <row r="1401" spans="1:3">
      <c r="A1401" t="s">
        <v>2024</v>
      </c>
      <c r="B1401" t="s">
        <v>8382</v>
      </c>
      <c r="C1401">
        <v>108.65</v>
      </c>
    </row>
    <row r="1402" spans="1:3">
      <c r="A1402" t="s">
        <v>2025</v>
      </c>
      <c r="B1402" t="s">
        <v>8383</v>
      </c>
      <c r="C1402">
        <v>136.35</v>
      </c>
    </row>
    <row r="1403" spans="1:3">
      <c r="A1403" t="s">
        <v>2026</v>
      </c>
      <c r="B1403" t="s">
        <v>8384</v>
      </c>
      <c r="C1403">
        <v>269.72000000000003</v>
      </c>
    </row>
    <row r="1404" spans="1:3">
      <c r="A1404" t="s">
        <v>2027</v>
      </c>
      <c r="B1404" t="s">
        <v>8385</v>
      </c>
      <c r="C1404">
        <v>269.72000000000003</v>
      </c>
    </row>
    <row r="1405" spans="1:3">
      <c r="A1405" t="s">
        <v>2028</v>
      </c>
      <c r="B1405" t="s">
        <v>8386</v>
      </c>
      <c r="C1405">
        <v>341.28</v>
      </c>
    </row>
    <row r="1406" spans="1:3">
      <c r="A1406" t="s">
        <v>2029</v>
      </c>
      <c r="B1406" t="s">
        <v>8387</v>
      </c>
      <c r="C1406">
        <v>78.14</v>
      </c>
    </row>
    <row r="1407" spans="1:3">
      <c r="A1407" t="s">
        <v>2030</v>
      </c>
      <c r="B1407" t="s">
        <v>8388</v>
      </c>
      <c r="C1407">
        <v>84.72</v>
      </c>
    </row>
    <row r="1408" spans="1:3">
      <c r="A1408" t="s">
        <v>2031</v>
      </c>
      <c r="B1408" t="s">
        <v>8389</v>
      </c>
      <c r="C1408">
        <v>136.35</v>
      </c>
    </row>
    <row r="1409" spans="1:3">
      <c r="A1409" t="s">
        <v>2032</v>
      </c>
      <c r="B1409" t="s">
        <v>8390</v>
      </c>
      <c r="C1409">
        <v>123.99</v>
      </c>
    </row>
    <row r="1410" spans="1:3">
      <c r="A1410" t="s">
        <v>2033</v>
      </c>
      <c r="B1410" t="s">
        <v>8391</v>
      </c>
      <c r="C1410">
        <v>180.21</v>
      </c>
    </row>
    <row r="1411" spans="1:3">
      <c r="A1411" t="s">
        <v>2034</v>
      </c>
      <c r="B1411" t="s">
        <v>8392</v>
      </c>
      <c r="C1411">
        <v>170.84</v>
      </c>
    </row>
    <row r="1412" spans="1:3">
      <c r="A1412" t="s">
        <v>2035</v>
      </c>
      <c r="B1412" t="s">
        <v>8393</v>
      </c>
      <c r="C1412">
        <v>187.78</v>
      </c>
    </row>
    <row r="1413" spans="1:3">
      <c r="A1413" t="s">
        <v>2036</v>
      </c>
      <c r="B1413" t="s">
        <v>8394</v>
      </c>
      <c r="C1413">
        <v>187.78</v>
      </c>
    </row>
    <row r="1414" spans="1:3">
      <c r="A1414" t="s">
        <v>2037</v>
      </c>
      <c r="B1414" t="s">
        <v>8395</v>
      </c>
      <c r="C1414">
        <v>263.54000000000002</v>
      </c>
    </row>
    <row r="1415" spans="1:3">
      <c r="A1415" t="s">
        <v>2038</v>
      </c>
      <c r="B1415" t="s">
        <v>8396</v>
      </c>
      <c r="C1415">
        <v>206.01</v>
      </c>
    </row>
    <row r="1416" spans="1:3">
      <c r="A1416" t="s">
        <v>2039</v>
      </c>
      <c r="B1416" t="s">
        <v>8397</v>
      </c>
      <c r="C1416">
        <v>279.29000000000002</v>
      </c>
    </row>
    <row r="1417" spans="1:3">
      <c r="A1417" t="s">
        <v>2040</v>
      </c>
      <c r="B1417" t="s">
        <v>8398</v>
      </c>
      <c r="C1417">
        <v>279.29000000000002</v>
      </c>
    </row>
    <row r="1418" spans="1:3">
      <c r="A1418" t="s">
        <v>2041</v>
      </c>
      <c r="B1418" t="s">
        <v>8399</v>
      </c>
      <c r="C1418">
        <v>310.58999999999997</v>
      </c>
    </row>
    <row r="1419" spans="1:3">
      <c r="A1419" t="s">
        <v>2042</v>
      </c>
      <c r="B1419" t="s">
        <v>8400</v>
      </c>
      <c r="C1419">
        <v>341.28</v>
      </c>
    </row>
    <row r="1420" spans="1:3">
      <c r="A1420" t="s">
        <v>2043</v>
      </c>
      <c r="B1420" t="s">
        <v>8401</v>
      </c>
      <c r="C1420">
        <v>371.98</v>
      </c>
    </row>
    <row r="1421" spans="1:3">
      <c r="A1421" t="s">
        <v>2044</v>
      </c>
      <c r="B1421" t="s">
        <v>8402</v>
      </c>
      <c r="C1421">
        <v>403.28</v>
      </c>
    </row>
    <row r="1422" spans="1:3">
      <c r="A1422" t="s">
        <v>2045</v>
      </c>
      <c r="B1422" t="s">
        <v>8403</v>
      </c>
      <c r="C1422">
        <v>434.58</v>
      </c>
    </row>
    <row r="1423" spans="1:3">
      <c r="A1423" t="s">
        <v>2046</v>
      </c>
      <c r="B1423" t="s">
        <v>8404</v>
      </c>
      <c r="C1423">
        <v>558.16999999999996</v>
      </c>
    </row>
    <row r="1424" spans="1:3">
      <c r="A1424" t="s">
        <v>2047</v>
      </c>
      <c r="B1424" t="s">
        <v>8405</v>
      </c>
      <c r="C1424">
        <v>620.37</v>
      </c>
    </row>
    <row r="1425" spans="1:3">
      <c r="A1425" t="s">
        <v>2048</v>
      </c>
      <c r="B1425" t="s">
        <v>8406</v>
      </c>
      <c r="C1425">
        <v>775.27</v>
      </c>
    </row>
    <row r="1426" spans="1:3">
      <c r="A1426" t="s">
        <v>2049</v>
      </c>
      <c r="B1426" t="s">
        <v>8407</v>
      </c>
      <c r="C1426">
        <v>139.99</v>
      </c>
    </row>
    <row r="1427" spans="1:3">
      <c r="A1427" t="s">
        <v>2050</v>
      </c>
      <c r="B1427" t="s">
        <v>8408</v>
      </c>
      <c r="C1427">
        <v>139.99</v>
      </c>
    </row>
    <row r="1428" spans="1:3">
      <c r="A1428" t="s">
        <v>2051</v>
      </c>
      <c r="B1428" t="s">
        <v>8409</v>
      </c>
      <c r="C1428">
        <v>168.21</v>
      </c>
    </row>
    <row r="1429" spans="1:3">
      <c r="A1429" t="s">
        <v>2052</v>
      </c>
      <c r="B1429" t="s">
        <v>8410</v>
      </c>
      <c r="C1429">
        <v>207.48</v>
      </c>
    </row>
    <row r="1430" spans="1:3">
      <c r="A1430" t="s">
        <v>2053</v>
      </c>
      <c r="B1430" t="s">
        <v>8411</v>
      </c>
      <c r="C1430">
        <v>392.24</v>
      </c>
    </row>
    <row r="1431" spans="1:3">
      <c r="A1431" t="s">
        <v>2054</v>
      </c>
      <c r="B1431" t="s">
        <v>8412</v>
      </c>
      <c r="C1431">
        <v>447.8</v>
      </c>
    </row>
    <row r="1432" spans="1:3">
      <c r="A1432" t="s">
        <v>2055</v>
      </c>
      <c r="B1432" t="s">
        <v>8413</v>
      </c>
      <c r="C1432">
        <v>560.11</v>
      </c>
    </row>
    <row r="1433" spans="1:3">
      <c r="A1433" t="s">
        <v>2056</v>
      </c>
      <c r="B1433" t="s">
        <v>8414</v>
      </c>
      <c r="C1433">
        <v>139.99</v>
      </c>
    </row>
    <row r="1434" spans="1:3">
      <c r="A1434" t="s">
        <v>2057</v>
      </c>
      <c r="B1434" t="s">
        <v>8415</v>
      </c>
      <c r="C1434">
        <v>139.99</v>
      </c>
    </row>
    <row r="1435" spans="1:3">
      <c r="A1435" t="s">
        <v>2058</v>
      </c>
      <c r="B1435" t="s">
        <v>8416</v>
      </c>
      <c r="C1435">
        <v>195.93</v>
      </c>
    </row>
    <row r="1436" spans="1:3">
      <c r="A1436" t="s">
        <v>2059</v>
      </c>
      <c r="B1436" t="s">
        <v>8417</v>
      </c>
      <c r="C1436">
        <v>201.81</v>
      </c>
    </row>
    <row r="1437" spans="1:3">
      <c r="A1437" t="s">
        <v>2060</v>
      </c>
      <c r="B1437" t="s">
        <v>8418</v>
      </c>
      <c r="C1437">
        <v>195.93</v>
      </c>
    </row>
    <row r="1438" spans="1:3">
      <c r="A1438" t="s">
        <v>2061</v>
      </c>
      <c r="B1438" t="s">
        <v>8419</v>
      </c>
      <c r="C1438">
        <v>279.97000000000003</v>
      </c>
    </row>
    <row r="1439" spans="1:3">
      <c r="A1439" t="s">
        <v>2062</v>
      </c>
      <c r="B1439" t="s">
        <v>8420</v>
      </c>
      <c r="C1439">
        <v>279.97000000000003</v>
      </c>
    </row>
    <row r="1440" spans="1:3">
      <c r="A1440" t="s">
        <v>2063</v>
      </c>
      <c r="B1440" t="s">
        <v>8421</v>
      </c>
      <c r="C1440">
        <v>352.63</v>
      </c>
    </row>
    <row r="1441" spans="1:3">
      <c r="A1441" t="s">
        <v>2064</v>
      </c>
      <c r="B1441" t="s">
        <v>8422</v>
      </c>
      <c r="C1441">
        <v>352.63</v>
      </c>
    </row>
    <row r="1442" spans="1:3">
      <c r="A1442" t="s">
        <v>2065</v>
      </c>
      <c r="B1442" t="s">
        <v>8423</v>
      </c>
      <c r="C1442">
        <v>422.61</v>
      </c>
    </row>
    <row r="1443" spans="1:3">
      <c r="A1443" t="s">
        <v>2066</v>
      </c>
      <c r="B1443" t="s">
        <v>8424</v>
      </c>
      <c r="C1443">
        <v>391.01</v>
      </c>
    </row>
    <row r="1444" spans="1:3">
      <c r="A1444" t="s">
        <v>2067</v>
      </c>
      <c r="B1444" t="s">
        <v>8425</v>
      </c>
      <c r="C1444">
        <v>433.72</v>
      </c>
    </row>
    <row r="1445" spans="1:3">
      <c r="A1445" t="s">
        <v>2068</v>
      </c>
      <c r="B1445" t="s">
        <v>8426</v>
      </c>
      <c r="C1445">
        <v>499.75</v>
      </c>
    </row>
    <row r="1446" spans="1:3">
      <c r="A1446" t="s">
        <v>2069</v>
      </c>
      <c r="B1446" t="s">
        <v>8427</v>
      </c>
      <c r="C1446">
        <v>471.64</v>
      </c>
    </row>
    <row r="1447" spans="1:3">
      <c r="A1447" t="s">
        <v>2070</v>
      </c>
      <c r="B1447" t="s">
        <v>8428</v>
      </c>
      <c r="C1447">
        <v>471.64</v>
      </c>
    </row>
    <row r="1448" spans="1:3">
      <c r="A1448" t="s">
        <v>2071</v>
      </c>
      <c r="B1448" t="s">
        <v>8429</v>
      </c>
      <c r="C1448">
        <v>515.89</v>
      </c>
    </row>
    <row r="1449" spans="1:3">
      <c r="A1449" t="s">
        <v>2072</v>
      </c>
      <c r="B1449" t="s">
        <v>8430</v>
      </c>
      <c r="C1449">
        <v>596.75</v>
      </c>
    </row>
    <row r="1450" spans="1:3">
      <c r="A1450" t="s">
        <v>2073</v>
      </c>
      <c r="B1450" t="s">
        <v>8431</v>
      </c>
      <c r="C1450">
        <v>596.75</v>
      </c>
    </row>
    <row r="1451" spans="1:3">
      <c r="A1451" t="s">
        <v>2074</v>
      </c>
      <c r="B1451" t="s">
        <v>8432</v>
      </c>
      <c r="C1451">
        <v>651.01</v>
      </c>
    </row>
    <row r="1452" spans="1:3">
      <c r="A1452" t="s">
        <v>2075</v>
      </c>
      <c r="B1452" t="s">
        <v>8433</v>
      </c>
      <c r="C1452">
        <v>704.86</v>
      </c>
    </row>
    <row r="1453" spans="1:3">
      <c r="A1453" t="s">
        <v>2076</v>
      </c>
      <c r="B1453" t="s">
        <v>8434</v>
      </c>
      <c r="C1453">
        <v>868.08</v>
      </c>
    </row>
    <row r="1454" spans="1:3">
      <c r="A1454" t="s">
        <v>2077</v>
      </c>
      <c r="B1454" t="s">
        <v>8435</v>
      </c>
      <c r="C1454">
        <v>975.98</v>
      </c>
    </row>
    <row r="1455" spans="1:3">
      <c r="A1455" t="s">
        <v>2078</v>
      </c>
      <c r="B1455" t="s">
        <v>8436</v>
      </c>
      <c r="C1455">
        <v>1193.47</v>
      </c>
    </row>
    <row r="1456" spans="1:3">
      <c r="A1456" t="s">
        <v>2079</v>
      </c>
      <c r="B1456" t="s">
        <v>8437</v>
      </c>
      <c r="C1456">
        <v>1084.74</v>
      </c>
    </row>
    <row r="1457" spans="1:3">
      <c r="A1457" t="s">
        <v>2080</v>
      </c>
      <c r="B1457" t="s">
        <v>8438</v>
      </c>
      <c r="C1457">
        <v>73.959999999999994</v>
      </c>
    </row>
    <row r="1458" spans="1:3">
      <c r="A1458" t="s">
        <v>2081</v>
      </c>
      <c r="B1458" t="s">
        <v>8439</v>
      </c>
      <c r="C1458">
        <v>73.959999999999994</v>
      </c>
    </row>
    <row r="1459" spans="1:3">
      <c r="A1459" t="s">
        <v>2082</v>
      </c>
      <c r="B1459" t="s">
        <v>8440</v>
      </c>
      <c r="C1459">
        <v>81.319999999999993</v>
      </c>
    </row>
    <row r="1460" spans="1:3">
      <c r="A1460" t="s">
        <v>2083</v>
      </c>
      <c r="B1460" t="s">
        <v>8441</v>
      </c>
      <c r="C1460">
        <v>96.12</v>
      </c>
    </row>
    <row r="1461" spans="1:3">
      <c r="A1461" t="s">
        <v>2084</v>
      </c>
      <c r="B1461" t="s">
        <v>8442</v>
      </c>
      <c r="C1461">
        <v>184.88</v>
      </c>
    </row>
    <row r="1462" spans="1:3">
      <c r="A1462" t="s">
        <v>2085</v>
      </c>
      <c r="B1462" t="s">
        <v>8443</v>
      </c>
      <c r="C1462">
        <v>184.88</v>
      </c>
    </row>
    <row r="1463" spans="1:3">
      <c r="A1463" t="s">
        <v>2086</v>
      </c>
      <c r="B1463" t="s">
        <v>8444</v>
      </c>
      <c r="C1463">
        <v>163.63</v>
      </c>
    </row>
    <row r="1464" spans="1:3">
      <c r="A1464" t="s">
        <v>2087</v>
      </c>
      <c r="B1464" t="s">
        <v>8445</v>
      </c>
      <c r="C1464">
        <v>163.63</v>
      </c>
    </row>
    <row r="1465" spans="1:3">
      <c r="A1465" t="s">
        <v>2088</v>
      </c>
      <c r="B1465" t="s">
        <v>8446</v>
      </c>
      <c r="C1465">
        <v>163.63</v>
      </c>
    </row>
    <row r="1466" spans="1:3">
      <c r="A1466" t="s">
        <v>2089</v>
      </c>
      <c r="B1466" t="s">
        <v>8447</v>
      </c>
      <c r="C1466">
        <v>209.06</v>
      </c>
    </row>
    <row r="1467" spans="1:3">
      <c r="A1467" t="s">
        <v>2090</v>
      </c>
      <c r="B1467" t="s">
        <v>8448</v>
      </c>
      <c r="C1467">
        <v>163.63</v>
      </c>
    </row>
    <row r="1468" spans="1:3">
      <c r="A1468" t="s">
        <v>2091</v>
      </c>
      <c r="B1468" t="s">
        <v>8449</v>
      </c>
      <c r="C1468">
        <v>209.06</v>
      </c>
    </row>
    <row r="1469" spans="1:3">
      <c r="A1469" t="s">
        <v>2092</v>
      </c>
      <c r="B1469" t="s">
        <v>8450</v>
      </c>
      <c r="C1469">
        <v>163.63</v>
      </c>
    </row>
    <row r="1470" spans="1:3">
      <c r="A1470" t="s">
        <v>2093</v>
      </c>
      <c r="B1470" t="s">
        <v>8451</v>
      </c>
      <c r="C1470">
        <v>209.06</v>
      </c>
    </row>
    <row r="1471" spans="1:3">
      <c r="A1471" t="s">
        <v>2094</v>
      </c>
      <c r="B1471" t="s">
        <v>8452</v>
      </c>
      <c r="C1471">
        <v>209.06</v>
      </c>
    </row>
    <row r="1472" spans="1:3">
      <c r="A1472" t="s">
        <v>2095</v>
      </c>
      <c r="B1472" t="s">
        <v>8453</v>
      </c>
      <c r="C1472">
        <v>209.06</v>
      </c>
    </row>
    <row r="1473" spans="1:3">
      <c r="A1473" t="s">
        <v>2096</v>
      </c>
      <c r="B1473" t="s">
        <v>8454</v>
      </c>
      <c r="C1473">
        <v>209.06</v>
      </c>
    </row>
    <row r="1474" spans="1:3">
      <c r="A1474" t="s">
        <v>2097</v>
      </c>
      <c r="B1474" t="s">
        <v>8455</v>
      </c>
      <c r="C1474">
        <v>209.06</v>
      </c>
    </row>
    <row r="1475" spans="1:3">
      <c r="A1475" t="s">
        <v>2098</v>
      </c>
      <c r="B1475" t="s">
        <v>8456</v>
      </c>
      <c r="C1475">
        <v>338.14</v>
      </c>
    </row>
    <row r="1476" spans="1:3">
      <c r="A1476" t="s">
        <v>2099</v>
      </c>
      <c r="B1476" t="s">
        <v>8457</v>
      </c>
      <c r="C1476">
        <v>209.06</v>
      </c>
    </row>
    <row r="1477" spans="1:3">
      <c r="A1477" t="s">
        <v>2100</v>
      </c>
      <c r="B1477" t="s">
        <v>8458</v>
      </c>
      <c r="C1477">
        <v>261.04000000000002</v>
      </c>
    </row>
    <row r="1478" spans="1:3">
      <c r="A1478" t="s">
        <v>2101</v>
      </c>
      <c r="B1478" t="s">
        <v>8459</v>
      </c>
      <c r="C1478">
        <v>338.14</v>
      </c>
    </row>
    <row r="1479" spans="1:3">
      <c r="A1479" t="s">
        <v>2102</v>
      </c>
      <c r="B1479" t="s">
        <v>8460</v>
      </c>
      <c r="C1479">
        <v>209.06</v>
      </c>
    </row>
    <row r="1480" spans="1:3">
      <c r="A1480" t="s">
        <v>2103</v>
      </c>
      <c r="B1480" t="s">
        <v>8461</v>
      </c>
      <c r="C1480">
        <v>261.04000000000002</v>
      </c>
    </row>
    <row r="1481" spans="1:3">
      <c r="A1481" t="s">
        <v>2104</v>
      </c>
      <c r="B1481" t="s">
        <v>8462</v>
      </c>
      <c r="C1481">
        <v>338.14</v>
      </c>
    </row>
    <row r="1482" spans="1:3">
      <c r="A1482" t="s">
        <v>2105</v>
      </c>
      <c r="B1482" t="s">
        <v>8463</v>
      </c>
      <c r="C1482">
        <v>209.06</v>
      </c>
    </row>
    <row r="1483" spans="1:3">
      <c r="A1483" t="s">
        <v>2106</v>
      </c>
      <c r="B1483" t="s">
        <v>8464</v>
      </c>
      <c r="C1483">
        <v>261.04000000000002</v>
      </c>
    </row>
    <row r="1484" spans="1:3">
      <c r="A1484" t="s">
        <v>2107</v>
      </c>
      <c r="B1484" t="s">
        <v>8465</v>
      </c>
      <c r="C1484">
        <v>415.48</v>
      </c>
    </row>
    <row r="1485" spans="1:3">
      <c r="A1485" t="s">
        <v>2108</v>
      </c>
      <c r="B1485" t="s">
        <v>8466</v>
      </c>
      <c r="C1485">
        <v>261.04000000000002</v>
      </c>
    </row>
    <row r="1486" spans="1:3">
      <c r="A1486" t="s">
        <v>2109</v>
      </c>
      <c r="B1486" t="s">
        <v>8467</v>
      </c>
      <c r="C1486">
        <v>261.04000000000002</v>
      </c>
    </row>
    <row r="1487" spans="1:3">
      <c r="A1487" t="s">
        <v>2110</v>
      </c>
      <c r="B1487" t="s">
        <v>8468</v>
      </c>
      <c r="C1487">
        <v>415.48</v>
      </c>
    </row>
    <row r="1488" spans="1:3">
      <c r="A1488" t="s">
        <v>2111</v>
      </c>
      <c r="B1488" t="s">
        <v>8469</v>
      </c>
      <c r="C1488">
        <v>261.04000000000002</v>
      </c>
    </row>
    <row r="1489" spans="1:3">
      <c r="A1489" t="s">
        <v>2112</v>
      </c>
      <c r="B1489" t="s">
        <v>8470</v>
      </c>
      <c r="C1489">
        <v>261.04000000000002</v>
      </c>
    </row>
    <row r="1490" spans="1:3">
      <c r="A1490" t="s">
        <v>2113</v>
      </c>
      <c r="B1490" t="s">
        <v>8471</v>
      </c>
      <c r="C1490">
        <v>0</v>
      </c>
    </row>
    <row r="1491" spans="1:3">
      <c r="A1491" t="s">
        <v>2114</v>
      </c>
      <c r="B1491" t="s">
        <v>8472</v>
      </c>
      <c r="C1491">
        <v>261.04000000000002</v>
      </c>
    </row>
    <row r="1492" spans="1:3">
      <c r="A1492" t="s">
        <v>2115</v>
      </c>
      <c r="B1492" t="s">
        <v>8473</v>
      </c>
      <c r="C1492">
        <v>338.14</v>
      </c>
    </row>
    <row r="1493" spans="1:3">
      <c r="A1493" t="s">
        <v>2116</v>
      </c>
      <c r="B1493" t="s">
        <v>8474</v>
      </c>
      <c r="C1493">
        <v>415.48</v>
      </c>
    </row>
    <row r="1494" spans="1:3">
      <c r="A1494" t="s">
        <v>2117</v>
      </c>
      <c r="B1494" t="s">
        <v>8475</v>
      </c>
      <c r="C1494">
        <v>261.04000000000002</v>
      </c>
    </row>
    <row r="1495" spans="1:3">
      <c r="A1495" t="s">
        <v>2118</v>
      </c>
      <c r="B1495" t="s">
        <v>8476</v>
      </c>
      <c r="C1495">
        <v>338.14</v>
      </c>
    </row>
    <row r="1496" spans="1:3">
      <c r="A1496" t="s">
        <v>2119</v>
      </c>
      <c r="B1496" t="s">
        <v>8477</v>
      </c>
      <c r="C1496">
        <v>415.48</v>
      </c>
    </row>
    <row r="1497" spans="1:3">
      <c r="A1497" t="s">
        <v>2120</v>
      </c>
      <c r="B1497" t="s">
        <v>8478</v>
      </c>
      <c r="C1497">
        <v>261.04000000000002</v>
      </c>
    </row>
    <row r="1498" spans="1:3">
      <c r="A1498" t="s">
        <v>2121</v>
      </c>
      <c r="B1498" t="s">
        <v>8479</v>
      </c>
      <c r="C1498">
        <v>338.14</v>
      </c>
    </row>
    <row r="1499" spans="1:3">
      <c r="A1499" t="s">
        <v>2122</v>
      </c>
      <c r="B1499" t="s">
        <v>8480</v>
      </c>
      <c r="C1499">
        <v>558.32000000000005</v>
      </c>
    </row>
    <row r="1500" spans="1:3">
      <c r="A1500" t="s">
        <v>2123</v>
      </c>
      <c r="B1500" t="s">
        <v>8481</v>
      </c>
      <c r="C1500">
        <v>338.14</v>
      </c>
    </row>
    <row r="1501" spans="1:3">
      <c r="A1501" t="s">
        <v>2124</v>
      </c>
      <c r="B1501" t="s">
        <v>8482</v>
      </c>
      <c r="C1501">
        <v>338.14</v>
      </c>
    </row>
    <row r="1502" spans="1:3">
      <c r="A1502" t="s">
        <v>2125</v>
      </c>
      <c r="B1502" t="s">
        <v>8483</v>
      </c>
      <c r="C1502">
        <v>558.32000000000005</v>
      </c>
    </row>
    <row r="1503" spans="1:3">
      <c r="A1503" t="s">
        <v>2126</v>
      </c>
      <c r="B1503" t="s">
        <v>8484</v>
      </c>
      <c r="C1503">
        <v>338.14</v>
      </c>
    </row>
    <row r="1504" spans="1:3">
      <c r="A1504" t="s">
        <v>2127</v>
      </c>
      <c r="B1504" t="s">
        <v>8485</v>
      </c>
      <c r="C1504">
        <v>338.14</v>
      </c>
    </row>
    <row r="1505" spans="1:3">
      <c r="A1505" t="s">
        <v>2128</v>
      </c>
      <c r="B1505" t="s">
        <v>8486</v>
      </c>
      <c r="C1505">
        <v>558.32000000000005</v>
      </c>
    </row>
    <row r="1506" spans="1:3">
      <c r="A1506" t="s">
        <v>2129</v>
      </c>
      <c r="B1506" t="s">
        <v>8487</v>
      </c>
      <c r="C1506">
        <v>347.08</v>
      </c>
    </row>
    <row r="1507" spans="1:3">
      <c r="A1507" t="s">
        <v>2130</v>
      </c>
      <c r="B1507" t="s">
        <v>8488</v>
      </c>
      <c r="C1507">
        <v>415.48</v>
      </c>
    </row>
    <row r="1508" spans="1:3">
      <c r="A1508" t="s">
        <v>2131</v>
      </c>
      <c r="B1508" t="s">
        <v>8489</v>
      </c>
      <c r="C1508">
        <v>558.32000000000005</v>
      </c>
    </row>
    <row r="1509" spans="1:3">
      <c r="A1509" t="s">
        <v>2132</v>
      </c>
      <c r="B1509" t="s">
        <v>8490</v>
      </c>
      <c r="C1509">
        <v>347.08</v>
      </c>
    </row>
    <row r="1510" spans="1:3">
      <c r="A1510" t="s">
        <v>2133</v>
      </c>
      <c r="B1510" t="s">
        <v>8491</v>
      </c>
      <c r="C1510">
        <v>415.48</v>
      </c>
    </row>
    <row r="1511" spans="1:3">
      <c r="A1511" t="s">
        <v>2134</v>
      </c>
      <c r="B1511" t="s">
        <v>8492</v>
      </c>
      <c r="C1511">
        <v>558.32000000000005</v>
      </c>
    </row>
    <row r="1512" spans="1:3">
      <c r="A1512" t="s">
        <v>2135</v>
      </c>
      <c r="B1512" t="s">
        <v>8493</v>
      </c>
      <c r="C1512">
        <v>347.08</v>
      </c>
    </row>
    <row r="1513" spans="1:3">
      <c r="A1513" t="s">
        <v>2136</v>
      </c>
      <c r="B1513" t="s">
        <v>8494</v>
      </c>
      <c r="C1513">
        <v>415.48</v>
      </c>
    </row>
    <row r="1514" spans="1:3">
      <c r="A1514" t="s">
        <v>2137</v>
      </c>
      <c r="B1514" t="s">
        <v>8495</v>
      </c>
      <c r="C1514">
        <v>661.52</v>
      </c>
    </row>
    <row r="1515" spans="1:3">
      <c r="A1515" t="s">
        <v>2138</v>
      </c>
      <c r="B1515" t="s">
        <v>8496</v>
      </c>
      <c r="C1515">
        <v>440.62</v>
      </c>
    </row>
    <row r="1516" spans="1:3">
      <c r="A1516" t="s">
        <v>2139</v>
      </c>
      <c r="B1516" t="s">
        <v>8497</v>
      </c>
      <c r="C1516">
        <v>415.48</v>
      </c>
    </row>
    <row r="1517" spans="1:3">
      <c r="A1517" t="s">
        <v>2140</v>
      </c>
      <c r="B1517" t="s">
        <v>8498</v>
      </c>
      <c r="C1517">
        <v>661.52</v>
      </c>
    </row>
    <row r="1518" spans="1:3">
      <c r="A1518" t="s">
        <v>2141</v>
      </c>
      <c r="B1518" t="s">
        <v>8499</v>
      </c>
      <c r="C1518">
        <v>440.62</v>
      </c>
    </row>
    <row r="1519" spans="1:3">
      <c r="A1519" t="s">
        <v>2142</v>
      </c>
      <c r="B1519" t="s">
        <v>8500</v>
      </c>
      <c r="C1519">
        <v>415.48</v>
      </c>
    </row>
    <row r="1520" spans="1:3">
      <c r="A1520" t="s">
        <v>2143</v>
      </c>
      <c r="B1520" t="s">
        <v>8501</v>
      </c>
      <c r="C1520">
        <v>661.52</v>
      </c>
    </row>
    <row r="1521" spans="1:3">
      <c r="A1521" t="s">
        <v>2144</v>
      </c>
      <c r="B1521" t="s">
        <v>8502</v>
      </c>
      <c r="C1521">
        <v>440.62</v>
      </c>
    </row>
    <row r="1522" spans="1:3">
      <c r="A1522" t="s">
        <v>2145</v>
      </c>
      <c r="B1522" t="s">
        <v>8503</v>
      </c>
      <c r="C1522">
        <v>558.32000000000005</v>
      </c>
    </row>
    <row r="1523" spans="1:3">
      <c r="A1523" t="s">
        <v>2146</v>
      </c>
      <c r="B1523" t="s">
        <v>8504</v>
      </c>
      <c r="C1523">
        <v>661.52</v>
      </c>
    </row>
    <row r="1524" spans="1:3">
      <c r="A1524" t="s">
        <v>2147</v>
      </c>
      <c r="B1524" t="s">
        <v>8505</v>
      </c>
      <c r="C1524">
        <v>558.32000000000005</v>
      </c>
    </row>
    <row r="1525" spans="1:3">
      <c r="A1525" t="s">
        <v>2148</v>
      </c>
      <c r="B1525" t="s">
        <v>8506</v>
      </c>
      <c r="C1525">
        <v>661.52</v>
      </c>
    </row>
    <row r="1526" spans="1:3">
      <c r="A1526" t="s">
        <v>2149</v>
      </c>
      <c r="B1526" t="s">
        <v>8507</v>
      </c>
      <c r="C1526">
        <v>558.32000000000005</v>
      </c>
    </row>
    <row r="1527" spans="1:3">
      <c r="A1527" t="s">
        <v>2150</v>
      </c>
      <c r="B1527" t="s">
        <v>8508</v>
      </c>
      <c r="C1527">
        <v>776.33</v>
      </c>
    </row>
    <row r="1528" spans="1:3">
      <c r="A1528" t="s">
        <v>2151</v>
      </c>
      <c r="B1528" t="s">
        <v>8509</v>
      </c>
      <c r="C1528">
        <v>558.32000000000005</v>
      </c>
    </row>
    <row r="1529" spans="1:3">
      <c r="A1529" t="s">
        <v>2152</v>
      </c>
      <c r="B1529" t="s">
        <v>8510</v>
      </c>
      <c r="C1529">
        <v>776.33</v>
      </c>
    </row>
    <row r="1530" spans="1:3">
      <c r="A1530" t="s">
        <v>2153</v>
      </c>
      <c r="B1530" t="s">
        <v>8511</v>
      </c>
      <c r="C1530">
        <v>574.51</v>
      </c>
    </row>
    <row r="1531" spans="1:3">
      <c r="A1531" t="s">
        <v>2154</v>
      </c>
      <c r="B1531" t="s">
        <v>8512</v>
      </c>
      <c r="C1531">
        <v>558.32000000000005</v>
      </c>
    </row>
    <row r="1532" spans="1:3">
      <c r="A1532" t="s">
        <v>2155</v>
      </c>
      <c r="B1532" t="s">
        <v>8513</v>
      </c>
      <c r="C1532">
        <v>776.33</v>
      </c>
    </row>
    <row r="1533" spans="1:3">
      <c r="A1533" t="s">
        <v>2156</v>
      </c>
      <c r="B1533" t="s">
        <v>8514</v>
      </c>
      <c r="C1533">
        <v>661.52</v>
      </c>
    </row>
    <row r="1534" spans="1:3">
      <c r="A1534" t="s">
        <v>2157</v>
      </c>
      <c r="B1534" t="s">
        <v>8515</v>
      </c>
      <c r="C1534">
        <v>776.33</v>
      </c>
    </row>
    <row r="1535" spans="1:3">
      <c r="A1535" t="s">
        <v>2158</v>
      </c>
      <c r="B1535" t="s">
        <v>8516</v>
      </c>
      <c r="C1535">
        <v>661.52</v>
      </c>
    </row>
    <row r="1536" spans="1:3">
      <c r="A1536" t="s">
        <v>2159</v>
      </c>
      <c r="B1536" t="s">
        <v>8517</v>
      </c>
      <c r="C1536">
        <v>776.33</v>
      </c>
    </row>
    <row r="1537" spans="1:3">
      <c r="A1537" t="s">
        <v>2160</v>
      </c>
      <c r="B1537" t="s">
        <v>8518</v>
      </c>
      <c r="C1537">
        <v>661.52</v>
      </c>
    </row>
    <row r="1538" spans="1:3">
      <c r="A1538" t="s">
        <v>2161</v>
      </c>
      <c r="B1538" t="s">
        <v>8519</v>
      </c>
      <c r="C1538">
        <v>902.26</v>
      </c>
    </row>
    <row r="1539" spans="1:3">
      <c r="A1539" t="s">
        <v>2162</v>
      </c>
      <c r="B1539" t="s">
        <v>8520</v>
      </c>
      <c r="C1539">
        <v>661.52</v>
      </c>
    </row>
    <row r="1540" spans="1:3">
      <c r="A1540" t="s">
        <v>2163</v>
      </c>
      <c r="B1540" t="s">
        <v>8521</v>
      </c>
      <c r="C1540">
        <v>902.26</v>
      </c>
    </row>
    <row r="1541" spans="1:3">
      <c r="A1541" t="s">
        <v>2164</v>
      </c>
      <c r="B1541" t="s">
        <v>8522</v>
      </c>
      <c r="C1541">
        <v>661.52</v>
      </c>
    </row>
    <row r="1542" spans="1:3">
      <c r="A1542" t="s">
        <v>2165</v>
      </c>
      <c r="B1542" t="s">
        <v>8523</v>
      </c>
      <c r="C1542">
        <v>902.26</v>
      </c>
    </row>
    <row r="1543" spans="1:3">
      <c r="A1543" t="s">
        <v>2166</v>
      </c>
      <c r="B1543" t="s">
        <v>8524</v>
      </c>
      <c r="C1543">
        <v>776.33</v>
      </c>
    </row>
    <row r="1544" spans="1:3">
      <c r="A1544" t="s">
        <v>2167</v>
      </c>
      <c r="B1544" t="s">
        <v>8525</v>
      </c>
      <c r="C1544">
        <v>902.26</v>
      </c>
    </row>
    <row r="1545" spans="1:3">
      <c r="A1545" t="s">
        <v>2168</v>
      </c>
      <c r="B1545" t="s">
        <v>8526</v>
      </c>
      <c r="C1545">
        <v>776.33</v>
      </c>
    </row>
    <row r="1546" spans="1:3">
      <c r="A1546" t="s">
        <v>2169</v>
      </c>
      <c r="B1546" t="s">
        <v>8527</v>
      </c>
      <c r="C1546">
        <v>902.26</v>
      </c>
    </row>
    <row r="1547" spans="1:3">
      <c r="A1547" t="s">
        <v>2170</v>
      </c>
      <c r="B1547" t="s">
        <v>8528</v>
      </c>
      <c r="C1547">
        <v>776.33</v>
      </c>
    </row>
    <row r="1548" spans="1:3">
      <c r="A1548" t="s">
        <v>2171</v>
      </c>
      <c r="B1548" t="s">
        <v>8529</v>
      </c>
      <c r="C1548">
        <v>1037.1199999999999</v>
      </c>
    </row>
    <row r="1549" spans="1:3">
      <c r="A1549" t="s">
        <v>2172</v>
      </c>
      <c r="B1549" t="s">
        <v>8530</v>
      </c>
      <c r="C1549">
        <v>776.33</v>
      </c>
    </row>
    <row r="1550" spans="1:3">
      <c r="A1550" t="s">
        <v>2173</v>
      </c>
      <c r="B1550" t="s">
        <v>8531</v>
      </c>
      <c r="C1550">
        <v>1037.1199999999999</v>
      </c>
    </row>
    <row r="1551" spans="1:3">
      <c r="A1551" t="s">
        <v>2174</v>
      </c>
      <c r="B1551" t="s">
        <v>8532</v>
      </c>
      <c r="C1551">
        <v>776.33</v>
      </c>
    </row>
    <row r="1552" spans="1:3">
      <c r="A1552" t="s">
        <v>2175</v>
      </c>
      <c r="B1552" t="s">
        <v>8533</v>
      </c>
      <c r="C1552">
        <v>1037.1199999999999</v>
      </c>
    </row>
    <row r="1553" spans="1:3">
      <c r="A1553" t="s">
        <v>2176</v>
      </c>
      <c r="B1553" t="s">
        <v>8534</v>
      </c>
      <c r="C1553">
        <v>902.26</v>
      </c>
    </row>
    <row r="1554" spans="1:3">
      <c r="A1554" t="s">
        <v>2177</v>
      </c>
      <c r="B1554" t="s">
        <v>8535</v>
      </c>
      <c r="C1554">
        <v>1037.1199999999999</v>
      </c>
    </row>
    <row r="1555" spans="1:3">
      <c r="A1555" t="s">
        <v>2178</v>
      </c>
      <c r="B1555" t="s">
        <v>8536</v>
      </c>
      <c r="C1555">
        <v>902.26</v>
      </c>
    </row>
    <row r="1556" spans="1:3">
      <c r="A1556" t="s">
        <v>2179</v>
      </c>
      <c r="B1556" t="s">
        <v>8537</v>
      </c>
      <c r="C1556">
        <v>1037.1199999999999</v>
      </c>
    </row>
    <row r="1557" spans="1:3">
      <c r="A1557" t="s">
        <v>2180</v>
      </c>
      <c r="B1557" t="s">
        <v>8538</v>
      </c>
      <c r="C1557">
        <v>1186.25</v>
      </c>
    </row>
    <row r="1558" spans="1:3">
      <c r="A1558" t="s">
        <v>2181</v>
      </c>
      <c r="B1558" t="s">
        <v>8539</v>
      </c>
      <c r="C1558">
        <v>1186.25</v>
      </c>
    </row>
    <row r="1559" spans="1:3">
      <c r="A1559" t="s">
        <v>2182</v>
      </c>
      <c r="B1559" t="s">
        <v>8540</v>
      </c>
      <c r="C1559">
        <v>1186.25</v>
      </c>
    </row>
    <row r="1560" spans="1:3">
      <c r="A1560" t="s">
        <v>2183</v>
      </c>
      <c r="B1560" t="s">
        <v>8541</v>
      </c>
      <c r="C1560">
        <v>1037.1199999999999</v>
      </c>
    </row>
    <row r="1561" spans="1:3">
      <c r="A1561" t="s">
        <v>2184</v>
      </c>
      <c r="B1561" t="s">
        <v>8542</v>
      </c>
      <c r="C1561">
        <v>1186.25</v>
      </c>
    </row>
    <row r="1562" spans="1:3">
      <c r="A1562" t="s">
        <v>2185</v>
      </c>
      <c r="B1562" t="s">
        <v>8543</v>
      </c>
      <c r="C1562">
        <v>1186.25</v>
      </c>
    </row>
    <row r="1563" spans="1:3">
      <c r="A1563" t="s">
        <v>2186</v>
      </c>
      <c r="B1563" t="s">
        <v>8544</v>
      </c>
      <c r="C1563">
        <v>1186.25</v>
      </c>
    </row>
    <row r="1564" spans="1:3">
      <c r="A1564" t="s">
        <v>2187</v>
      </c>
      <c r="B1564" t="s">
        <v>8545</v>
      </c>
      <c r="C1564">
        <v>1186.25</v>
      </c>
    </row>
    <row r="1565" spans="1:3">
      <c r="A1565" t="s">
        <v>2188</v>
      </c>
      <c r="B1565" t="s">
        <v>8546</v>
      </c>
      <c r="C1565">
        <v>1186.25</v>
      </c>
    </row>
    <row r="1566" spans="1:3">
      <c r="A1566" t="s">
        <v>2189</v>
      </c>
      <c r="B1566" t="s">
        <v>8547</v>
      </c>
      <c r="C1566">
        <v>1449.46</v>
      </c>
    </row>
    <row r="1567" spans="1:3">
      <c r="A1567" t="s">
        <v>2190</v>
      </c>
      <c r="B1567" t="s">
        <v>8548</v>
      </c>
      <c r="C1567">
        <v>1449.46</v>
      </c>
    </row>
    <row r="1568" spans="1:3">
      <c r="A1568" t="s">
        <v>2191</v>
      </c>
      <c r="B1568" t="s">
        <v>8549</v>
      </c>
      <c r="C1568">
        <v>1449.46</v>
      </c>
    </row>
    <row r="1569" spans="1:3">
      <c r="A1569" t="s">
        <v>2192</v>
      </c>
      <c r="B1569" t="s">
        <v>8550</v>
      </c>
      <c r="C1569">
        <v>1449.46</v>
      </c>
    </row>
    <row r="1570" spans="1:3">
      <c r="A1570" t="s">
        <v>2193</v>
      </c>
      <c r="B1570" t="s">
        <v>8551</v>
      </c>
      <c r="C1570">
        <v>1449.46</v>
      </c>
    </row>
    <row r="1571" spans="1:3">
      <c r="A1571" t="s">
        <v>2194</v>
      </c>
      <c r="B1571" t="s">
        <v>8552</v>
      </c>
      <c r="C1571">
        <v>1624.21</v>
      </c>
    </row>
    <row r="1572" spans="1:3">
      <c r="A1572" t="s">
        <v>2195</v>
      </c>
      <c r="B1572" t="s">
        <v>8553</v>
      </c>
      <c r="C1572">
        <v>1624.21</v>
      </c>
    </row>
    <row r="1573" spans="1:3">
      <c r="A1573" t="s">
        <v>2196</v>
      </c>
      <c r="B1573" t="s">
        <v>8554</v>
      </c>
      <c r="C1573">
        <v>1624.21</v>
      </c>
    </row>
    <row r="1574" spans="1:3">
      <c r="A1574" t="s">
        <v>2197</v>
      </c>
      <c r="B1574" t="s">
        <v>8555</v>
      </c>
      <c r="C1574">
        <v>1624.21</v>
      </c>
    </row>
    <row r="1575" spans="1:3">
      <c r="A1575" t="s">
        <v>2198</v>
      </c>
      <c r="B1575" t="s">
        <v>8556</v>
      </c>
      <c r="C1575">
        <v>1624.21</v>
      </c>
    </row>
    <row r="1576" spans="1:3">
      <c r="A1576" t="s">
        <v>2199</v>
      </c>
      <c r="B1576" t="s">
        <v>8557</v>
      </c>
      <c r="C1576">
        <v>1913.76</v>
      </c>
    </row>
    <row r="1577" spans="1:3">
      <c r="A1577" t="s">
        <v>2200</v>
      </c>
      <c r="B1577" t="s">
        <v>8558</v>
      </c>
      <c r="C1577">
        <v>1913.76</v>
      </c>
    </row>
    <row r="1578" spans="1:3">
      <c r="A1578" t="s">
        <v>2201</v>
      </c>
      <c r="B1578" t="s">
        <v>8559</v>
      </c>
      <c r="C1578">
        <v>1913.76</v>
      </c>
    </row>
    <row r="1579" spans="1:3">
      <c r="A1579" t="s">
        <v>2202</v>
      </c>
      <c r="B1579" t="s">
        <v>8560</v>
      </c>
      <c r="C1579">
        <v>1913.76</v>
      </c>
    </row>
    <row r="1580" spans="1:3">
      <c r="A1580" t="s">
        <v>2203</v>
      </c>
      <c r="B1580" t="s">
        <v>8561</v>
      </c>
      <c r="C1580">
        <v>1913.76</v>
      </c>
    </row>
    <row r="1581" spans="1:3">
      <c r="A1581" t="s">
        <v>2204</v>
      </c>
      <c r="B1581" t="s">
        <v>8562</v>
      </c>
      <c r="C1581">
        <v>2111.23</v>
      </c>
    </row>
    <row r="1582" spans="1:3">
      <c r="A1582" t="s">
        <v>2205</v>
      </c>
      <c r="B1582" t="s">
        <v>8563</v>
      </c>
      <c r="C1582">
        <v>2111.23</v>
      </c>
    </row>
    <row r="1583" spans="1:3">
      <c r="A1583" t="s">
        <v>2206</v>
      </c>
      <c r="B1583" t="s">
        <v>8564</v>
      </c>
      <c r="C1583">
        <v>2111.23</v>
      </c>
    </row>
    <row r="1584" spans="1:3">
      <c r="A1584" t="s">
        <v>2207</v>
      </c>
      <c r="B1584" t="s">
        <v>8565</v>
      </c>
      <c r="C1584">
        <v>2111.23</v>
      </c>
    </row>
    <row r="1585" spans="1:3">
      <c r="A1585" t="s">
        <v>2208</v>
      </c>
      <c r="B1585" t="s">
        <v>8566</v>
      </c>
      <c r="C1585">
        <v>2111.23</v>
      </c>
    </row>
    <row r="1586" spans="1:3">
      <c r="A1586" t="s">
        <v>2209</v>
      </c>
      <c r="B1586" t="s">
        <v>8567</v>
      </c>
      <c r="C1586">
        <v>2320.54</v>
      </c>
    </row>
    <row r="1587" spans="1:3">
      <c r="A1587" t="s">
        <v>2210</v>
      </c>
      <c r="B1587" t="s">
        <v>8568</v>
      </c>
      <c r="C1587">
        <v>2320.54</v>
      </c>
    </row>
    <row r="1588" spans="1:3">
      <c r="A1588" t="s">
        <v>2211</v>
      </c>
      <c r="B1588" t="s">
        <v>8569</v>
      </c>
      <c r="C1588">
        <v>2320.54</v>
      </c>
    </row>
    <row r="1589" spans="1:3">
      <c r="A1589" t="s">
        <v>2212</v>
      </c>
      <c r="B1589" t="s">
        <v>8570</v>
      </c>
      <c r="C1589">
        <v>2320.54</v>
      </c>
    </row>
    <row r="1590" spans="1:3">
      <c r="A1590" t="s">
        <v>2213</v>
      </c>
      <c r="B1590" t="s">
        <v>8571</v>
      </c>
      <c r="C1590">
        <v>2320.54</v>
      </c>
    </row>
    <row r="1591" spans="1:3">
      <c r="A1591" t="s">
        <v>2214</v>
      </c>
      <c r="B1591" t="s">
        <v>8572</v>
      </c>
      <c r="C1591">
        <v>2541.44</v>
      </c>
    </row>
    <row r="1592" spans="1:3">
      <c r="A1592" t="s">
        <v>2215</v>
      </c>
      <c r="B1592" t="s">
        <v>8573</v>
      </c>
      <c r="C1592">
        <v>2541.44</v>
      </c>
    </row>
    <row r="1593" spans="1:3">
      <c r="A1593" t="s">
        <v>2216</v>
      </c>
      <c r="B1593" t="s">
        <v>8574</v>
      </c>
      <c r="C1593">
        <v>2541.44</v>
      </c>
    </row>
    <row r="1594" spans="1:3">
      <c r="A1594" t="s">
        <v>2217</v>
      </c>
      <c r="B1594" t="s">
        <v>8575</v>
      </c>
      <c r="C1594">
        <v>2541.44</v>
      </c>
    </row>
    <row r="1595" spans="1:3">
      <c r="A1595" t="s">
        <v>2218</v>
      </c>
      <c r="B1595" t="s">
        <v>8576</v>
      </c>
      <c r="C1595">
        <v>0</v>
      </c>
    </row>
    <row r="1596" spans="1:3">
      <c r="A1596" t="s">
        <v>2219</v>
      </c>
      <c r="B1596" t="s">
        <v>8577</v>
      </c>
      <c r="C1596">
        <v>0</v>
      </c>
    </row>
    <row r="1597" spans="1:3">
      <c r="A1597" t="s">
        <v>2220</v>
      </c>
      <c r="B1597" t="s">
        <v>8578</v>
      </c>
      <c r="C1597">
        <v>0</v>
      </c>
    </row>
    <row r="1598" spans="1:3">
      <c r="A1598" t="s">
        <v>2221</v>
      </c>
      <c r="B1598" t="s">
        <v>8579</v>
      </c>
      <c r="C1598">
        <v>0</v>
      </c>
    </row>
    <row r="1599" spans="1:3">
      <c r="A1599" t="s">
        <v>2222</v>
      </c>
      <c r="B1599" t="s">
        <v>8580</v>
      </c>
      <c r="C1599">
        <v>0</v>
      </c>
    </row>
    <row r="1600" spans="1:3">
      <c r="A1600" t="s">
        <v>2223</v>
      </c>
      <c r="B1600" t="s">
        <v>8581</v>
      </c>
      <c r="C1600">
        <v>0</v>
      </c>
    </row>
    <row r="1601" spans="1:3">
      <c r="A1601" t="s">
        <v>2224</v>
      </c>
      <c r="B1601" t="s">
        <v>8582</v>
      </c>
      <c r="C1601">
        <v>0</v>
      </c>
    </row>
    <row r="1602" spans="1:3">
      <c r="A1602" t="s">
        <v>2225</v>
      </c>
      <c r="B1602" t="s">
        <v>8583</v>
      </c>
      <c r="C1602">
        <v>0</v>
      </c>
    </row>
    <row r="1603" spans="1:3">
      <c r="A1603" t="s">
        <v>2226</v>
      </c>
      <c r="B1603" t="s">
        <v>8584</v>
      </c>
      <c r="C1603">
        <v>0</v>
      </c>
    </row>
    <row r="1604" spans="1:3">
      <c r="A1604" t="s">
        <v>2227</v>
      </c>
      <c r="B1604" t="s">
        <v>8585</v>
      </c>
      <c r="C1604">
        <v>0</v>
      </c>
    </row>
    <row r="1605" spans="1:3">
      <c r="A1605" t="s">
        <v>2228</v>
      </c>
      <c r="B1605" t="s">
        <v>8586</v>
      </c>
      <c r="C1605">
        <v>0</v>
      </c>
    </row>
    <row r="1606" spans="1:3">
      <c r="A1606" t="s">
        <v>2229</v>
      </c>
      <c r="B1606" t="s">
        <v>8587</v>
      </c>
      <c r="C1606">
        <v>0</v>
      </c>
    </row>
    <row r="1607" spans="1:3">
      <c r="A1607" t="s">
        <v>2230</v>
      </c>
      <c r="B1607" t="s">
        <v>8588</v>
      </c>
      <c r="C1607">
        <v>0</v>
      </c>
    </row>
    <row r="1608" spans="1:3">
      <c r="A1608" t="s">
        <v>2231</v>
      </c>
      <c r="B1608" t="s">
        <v>8589</v>
      </c>
      <c r="C1608">
        <v>3770.48</v>
      </c>
    </row>
    <row r="1609" spans="1:3">
      <c r="A1609" t="s">
        <v>2232</v>
      </c>
      <c r="B1609" t="s">
        <v>8590</v>
      </c>
      <c r="C1609">
        <v>3770.48</v>
      </c>
    </row>
    <row r="1610" spans="1:3">
      <c r="A1610" t="s">
        <v>2233</v>
      </c>
      <c r="B1610" t="s">
        <v>8591</v>
      </c>
      <c r="C1610">
        <v>3916.7</v>
      </c>
    </row>
    <row r="1611" spans="1:3">
      <c r="A1611" t="s">
        <v>2234</v>
      </c>
      <c r="B1611" t="s">
        <v>8592</v>
      </c>
      <c r="C1611">
        <v>3916.7</v>
      </c>
    </row>
    <row r="1612" spans="1:3">
      <c r="A1612" t="s">
        <v>2235</v>
      </c>
      <c r="B1612" t="s">
        <v>8593</v>
      </c>
      <c r="C1612">
        <v>3916.7</v>
      </c>
    </row>
    <row r="1613" spans="1:3">
      <c r="A1613" t="s">
        <v>2236</v>
      </c>
      <c r="B1613" t="s">
        <v>8594</v>
      </c>
      <c r="C1613">
        <v>3916.7</v>
      </c>
    </row>
    <row r="1614" spans="1:3">
      <c r="A1614" t="s">
        <v>2237</v>
      </c>
      <c r="B1614" t="s">
        <v>8595</v>
      </c>
      <c r="C1614">
        <v>0</v>
      </c>
    </row>
    <row r="1615" spans="1:3">
      <c r="A1615" t="s">
        <v>2238</v>
      </c>
      <c r="B1615" t="s">
        <v>8596</v>
      </c>
      <c r="C1615">
        <v>3916.7</v>
      </c>
    </row>
    <row r="1616" spans="1:3">
      <c r="A1616" t="s">
        <v>2239</v>
      </c>
      <c r="B1616" t="s">
        <v>8597</v>
      </c>
      <c r="C1616">
        <v>0</v>
      </c>
    </row>
    <row r="1617" spans="1:3">
      <c r="A1617" t="s">
        <v>2240</v>
      </c>
      <c r="B1617" t="s">
        <v>8598</v>
      </c>
      <c r="C1617">
        <v>0</v>
      </c>
    </row>
    <row r="1618" spans="1:3">
      <c r="A1618" t="s">
        <v>2241</v>
      </c>
      <c r="B1618" t="s">
        <v>8599</v>
      </c>
      <c r="C1618">
        <v>0</v>
      </c>
    </row>
    <row r="1619" spans="1:3">
      <c r="A1619" t="s">
        <v>2242</v>
      </c>
      <c r="B1619" t="s">
        <v>8600</v>
      </c>
      <c r="C1619">
        <v>0</v>
      </c>
    </row>
    <row r="1620" spans="1:3">
      <c r="A1620" t="s">
        <v>2243</v>
      </c>
      <c r="B1620" t="s">
        <v>8601</v>
      </c>
      <c r="C1620">
        <v>0</v>
      </c>
    </row>
    <row r="1621" spans="1:3">
      <c r="A1621" t="s">
        <v>2244</v>
      </c>
      <c r="B1621" t="s">
        <v>8602</v>
      </c>
      <c r="C1621">
        <v>0</v>
      </c>
    </row>
    <row r="1622" spans="1:3">
      <c r="A1622" t="s">
        <v>2245</v>
      </c>
      <c r="B1622" t="s">
        <v>8603</v>
      </c>
      <c r="C1622">
        <v>4790.6899999999996</v>
      </c>
    </row>
    <row r="1623" spans="1:3">
      <c r="A1623" t="s">
        <v>2246</v>
      </c>
      <c r="B1623" t="s">
        <v>8604</v>
      </c>
      <c r="C1623">
        <v>0</v>
      </c>
    </row>
    <row r="1624" spans="1:3">
      <c r="A1624" t="s">
        <v>2247</v>
      </c>
      <c r="B1624" t="s">
        <v>8605</v>
      </c>
      <c r="C1624">
        <v>0</v>
      </c>
    </row>
    <row r="1625" spans="1:3">
      <c r="A1625" t="s">
        <v>2248</v>
      </c>
      <c r="B1625" t="s">
        <v>8606</v>
      </c>
      <c r="C1625">
        <v>0</v>
      </c>
    </row>
    <row r="1626" spans="1:3">
      <c r="A1626" t="s">
        <v>2249</v>
      </c>
      <c r="B1626" t="s">
        <v>8607</v>
      </c>
      <c r="C1626">
        <v>0</v>
      </c>
    </row>
    <row r="1627" spans="1:3">
      <c r="A1627" t="s">
        <v>2250</v>
      </c>
      <c r="B1627" t="s">
        <v>8608</v>
      </c>
      <c r="C1627">
        <v>0</v>
      </c>
    </row>
    <row r="1628" spans="1:3">
      <c r="A1628" t="s">
        <v>2251</v>
      </c>
      <c r="B1628" t="s">
        <v>8609</v>
      </c>
      <c r="C1628">
        <v>0</v>
      </c>
    </row>
    <row r="1629" spans="1:3">
      <c r="A1629" t="s">
        <v>2252</v>
      </c>
      <c r="B1629" t="s">
        <v>8610</v>
      </c>
      <c r="C1629">
        <v>0</v>
      </c>
    </row>
    <row r="1630" spans="1:3">
      <c r="A1630" t="s">
        <v>2253</v>
      </c>
      <c r="B1630" t="s">
        <v>8611</v>
      </c>
      <c r="C1630">
        <v>0</v>
      </c>
    </row>
    <row r="1631" spans="1:3">
      <c r="A1631" t="s">
        <v>2254</v>
      </c>
      <c r="B1631" t="s">
        <v>8612</v>
      </c>
      <c r="C1631">
        <v>0</v>
      </c>
    </row>
    <row r="1632" spans="1:3">
      <c r="A1632" t="s">
        <v>2255</v>
      </c>
      <c r="B1632" t="s">
        <v>8613</v>
      </c>
      <c r="C1632">
        <v>0</v>
      </c>
    </row>
    <row r="1633" spans="1:3">
      <c r="A1633" t="s">
        <v>2256</v>
      </c>
      <c r="B1633" t="s">
        <v>8614</v>
      </c>
      <c r="C1633">
        <v>0</v>
      </c>
    </row>
    <row r="1634" spans="1:3">
      <c r="A1634" t="s">
        <v>2257</v>
      </c>
      <c r="B1634" t="s">
        <v>8615</v>
      </c>
      <c r="C1634">
        <v>0</v>
      </c>
    </row>
    <row r="1635" spans="1:3">
      <c r="A1635" t="s">
        <v>2258</v>
      </c>
      <c r="B1635" t="s">
        <v>8616</v>
      </c>
      <c r="C1635">
        <v>5154.4399999999996</v>
      </c>
    </row>
    <row r="1636" spans="1:3">
      <c r="A1636" t="s">
        <v>2259</v>
      </c>
      <c r="B1636" t="s">
        <v>8617</v>
      </c>
      <c r="C1636">
        <v>0</v>
      </c>
    </row>
    <row r="1637" spans="1:3">
      <c r="A1637" t="s">
        <v>2260</v>
      </c>
      <c r="B1637" t="s">
        <v>8618</v>
      </c>
      <c r="C1637">
        <v>0</v>
      </c>
    </row>
    <row r="1638" spans="1:3">
      <c r="A1638" t="s">
        <v>2261</v>
      </c>
      <c r="B1638" t="s">
        <v>8619</v>
      </c>
      <c r="C1638">
        <v>0</v>
      </c>
    </row>
    <row r="1639" spans="1:3">
      <c r="A1639" t="s">
        <v>2262</v>
      </c>
      <c r="B1639" t="s">
        <v>8620</v>
      </c>
      <c r="C1639">
        <v>0</v>
      </c>
    </row>
    <row r="1640" spans="1:3">
      <c r="A1640" t="s">
        <v>2263</v>
      </c>
      <c r="B1640" t="s">
        <v>8621</v>
      </c>
      <c r="C1640">
        <v>0</v>
      </c>
    </row>
    <row r="1641" spans="1:3">
      <c r="A1641" t="s">
        <v>2264</v>
      </c>
      <c r="B1641" t="s">
        <v>8622</v>
      </c>
      <c r="C1641">
        <v>0</v>
      </c>
    </row>
    <row r="1642" spans="1:3">
      <c r="A1642" t="s">
        <v>2265</v>
      </c>
      <c r="B1642" t="s">
        <v>8623</v>
      </c>
      <c r="C1642">
        <v>252.58</v>
      </c>
    </row>
    <row r="1643" spans="1:3">
      <c r="A1643" t="s">
        <v>2266</v>
      </c>
      <c r="B1643" t="s">
        <v>8624</v>
      </c>
      <c r="C1643">
        <v>255.23</v>
      </c>
    </row>
    <row r="1644" spans="1:3">
      <c r="A1644" t="s">
        <v>2267</v>
      </c>
      <c r="B1644" t="s">
        <v>8625</v>
      </c>
      <c r="C1644">
        <v>252.58</v>
      </c>
    </row>
    <row r="1645" spans="1:3">
      <c r="A1645" t="s">
        <v>2268</v>
      </c>
      <c r="B1645" t="s">
        <v>8626</v>
      </c>
      <c r="C1645">
        <v>346.6</v>
      </c>
    </row>
    <row r="1646" spans="1:3">
      <c r="A1646" t="s">
        <v>2269</v>
      </c>
      <c r="B1646" t="s">
        <v>8627</v>
      </c>
      <c r="C1646">
        <v>252.58</v>
      </c>
    </row>
    <row r="1647" spans="1:3">
      <c r="A1647" t="s">
        <v>2270</v>
      </c>
      <c r="B1647" t="s">
        <v>8628</v>
      </c>
      <c r="C1647">
        <v>346.6</v>
      </c>
    </row>
    <row r="1648" spans="1:3">
      <c r="A1648" t="s">
        <v>2271</v>
      </c>
      <c r="B1648" t="s">
        <v>8629</v>
      </c>
      <c r="C1648">
        <v>252.58</v>
      </c>
    </row>
    <row r="1649" spans="1:3">
      <c r="A1649" t="s">
        <v>2272</v>
      </c>
      <c r="B1649" t="s">
        <v>8630</v>
      </c>
      <c r="C1649">
        <v>346.6</v>
      </c>
    </row>
    <row r="1650" spans="1:3">
      <c r="A1650" t="s">
        <v>2273</v>
      </c>
      <c r="B1650" t="s">
        <v>8631</v>
      </c>
      <c r="C1650">
        <v>343.93</v>
      </c>
    </row>
    <row r="1651" spans="1:3">
      <c r="A1651" t="s">
        <v>2274</v>
      </c>
      <c r="B1651" t="s">
        <v>8632</v>
      </c>
      <c r="C1651">
        <v>349.74</v>
      </c>
    </row>
    <row r="1652" spans="1:3">
      <c r="A1652" t="s">
        <v>2275</v>
      </c>
      <c r="B1652" t="s">
        <v>8633</v>
      </c>
      <c r="C1652">
        <v>343.93</v>
      </c>
    </row>
    <row r="1653" spans="1:3">
      <c r="A1653" t="s">
        <v>2276</v>
      </c>
      <c r="B1653" t="s">
        <v>8634</v>
      </c>
      <c r="C1653">
        <v>349.74</v>
      </c>
    </row>
    <row r="1654" spans="1:3">
      <c r="A1654" t="s">
        <v>2277</v>
      </c>
      <c r="B1654" t="s">
        <v>8635</v>
      </c>
      <c r="C1654">
        <v>635.9</v>
      </c>
    </row>
    <row r="1655" spans="1:3">
      <c r="A1655" t="s">
        <v>2278</v>
      </c>
      <c r="B1655" t="s">
        <v>8636</v>
      </c>
      <c r="C1655">
        <v>343.93</v>
      </c>
    </row>
    <row r="1656" spans="1:3">
      <c r="A1656" t="s">
        <v>2279</v>
      </c>
      <c r="B1656" t="s">
        <v>8637</v>
      </c>
      <c r="C1656">
        <v>464.3</v>
      </c>
    </row>
    <row r="1657" spans="1:3">
      <c r="A1657" t="s">
        <v>2280</v>
      </c>
      <c r="B1657" t="s">
        <v>8638</v>
      </c>
      <c r="C1657">
        <v>641.95000000000005</v>
      </c>
    </row>
    <row r="1658" spans="1:3">
      <c r="A1658" t="s">
        <v>2281</v>
      </c>
      <c r="B1658" t="s">
        <v>8639</v>
      </c>
      <c r="C1658">
        <v>346.6</v>
      </c>
    </row>
    <row r="1659" spans="1:3">
      <c r="A1659" t="s">
        <v>2282</v>
      </c>
      <c r="B1659" t="s">
        <v>8640</v>
      </c>
      <c r="C1659">
        <v>470.1</v>
      </c>
    </row>
    <row r="1660" spans="1:3">
      <c r="A1660" t="s">
        <v>2283</v>
      </c>
      <c r="B1660" t="s">
        <v>8641</v>
      </c>
      <c r="C1660">
        <v>647.75</v>
      </c>
    </row>
    <row r="1661" spans="1:3">
      <c r="A1661" t="s">
        <v>2284</v>
      </c>
      <c r="B1661" t="s">
        <v>8642</v>
      </c>
      <c r="C1661">
        <v>346.6</v>
      </c>
    </row>
    <row r="1662" spans="1:3">
      <c r="A1662" t="s">
        <v>2285</v>
      </c>
      <c r="B1662" t="s">
        <v>8643</v>
      </c>
      <c r="C1662">
        <v>470.1</v>
      </c>
    </row>
    <row r="1663" spans="1:3">
      <c r="A1663" t="s">
        <v>2286</v>
      </c>
      <c r="B1663" t="s">
        <v>8644</v>
      </c>
      <c r="C1663">
        <v>810.65</v>
      </c>
    </row>
    <row r="1664" spans="1:3">
      <c r="A1664" t="s">
        <v>2287</v>
      </c>
      <c r="B1664" t="s">
        <v>8645</v>
      </c>
      <c r="C1664">
        <v>461.4</v>
      </c>
    </row>
    <row r="1665" spans="1:3">
      <c r="A1665" t="s">
        <v>2288</v>
      </c>
      <c r="B1665" t="s">
        <v>8646</v>
      </c>
      <c r="C1665">
        <v>470.1</v>
      </c>
    </row>
    <row r="1666" spans="1:3">
      <c r="A1666" t="s">
        <v>2289</v>
      </c>
      <c r="B1666" t="s">
        <v>8647</v>
      </c>
      <c r="C1666">
        <v>810.65</v>
      </c>
    </row>
    <row r="1667" spans="1:3">
      <c r="A1667" t="s">
        <v>2290</v>
      </c>
      <c r="B1667" t="s">
        <v>8648</v>
      </c>
      <c r="C1667">
        <v>461.4</v>
      </c>
    </row>
    <row r="1668" spans="1:3">
      <c r="A1668" t="s">
        <v>2291</v>
      </c>
      <c r="B1668" t="s">
        <v>8649</v>
      </c>
      <c r="C1668">
        <v>472.27</v>
      </c>
    </row>
    <row r="1669" spans="1:3">
      <c r="A1669" t="s">
        <v>2292</v>
      </c>
      <c r="B1669" t="s">
        <v>8650</v>
      </c>
      <c r="C1669">
        <v>0</v>
      </c>
    </row>
    <row r="1670" spans="1:3">
      <c r="A1670" t="s">
        <v>2293</v>
      </c>
      <c r="B1670" t="s">
        <v>8651</v>
      </c>
      <c r="C1670">
        <v>461.4</v>
      </c>
    </row>
    <row r="1671" spans="1:3">
      <c r="A1671" t="s">
        <v>2294</v>
      </c>
      <c r="B1671" t="s">
        <v>8652</v>
      </c>
      <c r="C1671">
        <v>624.79</v>
      </c>
    </row>
    <row r="1672" spans="1:3">
      <c r="A1672" t="s">
        <v>2295</v>
      </c>
      <c r="B1672" t="s">
        <v>8653</v>
      </c>
      <c r="C1672">
        <v>820.08</v>
      </c>
    </row>
    <row r="1673" spans="1:3">
      <c r="A1673" t="s">
        <v>2296</v>
      </c>
      <c r="B1673" t="s">
        <v>8654</v>
      </c>
      <c r="C1673">
        <v>464.3</v>
      </c>
    </row>
    <row r="1674" spans="1:3">
      <c r="A1674" t="s">
        <v>2297</v>
      </c>
      <c r="B1674" t="s">
        <v>8655</v>
      </c>
      <c r="C1674">
        <v>624.79</v>
      </c>
    </row>
    <row r="1675" spans="1:3">
      <c r="A1675" t="s">
        <v>2298</v>
      </c>
      <c r="B1675" t="s">
        <v>8656</v>
      </c>
      <c r="C1675">
        <v>820.08</v>
      </c>
    </row>
    <row r="1676" spans="1:3">
      <c r="A1676" t="s">
        <v>2299</v>
      </c>
      <c r="B1676" t="s">
        <v>8657</v>
      </c>
      <c r="C1676">
        <v>464.3</v>
      </c>
    </row>
    <row r="1677" spans="1:3">
      <c r="A1677" t="s">
        <v>2300</v>
      </c>
      <c r="B1677" t="s">
        <v>8658</v>
      </c>
      <c r="C1677">
        <v>627.44000000000005</v>
      </c>
    </row>
    <row r="1678" spans="1:3">
      <c r="A1678" t="s">
        <v>2301</v>
      </c>
      <c r="B1678" t="s">
        <v>8659</v>
      </c>
      <c r="C1678">
        <v>1077.24</v>
      </c>
    </row>
    <row r="1679" spans="1:3">
      <c r="A1679" t="s">
        <v>2302</v>
      </c>
      <c r="B1679" t="s">
        <v>8660</v>
      </c>
      <c r="C1679">
        <v>601.82000000000005</v>
      </c>
    </row>
    <row r="1680" spans="1:3">
      <c r="A1680" t="s">
        <v>2303</v>
      </c>
      <c r="B1680" t="s">
        <v>8661</v>
      </c>
      <c r="C1680">
        <v>627.44000000000005</v>
      </c>
    </row>
    <row r="1681" spans="1:3">
      <c r="A1681" t="s">
        <v>2304</v>
      </c>
      <c r="B1681" t="s">
        <v>8662</v>
      </c>
      <c r="C1681">
        <v>1080.3800000000001</v>
      </c>
    </row>
    <row r="1682" spans="1:3">
      <c r="A1682" t="s">
        <v>2305</v>
      </c>
      <c r="B1682" t="s">
        <v>8663</v>
      </c>
      <c r="C1682">
        <v>601.82000000000005</v>
      </c>
    </row>
    <row r="1683" spans="1:3">
      <c r="A1683" t="s">
        <v>2306</v>
      </c>
      <c r="B1683" t="s">
        <v>8664</v>
      </c>
      <c r="C1683">
        <v>627.44000000000005</v>
      </c>
    </row>
    <row r="1684" spans="1:3">
      <c r="A1684" t="s">
        <v>2307</v>
      </c>
      <c r="B1684" t="s">
        <v>8665</v>
      </c>
      <c r="C1684">
        <v>1080.3800000000001</v>
      </c>
    </row>
    <row r="1685" spans="1:3">
      <c r="A1685" t="s">
        <v>2308</v>
      </c>
      <c r="B1685" t="s">
        <v>8666</v>
      </c>
      <c r="C1685">
        <v>793.25</v>
      </c>
    </row>
    <row r="1686" spans="1:3">
      <c r="A1686" t="s">
        <v>2309</v>
      </c>
      <c r="B1686" t="s">
        <v>8667</v>
      </c>
      <c r="C1686">
        <v>1083.29</v>
      </c>
    </row>
    <row r="1687" spans="1:3">
      <c r="A1687" t="s">
        <v>2310</v>
      </c>
      <c r="B1687" t="s">
        <v>8668</v>
      </c>
      <c r="C1687">
        <v>793.25</v>
      </c>
    </row>
    <row r="1688" spans="1:3">
      <c r="A1688" t="s">
        <v>2311</v>
      </c>
      <c r="B1688" t="s">
        <v>8669</v>
      </c>
      <c r="C1688">
        <v>1083.29</v>
      </c>
    </row>
    <row r="1689" spans="1:3">
      <c r="A1689" t="s">
        <v>2312</v>
      </c>
      <c r="B1689" t="s">
        <v>8670</v>
      </c>
      <c r="C1689">
        <v>796.63</v>
      </c>
    </row>
    <row r="1690" spans="1:3">
      <c r="A1690" t="s">
        <v>2313</v>
      </c>
      <c r="B1690" t="s">
        <v>8671</v>
      </c>
      <c r="C1690">
        <v>1303.48</v>
      </c>
    </row>
    <row r="1691" spans="1:3">
      <c r="A1691" t="s">
        <v>2314</v>
      </c>
      <c r="B1691" t="s">
        <v>8672</v>
      </c>
      <c r="C1691">
        <v>796.63</v>
      </c>
    </row>
    <row r="1692" spans="1:3">
      <c r="A1692" t="s">
        <v>2315</v>
      </c>
      <c r="B1692" t="s">
        <v>8673</v>
      </c>
      <c r="C1692">
        <v>1309.51</v>
      </c>
    </row>
    <row r="1693" spans="1:3">
      <c r="A1693" t="s">
        <v>2316</v>
      </c>
      <c r="B1693" t="s">
        <v>8674</v>
      </c>
      <c r="C1693">
        <v>796.63</v>
      </c>
    </row>
    <row r="1694" spans="1:3">
      <c r="A1694" t="s">
        <v>2317</v>
      </c>
      <c r="B1694" t="s">
        <v>8675</v>
      </c>
      <c r="C1694">
        <v>1309.51</v>
      </c>
    </row>
    <row r="1695" spans="1:3">
      <c r="A1695" t="s">
        <v>2318</v>
      </c>
      <c r="B1695" t="s">
        <v>8676</v>
      </c>
      <c r="C1695">
        <v>1060.08</v>
      </c>
    </row>
    <row r="1696" spans="1:3">
      <c r="A1696" t="s">
        <v>2319</v>
      </c>
      <c r="B1696" t="s">
        <v>8677</v>
      </c>
      <c r="C1696">
        <v>1312.18</v>
      </c>
    </row>
    <row r="1697" spans="1:3">
      <c r="A1697" t="s">
        <v>2320</v>
      </c>
      <c r="B1697" t="s">
        <v>8678</v>
      </c>
      <c r="C1697">
        <v>1060.08</v>
      </c>
    </row>
    <row r="1698" spans="1:3">
      <c r="A1698" t="s">
        <v>2321</v>
      </c>
      <c r="B1698" t="s">
        <v>8679</v>
      </c>
      <c r="C1698">
        <v>1312.18</v>
      </c>
    </row>
    <row r="1699" spans="1:3">
      <c r="A1699" t="s">
        <v>2322</v>
      </c>
      <c r="B1699" t="s">
        <v>8680</v>
      </c>
      <c r="C1699">
        <v>1060.08</v>
      </c>
    </row>
    <row r="1700" spans="1:3">
      <c r="A1700" t="s">
        <v>2323</v>
      </c>
      <c r="B1700" t="s">
        <v>8681</v>
      </c>
      <c r="C1700">
        <v>1556.05</v>
      </c>
    </row>
    <row r="1701" spans="1:3">
      <c r="A1701" t="s">
        <v>2324</v>
      </c>
      <c r="B1701" t="s">
        <v>8682</v>
      </c>
      <c r="C1701">
        <v>1063.46</v>
      </c>
    </row>
    <row r="1702" spans="1:3">
      <c r="A1702" t="s">
        <v>2325</v>
      </c>
      <c r="B1702" t="s">
        <v>8683</v>
      </c>
      <c r="C1702">
        <v>1556.05</v>
      </c>
    </row>
    <row r="1703" spans="1:3">
      <c r="A1703" t="s">
        <v>2326</v>
      </c>
      <c r="B1703" t="s">
        <v>8684</v>
      </c>
      <c r="C1703">
        <v>1063.46</v>
      </c>
    </row>
    <row r="1704" spans="1:3">
      <c r="A1704" t="s">
        <v>2327</v>
      </c>
      <c r="B1704" t="s">
        <v>8685</v>
      </c>
      <c r="C1704">
        <v>1561.61</v>
      </c>
    </row>
    <row r="1705" spans="1:3">
      <c r="A1705" t="s">
        <v>2328</v>
      </c>
      <c r="B1705" t="s">
        <v>8686</v>
      </c>
      <c r="C1705">
        <v>1280.76</v>
      </c>
    </row>
    <row r="1706" spans="1:3">
      <c r="A1706" t="s">
        <v>2329</v>
      </c>
      <c r="B1706" t="s">
        <v>8687</v>
      </c>
      <c r="C1706">
        <v>1563.78</v>
      </c>
    </row>
    <row r="1707" spans="1:3">
      <c r="A1707" t="s">
        <v>2330</v>
      </c>
      <c r="B1707" t="s">
        <v>8688</v>
      </c>
      <c r="C1707">
        <v>1280.76</v>
      </c>
    </row>
    <row r="1708" spans="1:3">
      <c r="A1708" t="s">
        <v>2331</v>
      </c>
      <c r="B1708" t="s">
        <v>8689</v>
      </c>
      <c r="C1708">
        <v>1563.78</v>
      </c>
    </row>
    <row r="1709" spans="1:3">
      <c r="A1709" t="s">
        <v>2332</v>
      </c>
      <c r="B1709" t="s">
        <v>8690</v>
      </c>
      <c r="C1709">
        <v>1280.76</v>
      </c>
    </row>
    <row r="1710" spans="1:3">
      <c r="A1710" t="s">
        <v>2333</v>
      </c>
      <c r="B1710" t="s">
        <v>8691</v>
      </c>
      <c r="C1710">
        <v>1834</v>
      </c>
    </row>
    <row r="1711" spans="1:3">
      <c r="A1711" t="s">
        <v>2334</v>
      </c>
      <c r="B1711" t="s">
        <v>8692</v>
      </c>
      <c r="C1711">
        <v>1280.76</v>
      </c>
    </row>
    <row r="1712" spans="1:3">
      <c r="A1712" t="s">
        <v>2335</v>
      </c>
      <c r="B1712" t="s">
        <v>8693</v>
      </c>
      <c r="C1712">
        <v>1834</v>
      </c>
    </row>
    <row r="1713" spans="1:3">
      <c r="A1713" t="s">
        <v>2336</v>
      </c>
      <c r="B1713" t="s">
        <v>8694</v>
      </c>
      <c r="C1713">
        <v>1283.6500000000001</v>
      </c>
    </row>
    <row r="1714" spans="1:3">
      <c r="A1714" t="s">
        <v>2337</v>
      </c>
      <c r="B1714" t="s">
        <v>8695</v>
      </c>
      <c r="C1714">
        <v>1836.18</v>
      </c>
    </row>
    <row r="1715" spans="1:3">
      <c r="A1715" t="s">
        <v>2338</v>
      </c>
      <c r="B1715" t="s">
        <v>8696</v>
      </c>
      <c r="C1715">
        <v>1524.14</v>
      </c>
    </row>
    <row r="1716" spans="1:3">
      <c r="A1716" t="s">
        <v>2339</v>
      </c>
      <c r="B1716" t="s">
        <v>8697</v>
      </c>
      <c r="C1716">
        <v>1836.18</v>
      </c>
    </row>
    <row r="1717" spans="1:3">
      <c r="A1717" t="s">
        <v>2340</v>
      </c>
      <c r="B1717" t="s">
        <v>8698</v>
      </c>
      <c r="C1717">
        <v>1524.14</v>
      </c>
    </row>
    <row r="1718" spans="1:3">
      <c r="A1718" t="s">
        <v>2341</v>
      </c>
      <c r="B1718" t="s">
        <v>8699</v>
      </c>
      <c r="C1718">
        <v>1839.32</v>
      </c>
    </row>
    <row r="1719" spans="1:3">
      <c r="A1719" t="s">
        <v>2342</v>
      </c>
      <c r="B1719" t="s">
        <v>8700</v>
      </c>
      <c r="C1719">
        <v>1524.14</v>
      </c>
    </row>
    <row r="1720" spans="1:3">
      <c r="A1720" t="s">
        <v>2343</v>
      </c>
      <c r="B1720" t="s">
        <v>8701</v>
      </c>
      <c r="C1720">
        <v>2137.5700000000002</v>
      </c>
    </row>
    <row r="1721" spans="1:3">
      <c r="A1721" t="s">
        <v>2344</v>
      </c>
      <c r="B1721" t="s">
        <v>8702</v>
      </c>
      <c r="C1721">
        <v>1530.19</v>
      </c>
    </row>
    <row r="1722" spans="1:3">
      <c r="A1722" t="s">
        <v>2345</v>
      </c>
      <c r="B1722" t="s">
        <v>8703</v>
      </c>
      <c r="C1722">
        <v>2140.7199999999998</v>
      </c>
    </row>
    <row r="1723" spans="1:3">
      <c r="A1723" t="s">
        <v>2346</v>
      </c>
      <c r="B1723" t="s">
        <v>8704</v>
      </c>
      <c r="C1723">
        <v>1530.19</v>
      </c>
    </row>
    <row r="1724" spans="1:3">
      <c r="A1724" t="s">
        <v>2347</v>
      </c>
      <c r="B1724" t="s">
        <v>8705</v>
      </c>
      <c r="C1724">
        <v>2140.7199999999998</v>
      </c>
    </row>
    <row r="1725" spans="1:3">
      <c r="A1725" t="s">
        <v>2348</v>
      </c>
      <c r="B1725" t="s">
        <v>8706</v>
      </c>
      <c r="C1725">
        <v>1796.78</v>
      </c>
    </row>
    <row r="1726" spans="1:3">
      <c r="A1726" t="s">
        <v>2349</v>
      </c>
      <c r="B1726" t="s">
        <v>8707</v>
      </c>
      <c r="C1726">
        <v>2142.89</v>
      </c>
    </row>
    <row r="1727" spans="1:3">
      <c r="A1727" t="s">
        <v>2350</v>
      </c>
      <c r="B1727" t="s">
        <v>8708</v>
      </c>
      <c r="C1727">
        <v>1798.72</v>
      </c>
    </row>
    <row r="1728" spans="1:3">
      <c r="A1728" t="s">
        <v>2351</v>
      </c>
      <c r="B1728" t="s">
        <v>8709</v>
      </c>
      <c r="C1728">
        <v>2142.89</v>
      </c>
    </row>
    <row r="1729" spans="1:3">
      <c r="A1729" t="s">
        <v>2352</v>
      </c>
      <c r="B1729" t="s">
        <v>8710</v>
      </c>
      <c r="C1729">
        <v>2460.7199999999998</v>
      </c>
    </row>
    <row r="1730" spans="1:3">
      <c r="A1730" t="s">
        <v>2353</v>
      </c>
      <c r="B1730" t="s">
        <v>8711</v>
      </c>
      <c r="C1730">
        <v>2460.7199999999998</v>
      </c>
    </row>
    <row r="1731" spans="1:3">
      <c r="A1731" t="s">
        <v>2354</v>
      </c>
      <c r="B1731" t="s">
        <v>8712</v>
      </c>
      <c r="C1731">
        <v>2463.86</v>
      </c>
    </row>
    <row r="1732" spans="1:3">
      <c r="A1732" t="s">
        <v>2355</v>
      </c>
      <c r="B1732" t="s">
        <v>8713</v>
      </c>
      <c r="C1732">
        <v>2119.9299999999998</v>
      </c>
    </row>
    <row r="1733" spans="1:3">
      <c r="A1733" t="s">
        <v>2356</v>
      </c>
      <c r="B1733" t="s">
        <v>8714</v>
      </c>
      <c r="C1733">
        <v>2435.58</v>
      </c>
    </row>
    <row r="1734" spans="1:3">
      <c r="A1734" t="s">
        <v>2357</v>
      </c>
      <c r="B1734" t="s">
        <v>8715</v>
      </c>
      <c r="C1734">
        <v>2438.2399999999998</v>
      </c>
    </row>
    <row r="1735" spans="1:3">
      <c r="A1735" t="s">
        <v>2358</v>
      </c>
      <c r="B1735" t="s">
        <v>8716</v>
      </c>
      <c r="C1735">
        <v>2438.2399999999998</v>
      </c>
    </row>
    <row r="1736" spans="1:3">
      <c r="A1736" t="s">
        <v>2359</v>
      </c>
      <c r="B1736" t="s">
        <v>8717</v>
      </c>
      <c r="C1736">
        <v>2446.6999999999998</v>
      </c>
    </row>
    <row r="1737" spans="1:3">
      <c r="A1737" t="s">
        <v>2360</v>
      </c>
      <c r="B1737" t="s">
        <v>8718</v>
      </c>
      <c r="C1737">
        <v>2446.6999999999998</v>
      </c>
    </row>
    <row r="1738" spans="1:3">
      <c r="A1738" t="s">
        <v>2361</v>
      </c>
      <c r="B1738" t="s">
        <v>8719</v>
      </c>
      <c r="C1738">
        <v>2910.52</v>
      </c>
    </row>
    <row r="1739" spans="1:3">
      <c r="A1739" t="s">
        <v>2362</v>
      </c>
      <c r="B1739" t="s">
        <v>8720</v>
      </c>
      <c r="C1739">
        <v>2910.52</v>
      </c>
    </row>
    <row r="1740" spans="1:3">
      <c r="A1740" t="s">
        <v>2363</v>
      </c>
      <c r="B1740" t="s">
        <v>8721</v>
      </c>
      <c r="C1740">
        <v>2916.56</v>
      </c>
    </row>
    <row r="1741" spans="1:3">
      <c r="A1741" t="s">
        <v>2364</v>
      </c>
      <c r="B1741" t="s">
        <v>8722</v>
      </c>
      <c r="C1741">
        <v>2916.56</v>
      </c>
    </row>
    <row r="1742" spans="1:3">
      <c r="A1742" t="s">
        <v>2365</v>
      </c>
      <c r="B1742" t="s">
        <v>8723</v>
      </c>
      <c r="C1742">
        <v>2919.71</v>
      </c>
    </row>
    <row r="1743" spans="1:3">
      <c r="A1743" t="s">
        <v>2366</v>
      </c>
      <c r="B1743" t="s">
        <v>8724</v>
      </c>
      <c r="C1743">
        <v>3288.54</v>
      </c>
    </row>
    <row r="1744" spans="1:3">
      <c r="A1744" t="s">
        <v>2367</v>
      </c>
      <c r="B1744" t="s">
        <v>8725</v>
      </c>
      <c r="C1744">
        <v>3288.54</v>
      </c>
    </row>
    <row r="1745" spans="1:3">
      <c r="A1745" t="s">
        <v>2368</v>
      </c>
      <c r="B1745" t="s">
        <v>8726</v>
      </c>
      <c r="C1745">
        <v>3288.54</v>
      </c>
    </row>
    <row r="1746" spans="1:3">
      <c r="A1746" t="s">
        <v>2369</v>
      </c>
      <c r="B1746" t="s">
        <v>8727</v>
      </c>
      <c r="C1746">
        <v>3294.58</v>
      </c>
    </row>
    <row r="1747" spans="1:3">
      <c r="A1747" t="s">
        <v>2370</v>
      </c>
      <c r="B1747" t="s">
        <v>8728</v>
      </c>
      <c r="C1747">
        <v>3294.58</v>
      </c>
    </row>
    <row r="1748" spans="1:3">
      <c r="A1748" t="s">
        <v>2682</v>
      </c>
      <c r="B1748" t="s">
        <v>8729</v>
      </c>
      <c r="C1748">
        <v>2866.48</v>
      </c>
    </row>
    <row r="1749" spans="1:3">
      <c r="A1749" t="s">
        <v>2683</v>
      </c>
      <c r="B1749" t="s">
        <v>8730</v>
      </c>
      <c r="C1749">
        <v>3676.01</v>
      </c>
    </row>
    <row r="1750" spans="1:3">
      <c r="A1750" t="s">
        <v>2684</v>
      </c>
      <c r="B1750" t="s">
        <v>8731</v>
      </c>
      <c r="C1750">
        <v>3676.01</v>
      </c>
    </row>
    <row r="1751" spans="1:3">
      <c r="A1751" t="s">
        <v>2685</v>
      </c>
      <c r="B1751" t="s">
        <v>8732</v>
      </c>
      <c r="C1751">
        <v>5437.86</v>
      </c>
    </row>
    <row r="1752" spans="1:3">
      <c r="A1752" t="s">
        <v>2686</v>
      </c>
      <c r="B1752" t="s">
        <v>8733</v>
      </c>
      <c r="C1752">
        <v>5979.59</v>
      </c>
    </row>
    <row r="1753" spans="1:3">
      <c r="A1753" t="s">
        <v>2687</v>
      </c>
      <c r="B1753" t="s">
        <v>8734</v>
      </c>
      <c r="C1753">
        <v>2013.84</v>
      </c>
    </row>
    <row r="1754" spans="1:3">
      <c r="A1754" t="s">
        <v>2688</v>
      </c>
      <c r="B1754" t="s">
        <v>8735</v>
      </c>
      <c r="C1754">
        <v>2017.66</v>
      </c>
    </row>
    <row r="1755" spans="1:3">
      <c r="A1755" t="s">
        <v>2689</v>
      </c>
      <c r="B1755" t="s">
        <v>8736</v>
      </c>
      <c r="C1755">
        <v>2947.59</v>
      </c>
    </row>
    <row r="1756" spans="1:3">
      <c r="A1756" t="s">
        <v>2690</v>
      </c>
      <c r="B1756" t="s">
        <v>8737</v>
      </c>
      <c r="C1756">
        <v>3563.23</v>
      </c>
    </row>
    <row r="1757" spans="1:3">
      <c r="A1757" t="s">
        <v>2691</v>
      </c>
      <c r="B1757" t="s">
        <v>8738</v>
      </c>
      <c r="C1757">
        <v>2204.96</v>
      </c>
    </row>
    <row r="1758" spans="1:3">
      <c r="A1758" t="s">
        <v>2692</v>
      </c>
      <c r="B1758" t="s">
        <v>8739</v>
      </c>
      <c r="C1758">
        <v>2208.7800000000002</v>
      </c>
    </row>
    <row r="1759" spans="1:3">
      <c r="A1759" t="s">
        <v>2693</v>
      </c>
      <c r="B1759" t="s">
        <v>8740</v>
      </c>
      <c r="C1759">
        <v>2755.29</v>
      </c>
    </row>
    <row r="1760" spans="1:3">
      <c r="A1760" t="s">
        <v>2694</v>
      </c>
      <c r="B1760" t="s">
        <v>8741</v>
      </c>
      <c r="C1760">
        <v>3538.67</v>
      </c>
    </row>
    <row r="1761" spans="1:3">
      <c r="A1761" t="s">
        <v>2695</v>
      </c>
      <c r="B1761" t="s">
        <v>8742</v>
      </c>
      <c r="C1761">
        <v>4631.66</v>
      </c>
    </row>
    <row r="1762" spans="1:3">
      <c r="A1762" t="s">
        <v>2696</v>
      </c>
      <c r="B1762" t="s">
        <v>8743</v>
      </c>
      <c r="C1762">
        <v>4553.6400000000003</v>
      </c>
    </row>
    <row r="1763" spans="1:3">
      <c r="A1763" t="s">
        <v>2697</v>
      </c>
      <c r="B1763" t="s">
        <v>8744</v>
      </c>
      <c r="C1763">
        <v>4561.28</v>
      </c>
    </row>
    <row r="1764" spans="1:3">
      <c r="A1764" t="s">
        <v>10422</v>
      </c>
      <c r="B1764" t="s">
        <v>10423</v>
      </c>
      <c r="C1764">
        <v>5759.64</v>
      </c>
    </row>
    <row r="1765" spans="1:3">
      <c r="A1765" t="s">
        <v>2698</v>
      </c>
      <c r="B1765" t="s">
        <v>8745</v>
      </c>
      <c r="C1765">
        <v>6328.16</v>
      </c>
    </row>
    <row r="1766" spans="1:3">
      <c r="A1766" t="s">
        <v>2699</v>
      </c>
      <c r="B1766" t="s">
        <v>8746</v>
      </c>
      <c r="C1766">
        <v>9265.75</v>
      </c>
    </row>
    <row r="1767" spans="1:3">
      <c r="A1767" t="s">
        <v>2700</v>
      </c>
      <c r="B1767" t="s">
        <v>8747</v>
      </c>
      <c r="C1767">
        <v>12221.16</v>
      </c>
    </row>
    <row r="1768" spans="1:3">
      <c r="A1768" t="s">
        <v>2701</v>
      </c>
      <c r="B1768" t="s">
        <v>8748</v>
      </c>
      <c r="C1768">
        <v>16562</v>
      </c>
    </row>
    <row r="1769" spans="1:3">
      <c r="A1769" t="s">
        <v>2702</v>
      </c>
      <c r="B1769" t="s">
        <v>8749</v>
      </c>
      <c r="C1769">
        <v>4638.49</v>
      </c>
    </row>
    <row r="1770" spans="1:3">
      <c r="A1770" t="s">
        <v>2703</v>
      </c>
      <c r="B1770" t="s">
        <v>8750</v>
      </c>
      <c r="C1770">
        <v>2428.25</v>
      </c>
    </row>
    <row r="1771" spans="1:3">
      <c r="A1771" t="s">
        <v>2704</v>
      </c>
      <c r="B1771" t="s">
        <v>8751</v>
      </c>
      <c r="C1771">
        <v>2428.25</v>
      </c>
    </row>
    <row r="1772" spans="1:3">
      <c r="A1772" t="s">
        <v>2705</v>
      </c>
      <c r="B1772" t="s">
        <v>8752</v>
      </c>
      <c r="C1772">
        <v>2924.94</v>
      </c>
    </row>
    <row r="1773" spans="1:3">
      <c r="A1773" t="s">
        <v>2706</v>
      </c>
      <c r="B1773" t="s">
        <v>8753</v>
      </c>
      <c r="C1773">
        <v>2924.94</v>
      </c>
    </row>
    <row r="1774" spans="1:3">
      <c r="A1774" t="s">
        <v>2707</v>
      </c>
      <c r="B1774" t="s">
        <v>8754</v>
      </c>
      <c r="C1774">
        <v>4348.92</v>
      </c>
    </row>
    <row r="1775" spans="1:3">
      <c r="A1775" t="s">
        <v>2708</v>
      </c>
      <c r="B1775" t="s">
        <v>8755</v>
      </c>
      <c r="C1775">
        <v>4929.7700000000004</v>
      </c>
    </row>
    <row r="1776" spans="1:3">
      <c r="A1776" t="s">
        <v>2709</v>
      </c>
      <c r="B1776" t="s">
        <v>8756</v>
      </c>
      <c r="C1776">
        <v>4455</v>
      </c>
    </row>
    <row r="1777" spans="1:3">
      <c r="A1777" t="s">
        <v>2710</v>
      </c>
      <c r="B1777" t="s">
        <v>8757</v>
      </c>
      <c r="C1777">
        <v>4455</v>
      </c>
    </row>
    <row r="1778" spans="1:3">
      <c r="A1778" t="s">
        <v>2711</v>
      </c>
      <c r="B1778" t="s">
        <v>8758</v>
      </c>
      <c r="C1778">
        <v>4455</v>
      </c>
    </row>
    <row r="1779" spans="1:3">
      <c r="A1779" t="s">
        <v>2712</v>
      </c>
      <c r="B1779" t="s">
        <v>8759</v>
      </c>
      <c r="C1779">
        <v>4455</v>
      </c>
    </row>
    <row r="1780" spans="1:3">
      <c r="A1780" t="s">
        <v>2713</v>
      </c>
      <c r="B1780" t="s">
        <v>8760</v>
      </c>
      <c r="C1780">
        <v>2870.57</v>
      </c>
    </row>
    <row r="1781" spans="1:3">
      <c r="A1781" t="s">
        <v>2714</v>
      </c>
      <c r="B1781" t="s">
        <v>8761</v>
      </c>
      <c r="C1781">
        <v>2518.9</v>
      </c>
    </row>
    <row r="1782" spans="1:3">
      <c r="A1782" t="s">
        <v>2715</v>
      </c>
      <c r="B1782" t="s">
        <v>8762</v>
      </c>
      <c r="C1782">
        <v>2766.98</v>
      </c>
    </row>
    <row r="1783" spans="1:3">
      <c r="A1783" t="s">
        <v>2716</v>
      </c>
      <c r="B1783" t="s">
        <v>8763</v>
      </c>
      <c r="C1783">
        <v>3222.76</v>
      </c>
    </row>
    <row r="1784" spans="1:3">
      <c r="A1784" t="s">
        <v>2717</v>
      </c>
      <c r="B1784" t="s">
        <v>8764</v>
      </c>
      <c r="C1784">
        <v>3600</v>
      </c>
    </row>
    <row r="1785" spans="1:3">
      <c r="A1785" t="s">
        <v>2718</v>
      </c>
      <c r="B1785" t="s">
        <v>8765</v>
      </c>
      <c r="C1785">
        <v>4757.91</v>
      </c>
    </row>
    <row r="1786" spans="1:3">
      <c r="A1786" t="s">
        <v>2719</v>
      </c>
      <c r="B1786" t="s">
        <v>8766</v>
      </c>
      <c r="C1786">
        <v>10259.870000000001</v>
      </c>
    </row>
    <row r="1787" spans="1:3">
      <c r="A1787" t="s">
        <v>2720</v>
      </c>
      <c r="B1787" t="s">
        <v>8767</v>
      </c>
      <c r="C1787">
        <v>15183.97</v>
      </c>
    </row>
    <row r="1788" spans="1:3">
      <c r="A1788" t="s">
        <v>2721</v>
      </c>
      <c r="B1788" t="s">
        <v>8768</v>
      </c>
      <c r="C1788">
        <v>7537.79</v>
      </c>
    </row>
    <row r="1789" spans="1:3">
      <c r="A1789" t="s">
        <v>2722</v>
      </c>
      <c r="B1789" t="s">
        <v>8769</v>
      </c>
      <c r="C1789">
        <v>7537.79</v>
      </c>
    </row>
    <row r="1790" spans="1:3">
      <c r="A1790" t="s">
        <v>2723</v>
      </c>
      <c r="B1790" t="s">
        <v>8770</v>
      </c>
      <c r="C1790">
        <v>9219.99</v>
      </c>
    </row>
    <row r="1791" spans="1:3">
      <c r="A1791" t="s">
        <v>2724</v>
      </c>
      <c r="B1791" t="s">
        <v>8771</v>
      </c>
      <c r="C1791">
        <v>4639.72</v>
      </c>
    </row>
    <row r="1792" spans="1:3">
      <c r="A1792" t="s">
        <v>2725</v>
      </c>
      <c r="B1792" t="s">
        <v>8772</v>
      </c>
      <c r="C1792">
        <v>7445.88</v>
      </c>
    </row>
    <row r="1793" spans="1:3">
      <c r="A1793" t="s">
        <v>2726</v>
      </c>
      <c r="B1793" t="s">
        <v>8773</v>
      </c>
      <c r="C1793">
        <v>7347.83</v>
      </c>
    </row>
    <row r="1794" spans="1:3">
      <c r="A1794" t="s">
        <v>2727</v>
      </c>
      <c r="B1794" t="s">
        <v>8774</v>
      </c>
      <c r="C1794">
        <v>9143.7800000000007</v>
      </c>
    </row>
    <row r="1795" spans="1:3">
      <c r="A1795" t="s">
        <v>2728</v>
      </c>
      <c r="B1795" t="s">
        <v>8775</v>
      </c>
      <c r="C1795">
        <v>4461.04</v>
      </c>
    </row>
    <row r="1796" spans="1:3">
      <c r="A1796" t="s">
        <v>2729</v>
      </c>
      <c r="B1796" t="s">
        <v>8776</v>
      </c>
      <c r="C1796">
        <v>3349.71</v>
      </c>
    </row>
    <row r="1797" spans="1:3">
      <c r="A1797" t="s">
        <v>2730</v>
      </c>
      <c r="B1797" t="s">
        <v>8777</v>
      </c>
      <c r="C1797">
        <v>3769.96</v>
      </c>
    </row>
    <row r="1798" spans="1:3">
      <c r="A1798" t="s">
        <v>2731</v>
      </c>
      <c r="B1798" t="s">
        <v>8778</v>
      </c>
      <c r="C1798">
        <v>4634.24</v>
      </c>
    </row>
    <row r="1799" spans="1:3">
      <c r="A1799" t="s">
        <v>2732</v>
      </c>
      <c r="B1799" t="s">
        <v>8779</v>
      </c>
      <c r="C1799">
        <v>8414.7999999999993</v>
      </c>
    </row>
    <row r="1800" spans="1:3">
      <c r="A1800" t="s">
        <v>2733</v>
      </c>
      <c r="B1800" t="s">
        <v>8780</v>
      </c>
      <c r="C1800">
        <v>2576.62</v>
      </c>
    </row>
    <row r="1801" spans="1:3">
      <c r="A1801" t="s">
        <v>2734</v>
      </c>
      <c r="B1801" t="s">
        <v>8781</v>
      </c>
      <c r="C1801">
        <v>3351.09</v>
      </c>
    </row>
    <row r="1802" spans="1:3">
      <c r="A1802" t="s">
        <v>2735</v>
      </c>
      <c r="B1802" t="s">
        <v>8782</v>
      </c>
      <c r="C1802">
        <v>5047.16</v>
      </c>
    </row>
    <row r="1803" spans="1:3">
      <c r="A1803" t="s">
        <v>2736</v>
      </c>
      <c r="B1803" t="s">
        <v>8783</v>
      </c>
      <c r="C1803">
        <v>1582.05</v>
      </c>
    </row>
    <row r="1804" spans="1:3">
      <c r="A1804" t="s">
        <v>2737</v>
      </c>
      <c r="B1804" t="s">
        <v>8784</v>
      </c>
      <c r="C1804">
        <v>2118.35</v>
      </c>
    </row>
    <row r="1805" spans="1:3">
      <c r="A1805" t="s">
        <v>2738</v>
      </c>
      <c r="B1805" t="s">
        <v>8785</v>
      </c>
      <c r="C1805">
        <v>2986.48</v>
      </c>
    </row>
    <row r="1806" spans="1:3">
      <c r="A1806" t="s">
        <v>2739</v>
      </c>
      <c r="B1806" t="s">
        <v>8786</v>
      </c>
      <c r="C1806">
        <v>10017.379999999999</v>
      </c>
    </row>
    <row r="1807" spans="1:3">
      <c r="A1807" t="s">
        <v>2740</v>
      </c>
      <c r="B1807" t="s">
        <v>8787</v>
      </c>
      <c r="C1807">
        <v>10017.379999999999</v>
      </c>
    </row>
    <row r="1808" spans="1:3">
      <c r="A1808" t="s">
        <v>2741</v>
      </c>
      <c r="B1808" t="s">
        <v>8788</v>
      </c>
      <c r="C1808">
        <v>11949.79</v>
      </c>
    </row>
    <row r="1809" spans="1:3">
      <c r="A1809" t="s">
        <v>2742</v>
      </c>
      <c r="B1809" t="s">
        <v>8789</v>
      </c>
      <c r="C1809">
        <v>10645.64</v>
      </c>
    </row>
    <row r="1810" spans="1:3">
      <c r="A1810" t="s">
        <v>1068</v>
      </c>
      <c r="B1810" t="s">
        <v>8790</v>
      </c>
      <c r="C1810">
        <v>144.66</v>
      </c>
    </row>
    <row r="1811" spans="1:3">
      <c r="A1811" t="s">
        <v>1069</v>
      </c>
      <c r="B1811" t="s">
        <v>8791</v>
      </c>
      <c r="C1811">
        <v>152.63</v>
      </c>
    </row>
    <row r="1812" spans="1:3">
      <c r="A1812" t="s">
        <v>1070</v>
      </c>
      <c r="B1812" t="s">
        <v>8792</v>
      </c>
      <c r="C1812">
        <v>152.63</v>
      </c>
    </row>
    <row r="1813" spans="1:3">
      <c r="A1813" t="s">
        <v>1071</v>
      </c>
      <c r="B1813" t="s">
        <v>8793</v>
      </c>
      <c r="C1813">
        <v>177.12</v>
      </c>
    </row>
    <row r="1814" spans="1:3">
      <c r="A1814" t="s">
        <v>1072</v>
      </c>
      <c r="B1814" t="s">
        <v>8794</v>
      </c>
      <c r="C1814">
        <v>178.83</v>
      </c>
    </row>
    <row r="1815" spans="1:3">
      <c r="A1815" t="s">
        <v>1073</v>
      </c>
      <c r="B1815" t="s">
        <v>8795</v>
      </c>
      <c r="C1815">
        <v>250.59</v>
      </c>
    </row>
    <row r="1816" spans="1:3">
      <c r="A1816" t="s">
        <v>1074</v>
      </c>
      <c r="B1816" t="s">
        <v>8796</v>
      </c>
      <c r="C1816">
        <v>85.43</v>
      </c>
    </row>
    <row r="1817" spans="1:3">
      <c r="A1817" t="s">
        <v>1075</v>
      </c>
      <c r="B1817" t="s">
        <v>8797</v>
      </c>
      <c r="C1817">
        <v>141.24</v>
      </c>
    </row>
    <row r="1818" spans="1:3">
      <c r="A1818" t="s">
        <v>1076</v>
      </c>
      <c r="B1818" t="s">
        <v>8798</v>
      </c>
      <c r="C1818">
        <v>179.4</v>
      </c>
    </row>
    <row r="1819" spans="1:3">
      <c r="A1819" t="s">
        <v>1077</v>
      </c>
      <c r="B1819" t="s">
        <v>8799</v>
      </c>
      <c r="C1819">
        <v>179.4</v>
      </c>
    </row>
    <row r="1820" spans="1:3">
      <c r="A1820" t="s">
        <v>1078</v>
      </c>
      <c r="B1820" t="s">
        <v>8800</v>
      </c>
      <c r="C1820">
        <v>131.56</v>
      </c>
    </row>
    <row r="1821" spans="1:3">
      <c r="A1821" t="s">
        <v>1079</v>
      </c>
      <c r="B1821" t="s">
        <v>8801</v>
      </c>
      <c r="C1821">
        <v>150.35</v>
      </c>
    </row>
    <row r="1822" spans="1:3">
      <c r="A1822" t="s">
        <v>1080</v>
      </c>
      <c r="B1822" t="s">
        <v>8802</v>
      </c>
      <c r="C1822">
        <v>161.74</v>
      </c>
    </row>
    <row r="1823" spans="1:3">
      <c r="A1823" t="s">
        <v>1081</v>
      </c>
      <c r="B1823" t="s">
        <v>8803</v>
      </c>
      <c r="C1823">
        <v>238.06</v>
      </c>
    </row>
    <row r="1824" spans="1:3">
      <c r="A1824" t="s">
        <v>1082</v>
      </c>
      <c r="B1824" t="s">
        <v>8804</v>
      </c>
      <c r="C1824">
        <v>89.03</v>
      </c>
    </row>
    <row r="1825" spans="1:3">
      <c r="A1825" t="s">
        <v>1083</v>
      </c>
      <c r="B1825" t="s">
        <v>8805</v>
      </c>
      <c r="C1825">
        <v>130.87</v>
      </c>
    </row>
    <row r="1826" spans="1:3">
      <c r="A1826" t="s">
        <v>1084</v>
      </c>
      <c r="B1826" t="s">
        <v>8806</v>
      </c>
      <c r="C1826">
        <v>137.84</v>
      </c>
    </row>
    <row r="1827" spans="1:3">
      <c r="A1827" t="s">
        <v>1085</v>
      </c>
      <c r="B1827" t="s">
        <v>8807</v>
      </c>
      <c r="C1827">
        <v>189.7</v>
      </c>
    </row>
    <row r="1828" spans="1:3">
      <c r="A1828" t="s">
        <v>1086</v>
      </c>
      <c r="B1828" t="s">
        <v>8808</v>
      </c>
      <c r="C1828">
        <v>210.25</v>
      </c>
    </row>
    <row r="1829" spans="1:3">
      <c r="A1829" t="s">
        <v>1087</v>
      </c>
      <c r="B1829" t="s">
        <v>8809</v>
      </c>
      <c r="C1829">
        <v>191.36</v>
      </c>
    </row>
    <row r="1830" spans="1:3">
      <c r="A1830" t="s">
        <v>1088</v>
      </c>
      <c r="B1830" t="s">
        <v>8810</v>
      </c>
      <c r="C1830">
        <v>221.54</v>
      </c>
    </row>
    <row r="1831" spans="1:3">
      <c r="A1831" t="s">
        <v>1089</v>
      </c>
      <c r="B1831" t="s">
        <v>8811</v>
      </c>
      <c r="C1831">
        <v>376.46</v>
      </c>
    </row>
    <row r="1832" spans="1:3">
      <c r="A1832" t="s">
        <v>1090</v>
      </c>
      <c r="B1832" t="s">
        <v>8812</v>
      </c>
      <c r="C1832">
        <v>227.81</v>
      </c>
    </row>
    <row r="1833" spans="1:3">
      <c r="A1833" t="s">
        <v>1091</v>
      </c>
      <c r="B1833" t="s">
        <v>8813</v>
      </c>
      <c r="C1833">
        <v>43.28</v>
      </c>
    </row>
    <row r="1834" spans="1:3">
      <c r="A1834" t="s">
        <v>1092</v>
      </c>
      <c r="B1834" t="s">
        <v>8814</v>
      </c>
      <c r="C1834">
        <v>44.99</v>
      </c>
    </row>
    <row r="1835" spans="1:3">
      <c r="A1835" t="s">
        <v>1093</v>
      </c>
      <c r="B1835" t="s">
        <v>8815</v>
      </c>
      <c r="C1835">
        <v>36.880000000000003</v>
      </c>
    </row>
    <row r="1836" spans="1:3">
      <c r="A1836" t="s">
        <v>1094</v>
      </c>
      <c r="B1836" t="s">
        <v>8816</v>
      </c>
      <c r="C1836">
        <v>50.12</v>
      </c>
    </row>
    <row r="1837" spans="1:3">
      <c r="A1837" t="s">
        <v>1095</v>
      </c>
      <c r="B1837" t="s">
        <v>8817</v>
      </c>
      <c r="C1837">
        <v>2672.46</v>
      </c>
    </row>
    <row r="1838" spans="1:3">
      <c r="A1838" t="s">
        <v>1096</v>
      </c>
      <c r="B1838" t="s">
        <v>8818</v>
      </c>
      <c r="C1838">
        <v>2672.46</v>
      </c>
    </row>
    <row r="1839" spans="1:3">
      <c r="A1839" t="s">
        <v>1097</v>
      </c>
      <c r="B1839" t="s">
        <v>8819</v>
      </c>
      <c r="C1839">
        <v>2785.03</v>
      </c>
    </row>
    <row r="1840" spans="1:3">
      <c r="A1840" t="s">
        <v>1098</v>
      </c>
      <c r="B1840" t="s">
        <v>8820</v>
      </c>
      <c r="C1840">
        <v>250.59</v>
      </c>
    </row>
    <row r="1841" spans="1:3">
      <c r="A1841" t="s">
        <v>1099</v>
      </c>
      <c r="B1841" t="s">
        <v>8821</v>
      </c>
      <c r="C1841">
        <v>424.3</v>
      </c>
    </row>
    <row r="1842" spans="1:3">
      <c r="A1842" t="s">
        <v>1100</v>
      </c>
      <c r="B1842" t="s">
        <v>8822</v>
      </c>
      <c r="C1842">
        <v>424.3</v>
      </c>
    </row>
    <row r="1843" spans="1:3">
      <c r="A1843" t="s">
        <v>1101</v>
      </c>
      <c r="B1843" t="s">
        <v>8823</v>
      </c>
      <c r="C1843">
        <v>719.31</v>
      </c>
    </row>
    <row r="1844" spans="1:3">
      <c r="A1844" t="s">
        <v>1102</v>
      </c>
      <c r="B1844" t="s">
        <v>8824</v>
      </c>
      <c r="C1844">
        <v>719.31</v>
      </c>
    </row>
    <row r="1845" spans="1:3">
      <c r="A1845" t="s">
        <v>1103</v>
      </c>
      <c r="B1845" t="s">
        <v>8825</v>
      </c>
      <c r="C1845">
        <v>719.31</v>
      </c>
    </row>
    <row r="1846" spans="1:3">
      <c r="A1846" t="s">
        <v>1104</v>
      </c>
      <c r="B1846" t="s">
        <v>8826</v>
      </c>
      <c r="C1846">
        <v>726.14</v>
      </c>
    </row>
    <row r="1847" spans="1:3">
      <c r="A1847" t="s">
        <v>1105</v>
      </c>
      <c r="B1847" t="s">
        <v>8827</v>
      </c>
      <c r="C1847">
        <v>732.41</v>
      </c>
    </row>
    <row r="1848" spans="1:3">
      <c r="A1848" t="s">
        <v>1106</v>
      </c>
      <c r="B1848" t="s">
        <v>8828</v>
      </c>
      <c r="C1848">
        <v>732.41</v>
      </c>
    </row>
    <row r="1849" spans="1:3">
      <c r="A1849" t="s">
        <v>1107</v>
      </c>
      <c r="B1849" t="s">
        <v>8829</v>
      </c>
      <c r="C1849">
        <v>1016.6</v>
      </c>
    </row>
    <row r="1850" spans="1:3">
      <c r="A1850" t="s">
        <v>1108</v>
      </c>
      <c r="B1850" t="s">
        <v>8830</v>
      </c>
      <c r="C1850">
        <v>1016.6</v>
      </c>
    </row>
    <row r="1851" spans="1:3">
      <c r="A1851" t="s">
        <v>1109</v>
      </c>
      <c r="B1851" t="s">
        <v>8831</v>
      </c>
      <c r="C1851">
        <v>1012.04</v>
      </c>
    </row>
    <row r="1852" spans="1:3">
      <c r="A1852" t="s">
        <v>1110</v>
      </c>
      <c r="B1852" t="s">
        <v>8832</v>
      </c>
      <c r="C1852">
        <v>872.09</v>
      </c>
    </row>
    <row r="1853" spans="1:3">
      <c r="A1853" t="s">
        <v>1111</v>
      </c>
      <c r="B1853" t="s">
        <v>8833</v>
      </c>
      <c r="C1853">
        <v>872.09</v>
      </c>
    </row>
    <row r="1854" spans="1:3">
      <c r="A1854" t="s">
        <v>1112</v>
      </c>
      <c r="B1854" t="s">
        <v>8834</v>
      </c>
      <c r="C1854">
        <v>976.77</v>
      </c>
    </row>
    <row r="1855" spans="1:3">
      <c r="A1855" t="s">
        <v>1113</v>
      </c>
      <c r="B1855" t="s">
        <v>8835</v>
      </c>
      <c r="C1855">
        <v>1023.29</v>
      </c>
    </row>
    <row r="1856" spans="1:3">
      <c r="A1856" t="s">
        <v>1114</v>
      </c>
      <c r="B1856" t="s">
        <v>8836</v>
      </c>
      <c r="C1856">
        <v>1426.66</v>
      </c>
    </row>
    <row r="1857" spans="1:3">
      <c r="A1857" t="s">
        <v>1115</v>
      </c>
      <c r="B1857" t="s">
        <v>8837</v>
      </c>
      <c r="C1857">
        <v>1426.66</v>
      </c>
    </row>
    <row r="1858" spans="1:3">
      <c r="A1858" t="s">
        <v>1116</v>
      </c>
      <c r="B1858" t="s">
        <v>8838</v>
      </c>
      <c r="C1858">
        <v>2774.65</v>
      </c>
    </row>
    <row r="1859" spans="1:3">
      <c r="A1859" t="s">
        <v>1117</v>
      </c>
      <c r="B1859" t="s">
        <v>8839</v>
      </c>
      <c r="C1859">
        <v>2774.65</v>
      </c>
    </row>
    <row r="1860" spans="1:3">
      <c r="A1860" t="s">
        <v>1118</v>
      </c>
      <c r="B1860" t="s">
        <v>8840</v>
      </c>
      <c r="C1860">
        <v>2774.65</v>
      </c>
    </row>
    <row r="1861" spans="1:3">
      <c r="A1861" t="s">
        <v>1119</v>
      </c>
      <c r="B1861" t="s">
        <v>8841</v>
      </c>
      <c r="C1861">
        <v>3506.03</v>
      </c>
    </row>
    <row r="1862" spans="1:3">
      <c r="A1862" t="s">
        <v>1120</v>
      </c>
      <c r="B1862" t="s">
        <v>8842</v>
      </c>
      <c r="C1862">
        <v>3346.66</v>
      </c>
    </row>
    <row r="1863" spans="1:3">
      <c r="A1863" t="s">
        <v>1121</v>
      </c>
      <c r="B1863" t="s">
        <v>8843</v>
      </c>
      <c r="C1863">
        <v>3506.03</v>
      </c>
    </row>
    <row r="1864" spans="1:3">
      <c r="A1864" t="s">
        <v>1122</v>
      </c>
      <c r="B1864" t="s">
        <v>8844</v>
      </c>
      <c r="C1864">
        <v>3889.72</v>
      </c>
    </row>
    <row r="1865" spans="1:3">
      <c r="A1865" t="s">
        <v>1123</v>
      </c>
      <c r="B1865" t="s">
        <v>8845</v>
      </c>
      <c r="C1865">
        <v>3889.72</v>
      </c>
    </row>
    <row r="1866" spans="1:3">
      <c r="A1866" t="s">
        <v>1124</v>
      </c>
      <c r="B1866" t="s">
        <v>8846</v>
      </c>
      <c r="C1866">
        <v>3889.72</v>
      </c>
    </row>
    <row r="1867" spans="1:3">
      <c r="A1867" t="s">
        <v>1125</v>
      </c>
      <c r="B1867" t="s">
        <v>8847</v>
      </c>
      <c r="C1867">
        <v>4733.54</v>
      </c>
    </row>
    <row r="1868" spans="1:3">
      <c r="A1868" t="s">
        <v>1126</v>
      </c>
      <c r="B1868" t="s">
        <v>8848</v>
      </c>
      <c r="C1868">
        <v>5974.1</v>
      </c>
    </row>
    <row r="1869" spans="1:3">
      <c r="A1869" t="s">
        <v>1127</v>
      </c>
      <c r="B1869" t="s">
        <v>8849</v>
      </c>
      <c r="C1869">
        <v>7808.02</v>
      </c>
    </row>
    <row r="1870" spans="1:3">
      <c r="A1870" t="s">
        <v>1128</v>
      </c>
      <c r="B1870" t="s">
        <v>8850</v>
      </c>
      <c r="C1870">
        <v>7808.02</v>
      </c>
    </row>
    <row r="1871" spans="1:3">
      <c r="A1871" t="s">
        <v>1129</v>
      </c>
      <c r="B1871" t="s">
        <v>8851</v>
      </c>
      <c r="C1871">
        <v>1311.97</v>
      </c>
    </row>
    <row r="1872" spans="1:3">
      <c r="A1872" t="s">
        <v>1130</v>
      </c>
      <c r="B1872" t="s">
        <v>8852</v>
      </c>
      <c r="C1872">
        <v>1621.41</v>
      </c>
    </row>
    <row r="1873" spans="1:3">
      <c r="A1873" t="s">
        <v>1131</v>
      </c>
      <c r="B1873" t="s">
        <v>8853</v>
      </c>
      <c r="C1873">
        <v>2070.5300000000002</v>
      </c>
    </row>
    <row r="1874" spans="1:3">
      <c r="A1874" t="s">
        <v>1132</v>
      </c>
      <c r="B1874" t="s">
        <v>8854</v>
      </c>
      <c r="C1874">
        <v>2153.35</v>
      </c>
    </row>
    <row r="1875" spans="1:3">
      <c r="A1875" t="s">
        <v>1133</v>
      </c>
      <c r="B1875" t="s">
        <v>8855</v>
      </c>
      <c r="C1875">
        <v>3378.56</v>
      </c>
    </row>
    <row r="1876" spans="1:3">
      <c r="A1876" t="s">
        <v>1134</v>
      </c>
      <c r="B1876" t="s">
        <v>8856</v>
      </c>
      <c r="C1876">
        <v>4545.1899999999996</v>
      </c>
    </row>
    <row r="1877" spans="1:3">
      <c r="A1877" t="s">
        <v>1135</v>
      </c>
      <c r="B1877" t="s">
        <v>8857</v>
      </c>
      <c r="C1877">
        <v>7270.12</v>
      </c>
    </row>
    <row r="1878" spans="1:3">
      <c r="A1878" t="s">
        <v>1136</v>
      </c>
      <c r="B1878" t="s">
        <v>8858</v>
      </c>
      <c r="C1878">
        <v>7270.12</v>
      </c>
    </row>
    <row r="1879" spans="1:3">
      <c r="A1879" t="s">
        <v>1137</v>
      </c>
      <c r="B1879" t="s">
        <v>8859</v>
      </c>
      <c r="C1879">
        <v>8197.3799999999992</v>
      </c>
    </row>
    <row r="1880" spans="1:3">
      <c r="A1880" t="s">
        <v>1138</v>
      </c>
      <c r="B1880" t="s">
        <v>8860</v>
      </c>
      <c r="C1880">
        <v>8197.3799999999992</v>
      </c>
    </row>
    <row r="1881" spans="1:3">
      <c r="A1881" t="s">
        <v>1139</v>
      </c>
      <c r="B1881" t="s">
        <v>8861</v>
      </c>
      <c r="C1881">
        <v>293.01</v>
      </c>
    </row>
    <row r="1882" spans="1:3">
      <c r="A1882" t="s">
        <v>1140</v>
      </c>
      <c r="B1882" t="s">
        <v>8862</v>
      </c>
      <c r="C1882">
        <v>297.67</v>
      </c>
    </row>
    <row r="1883" spans="1:3">
      <c r="A1883" t="s">
        <v>1141</v>
      </c>
      <c r="B1883" t="s">
        <v>8863</v>
      </c>
      <c r="C1883">
        <v>465.1</v>
      </c>
    </row>
    <row r="1884" spans="1:3">
      <c r="A1884" t="s">
        <v>1142</v>
      </c>
      <c r="B1884" t="s">
        <v>8864</v>
      </c>
      <c r="C1884">
        <v>387.95</v>
      </c>
    </row>
    <row r="1885" spans="1:3">
      <c r="A1885" t="s">
        <v>1143</v>
      </c>
      <c r="B1885" t="s">
        <v>8865</v>
      </c>
      <c r="C1885">
        <v>432.08</v>
      </c>
    </row>
    <row r="1886" spans="1:3">
      <c r="A1886" t="s">
        <v>1144</v>
      </c>
      <c r="B1886" t="s">
        <v>8866</v>
      </c>
      <c r="C1886">
        <v>263.63</v>
      </c>
    </row>
    <row r="1887" spans="1:3">
      <c r="A1887" t="s">
        <v>1145</v>
      </c>
      <c r="B1887" t="s">
        <v>8867</v>
      </c>
      <c r="C1887">
        <v>270.61</v>
      </c>
    </row>
    <row r="1888" spans="1:3">
      <c r="A1888" t="s">
        <v>1146</v>
      </c>
      <c r="B1888" t="s">
        <v>8868</v>
      </c>
      <c r="C1888">
        <v>294.27999999999997</v>
      </c>
    </row>
    <row r="1889" spans="1:3">
      <c r="A1889" t="s">
        <v>1147</v>
      </c>
      <c r="B1889" t="s">
        <v>8869</v>
      </c>
      <c r="C1889">
        <v>321.08</v>
      </c>
    </row>
    <row r="1890" spans="1:3">
      <c r="A1890" t="s">
        <v>1148</v>
      </c>
      <c r="B1890" t="s">
        <v>8870</v>
      </c>
      <c r="C1890">
        <v>334.45</v>
      </c>
    </row>
    <row r="1891" spans="1:3">
      <c r="A1891" t="s">
        <v>1149</v>
      </c>
      <c r="B1891" t="s">
        <v>8871</v>
      </c>
      <c r="C1891">
        <v>481.62</v>
      </c>
    </row>
    <row r="1892" spans="1:3">
      <c r="A1892" t="s">
        <v>1150</v>
      </c>
      <c r="B1892" t="s">
        <v>8872</v>
      </c>
      <c r="C1892">
        <v>321.08</v>
      </c>
    </row>
    <row r="1893" spans="1:3">
      <c r="A1893" t="s">
        <v>1239</v>
      </c>
      <c r="B1893" t="s">
        <v>8873</v>
      </c>
      <c r="C1893">
        <v>139.9</v>
      </c>
    </row>
    <row r="1894" spans="1:3">
      <c r="A1894" t="s">
        <v>1240</v>
      </c>
      <c r="B1894" t="s">
        <v>8874</v>
      </c>
      <c r="C1894">
        <v>141.97999999999999</v>
      </c>
    </row>
    <row r="1895" spans="1:3">
      <c r="A1895" t="s">
        <v>1241</v>
      </c>
      <c r="B1895" t="s">
        <v>8875</v>
      </c>
      <c r="C1895">
        <v>191.05</v>
      </c>
    </row>
    <row r="1896" spans="1:3">
      <c r="A1896" t="s">
        <v>1242</v>
      </c>
      <c r="B1896" t="s">
        <v>8876</v>
      </c>
      <c r="C1896">
        <v>139.9</v>
      </c>
    </row>
    <row r="1897" spans="1:3">
      <c r="A1897" t="s">
        <v>1243</v>
      </c>
      <c r="B1897" t="s">
        <v>8877</v>
      </c>
      <c r="C1897">
        <v>144.07</v>
      </c>
    </row>
    <row r="1898" spans="1:3">
      <c r="A1898" t="s">
        <v>1244</v>
      </c>
      <c r="B1898" t="s">
        <v>8878</v>
      </c>
      <c r="C1898">
        <v>144.07</v>
      </c>
    </row>
    <row r="1899" spans="1:3">
      <c r="A1899" t="s">
        <v>1245</v>
      </c>
      <c r="B1899" t="s">
        <v>8879</v>
      </c>
      <c r="C1899">
        <v>170.17</v>
      </c>
    </row>
    <row r="1900" spans="1:3">
      <c r="A1900" t="s">
        <v>1246</v>
      </c>
      <c r="B1900" t="s">
        <v>8880</v>
      </c>
      <c r="C1900">
        <v>191.05</v>
      </c>
    </row>
    <row r="1901" spans="1:3">
      <c r="A1901" t="s">
        <v>1247</v>
      </c>
      <c r="B1901" t="s">
        <v>8881</v>
      </c>
      <c r="C1901">
        <v>247.95</v>
      </c>
    </row>
    <row r="1902" spans="1:3">
      <c r="A1902" t="s">
        <v>1248</v>
      </c>
      <c r="B1902" t="s">
        <v>8882</v>
      </c>
      <c r="C1902">
        <v>139.9</v>
      </c>
    </row>
    <row r="1903" spans="1:3">
      <c r="A1903" t="s">
        <v>1249</v>
      </c>
      <c r="B1903" t="s">
        <v>8883</v>
      </c>
      <c r="C1903">
        <v>154.51</v>
      </c>
    </row>
    <row r="1904" spans="1:3">
      <c r="A1904" t="s">
        <v>1250</v>
      </c>
      <c r="B1904" t="s">
        <v>8884</v>
      </c>
      <c r="C1904">
        <v>170.17</v>
      </c>
    </row>
    <row r="1905" spans="1:3">
      <c r="A1905" t="s">
        <v>1251</v>
      </c>
      <c r="B1905" t="s">
        <v>8885</v>
      </c>
      <c r="C1905">
        <v>170.17</v>
      </c>
    </row>
    <row r="1906" spans="1:3">
      <c r="A1906" t="s">
        <v>1252</v>
      </c>
      <c r="B1906" t="s">
        <v>8886</v>
      </c>
      <c r="C1906">
        <v>170.17</v>
      </c>
    </row>
    <row r="1907" spans="1:3">
      <c r="A1907" t="s">
        <v>1253</v>
      </c>
      <c r="B1907" t="s">
        <v>8887</v>
      </c>
      <c r="C1907">
        <v>182.7</v>
      </c>
    </row>
    <row r="1908" spans="1:3">
      <c r="A1908" t="s">
        <v>1254</v>
      </c>
      <c r="B1908" t="s">
        <v>8888</v>
      </c>
      <c r="C1908">
        <v>269.35000000000002</v>
      </c>
    </row>
    <row r="1909" spans="1:3">
      <c r="A1909" t="s">
        <v>1255</v>
      </c>
      <c r="B1909" t="s">
        <v>8889</v>
      </c>
      <c r="C1909">
        <v>139.9</v>
      </c>
    </row>
    <row r="1910" spans="1:3">
      <c r="A1910" t="s">
        <v>1256</v>
      </c>
      <c r="B1910" t="s">
        <v>8890</v>
      </c>
      <c r="C1910">
        <v>191.05</v>
      </c>
    </row>
    <row r="1911" spans="1:3">
      <c r="A1911" t="s">
        <v>1257</v>
      </c>
      <c r="B1911" t="s">
        <v>8891</v>
      </c>
      <c r="C1911">
        <v>148.25</v>
      </c>
    </row>
    <row r="1912" spans="1:3">
      <c r="A1912" t="s">
        <v>1258</v>
      </c>
      <c r="B1912" t="s">
        <v>8892</v>
      </c>
      <c r="C1912">
        <v>170.17</v>
      </c>
    </row>
    <row r="1913" spans="1:3">
      <c r="A1913" t="s">
        <v>1259</v>
      </c>
      <c r="B1913" t="s">
        <v>8893</v>
      </c>
      <c r="C1913">
        <v>191.05</v>
      </c>
    </row>
    <row r="1914" spans="1:3">
      <c r="A1914" t="s">
        <v>1260</v>
      </c>
      <c r="B1914" t="s">
        <v>8894</v>
      </c>
      <c r="C1914">
        <v>170.17</v>
      </c>
    </row>
    <row r="1915" spans="1:3">
      <c r="A1915" t="s">
        <v>1261</v>
      </c>
      <c r="B1915" t="s">
        <v>8895</v>
      </c>
      <c r="C1915">
        <v>191.05</v>
      </c>
    </row>
    <row r="1916" spans="1:3">
      <c r="A1916" t="s">
        <v>1262</v>
      </c>
      <c r="B1916" t="s">
        <v>8896</v>
      </c>
      <c r="C1916">
        <v>298.58</v>
      </c>
    </row>
    <row r="1917" spans="1:3">
      <c r="A1917" t="s">
        <v>1263</v>
      </c>
      <c r="B1917" t="s">
        <v>8897</v>
      </c>
      <c r="C1917">
        <v>339.3</v>
      </c>
    </row>
    <row r="1918" spans="1:3">
      <c r="A1918" t="s">
        <v>1264</v>
      </c>
      <c r="B1918" t="s">
        <v>8898</v>
      </c>
      <c r="C1918">
        <v>182.7</v>
      </c>
    </row>
    <row r="1919" spans="1:3">
      <c r="A1919" t="s">
        <v>1265</v>
      </c>
      <c r="B1919" t="s">
        <v>8899</v>
      </c>
      <c r="C1919">
        <v>182.7</v>
      </c>
    </row>
    <row r="1920" spans="1:3">
      <c r="A1920" t="s">
        <v>1266</v>
      </c>
      <c r="B1920" t="s">
        <v>8900</v>
      </c>
      <c r="C1920">
        <v>250.56</v>
      </c>
    </row>
    <row r="1921" spans="1:3">
      <c r="A1921" t="s">
        <v>1267</v>
      </c>
      <c r="B1921" t="s">
        <v>8901</v>
      </c>
      <c r="C1921">
        <v>279.79000000000002</v>
      </c>
    </row>
    <row r="1922" spans="1:3">
      <c r="A1922" t="s">
        <v>1268</v>
      </c>
      <c r="B1922" t="s">
        <v>8902</v>
      </c>
      <c r="C1922">
        <v>339.3</v>
      </c>
    </row>
    <row r="1923" spans="1:3">
      <c r="A1923" t="s">
        <v>1269</v>
      </c>
      <c r="B1923" t="s">
        <v>8903</v>
      </c>
      <c r="C1923">
        <v>367.49</v>
      </c>
    </row>
    <row r="1924" spans="1:3">
      <c r="A1924" t="s">
        <v>1270</v>
      </c>
      <c r="B1924" t="s">
        <v>8904</v>
      </c>
      <c r="C1924">
        <v>228.64</v>
      </c>
    </row>
    <row r="1925" spans="1:3">
      <c r="A1925" t="s">
        <v>1271</v>
      </c>
      <c r="B1925" t="s">
        <v>8905</v>
      </c>
      <c r="C1925">
        <v>271.44</v>
      </c>
    </row>
    <row r="1926" spans="1:3">
      <c r="A1926" t="s">
        <v>1272</v>
      </c>
      <c r="B1926" t="s">
        <v>8906</v>
      </c>
      <c r="C1926">
        <v>191.05</v>
      </c>
    </row>
    <row r="1927" spans="1:3">
      <c r="A1927" t="s">
        <v>1273</v>
      </c>
      <c r="B1927" t="s">
        <v>8907</v>
      </c>
      <c r="C1927">
        <v>339.3</v>
      </c>
    </row>
    <row r="1928" spans="1:3">
      <c r="A1928" t="s">
        <v>1274</v>
      </c>
      <c r="B1928" t="s">
        <v>8908</v>
      </c>
      <c r="C1928">
        <v>367.49</v>
      </c>
    </row>
    <row r="1929" spans="1:3">
      <c r="A1929" t="s">
        <v>1275</v>
      </c>
      <c r="B1929" t="s">
        <v>8909</v>
      </c>
      <c r="C1929">
        <v>250.56</v>
      </c>
    </row>
    <row r="1930" spans="1:3">
      <c r="A1930" t="s">
        <v>1276</v>
      </c>
      <c r="B1930" t="s">
        <v>8910</v>
      </c>
      <c r="C1930">
        <v>250.56</v>
      </c>
    </row>
    <row r="1931" spans="1:3">
      <c r="A1931" t="s">
        <v>1277</v>
      </c>
      <c r="B1931" t="s">
        <v>8911</v>
      </c>
      <c r="C1931">
        <v>312.16000000000003</v>
      </c>
    </row>
    <row r="1932" spans="1:3">
      <c r="A1932" t="s">
        <v>1278</v>
      </c>
      <c r="B1932" t="s">
        <v>8912</v>
      </c>
      <c r="C1932">
        <v>367.49</v>
      </c>
    </row>
    <row r="1933" spans="1:3">
      <c r="A1933" t="s">
        <v>1279</v>
      </c>
      <c r="B1933" t="s">
        <v>8913</v>
      </c>
      <c r="C1933">
        <v>312.16000000000003</v>
      </c>
    </row>
    <row r="1934" spans="1:3">
      <c r="A1934" t="s">
        <v>1280</v>
      </c>
      <c r="B1934" t="s">
        <v>8914</v>
      </c>
      <c r="C1934">
        <v>292.32</v>
      </c>
    </row>
    <row r="1935" spans="1:3">
      <c r="A1935" t="s">
        <v>1281</v>
      </c>
      <c r="B1935" t="s">
        <v>8915</v>
      </c>
      <c r="C1935">
        <v>339.3</v>
      </c>
    </row>
    <row r="1936" spans="1:3">
      <c r="A1936" t="s">
        <v>1282</v>
      </c>
      <c r="B1936" t="s">
        <v>8916</v>
      </c>
      <c r="C1936">
        <v>250.56</v>
      </c>
    </row>
    <row r="1937" spans="1:3">
      <c r="A1937" t="s">
        <v>1283</v>
      </c>
      <c r="B1937" t="s">
        <v>8917</v>
      </c>
      <c r="C1937">
        <v>339.3</v>
      </c>
    </row>
    <row r="1938" spans="1:3">
      <c r="A1938" t="s">
        <v>1284</v>
      </c>
      <c r="B1938" t="s">
        <v>8918</v>
      </c>
      <c r="C1938">
        <v>367.49</v>
      </c>
    </row>
    <row r="1939" spans="1:3">
      <c r="A1939" t="s">
        <v>1285</v>
      </c>
      <c r="B1939" t="s">
        <v>8919</v>
      </c>
      <c r="C1939">
        <v>339.3</v>
      </c>
    </row>
    <row r="1940" spans="1:3">
      <c r="A1940" t="s">
        <v>1286</v>
      </c>
      <c r="B1940" t="s">
        <v>8920</v>
      </c>
      <c r="C1940">
        <v>367.49</v>
      </c>
    </row>
    <row r="1941" spans="1:3">
      <c r="A1941" t="s">
        <v>1287</v>
      </c>
      <c r="B1941" t="s">
        <v>8921</v>
      </c>
      <c r="C1941">
        <v>367.49</v>
      </c>
    </row>
    <row r="1942" spans="1:3">
      <c r="A1942" t="s">
        <v>1288</v>
      </c>
      <c r="B1942" t="s">
        <v>8922</v>
      </c>
      <c r="C1942">
        <v>367.49</v>
      </c>
    </row>
    <row r="1943" spans="1:3">
      <c r="A1943" t="s">
        <v>1289</v>
      </c>
      <c r="B1943" t="s">
        <v>8923</v>
      </c>
      <c r="C1943">
        <v>367.49</v>
      </c>
    </row>
    <row r="1944" spans="1:3">
      <c r="A1944" t="s">
        <v>1290</v>
      </c>
      <c r="B1944" t="s">
        <v>8924</v>
      </c>
      <c r="C1944">
        <v>367.49</v>
      </c>
    </row>
    <row r="1945" spans="1:3">
      <c r="A1945" t="s">
        <v>1291</v>
      </c>
      <c r="B1945" t="s">
        <v>8925</v>
      </c>
      <c r="C1945">
        <v>367.49</v>
      </c>
    </row>
    <row r="1946" spans="1:3">
      <c r="A1946" t="s">
        <v>4560</v>
      </c>
      <c r="B1946" t="s">
        <v>8926</v>
      </c>
      <c r="C1946">
        <v>1788.41</v>
      </c>
    </row>
    <row r="1947" spans="1:3">
      <c r="A1947" t="s">
        <v>4563</v>
      </c>
      <c r="B1947" t="s">
        <v>8927</v>
      </c>
      <c r="C1947">
        <v>2299.83</v>
      </c>
    </row>
    <row r="1948" spans="1:3">
      <c r="A1948" t="s">
        <v>4565</v>
      </c>
      <c r="B1948" t="s">
        <v>8928</v>
      </c>
      <c r="C1948">
        <v>3210.13</v>
      </c>
    </row>
    <row r="1949" spans="1:3">
      <c r="A1949" t="s">
        <v>4567</v>
      </c>
      <c r="B1949" t="s">
        <v>8929</v>
      </c>
      <c r="C1949">
        <v>2293.42</v>
      </c>
    </row>
    <row r="1950" spans="1:3">
      <c r="A1950" t="s">
        <v>4568</v>
      </c>
      <c r="B1950" t="s">
        <v>8930</v>
      </c>
      <c r="C1950">
        <v>2293.42</v>
      </c>
    </row>
    <row r="1951" spans="1:3">
      <c r="A1951" t="s">
        <v>4569</v>
      </c>
      <c r="B1951" t="s">
        <v>8931</v>
      </c>
      <c r="C1951">
        <v>2293.42</v>
      </c>
    </row>
    <row r="1952" spans="1:3">
      <c r="A1952" t="s">
        <v>4570</v>
      </c>
      <c r="B1952" t="s">
        <v>8932</v>
      </c>
      <c r="C1952">
        <v>2293.42</v>
      </c>
    </row>
    <row r="1953" spans="1:3">
      <c r="A1953" t="s">
        <v>4571</v>
      </c>
      <c r="B1953" t="s">
        <v>8933</v>
      </c>
      <c r="C1953">
        <v>2293.42</v>
      </c>
    </row>
    <row r="1954" spans="1:3">
      <c r="A1954" t="s">
        <v>4572</v>
      </c>
      <c r="B1954" t="s">
        <v>8934</v>
      </c>
      <c r="C1954">
        <v>2293.42</v>
      </c>
    </row>
    <row r="1955" spans="1:3">
      <c r="A1955" t="s">
        <v>4573</v>
      </c>
      <c r="B1955" t="s">
        <v>8935</v>
      </c>
      <c r="C1955">
        <v>2293.42</v>
      </c>
    </row>
    <row r="1956" spans="1:3">
      <c r="A1956" t="s">
        <v>1292</v>
      </c>
      <c r="B1956" t="s">
        <v>8936</v>
      </c>
      <c r="C1956">
        <v>671.29</v>
      </c>
    </row>
    <row r="1957" spans="1:3">
      <c r="A1957" t="s">
        <v>1293</v>
      </c>
      <c r="B1957" t="s">
        <v>8937</v>
      </c>
      <c r="C1957">
        <v>671.29</v>
      </c>
    </row>
    <row r="1958" spans="1:3">
      <c r="A1958" t="s">
        <v>1294</v>
      </c>
      <c r="B1958" t="s">
        <v>8938</v>
      </c>
      <c r="C1958">
        <v>671.29</v>
      </c>
    </row>
    <row r="1959" spans="1:3">
      <c r="A1959" t="s">
        <v>1295</v>
      </c>
      <c r="B1959" t="s">
        <v>8939</v>
      </c>
      <c r="C1959">
        <v>671.29</v>
      </c>
    </row>
    <row r="1960" spans="1:3">
      <c r="A1960" t="s">
        <v>1296</v>
      </c>
      <c r="B1960" t="s">
        <v>8940</v>
      </c>
      <c r="C1960">
        <v>671.29</v>
      </c>
    </row>
    <row r="1961" spans="1:3">
      <c r="A1961" t="s">
        <v>1297</v>
      </c>
      <c r="B1961" t="s">
        <v>8941</v>
      </c>
      <c r="C1961">
        <v>671.29</v>
      </c>
    </row>
    <row r="1962" spans="1:3">
      <c r="A1962" t="s">
        <v>1298</v>
      </c>
      <c r="B1962" t="s">
        <v>8942</v>
      </c>
      <c r="C1962">
        <v>671.29</v>
      </c>
    </row>
    <row r="1963" spans="1:3">
      <c r="A1963" t="s">
        <v>1299</v>
      </c>
      <c r="B1963" t="s">
        <v>8943</v>
      </c>
      <c r="C1963">
        <v>671.29</v>
      </c>
    </row>
    <row r="1964" spans="1:3">
      <c r="A1964" t="s">
        <v>1300</v>
      </c>
      <c r="B1964" t="s">
        <v>8944</v>
      </c>
      <c r="C1964">
        <v>671.29</v>
      </c>
    </row>
    <row r="1965" spans="1:3">
      <c r="A1965" t="s">
        <v>1301</v>
      </c>
      <c r="B1965" t="s">
        <v>8945</v>
      </c>
      <c r="C1965">
        <v>671.29</v>
      </c>
    </row>
    <row r="1966" spans="1:3">
      <c r="A1966" t="s">
        <v>1302</v>
      </c>
      <c r="B1966" t="s">
        <v>8946</v>
      </c>
      <c r="C1966">
        <v>671.29</v>
      </c>
    </row>
    <row r="1967" spans="1:3">
      <c r="A1967" t="s">
        <v>1303</v>
      </c>
      <c r="B1967" t="s">
        <v>8947</v>
      </c>
      <c r="C1967">
        <v>264.13</v>
      </c>
    </row>
    <row r="1968" spans="1:3">
      <c r="A1968" t="s">
        <v>1304</v>
      </c>
      <c r="B1968" t="s">
        <v>8948</v>
      </c>
      <c r="C1968">
        <v>264.13</v>
      </c>
    </row>
    <row r="1969" spans="1:3">
      <c r="A1969" t="s">
        <v>1305</v>
      </c>
      <c r="B1969" t="s">
        <v>8949</v>
      </c>
      <c r="C1969">
        <v>331.99</v>
      </c>
    </row>
    <row r="1970" spans="1:3">
      <c r="A1970" t="s">
        <v>1306</v>
      </c>
      <c r="B1970" t="s">
        <v>8950</v>
      </c>
      <c r="C1970">
        <v>331.99</v>
      </c>
    </row>
    <row r="1971" spans="1:3">
      <c r="A1971" t="s">
        <v>1307</v>
      </c>
      <c r="B1971" t="s">
        <v>8951</v>
      </c>
      <c r="C1971">
        <v>371.66</v>
      </c>
    </row>
    <row r="1972" spans="1:3">
      <c r="A1972" t="s">
        <v>1308</v>
      </c>
      <c r="B1972" t="s">
        <v>8952</v>
      </c>
      <c r="C1972">
        <v>903.06</v>
      </c>
    </row>
    <row r="1973" spans="1:3">
      <c r="A1973" t="s">
        <v>1309</v>
      </c>
      <c r="B1973" t="s">
        <v>8953</v>
      </c>
      <c r="C1973">
        <v>903.06</v>
      </c>
    </row>
    <row r="1974" spans="1:3">
      <c r="A1974" t="s">
        <v>1310</v>
      </c>
      <c r="B1974" t="s">
        <v>8954</v>
      </c>
      <c r="C1974">
        <v>903.06</v>
      </c>
    </row>
    <row r="1975" spans="1:3">
      <c r="A1975" t="s">
        <v>1311</v>
      </c>
      <c r="B1975" t="s">
        <v>8955</v>
      </c>
      <c r="C1975">
        <v>903.06</v>
      </c>
    </row>
    <row r="1976" spans="1:3">
      <c r="A1976" t="s">
        <v>1312</v>
      </c>
      <c r="B1976" t="s">
        <v>8956</v>
      </c>
      <c r="C1976">
        <v>903.06</v>
      </c>
    </row>
    <row r="1977" spans="1:3">
      <c r="A1977" t="s">
        <v>1313</v>
      </c>
      <c r="B1977" t="s">
        <v>8957</v>
      </c>
      <c r="C1977">
        <v>903.06</v>
      </c>
    </row>
    <row r="1978" spans="1:3">
      <c r="A1978" t="s">
        <v>1314</v>
      </c>
      <c r="B1978" t="s">
        <v>8958</v>
      </c>
      <c r="C1978">
        <v>903.06</v>
      </c>
    </row>
    <row r="1979" spans="1:3">
      <c r="A1979" t="s">
        <v>1315</v>
      </c>
      <c r="B1979" t="s">
        <v>8959</v>
      </c>
      <c r="C1979">
        <v>903.06</v>
      </c>
    </row>
    <row r="1980" spans="1:3">
      <c r="A1980" t="s">
        <v>1316</v>
      </c>
      <c r="B1980" t="s">
        <v>8960</v>
      </c>
      <c r="C1980">
        <v>903.06</v>
      </c>
    </row>
    <row r="1981" spans="1:3">
      <c r="A1981" t="s">
        <v>1317</v>
      </c>
      <c r="B1981" t="s">
        <v>8961</v>
      </c>
      <c r="C1981">
        <v>903.06</v>
      </c>
    </row>
    <row r="1982" spans="1:3">
      <c r="A1982" t="s">
        <v>1318</v>
      </c>
      <c r="B1982" t="s">
        <v>8962</v>
      </c>
      <c r="C1982">
        <v>903.06</v>
      </c>
    </row>
    <row r="1983" spans="1:3">
      <c r="A1983" t="s">
        <v>1319</v>
      </c>
      <c r="B1983" t="s">
        <v>8963</v>
      </c>
      <c r="C1983">
        <v>903.06</v>
      </c>
    </row>
    <row r="1984" spans="1:3">
      <c r="A1984" t="s">
        <v>1539</v>
      </c>
      <c r="B1984" t="s">
        <v>8964</v>
      </c>
      <c r="C1984">
        <v>195.08</v>
      </c>
    </row>
    <row r="1985" spans="1:3">
      <c r="A1985" t="s">
        <v>1540</v>
      </c>
      <c r="B1985" t="s">
        <v>8965</v>
      </c>
      <c r="C1985">
        <v>298.35000000000002</v>
      </c>
    </row>
    <row r="1986" spans="1:3">
      <c r="A1986" t="s">
        <v>1541</v>
      </c>
      <c r="B1986" t="s">
        <v>8966</v>
      </c>
      <c r="C1986">
        <v>470.48</v>
      </c>
    </row>
    <row r="1987" spans="1:3">
      <c r="A1987" t="s">
        <v>1542</v>
      </c>
      <c r="B1987" t="s">
        <v>8967</v>
      </c>
      <c r="C1987">
        <v>775.54</v>
      </c>
    </row>
    <row r="1988" spans="1:3">
      <c r="A1988" t="s">
        <v>1543</v>
      </c>
      <c r="B1988" t="s">
        <v>8968</v>
      </c>
      <c r="C1988">
        <v>481.95</v>
      </c>
    </row>
    <row r="1989" spans="1:3">
      <c r="A1989" t="s">
        <v>10740</v>
      </c>
      <c r="B1989" t="s">
        <v>10741</v>
      </c>
      <c r="C1989">
        <v>580.03</v>
      </c>
    </row>
    <row r="1990" spans="1:3">
      <c r="A1990" t="s">
        <v>1544</v>
      </c>
      <c r="B1990" t="s">
        <v>8969</v>
      </c>
      <c r="C1990">
        <v>678.11</v>
      </c>
    </row>
    <row r="1991" spans="1:3">
      <c r="A1991" t="s">
        <v>1545</v>
      </c>
      <c r="B1991" t="s">
        <v>8970</v>
      </c>
      <c r="C1991">
        <v>1042.6099999999999</v>
      </c>
    </row>
    <row r="1992" spans="1:3">
      <c r="A1992" t="s">
        <v>1546</v>
      </c>
      <c r="B1992" t="s">
        <v>8971</v>
      </c>
      <c r="C1992">
        <v>1228.5</v>
      </c>
    </row>
    <row r="1993" spans="1:3">
      <c r="A1993" t="s">
        <v>1547</v>
      </c>
      <c r="B1993" t="s">
        <v>8972</v>
      </c>
      <c r="C1993">
        <v>1461.01</v>
      </c>
    </row>
    <row r="1994" spans="1:3">
      <c r="A1994" t="s">
        <v>1548</v>
      </c>
      <c r="B1994" t="s">
        <v>8973</v>
      </c>
      <c r="C1994">
        <v>4049.62</v>
      </c>
    </row>
    <row r="1995" spans="1:3">
      <c r="A1995" t="s">
        <v>1549</v>
      </c>
      <c r="B1995" t="s">
        <v>8974</v>
      </c>
      <c r="C1995">
        <v>6176.06</v>
      </c>
    </row>
    <row r="1996" spans="1:3">
      <c r="A1996" t="s">
        <v>1550</v>
      </c>
      <c r="B1996" t="s">
        <v>8975</v>
      </c>
      <c r="C1996">
        <v>8278.7900000000009</v>
      </c>
    </row>
    <row r="1997" spans="1:3">
      <c r="A1997" t="s">
        <v>1551</v>
      </c>
      <c r="B1997" t="s">
        <v>8976</v>
      </c>
      <c r="C1997">
        <v>1209.06</v>
      </c>
    </row>
    <row r="1998" spans="1:3">
      <c r="A1998" t="s">
        <v>1552</v>
      </c>
      <c r="B1998" t="s">
        <v>8977</v>
      </c>
      <c r="C1998">
        <v>1323</v>
      </c>
    </row>
    <row r="1999" spans="1:3">
      <c r="A1999" t="s">
        <v>1553</v>
      </c>
      <c r="B1999" t="s">
        <v>8978</v>
      </c>
      <c r="C1999">
        <v>1344.06</v>
      </c>
    </row>
    <row r="2000" spans="1:3">
      <c r="A2000" t="s">
        <v>1554</v>
      </c>
      <c r="B2000" t="s">
        <v>8979</v>
      </c>
      <c r="C2000">
        <v>1545.75</v>
      </c>
    </row>
    <row r="2001" spans="1:3">
      <c r="A2001" t="s">
        <v>1555</v>
      </c>
      <c r="B2001" t="s">
        <v>8980</v>
      </c>
      <c r="C2001">
        <v>1728.88</v>
      </c>
    </row>
    <row r="2002" spans="1:3">
      <c r="A2002" t="s">
        <v>1556</v>
      </c>
      <c r="B2002" t="s">
        <v>8981</v>
      </c>
      <c r="C2002">
        <v>1687.5</v>
      </c>
    </row>
    <row r="2003" spans="1:3">
      <c r="A2003" t="s">
        <v>1557</v>
      </c>
      <c r="B2003" t="s">
        <v>8982</v>
      </c>
      <c r="C2003">
        <v>1909.92</v>
      </c>
    </row>
    <row r="2004" spans="1:3">
      <c r="A2004" t="s">
        <v>1558</v>
      </c>
      <c r="B2004" t="s">
        <v>8983</v>
      </c>
      <c r="C2004">
        <v>2254.2199999999998</v>
      </c>
    </row>
    <row r="2005" spans="1:3">
      <c r="A2005" t="s">
        <v>1559</v>
      </c>
      <c r="B2005" t="s">
        <v>8984</v>
      </c>
      <c r="C2005">
        <v>3337.19</v>
      </c>
    </row>
    <row r="2006" spans="1:3">
      <c r="A2006" t="s">
        <v>1560</v>
      </c>
      <c r="B2006" t="s">
        <v>8985</v>
      </c>
      <c r="C2006">
        <v>4839.3</v>
      </c>
    </row>
    <row r="2007" spans="1:3">
      <c r="A2007" t="s">
        <v>10742</v>
      </c>
      <c r="B2007" t="s">
        <v>10743</v>
      </c>
      <c r="C2007">
        <v>5641.41</v>
      </c>
    </row>
    <row r="2008" spans="1:3">
      <c r="A2008" t="s">
        <v>10744</v>
      </c>
      <c r="B2008" t="s">
        <v>10745</v>
      </c>
      <c r="C2008">
        <v>6743.51</v>
      </c>
    </row>
    <row r="2009" spans="1:3">
      <c r="A2009" t="s">
        <v>1561</v>
      </c>
      <c r="B2009" t="s">
        <v>8986</v>
      </c>
      <c r="C2009">
        <v>1444.77</v>
      </c>
    </row>
    <row r="2010" spans="1:3">
      <c r="A2010" t="s">
        <v>1562</v>
      </c>
      <c r="B2010" t="s">
        <v>8987</v>
      </c>
      <c r="C2010">
        <v>2093.7199999999998</v>
      </c>
    </row>
    <row r="2011" spans="1:3">
      <c r="A2011" t="s">
        <v>1563</v>
      </c>
      <c r="B2011" t="s">
        <v>8988</v>
      </c>
      <c r="C2011">
        <v>2322</v>
      </c>
    </row>
    <row r="2012" spans="1:3">
      <c r="A2012" t="s">
        <v>1564</v>
      </c>
      <c r="B2012" t="s">
        <v>8989</v>
      </c>
      <c r="C2012">
        <v>1444.77</v>
      </c>
    </row>
    <row r="2013" spans="1:3">
      <c r="A2013" t="s">
        <v>1565</v>
      </c>
      <c r="B2013" t="s">
        <v>8990</v>
      </c>
      <c r="C2013">
        <v>2093.7199999999998</v>
      </c>
    </row>
    <row r="2014" spans="1:3">
      <c r="A2014" t="s">
        <v>1566</v>
      </c>
      <c r="B2014" t="s">
        <v>8991</v>
      </c>
      <c r="C2014">
        <v>2322</v>
      </c>
    </row>
    <row r="2015" spans="1:3">
      <c r="A2015" t="s">
        <v>1567</v>
      </c>
      <c r="B2015" t="s">
        <v>8992</v>
      </c>
      <c r="C2015">
        <v>279.3</v>
      </c>
    </row>
    <row r="2016" spans="1:3">
      <c r="A2016" t="s">
        <v>1568</v>
      </c>
      <c r="B2016" t="s">
        <v>8993</v>
      </c>
      <c r="C2016">
        <v>399</v>
      </c>
    </row>
    <row r="2017" spans="1:3">
      <c r="A2017" t="s">
        <v>1569</v>
      </c>
      <c r="B2017" t="s">
        <v>8994</v>
      </c>
      <c r="C2017">
        <v>359.1</v>
      </c>
    </row>
    <row r="2018" spans="1:3">
      <c r="A2018" t="s">
        <v>1570</v>
      </c>
      <c r="B2018" t="s">
        <v>8995</v>
      </c>
      <c r="C2018">
        <v>798</v>
      </c>
    </row>
    <row r="2019" spans="1:3">
      <c r="A2019" t="s">
        <v>1571</v>
      </c>
      <c r="B2019" t="s">
        <v>8996</v>
      </c>
      <c r="C2019">
        <v>598.5</v>
      </c>
    </row>
    <row r="2020" spans="1:3">
      <c r="A2020" t="s">
        <v>1572</v>
      </c>
      <c r="B2020" t="s">
        <v>8997</v>
      </c>
      <c r="C2020">
        <v>798</v>
      </c>
    </row>
    <row r="2021" spans="1:3">
      <c r="A2021" t="s">
        <v>1573</v>
      </c>
      <c r="B2021" t="s">
        <v>8998</v>
      </c>
      <c r="C2021">
        <v>957.6</v>
      </c>
    </row>
    <row r="2022" spans="1:3">
      <c r="A2022" t="s">
        <v>1574</v>
      </c>
      <c r="B2022" t="s">
        <v>8999</v>
      </c>
      <c r="C2022">
        <v>1516.2</v>
      </c>
    </row>
    <row r="2023" spans="1:3">
      <c r="A2023" t="s">
        <v>1575</v>
      </c>
      <c r="B2023" t="s">
        <v>9000</v>
      </c>
      <c r="C2023">
        <v>1276.8</v>
      </c>
    </row>
    <row r="2024" spans="1:3">
      <c r="A2024" t="s">
        <v>1576</v>
      </c>
      <c r="B2024" t="s">
        <v>9001</v>
      </c>
      <c r="C2024">
        <v>1596</v>
      </c>
    </row>
    <row r="2025" spans="1:3">
      <c r="A2025" t="s">
        <v>1577</v>
      </c>
      <c r="B2025" t="s">
        <v>9002</v>
      </c>
      <c r="C2025">
        <v>2354.1</v>
      </c>
    </row>
    <row r="2026" spans="1:3">
      <c r="A2026" t="s">
        <v>1578</v>
      </c>
      <c r="B2026" t="s">
        <v>9003</v>
      </c>
      <c r="C2026">
        <v>1875.3</v>
      </c>
    </row>
    <row r="2027" spans="1:3">
      <c r="A2027" t="s">
        <v>1579</v>
      </c>
      <c r="B2027" t="s">
        <v>9004</v>
      </c>
      <c r="C2027">
        <v>3830.4</v>
      </c>
    </row>
    <row r="2028" spans="1:3">
      <c r="A2028" t="s">
        <v>1580</v>
      </c>
      <c r="B2028" t="s">
        <v>9005</v>
      </c>
      <c r="C2028">
        <v>3876</v>
      </c>
    </row>
    <row r="2029" spans="1:3">
      <c r="A2029" t="s">
        <v>1581</v>
      </c>
      <c r="B2029" t="s">
        <v>9006</v>
      </c>
      <c r="C2029">
        <v>798</v>
      </c>
    </row>
    <row r="2030" spans="1:3">
      <c r="A2030" t="s">
        <v>1582</v>
      </c>
      <c r="B2030" t="s">
        <v>9007</v>
      </c>
      <c r="C2030">
        <v>969</v>
      </c>
    </row>
    <row r="2031" spans="1:3">
      <c r="A2031" t="s">
        <v>10746</v>
      </c>
      <c r="B2031" t="s">
        <v>10747</v>
      </c>
      <c r="C2031">
        <v>335.8</v>
      </c>
    </row>
    <row r="2032" spans="1:3">
      <c r="A2032" t="s">
        <v>1583</v>
      </c>
      <c r="B2032" t="s">
        <v>9008</v>
      </c>
      <c r="C2032">
        <v>438.9</v>
      </c>
    </row>
    <row r="2033" spans="1:3">
      <c r="A2033" t="s">
        <v>1584</v>
      </c>
      <c r="B2033" t="s">
        <v>9009</v>
      </c>
      <c r="C2033">
        <v>598.5</v>
      </c>
    </row>
    <row r="2034" spans="1:3">
      <c r="A2034" t="s">
        <v>1585</v>
      </c>
      <c r="B2034" t="s">
        <v>9010</v>
      </c>
      <c r="C2034">
        <v>1307.58</v>
      </c>
    </row>
    <row r="2035" spans="1:3">
      <c r="A2035" t="s">
        <v>1586</v>
      </c>
      <c r="B2035" t="s">
        <v>9011</v>
      </c>
      <c r="C2035">
        <v>1407.9</v>
      </c>
    </row>
    <row r="2036" spans="1:3">
      <c r="A2036" t="s">
        <v>1587</v>
      </c>
      <c r="B2036" t="s">
        <v>9012</v>
      </c>
      <c r="C2036">
        <v>1653</v>
      </c>
    </row>
    <row r="2037" spans="1:3">
      <c r="A2037" t="s">
        <v>1588</v>
      </c>
      <c r="B2037" t="s">
        <v>9013</v>
      </c>
      <c r="C2037">
        <v>2225.2800000000002</v>
      </c>
    </row>
    <row r="2038" spans="1:3">
      <c r="A2038" t="s">
        <v>1589</v>
      </c>
      <c r="B2038" t="s">
        <v>9014</v>
      </c>
      <c r="C2038">
        <v>2455.56</v>
      </c>
    </row>
    <row r="2039" spans="1:3">
      <c r="A2039" t="s">
        <v>1590</v>
      </c>
      <c r="B2039" t="s">
        <v>9015</v>
      </c>
      <c r="C2039">
        <v>2876.22</v>
      </c>
    </row>
    <row r="2040" spans="1:3">
      <c r="A2040" t="s">
        <v>1028</v>
      </c>
      <c r="B2040" t="s">
        <v>9016</v>
      </c>
      <c r="C2040">
        <v>5967.27</v>
      </c>
    </row>
    <row r="2041" spans="1:3">
      <c r="A2041" t="s">
        <v>1029</v>
      </c>
      <c r="B2041" t="s">
        <v>9017</v>
      </c>
      <c r="C2041">
        <v>5967.27</v>
      </c>
    </row>
    <row r="2042" spans="1:3">
      <c r="A2042" t="s">
        <v>1030</v>
      </c>
      <c r="B2042" t="s">
        <v>9018</v>
      </c>
      <c r="C2042">
        <v>5967.27</v>
      </c>
    </row>
    <row r="2043" spans="1:3">
      <c r="A2043" t="s">
        <v>1031</v>
      </c>
      <c r="B2043" t="s">
        <v>9019</v>
      </c>
      <c r="C2043">
        <v>5967.27</v>
      </c>
    </row>
    <row r="2044" spans="1:3">
      <c r="A2044" t="s">
        <v>1032</v>
      </c>
      <c r="B2044" t="s">
        <v>9020</v>
      </c>
      <c r="C2044">
        <v>5967.27</v>
      </c>
    </row>
    <row r="2045" spans="1:3">
      <c r="A2045" t="s">
        <v>1033</v>
      </c>
      <c r="B2045" t="s">
        <v>9021</v>
      </c>
      <c r="C2045">
        <v>5967.27</v>
      </c>
    </row>
    <row r="2046" spans="1:3">
      <c r="A2046" t="s">
        <v>1034</v>
      </c>
      <c r="B2046" t="s">
        <v>9022</v>
      </c>
      <c r="C2046">
        <v>5967.27</v>
      </c>
    </row>
    <row r="2047" spans="1:3">
      <c r="A2047" t="s">
        <v>1035</v>
      </c>
      <c r="B2047" t="s">
        <v>9023</v>
      </c>
      <c r="C2047">
        <v>5967.27</v>
      </c>
    </row>
    <row r="2048" spans="1:3">
      <c r="A2048" t="s">
        <v>1036</v>
      </c>
      <c r="B2048" t="s">
        <v>9024</v>
      </c>
      <c r="C2048">
        <v>5967.27</v>
      </c>
    </row>
    <row r="2049" spans="1:3">
      <c r="A2049" t="s">
        <v>1037</v>
      </c>
      <c r="B2049" t="s">
        <v>9025</v>
      </c>
      <c r="C2049">
        <v>5967.27</v>
      </c>
    </row>
    <row r="2050" spans="1:3">
      <c r="A2050" t="s">
        <v>1038</v>
      </c>
      <c r="B2050" t="s">
        <v>9026</v>
      </c>
      <c r="C2050">
        <v>5967.27</v>
      </c>
    </row>
    <row r="2051" spans="1:3">
      <c r="A2051" t="s">
        <v>1039</v>
      </c>
      <c r="B2051" t="s">
        <v>9027</v>
      </c>
      <c r="C2051">
        <v>5967.27</v>
      </c>
    </row>
    <row r="2052" spans="1:3">
      <c r="A2052" t="s">
        <v>1040</v>
      </c>
      <c r="B2052" t="s">
        <v>9028</v>
      </c>
      <c r="C2052">
        <v>5967.27</v>
      </c>
    </row>
    <row r="2053" spans="1:3">
      <c r="A2053" t="s">
        <v>1041</v>
      </c>
      <c r="B2053" t="s">
        <v>9029</v>
      </c>
      <c r="C2053">
        <v>5967.27</v>
      </c>
    </row>
    <row r="2054" spans="1:3">
      <c r="A2054" t="s">
        <v>1042</v>
      </c>
      <c r="B2054" t="s">
        <v>9030</v>
      </c>
      <c r="C2054">
        <v>5967.27</v>
      </c>
    </row>
    <row r="2055" spans="1:3">
      <c r="A2055" t="s">
        <v>1043</v>
      </c>
      <c r="B2055" t="s">
        <v>9031</v>
      </c>
      <c r="C2055">
        <v>5967.27</v>
      </c>
    </row>
    <row r="2056" spans="1:3">
      <c r="A2056" t="s">
        <v>1044</v>
      </c>
      <c r="B2056" t="s">
        <v>9032</v>
      </c>
      <c r="C2056">
        <v>5967.27</v>
      </c>
    </row>
    <row r="2057" spans="1:3">
      <c r="A2057" t="s">
        <v>1045</v>
      </c>
      <c r="B2057" t="s">
        <v>9033</v>
      </c>
      <c r="C2057">
        <v>5967.27</v>
      </c>
    </row>
    <row r="2058" spans="1:3">
      <c r="A2058" t="s">
        <v>1046</v>
      </c>
      <c r="B2058" t="s">
        <v>9034</v>
      </c>
      <c r="C2058">
        <v>5967.27</v>
      </c>
    </row>
    <row r="2059" spans="1:3">
      <c r="A2059" t="s">
        <v>1047</v>
      </c>
      <c r="B2059" t="s">
        <v>9035</v>
      </c>
      <c r="C2059">
        <v>5967.27</v>
      </c>
    </row>
    <row r="2060" spans="1:3">
      <c r="A2060" t="s">
        <v>1048</v>
      </c>
      <c r="B2060" t="s">
        <v>9036</v>
      </c>
      <c r="C2060">
        <v>5967.27</v>
      </c>
    </row>
    <row r="2061" spans="1:3">
      <c r="A2061" t="s">
        <v>1049</v>
      </c>
      <c r="B2061" t="s">
        <v>9037</v>
      </c>
      <c r="C2061">
        <v>5967.27</v>
      </c>
    </row>
    <row r="2062" spans="1:3">
      <c r="A2062" t="s">
        <v>1050</v>
      </c>
      <c r="B2062" t="s">
        <v>9038</v>
      </c>
      <c r="C2062">
        <v>5967.27</v>
      </c>
    </row>
    <row r="2063" spans="1:3">
      <c r="A2063" t="s">
        <v>1051</v>
      </c>
      <c r="B2063" t="s">
        <v>9039</v>
      </c>
      <c r="C2063">
        <v>5462.83</v>
      </c>
    </row>
    <row r="2064" spans="1:3">
      <c r="A2064" t="s">
        <v>1052</v>
      </c>
      <c r="B2064" t="s">
        <v>9040</v>
      </c>
      <c r="C2064">
        <v>5967.27</v>
      </c>
    </row>
    <row r="2065" spans="1:3">
      <c r="A2065" t="s">
        <v>1053</v>
      </c>
      <c r="B2065" t="s">
        <v>9041</v>
      </c>
      <c r="C2065">
        <v>5967.27</v>
      </c>
    </row>
    <row r="2066" spans="1:3">
      <c r="A2066" t="s">
        <v>1054</v>
      </c>
      <c r="B2066" t="s">
        <v>9042</v>
      </c>
      <c r="C2066">
        <v>5967.27</v>
      </c>
    </row>
    <row r="2067" spans="1:3">
      <c r="A2067" t="s">
        <v>1055</v>
      </c>
      <c r="B2067" t="s">
        <v>9043</v>
      </c>
      <c r="C2067">
        <v>5967.27</v>
      </c>
    </row>
    <row r="2068" spans="1:3">
      <c r="A2068" t="s">
        <v>1056</v>
      </c>
      <c r="B2068" t="s">
        <v>9044</v>
      </c>
      <c r="C2068">
        <v>5462.83</v>
      </c>
    </row>
    <row r="2069" spans="1:3">
      <c r="A2069" t="s">
        <v>1057</v>
      </c>
      <c r="B2069" t="s">
        <v>9045</v>
      </c>
      <c r="C2069">
        <v>5967.27</v>
      </c>
    </row>
    <row r="2070" spans="1:3">
      <c r="A2070" t="s">
        <v>1058</v>
      </c>
      <c r="B2070" t="s">
        <v>9046</v>
      </c>
      <c r="C2070">
        <v>5967.27</v>
      </c>
    </row>
    <row r="2071" spans="1:3">
      <c r="A2071" t="s">
        <v>1059</v>
      </c>
      <c r="B2071" t="s">
        <v>9047</v>
      </c>
      <c r="C2071">
        <v>5967.27</v>
      </c>
    </row>
    <row r="2072" spans="1:3">
      <c r="A2072" t="s">
        <v>1060</v>
      </c>
      <c r="B2072" t="s">
        <v>9048</v>
      </c>
      <c r="C2072">
        <v>5967.27</v>
      </c>
    </row>
    <row r="2073" spans="1:3">
      <c r="A2073" t="s">
        <v>1061</v>
      </c>
      <c r="B2073" t="s">
        <v>9049</v>
      </c>
      <c r="C2073">
        <v>5967.27</v>
      </c>
    </row>
    <row r="2074" spans="1:3">
      <c r="A2074" t="s">
        <v>1062</v>
      </c>
      <c r="B2074" t="s">
        <v>9050</v>
      </c>
      <c r="C2074">
        <v>5967.27</v>
      </c>
    </row>
    <row r="2075" spans="1:3">
      <c r="A2075" t="s">
        <v>1063</v>
      </c>
      <c r="B2075" t="s">
        <v>9051</v>
      </c>
      <c r="C2075">
        <v>5967.27</v>
      </c>
    </row>
    <row r="2076" spans="1:3">
      <c r="A2076" t="s">
        <v>1064</v>
      </c>
      <c r="B2076" t="s">
        <v>9052</v>
      </c>
      <c r="C2076">
        <v>5967.27</v>
      </c>
    </row>
    <row r="2077" spans="1:3">
      <c r="A2077" t="s">
        <v>1065</v>
      </c>
      <c r="B2077" t="s">
        <v>9053</v>
      </c>
      <c r="C2077">
        <v>5967.27</v>
      </c>
    </row>
    <row r="2078" spans="1:3">
      <c r="A2078" t="s">
        <v>1066</v>
      </c>
      <c r="B2078" t="s">
        <v>9054</v>
      </c>
      <c r="C2078">
        <v>5967.27</v>
      </c>
    </row>
    <row r="2079" spans="1:3">
      <c r="A2079" t="s">
        <v>1067</v>
      </c>
      <c r="B2079" t="s">
        <v>9055</v>
      </c>
      <c r="C2079">
        <v>5979.93</v>
      </c>
    </row>
    <row r="2080" spans="1:3">
      <c r="A2080" t="s">
        <v>4785</v>
      </c>
      <c r="C2080">
        <v>0</v>
      </c>
    </row>
    <row r="2081" spans="1:3">
      <c r="A2081" t="s">
        <v>6577</v>
      </c>
      <c r="B2081" t="s">
        <v>10424</v>
      </c>
      <c r="C2081">
        <v>0</v>
      </c>
    </row>
    <row r="2082" spans="1:3">
      <c r="A2082" t="s">
        <v>6578</v>
      </c>
      <c r="B2082" t="s">
        <v>10425</v>
      </c>
      <c r="C2082">
        <v>0</v>
      </c>
    </row>
    <row r="2083" spans="1:3">
      <c r="A2083" t="s">
        <v>6579</v>
      </c>
      <c r="B2083" t="s">
        <v>10426</v>
      </c>
      <c r="C2083">
        <v>0</v>
      </c>
    </row>
    <row r="2084" spans="1:3">
      <c r="A2084" t="s">
        <v>1627</v>
      </c>
      <c r="B2084" t="s">
        <v>9057</v>
      </c>
      <c r="C2084">
        <v>52.79</v>
      </c>
    </row>
    <row r="2085" spans="1:3">
      <c r="A2085" t="s">
        <v>1628</v>
      </c>
      <c r="B2085" t="s">
        <v>9058</v>
      </c>
      <c r="C2085">
        <v>70.39</v>
      </c>
    </row>
    <row r="2086" spans="1:3">
      <c r="A2086" t="s">
        <v>1629</v>
      </c>
      <c r="B2086" t="s">
        <v>9059</v>
      </c>
      <c r="C2086">
        <v>87.97</v>
      </c>
    </row>
    <row r="2087" spans="1:3">
      <c r="A2087" t="s">
        <v>1630</v>
      </c>
      <c r="B2087" t="s">
        <v>9060</v>
      </c>
      <c r="C2087">
        <v>77.180000000000007</v>
      </c>
    </row>
    <row r="2088" spans="1:3">
      <c r="A2088" t="s">
        <v>1631</v>
      </c>
      <c r="B2088" t="s">
        <v>9061</v>
      </c>
      <c r="C2088">
        <v>88.17</v>
      </c>
    </row>
    <row r="2089" spans="1:3">
      <c r="A2089" t="s">
        <v>1632</v>
      </c>
      <c r="B2089" t="s">
        <v>9062</v>
      </c>
      <c r="C2089">
        <v>143.31</v>
      </c>
    </row>
    <row r="2090" spans="1:3">
      <c r="A2090" t="s">
        <v>1633</v>
      </c>
      <c r="B2090" t="s">
        <v>9063</v>
      </c>
      <c r="C2090">
        <v>165.43</v>
      </c>
    </row>
    <row r="2091" spans="1:3">
      <c r="A2091" t="s">
        <v>1634</v>
      </c>
      <c r="B2091" t="s">
        <v>9064</v>
      </c>
      <c r="C2091">
        <v>94.37</v>
      </c>
    </row>
    <row r="2092" spans="1:3">
      <c r="A2092" t="s">
        <v>1635</v>
      </c>
      <c r="B2092" t="s">
        <v>9065</v>
      </c>
      <c r="C2092">
        <v>121.36</v>
      </c>
    </row>
    <row r="2093" spans="1:3">
      <c r="A2093" t="s">
        <v>1636</v>
      </c>
      <c r="B2093" t="s">
        <v>9066</v>
      </c>
      <c r="C2093">
        <v>134.87</v>
      </c>
    </row>
    <row r="2094" spans="1:3">
      <c r="A2094" t="s">
        <v>1637</v>
      </c>
      <c r="B2094" t="s">
        <v>9067</v>
      </c>
      <c r="C2094">
        <v>175.34</v>
      </c>
    </row>
    <row r="2095" spans="1:3">
      <c r="A2095" t="s">
        <v>1638</v>
      </c>
      <c r="B2095" t="s">
        <v>9068</v>
      </c>
      <c r="C2095">
        <v>202.27</v>
      </c>
    </row>
    <row r="2096" spans="1:3">
      <c r="A2096" t="s">
        <v>1639</v>
      </c>
      <c r="B2096" t="s">
        <v>9069</v>
      </c>
      <c r="C2096">
        <v>242.79</v>
      </c>
    </row>
    <row r="2097" spans="1:3">
      <c r="A2097" t="s">
        <v>1640</v>
      </c>
      <c r="B2097" t="s">
        <v>9070</v>
      </c>
      <c r="C2097">
        <v>269.73</v>
      </c>
    </row>
    <row r="2098" spans="1:3">
      <c r="A2098" t="s">
        <v>1641</v>
      </c>
      <c r="B2098" t="s">
        <v>9071</v>
      </c>
      <c r="C2098">
        <v>303.47000000000003</v>
      </c>
    </row>
    <row r="2099" spans="1:3">
      <c r="A2099" t="s">
        <v>1642</v>
      </c>
      <c r="B2099" t="s">
        <v>9072</v>
      </c>
      <c r="C2099">
        <v>335.36</v>
      </c>
    </row>
    <row r="2100" spans="1:3">
      <c r="A2100" t="s">
        <v>1643</v>
      </c>
      <c r="B2100" t="s">
        <v>9073</v>
      </c>
      <c r="C2100">
        <v>140.32</v>
      </c>
    </row>
    <row r="2101" spans="1:3">
      <c r="A2101" t="s">
        <v>1644</v>
      </c>
      <c r="B2101" t="s">
        <v>9074</v>
      </c>
      <c r="C2101">
        <v>254.95</v>
      </c>
    </row>
    <row r="2102" spans="1:3">
      <c r="A2102" t="s">
        <v>1645</v>
      </c>
      <c r="B2102" t="s">
        <v>9075</v>
      </c>
      <c r="C2102">
        <v>340</v>
      </c>
    </row>
    <row r="2103" spans="1:3">
      <c r="A2103" t="s">
        <v>1646</v>
      </c>
      <c r="B2103" t="s">
        <v>9076</v>
      </c>
      <c r="C2103">
        <v>424.96</v>
      </c>
    </row>
    <row r="2104" spans="1:3">
      <c r="A2104" t="s">
        <v>1647</v>
      </c>
      <c r="B2104" t="s">
        <v>9077</v>
      </c>
      <c r="C2104">
        <v>195.86</v>
      </c>
    </row>
    <row r="2105" spans="1:3">
      <c r="A2105" t="s">
        <v>1648</v>
      </c>
      <c r="B2105" t="s">
        <v>9078</v>
      </c>
      <c r="C2105">
        <v>254.58</v>
      </c>
    </row>
    <row r="2106" spans="1:3">
      <c r="A2106" t="s">
        <v>1649</v>
      </c>
      <c r="B2106" t="s">
        <v>9079</v>
      </c>
      <c r="C2106">
        <v>293.77999999999997</v>
      </c>
    </row>
    <row r="2107" spans="1:3">
      <c r="A2107" t="s">
        <v>1650</v>
      </c>
      <c r="B2107" t="s">
        <v>9080</v>
      </c>
      <c r="C2107">
        <v>391.72</v>
      </c>
    </row>
    <row r="2108" spans="1:3">
      <c r="A2108" t="s">
        <v>1651</v>
      </c>
      <c r="B2108" t="s">
        <v>9081</v>
      </c>
      <c r="C2108">
        <v>489.64</v>
      </c>
    </row>
    <row r="2109" spans="1:3">
      <c r="A2109" t="s">
        <v>1652</v>
      </c>
      <c r="B2109" t="s">
        <v>9082</v>
      </c>
      <c r="C2109">
        <v>275.19</v>
      </c>
    </row>
    <row r="2110" spans="1:3">
      <c r="A2110" t="s">
        <v>1653</v>
      </c>
      <c r="B2110" t="s">
        <v>9083</v>
      </c>
      <c r="C2110">
        <v>355.19</v>
      </c>
    </row>
    <row r="2111" spans="1:3">
      <c r="A2111" t="s">
        <v>1654</v>
      </c>
      <c r="B2111" t="s">
        <v>9084</v>
      </c>
      <c r="C2111">
        <v>447.77</v>
      </c>
    </row>
    <row r="2112" spans="1:3">
      <c r="A2112" t="s">
        <v>1655</v>
      </c>
      <c r="B2112" t="s">
        <v>9085</v>
      </c>
      <c r="C2112">
        <v>559.72</v>
      </c>
    </row>
    <row r="2113" spans="1:3">
      <c r="A2113" t="s">
        <v>1656</v>
      </c>
      <c r="B2113" t="s">
        <v>9086</v>
      </c>
      <c r="C2113">
        <v>304.83</v>
      </c>
    </row>
    <row r="2114" spans="1:3">
      <c r="A2114" t="s">
        <v>1657</v>
      </c>
      <c r="B2114" t="s">
        <v>9087</v>
      </c>
      <c r="C2114">
        <v>381.02</v>
      </c>
    </row>
    <row r="2115" spans="1:3">
      <c r="A2115" t="s">
        <v>1658</v>
      </c>
      <c r="B2115" t="s">
        <v>9088</v>
      </c>
      <c r="C2115">
        <v>508.05</v>
      </c>
    </row>
    <row r="2116" spans="1:3">
      <c r="A2116" t="s">
        <v>1659</v>
      </c>
      <c r="B2116" t="s">
        <v>9089</v>
      </c>
      <c r="C2116">
        <v>635.04999999999995</v>
      </c>
    </row>
    <row r="2117" spans="1:3">
      <c r="A2117" t="s">
        <v>1660</v>
      </c>
      <c r="B2117" t="s">
        <v>9090</v>
      </c>
      <c r="C2117">
        <v>762.1</v>
      </c>
    </row>
    <row r="2118" spans="1:3">
      <c r="A2118" t="s">
        <v>1661</v>
      </c>
      <c r="B2118" t="s">
        <v>9091</v>
      </c>
      <c r="C2118">
        <v>889.12</v>
      </c>
    </row>
    <row r="2119" spans="1:3">
      <c r="A2119" t="s">
        <v>1662</v>
      </c>
      <c r="B2119" t="s">
        <v>9092</v>
      </c>
      <c r="C2119">
        <v>1016.17</v>
      </c>
    </row>
    <row r="2120" spans="1:3">
      <c r="A2120" t="s">
        <v>1663</v>
      </c>
      <c r="B2120" t="s">
        <v>9093</v>
      </c>
      <c r="C2120">
        <v>792.16</v>
      </c>
    </row>
    <row r="2121" spans="1:3">
      <c r="A2121" t="s">
        <v>1664</v>
      </c>
      <c r="B2121" t="s">
        <v>9094</v>
      </c>
      <c r="C2121">
        <v>1045.29</v>
      </c>
    </row>
    <row r="2122" spans="1:3">
      <c r="A2122" t="s">
        <v>1665</v>
      </c>
      <c r="B2122" t="s">
        <v>9095</v>
      </c>
      <c r="C2122">
        <v>1031.1300000000001</v>
      </c>
    </row>
    <row r="2123" spans="1:3">
      <c r="A2123" t="s">
        <v>1666</v>
      </c>
      <c r="B2123" t="s">
        <v>9096</v>
      </c>
      <c r="C2123">
        <v>1528.31</v>
      </c>
    </row>
    <row r="2124" spans="1:3">
      <c r="A2124" t="s">
        <v>1667</v>
      </c>
      <c r="B2124" t="s">
        <v>9097</v>
      </c>
      <c r="C2124">
        <v>1765.3</v>
      </c>
    </row>
    <row r="2125" spans="1:3">
      <c r="A2125" t="s">
        <v>1668</v>
      </c>
      <c r="B2125" t="s">
        <v>9098</v>
      </c>
      <c r="C2125">
        <v>2002.37</v>
      </c>
    </row>
    <row r="2126" spans="1:3">
      <c r="A2126" t="s">
        <v>1669</v>
      </c>
      <c r="B2126" t="s">
        <v>9099</v>
      </c>
      <c r="C2126">
        <v>1249.54</v>
      </c>
    </row>
    <row r="2127" spans="1:3">
      <c r="A2127" t="s">
        <v>1670</v>
      </c>
      <c r="B2127" t="s">
        <v>9100</v>
      </c>
      <c r="C2127">
        <v>1571.08</v>
      </c>
    </row>
    <row r="2128" spans="1:3">
      <c r="A2128" t="s">
        <v>1671</v>
      </c>
      <c r="B2128" t="s">
        <v>9101</v>
      </c>
      <c r="C2128">
        <v>1852.77</v>
      </c>
    </row>
    <row r="2129" spans="1:3">
      <c r="A2129" t="s">
        <v>1672</v>
      </c>
      <c r="B2129" t="s">
        <v>9102</v>
      </c>
      <c r="C2129">
        <v>1410.47</v>
      </c>
    </row>
    <row r="2130" spans="1:3">
      <c r="A2130" t="s">
        <v>1673</v>
      </c>
      <c r="B2130" t="s">
        <v>9103</v>
      </c>
      <c r="C2130">
        <v>1730.81</v>
      </c>
    </row>
    <row r="2131" spans="1:3">
      <c r="A2131" t="s">
        <v>1674</v>
      </c>
      <c r="B2131" t="s">
        <v>9104</v>
      </c>
      <c r="C2131">
        <v>2058.15</v>
      </c>
    </row>
    <row r="2132" spans="1:3">
      <c r="A2132" t="s">
        <v>1675</v>
      </c>
      <c r="B2132" t="s">
        <v>9105</v>
      </c>
      <c r="C2132">
        <v>2393.75</v>
      </c>
    </row>
    <row r="2133" spans="1:3">
      <c r="A2133" t="s">
        <v>1676</v>
      </c>
      <c r="B2133" t="s">
        <v>9106</v>
      </c>
      <c r="C2133">
        <v>2724.13</v>
      </c>
    </row>
    <row r="2134" spans="1:3">
      <c r="A2134" t="s">
        <v>1677</v>
      </c>
      <c r="B2134" t="s">
        <v>9107</v>
      </c>
      <c r="C2134">
        <v>3196.89</v>
      </c>
    </row>
    <row r="2135" spans="1:3">
      <c r="A2135" t="s">
        <v>1678</v>
      </c>
      <c r="B2135" t="s">
        <v>9108</v>
      </c>
      <c r="C2135">
        <v>2814.74</v>
      </c>
    </row>
    <row r="2136" spans="1:3">
      <c r="A2136" t="s">
        <v>1679</v>
      </c>
      <c r="B2136" t="s">
        <v>9109</v>
      </c>
      <c r="C2136">
        <v>3361.63</v>
      </c>
    </row>
    <row r="2137" spans="1:3">
      <c r="A2137" t="s">
        <v>1680</v>
      </c>
      <c r="B2137" t="s">
        <v>9110</v>
      </c>
      <c r="C2137">
        <v>3805.52</v>
      </c>
    </row>
    <row r="2138" spans="1:3">
      <c r="A2138" t="s">
        <v>1681</v>
      </c>
      <c r="B2138" t="s">
        <v>9111</v>
      </c>
      <c r="C2138">
        <v>4300.95</v>
      </c>
    </row>
    <row r="2139" spans="1:3">
      <c r="A2139" t="s">
        <v>1960</v>
      </c>
      <c r="B2139" t="s">
        <v>9112</v>
      </c>
      <c r="C2139">
        <v>71.48</v>
      </c>
    </row>
    <row r="2140" spans="1:3">
      <c r="A2140" t="s">
        <v>1961</v>
      </c>
      <c r="B2140" t="s">
        <v>9113</v>
      </c>
      <c r="C2140">
        <v>71.48</v>
      </c>
    </row>
    <row r="2141" spans="1:3">
      <c r="A2141" t="s">
        <v>1962</v>
      </c>
      <c r="B2141" t="s">
        <v>9114</v>
      </c>
      <c r="C2141">
        <v>88.8</v>
      </c>
    </row>
    <row r="2142" spans="1:3">
      <c r="A2142" t="s">
        <v>1963</v>
      </c>
      <c r="B2142" t="s">
        <v>9115</v>
      </c>
      <c r="C2142">
        <v>95.6</v>
      </c>
    </row>
    <row r="2143" spans="1:3">
      <c r="A2143" t="s">
        <v>1964</v>
      </c>
      <c r="B2143" t="s">
        <v>9116</v>
      </c>
      <c r="C2143">
        <v>103.72</v>
      </c>
    </row>
    <row r="2144" spans="1:3">
      <c r="A2144" t="s">
        <v>1965</v>
      </c>
      <c r="B2144" t="s">
        <v>9117</v>
      </c>
      <c r="C2144">
        <v>113.32</v>
      </c>
    </row>
    <row r="2145" spans="1:3">
      <c r="A2145" t="s">
        <v>1966</v>
      </c>
      <c r="B2145" t="s">
        <v>9118</v>
      </c>
      <c r="C2145">
        <v>71.48</v>
      </c>
    </row>
    <row r="2146" spans="1:3">
      <c r="A2146" t="s">
        <v>1967</v>
      </c>
      <c r="B2146" t="s">
        <v>9119</v>
      </c>
      <c r="C2146">
        <v>71.48</v>
      </c>
    </row>
    <row r="2147" spans="1:3">
      <c r="A2147" t="s">
        <v>1968</v>
      </c>
      <c r="B2147" t="s">
        <v>9120</v>
      </c>
      <c r="C2147">
        <v>88.8</v>
      </c>
    </row>
    <row r="2148" spans="1:3">
      <c r="A2148" t="s">
        <v>1969</v>
      </c>
      <c r="B2148" t="s">
        <v>9121</v>
      </c>
      <c r="C2148">
        <v>95.6</v>
      </c>
    </row>
    <row r="2149" spans="1:3">
      <c r="A2149" t="s">
        <v>1970</v>
      </c>
      <c r="B2149" t="s">
        <v>9122</v>
      </c>
      <c r="C2149">
        <v>103.72</v>
      </c>
    </row>
    <row r="2150" spans="1:3">
      <c r="A2150" t="s">
        <v>1971</v>
      </c>
      <c r="B2150" t="s">
        <v>9123</v>
      </c>
      <c r="C2150">
        <v>113.32</v>
      </c>
    </row>
    <row r="2151" spans="1:3">
      <c r="A2151" t="s">
        <v>1972</v>
      </c>
      <c r="B2151" t="s">
        <v>9124</v>
      </c>
      <c r="C2151">
        <v>71.48</v>
      </c>
    </row>
    <row r="2152" spans="1:3">
      <c r="A2152" t="s">
        <v>1973</v>
      </c>
      <c r="B2152" t="s">
        <v>9125</v>
      </c>
      <c r="C2152">
        <v>71.48</v>
      </c>
    </row>
    <row r="2153" spans="1:3">
      <c r="A2153" t="s">
        <v>1974</v>
      </c>
      <c r="B2153" t="s">
        <v>9126</v>
      </c>
      <c r="C2153">
        <v>88.8</v>
      </c>
    </row>
    <row r="2154" spans="1:3">
      <c r="A2154" t="s">
        <v>1975</v>
      </c>
      <c r="B2154" t="s">
        <v>9127</v>
      </c>
      <c r="C2154">
        <v>95.6</v>
      </c>
    </row>
    <row r="2155" spans="1:3">
      <c r="A2155" t="s">
        <v>1976</v>
      </c>
      <c r="B2155" t="s">
        <v>9128</v>
      </c>
      <c r="C2155">
        <v>103.72</v>
      </c>
    </row>
    <row r="2156" spans="1:3">
      <c r="A2156" t="s">
        <v>1977</v>
      </c>
      <c r="B2156" t="s">
        <v>9129</v>
      </c>
      <c r="C2156">
        <v>113.32</v>
      </c>
    </row>
    <row r="2157" spans="1:3">
      <c r="A2157" t="s">
        <v>1978</v>
      </c>
      <c r="B2157" t="s">
        <v>9130</v>
      </c>
      <c r="C2157">
        <v>101.84</v>
      </c>
    </row>
    <row r="2158" spans="1:3">
      <c r="A2158" t="s">
        <v>1979</v>
      </c>
      <c r="B2158" t="s">
        <v>9131</v>
      </c>
      <c r="C2158">
        <v>101.84</v>
      </c>
    </row>
    <row r="2159" spans="1:3">
      <c r="A2159" t="s">
        <v>1980</v>
      </c>
      <c r="B2159" t="s">
        <v>9132</v>
      </c>
      <c r="C2159">
        <v>114.08</v>
      </c>
    </row>
    <row r="2160" spans="1:3">
      <c r="A2160" t="s">
        <v>1981</v>
      </c>
      <c r="B2160" t="s">
        <v>9133</v>
      </c>
      <c r="C2160">
        <v>130.84</v>
      </c>
    </row>
    <row r="2161" spans="1:3">
      <c r="A2161" t="s">
        <v>1982</v>
      </c>
      <c r="B2161" t="s">
        <v>9134</v>
      </c>
      <c r="C2161">
        <v>136.12</v>
      </c>
    </row>
    <row r="2162" spans="1:3">
      <c r="A2162" t="s">
        <v>1983</v>
      </c>
      <c r="B2162" t="s">
        <v>9135</v>
      </c>
      <c r="C2162">
        <v>144.44</v>
      </c>
    </row>
    <row r="2163" spans="1:3">
      <c r="A2163" t="s">
        <v>1984</v>
      </c>
      <c r="B2163" t="s">
        <v>9136</v>
      </c>
      <c r="C2163">
        <v>156.52000000000001</v>
      </c>
    </row>
    <row r="2164" spans="1:3">
      <c r="A2164" t="s">
        <v>1985</v>
      </c>
      <c r="B2164" t="s">
        <v>9137</v>
      </c>
      <c r="C2164">
        <v>212.32</v>
      </c>
    </row>
    <row r="2165" spans="1:3">
      <c r="A2165" t="s">
        <v>1986</v>
      </c>
      <c r="B2165" t="s">
        <v>9138</v>
      </c>
      <c r="C2165">
        <v>245.12</v>
      </c>
    </row>
    <row r="2166" spans="1:3">
      <c r="A2166" t="s">
        <v>1987</v>
      </c>
      <c r="B2166" t="s">
        <v>9139</v>
      </c>
      <c r="C2166">
        <v>286.60000000000002</v>
      </c>
    </row>
    <row r="2167" spans="1:3">
      <c r="A2167" t="s">
        <v>1988</v>
      </c>
      <c r="B2167" t="s">
        <v>9140</v>
      </c>
      <c r="C2167">
        <v>1754.52</v>
      </c>
    </row>
    <row r="2168" spans="1:3">
      <c r="A2168" t="s">
        <v>1989</v>
      </c>
      <c r="B2168" t="s">
        <v>9141</v>
      </c>
      <c r="C2168">
        <v>1754.52</v>
      </c>
    </row>
    <row r="2169" spans="1:3">
      <c r="A2169" t="s">
        <v>1990</v>
      </c>
      <c r="B2169" t="s">
        <v>9142</v>
      </c>
      <c r="C2169">
        <v>2052</v>
      </c>
    </row>
    <row r="2170" spans="1:3">
      <c r="A2170" t="s">
        <v>1991</v>
      </c>
      <c r="B2170" t="s">
        <v>9143</v>
      </c>
      <c r="C2170">
        <v>2376</v>
      </c>
    </row>
    <row r="2171" spans="1:3">
      <c r="A2171" t="s">
        <v>1992</v>
      </c>
      <c r="B2171" t="s">
        <v>9144</v>
      </c>
      <c r="C2171">
        <v>2644.16</v>
      </c>
    </row>
    <row r="2172" spans="1:3">
      <c r="A2172" t="s">
        <v>2426</v>
      </c>
      <c r="B2172" t="s">
        <v>9145</v>
      </c>
      <c r="C2172">
        <v>104.56</v>
      </c>
    </row>
    <row r="2173" spans="1:3">
      <c r="A2173" t="s">
        <v>2427</v>
      </c>
      <c r="B2173" t="s">
        <v>9146</v>
      </c>
      <c r="C2173">
        <v>51.17</v>
      </c>
    </row>
    <row r="2174" spans="1:3">
      <c r="A2174" t="s">
        <v>2428</v>
      </c>
      <c r="B2174" t="s">
        <v>9147</v>
      </c>
      <c r="C2174">
        <v>50.85</v>
      </c>
    </row>
    <row r="2175" spans="1:3">
      <c r="A2175" t="s">
        <v>2429</v>
      </c>
      <c r="B2175" t="s">
        <v>9148</v>
      </c>
      <c r="C2175">
        <v>44.59</v>
      </c>
    </row>
    <row r="2176" spans="1:3">
      <c r="A2176" t="s">
        <v>2430</v>
      </c>
      <c r="B2176" t="s">
        <v>9149</v>
      </c>
      <c r="C2176">
        <v>43.64</v>
      </c>
    </row>
    <row r="2177" spans="1:3">
      <c r="A2177" t="s">
        <v>2431</v>
      </c>
      <c r="B2177" t="s">
        <v>9150</v>
      </c>
      <c r="C2177">
        <v>62.91</v>
      </c>
    </row>
    <row r="2178" spans="1:3">
      <c r="A2178" t="s">
        <v>2432</v>
      </c>
      <c r="B2178" t="s">
        <v>9151</v>
      </c>
      <c r="C2178">
        <v>82.31</v>
      </c>
    </row>
    <row r="2179" spans="1:3">
      <c r="A2179" t="s">
        <v>2433</v>
      </c>
      <c r="B2179" t="s">
        <v>9152</v>
      </c>
      <c r="C2179">
        <v>83.64</v>
      </c>
    </row>
    <row r="2180" spans="1:3">
      <c r="A2180" t="s">
        <v>2434</v>
      </c>
      <c r="B2180" t="s">
        <v>9153</v>
      </c>
      <c r="C2180">
        <v>135.79</v>
      </c>
    </row>
    <row r="2181" spans="1:3">
      <c r="A2181" t="s">
        <v>2435</v>
      </c>
      <c r="B2181" t="s">
        <v>9154</v>
      </c>
      <c r="C2181">
        <v>172.44</v>
      </c>
    </row>
    <row r="2182" spans="1:3">
      <c r="A2182" t="s">
        <v>2436</v>
      </c>
      <c r="B2182" t="s">
        <v>9155</v>
      </c>
      <c r="C2182">
        <v>237.56</v>
      </c>
    </row>
    <row r="2183" spans="1:3">
      <c r="A2183" t="s">
        <v>2437</v>
      </c>
      <c r="B2183" t="s">
        <v>9156</v>
      </c>
      <c r="C2183">
        <v>295.99</v>
      </c>
    </row>
    <row r="2184" spans="1:3">
      <c r="A2184" t="s">
        <v>2438</v>
      </c>
      <c r="B2184" t="s">
        <v>9157</v>
      </c>
      <c r="C2184">
        <v>396.4</v>
      </c>
    </row>
    <row r="2185" spans="1:3">
      <c r="A2185" t="s">
        <v>2439</v>
      </c>
      <c r="B2185" t="s">
        <v>9158</v>
      </c>
      <c r="C2185">
        <v>761.68</v>
      </c>
    </row>
    <row r="2186" spans="1:3">
      <c r="A2186" t="s">
        <v>2440</v>
      </c>
      <c r="B2186" t="s">
        <v>9159</v>
      </c>
      <c r="C2186">
        <v>1518.97</v>
      </c>
    </row>
    <row r="2187" spans="1:3">
      <c r="A2187" t="s">
        <v>2441</v>
      </c>
      <c r="B2187" t="s">
        <v>9160</v>
      </c>
      <c r="C2187">
        <v>78.08</v>
      </c>
    </row>
    <row r="2188" spans="1:3">
      <c r="A2188" t="s">
        <v>2442</v>
      </c>
      <c r="B2188" t="s">
        <v>9161</v>
      </c>
      <c r="C2188">
        <v>78.08</v>
      </c>
    </row>
    <row r="2189" spans="1:3">
      <c r="A2189" t="s">
        <v>2443</v>
      </c>
      <c r="B2189" t="s">
        <v>9162</v>
      </c>
      <c r="C2189">
        <v>78.08</v>
      </c>
    </row>
    <row r="2190" spans="1:3">
      <c r="A2190" t="s">
        <v>2444</v>
      </c>
      <c r="B2190" t="s">
        <v>9163</v>
      </c>
      <c r="C2190">
        <v>125</v>
      </c>
    </row>
    <row r="2191" spans="1:3">
      <c r="A2191" t="s">
        <v>2445</v>
      </c>
      <c r="B2191" t="s">
        <v>9164</v>
      </c>
      <c r="C2191">
        <v>125</v>
      </c>
    </row>
    <row r="2192" spans="1:3">
      <c r="A2192" t="s">
        <v>2446</v>
      </c>
      <c r="B2192" t="s">
        <v>9165</v>
      </c>
      <c r="C2192">
        <v>125</v>
      </c>
    </row>
    <row r="2193" spans="1:3">
      <c r="A2193" t="s">
        <v>2447</v>
      </c>
      <c r="B2193" t="s">
        <v>9166</v>
      </c>
      <c r="C2193">
        <v>169.08</v>
      </c>
    </row>
    <row r="2194" spans="1:3">
      <c r="A2194" t="s">
        <v>2448</v>
      </c>
      <c r="B2194" t="s">
        <v>9167</v>
      </c>
      <c r="C2194">
        <v>169.08</v>
      </c>
    </row>
    <row r="2195" spans="1:3">
      <c r="A2195" t="s">
        <v>2449</v>
      </c>
      <c r="B2195" t="s">
        <v>9168</v>
      </c>
      <c r="C2195">
        <v>301.24</v>
      </c>
    </row>
    <row r="2196" spans="1:3">
      <c r="A2196" t="s">
        <v>2450</v>
      </c>
      <c r="B2196" t="s">
        <v>9169</v>
      </c>
      <c r="C2196">
        <v>311.60000000000002</v>
      </c>
    </row>
    <row r="2197" spans="1:3">
      <c r="A2197" t="s">
        <v>2451</v>
      </c>
      <c r="B2197" t="s">
        <v>9170</v>
      </c>
      <c r="C2197">
        <v>179.08</v>
      </c>
    </row>
    <row r="2198" spans="1:3">
      <c r="A2198" t="s">
        <v>2452</v>
      </c>
      <c r="B2198" t="s">
        <v>9171</v>
      </c>
      <c r="C2198">
        <v>275.33999999999997</v>
      </c>
    </row>
    <row r="2199" spans="1:3">
      <c r="A2199" t="s">
        <v>2453</v>
      </c>
      <c r="B2199" t="s">
        <v>9172</v>
      </c>
      <c r="C2199">
        <v>311.60000000000002</v>
      </c>
    </row>
    <row r="2200" spans="1:3">
      <c r="A2200" t="s">
        <v>2454</v>
      </c>
      <c r="B2200" t="s">
        <v>9173</v>
      </c>
      <c r="C2200">
        <v>1529.01</v>
      </c>
    </row>
    <row r="2201" spans="1:3">
      <c r="A2201" t="s">
        <v>2455</v>
      </c>
      <c r="B2201" t="s">
        <v>9174</v>
      </c>
      <c r="C2201">
        <v>1529.01</v>
      </c>
    </row>
    <row r="2202" spans="1:3">
      <c r="A2202" t="s">
        <v>2456</v>
      </c>
      <c r="B2202" t="s">
        <v>9175</v>
      </c>
      <c r="C2202">
        <v>1431.04</v>
      </c>
    </row>
    <row r="2203" spans="1:3">
      <c r="A2203" t="s">
        <v>2457</v>
      </c>
      <c r="B2203" t="s">
        <v>9176</v>
      </c>
      <c r="C2203">
        <v>1529.01</v>
      </c>
    </row>
    <row r="2204" spans="1:3">
      <c r="A2204" t="s">
        <v>2458</v>
      </c>
      <c r="B2204" t="s">
        <v>9177</v>
      </c>
      <c r="C2204">
        <v>1529.01</v>
      </c>
    </row>
    <row r="2205" spans="1:3">
      <c r="A2205" t="s">
        <v>2459</v>
      </c>
      <c r="B2205" t="s">
        <v>9178</v>
      </c>
      <c r="C2205">
        <v>1529.01</v>
      </c>
    </row>
    <row r="2206" spans="1:3">
      <c r="A2206" t="s">
        <v>2460</v>
      </c>
      <c r="B2206" t="s">
        <v>9179</v>
      </c>
      <c r="C2206">
        <v>2016.8</v>
      </c>
    </row>
    <row r="2207" spans="1:3">
      <c r="A2207" t="s">
        <v>2461</v>
      </c>
      <c r="B2207" t="s">
        <v>9180</v>
      </c>
      <c r="C2207">
        <v>2348.81</v>
      </c>
    </row>
    <row r="2208" spans="1:3">
      <c r="A2208" t="s">
        <v>2462</v>
      </c>
      <c r="B2208" t="s">
        <v>9181</v>
      </c>
      <c r="C2208">
        <v>2651.69</v>
      </c>
    </row>
    <row r="2209" spans="1:3">
      <c r="A2209" t="s">
        <v>2463</v>
      </c>
      <c r="B2209" t="s">
        <v>9182</v>
      </c>
      <c r="C2209">
        <v>2996.83</v>
      </c>
    </row>
    <row r="2210" spans="1:3">
      <c r="A2210" t="s">
        <v>2464</v>
      </c>
      <c r="B2210" t="s">
        <v>9183</v>
      </c>
      <c r="C2210">
        <v>3273.49</v>
      </c>
    </row>
    <row r="2211" spans="1:3">
      <c r="A2211" t="s">
        <v>2465</v>
      </c>
      <c r="B2211" t="s">
        <v>9184</v>
      </c>
      <c r="C2211">
        <v>1579.95</v>
      </c>
    </row>
    <row r="2212" spans="1:3">
      <c r="A2212" t="s">
        <v>2466</v>
      </c>
      <c r="B2212" t="s">
        <v>9185</v>
      </c>
      <c r="C2212">
        <v>1579.95</v>
      </c>
    </row>
    <row r="2213" spans="1:3">
      <c r="A2213" t="s">
        <v>2467</v>
      </c>
      <c r="B2213" t="s">
        <v>9186</v>
      </c>
      <c r="C2213">
        <v>1849.35</v>
      </c>
    </row>
    <row r="2214" spans="1:3">
      <c r="A2214" t="s">
        <v>2468</v>
      </c>
      <c r="B2214" t="s">
        <v>9187</v>
      </c>
      <c r="C2214">
        <v>2238.14</v>
      </c>
    </row>
    <row r="2215" spans="1:3">
      <c r="A2215" t="s">
        <v>2469</v>
      </c>
      <c r="B2215" t="s">
        <v>9188</v>
      </c>
      <c r="C2215">
        <v>2568.69</v>
      </c>
    </row>
    <row r="2216" spans="1:3">
      <c r="A2216" t="s">
        <v>2470</v>
      </c>
      <c r="B2216" t="s">
        <v>9189</v>
      </c>
      <c r="C2216">
        <v>2983.7</v>
      </c>
    </row>
    <row r="2217" spans="1:3">
      <c r="A2217" t="s">
        <v>2471</v>
      </c>
      <c r="B2217" t="s">
        <v>9190</v>
      </c>
      <c r="C2217">
        <v>1613.46</v>
      </c>
    </row>
    <row r="2218" spans="1:3">
      <c r="A2218" t="s">
        <v>2472</v>
      </c>
      <c r="B2218" t="s">
        <v>9191</v>
      </c>
      <c r="C2218">
        <v>1613.46</v>
      </c>
    </row>
    <row r="2219" spans="1:3">
      <c r="A2219" t="s">
        <v>2473</v>
      </c>
      <c r="B2219" t="s">
        <v>9192</v>
      </c>
      <c r="C2219">
        <v>1510.54</v>
      </c>
    </row>
    <row r="2220" spans="1:3">
      <c r="A2220" t="s">
        <v>2474</v>
      </c>
      <c r="B2220" t="s">
        <v>9193</v>
      </c>
      <c r="C2220">
        <v>1694.74</v>
      </c>
    </row>
    <row r="2221" spans="1:3">
      <c r="A2221" t="s">
        <v>2475</v>
      </c>
      <c r="B2221" t="s">
        <v>9194</v>
      </c>
      <c r="C2221">
        <v>1768.43</v>
      </c>
    </row>
    <row r="2222" spans="1:3">
      <c r="A2222" t="s">
        <v>2476</v>
      </c>
      <c r="B2222" t="s">
        <v>9195</v>
      </c>
      <c r="C2222">
        <v>2238.14</v>
      </c>
    </row>
    <row r="2223" spans="1:3">
      <c r="A2223" t="s">
        <v>2477</v>
      </c>
      <c r="B2223" t="s">
        <v>9196</v>
      </c>
      <c r="C2223">
        <v>2568.69</v>
      </c>
    </row>
    <row r="2224" spans="1:3">
      <c r="A2224" t="s">
        <v>2478</v>
      </c>
      <c r="B2224" t="s">
        <v>9197</v>
      </c>
      <c r="C2224">
        <v>3190.5</v>
      </c>
    </row>
    <row r="2225" spans="1:3">
      <c r="A2225" t="s">
        <v>2479</v>
      </c>
      <c r="B2225" t="s">
        <v>9198</v>
      </c>
      <c r="C2225">
        <v>3633.18</v>
      </c>
    </row>
    <row r="2226" spans="1:3">
      <c r="A2226" t="s">
        <v>2480</v>
      </c>
      <c r="B2226" t="s">
        <v>9199</v>
      </c>
      <c r="C2226">
        <v>3895.29</v>
      </c>
    </row>
    <row r="2227" spans="1:3">
      <c r="A2227" t="s">
        <v>2481</v>
      </c>
      <c r="B2227" t="s">
        <v>9200</v>
      </c>
      <c r="C2227">
        <v>2308.04</v>
      </c>
    </row>
    <row r="2228" spans="1:3">
      <c r="A2228" t="s">
        <v>2482</v>
      </c>
      <c r="B2228" t="s">
        <v>9201</v>
      </c>
      <c r="C2228">
        <v>2527.9299999999998</v>
      </c>
    </row>
    <row r="2229" spans="1:3">
      <c r="A2229" t="s">
        <v>2483</v>
      </c>
      <c r="B2229" t="s">
        <v>9202</v>
      </c>
      <c r="C2229">
        <v>3039.06</v>
      </c>
    </row>
    <row r="2230" spans="1:3">
      <c r="A2230" t="s">
        <v>2484</v>
      </c>
      <c r="B2230" t="s">
        <v>9203</v>
      </c>
      <c r="C2230">
        <v>3742.39</v>
      </c>
    </row>
    <row r="2231" spans="1:3">
      <c r="A2231" t="s">
        <v>2485</v>
      </c>
      <c r="B2231" t="s">
        <v>9204</v>
      </c>
      <c r="C2231">
        <v>2127.88</v>
      </c>
    </row>
    <row r="2232" spans="1:3">
      <c r="A2232" t="s">
        <v>2486</v>
      </c>
      <c r="B2232" t="s">
        <v>9205</v>
      </c>
      <c r="C2232">
        <v>2127.88</v>
      </c>
    </row>
    <row r="2233" spans="1:3">
      <c r="A2233" t="s">
        <v>2487</v>
      </c>
      <c r="B2233" t="s">
        <v>9206</v>
      </c>
      <c r="C2233">
        <v>2127.4699999999998</v>
      </c>
    </row>
    <row r="2234" spans="1:3">
      <c r="A2234" t="s">
        <v>2488</v>
      </c>
      <c r="B2234" t="s">
        <v>9207</v>
      </c>
      <c r="C2234">
        <v>2280.36</v>
      </c>
    </row>
    <row r="2235" spans="1:3">
      <c r="A2235" t="s">
        <v>2489</v>
      </c>
      <c r="B2235" t="s">
        <v>9208</v>
      </c>
      <c r="C2235">
        <v>2389.58</v>
      </c>
    </row>
    <row r="2236" spans="1:3">
      <c r="A2236" t="s">
        <v>2490</v>
      </c>
      <c r="B2236" t="s">
        <v>9209</v>
      </c>
      <c r="C2236">
        <v>2817.72</v>
      </c>
    </row>
    <row r="2237" spans="1:3">
      <c r="A2237" t="s">
        <v>2491</v>
      </c>
      <c r="B2237" t="s">
        <v>9210</v>
      </c>
      <c r="C2237">
        <v>3480.28</v>
      </c>
    </row>
    <row r="2238" spans="1:3">
      <c r="A2238" t="s">
        <v>2492</v>
      </c>
      <c r="B2238" t="s">
        <v>9211</v>
      </c>
      <c r="C2238">
        <v>3978.28</v>
      </c>
    </row>
    <row r="2239" spans="1:3">
      <c r="A2239" t="s">
        <v>2493</v>
      </c>
      <c r="B2239" t="s">
        <v>9212</v>
      </c>
      <c r="C2239">
        <v>2210.5100000000002</v>
      </c>
    </row>
    <row r="2240" spans="1:3">
      <c r="A2240" t="s">
        <v>2494</v>
      </c>
      <c r="B2240" t="s">
        <v>9213</v>
      </c>
      <c r="C2240">
        <v>2345.89</v>
      </c>
    </row>
    <row r="2241" spans="1:3">
      <c r="A2241" t="s">
        <v>2495</v>
      </c>
      <c r="B2241" t="s">
        <v>9214</v>
      </c>
      <c r="C2241">
        <v>2513.38</v>
      </c>
    </row>
    <row r="2242" spans="1:3">
      <c r="A2242" t="s">
        <v>2496</v>
      </c>
      <c r="B2242" t="s">
        <v>9215</v>
      </c>
      <c r="C2242">
        <v>2313.96</v>
      </c>
    </row>
    <row r="2243" spans="1:3">
      <c r="A2243" t="s">
        <v>2497</v>
      </c>
      <c r="B2243" t="s">
        <v>9216</v>
      </c>
      <c r="C2243">
        <v>2707.04</v>
      </c>
    </row>
    <row r="2244" spans="1:3">
      <c r="A2244" t="s">
        <v>2498</v>
      </c>
      <c r="B2244" t="s">
        <v>9217</v>
      </c>
      <c r="C2244">
        <v>2928.39</v>
      </c>
    </row>
    <row r="2245" spans="1:3">
      <c r="A2245" t="s">
        <v>2499</v>
      </c>
      <c r="B2245" t="s">
        <v>9218</v>
      </c>
      <c r="C2245">
        <v>2358.84</v>
      </c>
    </row>
    <row r="2246" spans="1:3">
      <c r="A2246" t="s">
        <v>2500</v>
      </c>
      <c r="B2246" t="s">
        <v>9219</v>
      </c>
      <c r="C2246">
        <v>2404.35</v>
      </c>
    </row>
    <row r="2247" spans="1:3">
      <c r="A2247" t="s">
        <v>2501</v>
      </c>
      <c r="B2247" t="s">
        <v>9220</v>
      </c>
      <c r="C2247">
        <v>2872.75</v>
      </c>
    </row>
    <row r="2248" spans="1:3">
      <c r="A2248" t="s">
        <v>2502</v>
      </c>
      <c r="B2248" t="s">
        <v>9221</v>
      </c>
      <c r="C2248">
        <v>2872.75</v>
      </c>
    </row>
    <row r="2249" spans="1:3">
      <c r="A2249" t="s">
        <v>2503</v>
      </c>
      <c r="B2249" t="s">
        <v>9222</v>
      </c>
      <c r="C2249">
        <v>4980.1400000000003</v>
      </c>
    </row>
    <row r="2250" spans="1:3">
      <c r="A2250" t="s">
        <v>2504</v>
      </c>
      <c r="B2250" t="s">
        <v>9223</v>
      </c>
      <c r="C2250">
        <v>1831.73</v>
      </c>
    </row>
    <row r="2251" spans="1:3">
      <c r="A2251" t="s">
        <v>2505</v>
      </c>
      <c r="B2251" t="s">
        <v>9224</v>
      </c>
      <c r="C2251">
        <v>2476.8000000000002</v>
      </c>
    </row>
    <row r="2252" spans="1:3">
      <c r="A2252" t="s">
        <v>2506</v>
      </c>
      <c r="B2252" t="s">
        <v>9225</v>
      </c>
      <c r="C2252">
        <v>3370.46</v>
      </c>
    </row>
    <row r="2253" spans="1:3">
      <c r="A2253" t="s">
        <v>2507</v>
      </c>
      <c r="B2253" t="s">
        <v>9226</v>
      </c>
      <c r="C2253">
        <v>2476.8000000000002</v>
      </c>
    </row>
    <row r="2254" spans="1:3">
      <c r="A2254" t="s">
        <v>2508</v>
      </c>
      <c r="B2254" t="s">
        <v>9227</v>
      </c>
      <c r="C2254">
        <v>1972.8</v>
      </c>
    </row>
    <row r="2255" spans="1:3">
      <c r="A2255" t="s">
        <v>2509</v>
      </c>
      <c r="B2255" t="s">
        <v>9228</v>
      </c>
      <c r="C2255">
        <v>3240</v>
      </c>
    </row>
    <row r="2256" spans="1:3">
      <c r="A2256" t="s">
        <v>2510</v>
      </c>
      <c r="B2256" t="s">
        <v>9229</v>
      </c>
      <c r="C2256">
        <v>3528</v>
      </c>
    </row>
    <row r="2257" spans="1:3">
      <c r="A2257" t="s">
        <v>2511</v>
      </c>
      <c r="B2257" t="s">
        <v>9230</v>
      </c>
      <c r="C2257">
        <v>923.36</v>
      </c>
    </row>
    <row r="2258" spans="1:3">
      <c r="A2258" t="s">
        <v>2512</v>
      </c>
      <c r="B2258" t="s">
        <v>9231</v>
      </c>
      <c r="C2258">
        <v>826.88</v>
      </c>
    </row>
    <row r="2259" spans="1:3">
      <c r="A2259" t="s">
        <v>2513</v>
      </c>
      <c r="B2259" t="s">
        <v>9232</v>
      </c>
      <c r="C2259">
        <v>532.4</v>
      </c>
    </row>
    <row r="2260" spans="1:3">
      <c r="A2260" t="s">
        <v>2514</v>
      </c>
      <c r="B2260" t="s">
        <v>9233</v>
      </c>
      <c r="C2260">
        <v>715.4</v>
      </c>
    </row>
    <row r="2261" spans="1:3">
      <c r="A2261" t="s">
        <v>2515</v>
      </c>
      <c r="B2261" t="s">
        <v>9234</v>
      </c>
      <c r="C2261">
        <v>587.32000000000005</v>
      </c>
    </row>
    <row r="2262" spans="1:3">
      <c r="A2262" t="s">
        <v>2516</v>
      </c>
      <c r="B2262" t="s">
        <v>9235</v>
      </c>
      <c r="C2262">
        <v>743.68</v>
      </c>
    </row>
    <row r="2263" spans="1:3">
      <c r="A2263" t="s">
        <v>2517</v>
      </c>
      <c r="B2263" t="s">
        <v>9236</v>
      </c>
      <c r="C2263">
        <v>532.4</v>
      </c>
    </row>
    <row r="2264" spans="1:3">
      <c r="A2264" t="s">
        <v>2518</v>
      </c>
      <c r="B2264" t="s">
        <v>9237</v>
      </c>
      <c r="C2264">
        <v>690.44</v>
      </c>
    </row>
    <row r="2265" spans="1:3">
      <c r="A2265" t="s">
        <v>2519</v>
      </c>
      <c r="B2265" t="s">
        <v>9238</v>
      </c>
      <c r="C2265">
        <v>1146.32</v>
      </c>
    </row>
    <row r="2266" spans="1:3">
      <c r="A2266" t="s">
        <v>2520</v>
      </c>
      <c r="B2266" t="s">
        <v>9239</v>
      </c>
      <c r="C2266">
        <v>1099.72</v>
      </c>
    </row>
    <row r="2267" spans="1:3">
      <c r="A2267" t="s">
        <v>2521</v>
      </c>
      <c r="B2267" t="s">
        <v>9240</v>
      </c>
      <c r="C2267">
        <v>776.96</v>
      </c>
    </row>
    <row r="2268" spans="1:3">
      <c r="A2268" t="s">
        <v>2522</v>
      </c>
      <c r="B2268" t="s">
        <v>9241</v>
      </c>
      <c r="C2268">
        <v>1081.44</v>
      </c>
    </row>
    <row r="2269" spans="1:3">
      <c r="A2269" t="s">
        <v>2523</v>
      </c>
      <c r="B2269" t="s">
        <v>9242</v>
      </c>
      <c r="C2269">
        <v>831.88</v>
      </c>
    </row>
    <row r="2270" spans="1:3">
      <c r="A2270" t="s">
        <v>2524</v>
      </c>
      <c r="B2270" t="s">
        <v>9243</v>
      </c>
      <c r="C2270">
        <v>891.76</v>
      </c>
    </row>
    <row r="2271" spans="1:3">
      <c r="A2271" t="s">
        <v>2525</v>
      </c>
      <c r="B2271" t="s">
        <v>9244</v>
      </c>
      <c r="C2271">
        <v>1048.1600000000001</v>
      </c>
    </row>
    <row r="2272" spans="1:3">
      <c r="A2272" t="s">
        <v>2526</v>
      </c>
      <c r="B2272" t="s">
        <v>9245</v>
      </c>
      <c r="C2272">
        <v>1330.64</v>
      </c>
    </row>
    <row r="2273" spans="1:3">
      <c r="A2273" t="s">
        <v>2527</v>
      </c>
      <c r="B2273" t="s">
        <v>9246</v>
      </c>
      <c r="C2273">
        <v>667.16</v>
      </c>
    </row>
    <row r="2274" spans="1:3">
      <c r="A2274" t="s">
        <v>2528</v>
      </c>
      <c r="B2274" t="s">
        <v>9247</v>
      </c>
      <c r="C2274">
        <v>1487.4</v>
      </c>
    </row>
    <row r="2275" spans="1:3">
      <c r="A2275" t="s">
        <v>2529</v>
      </c>
      <c r="B2275" t="s">
        <v>9248</v>
      </c>
      <c r="C2275">
        <v>828.56</v>
      </c>
    </row>
    <row r="2276" spans="1:3">
      <c r="A2276" t="s">
        <v>2530</v>
      </c>
      <c r="B2276" t="s">
        <v>9249</v>
      </c>
      <c r="C2276">
        <v>775.32</v>
      </c>
    </row>
    <row r="2277" spans="1:3">
      <c r="A2277" t="s">
        <v>2531</v>
      </c>
      <c r="B2277" t="s">
        <v>9250</v>
      </c>
      <c r="C2277">
        <v>1019.88</v>
      </c>
    </row>
    <row r="2278" spans="1:3">
      <c r="A2278" t="s">
        <v>2532</v>
      </c>
      <c r="B2278" t="s">
        <v>9251</v>
      </c>
      <c r="C2278">
        <v>1019.88</v>
      </c>
    </row>
    <row r="2279" spans="1:3">
      <c r="A2279" t="s">
        <v>2533</v>
      </c>
      <c r="B2279" t="s">
        <v>9252</v>
      </c>
      <c r="C2279">
        <v>823.56</v>
      </c>
    </row>
    <row r="2280" spans="1:3">
      <c r="A2280" t="s">
        <v>2534</v>
      </c>
      <c r="B2280" t="s">
        <v>9253</v>
      </c>
      <c r="C2280">
        <v>676.6</v>
      </c>
    </row>
    <row r="2281" spans="1:3">
      <c r="A2281" t="s">
        <v>2535</v>
      </c>
      <c r="B2281" t="s">
        <v>9254</v>
      </c>
      <c r="C2281">
        <v>676.6</v>
      </c>
    </row>
    <row r="2282" spans="1:3">
      <c r="A2282" t="s">
        <v>2536</v>
      </c>
      <c r="B2282" t="s">
        <v>9255</v>
      </c>
      <c r="C2282">
        <v>911.36</v>
      </c>
    </row>
    <row r="2283" spans="1:3">
      <c r="A2283" t="s">
        <v>2537</v>
      </c>
      <c r="B2283" t="s">
        <v>9256</v>
      </c>
      <c r="C2283">
        <v>635.91999999999996</v>
      </c>
    </row>
    <row r="2284" spans="1:3">
      <c r="A2284" t="s">
        <v>6640</v>
      </c>
      <c r="B2284" t="s">
        <v>10427</v>
      </c>
      <c r="C2284">
        <v>0</v>
      </c>
    </row>
    <row r="2285" spans="1:3">
      <c r="A2285" t="s">
        <v>6641</v>
      </c>
      <c r="B2285" t="s">
        <v>10428</v>
      </c>
      <c r="C2285">
        <v>0</v>
      </c>
    </row>
    <row r="2286" spans="1:3">
      <c r="A2286" t="s">
        <v>6642</v>
      </c>
      <c r="B2286" t="s">
        <v>10429</v>
      </c>
      <c r="C2286">
        <v>0</v>
      </c>
    </row>
    <row r="2287" spans="1:3">
      <c r="A2287" t="s">
        <v>6643</v>
      </c>
      <c r="B2287" t="s">
        <v>10430</v>
      </c>
      <c r="C2287">
        <v>0</v>
      </c>
    </row>
    <row r="2288" spans="1:3">
      <c r="A2288" t="s">
        <v>6644</v>
      </c>
      <c r="B2288" t="s">
        <v>10431</v>
      </c>
      <c r="C2288">
        <v>0</v>
      </c>
    </row>
    <row r="2289" spans="1:3">
      <c r="A2289" t="s">
        <v>6645</v>
      </c>
      <c r="B2289" t="s">
        <v>10432</v>
      </c>
      <c r="C2289">
        <v>0</v>
      </c>
    </row>
    <row r="2290" spans="1:3">
      <c r="A2290" t="s">
        <v>6646</v>
      </c>
      <c r="B2290" t="s">
        <v>10433</v>
      </c>
      <c r="C2290">
        <v>0</v>
      </c>
    </row>
    <row r="2291" spans="1:3">
      <c r="A2291" t="s">
        <v>6647</v>
      </c>
      <c r="B2291" t="s">
        <v>10434</v>
      </c>
      <c r="C2291">
        <v>0</v>
      </c>
    </row>
    <row r="2292" spans="1:3">
      <c r="A2292" t="s">
        <v>6648</v>
      </c>
      <c r="B2292" t="s">
        <v>10435</v>
      </c>
      <c r="C2292">
        <v>0</v>
      </c>
    </row>
    <row r="2293" spans="1:3">
      <c r="A2293" t="s">
        <v>6649</v>
      </c>
      <c r="B2293" t="s">
        <v>10436</v>
      </c>
      <c r="C2293">
        <v>0</v>
      </c>
    </row>
    <row r="2294" spans="1:3">
      <c r="A2294" t="s">
        <v>6650</v>
      </c>
      <c r="B2294" t="s">
        <v>10437</v>
      </c>
      <c r="C2294">
        <v>0</v>
      </c>
    </row>
    <row r="2295" spans="1:3">
      <c r="A2295" t="s">
        <v>6651</v>
      </c>
      <c r="B2295" t="s">
        <v>10438</v>
      </c>
      <c r="C2295">
        <v>0</v>
      </c>
    </row>
    <row r="2296" spans="1:3">
      <c r="A2296" t="s">
        <v>6652</v>
      </c>
      <c r="B2296" t="s">
        <v>10439</v>
      </c>
      <c r="C2296">
        <v>0</v>
      </c>
    </row>
    <row r="2297" spans="1:3">
      <c r="A2297" t="s">
        <v>6653</v>
      </c>
      <c r="B2297" t="s">
        <v>10440</v>
      </c>
      <c r="C2297">
        <v>0</v>
      </c>
    </row>
    <row r="2298" spans="1:3">
      <c r="A2298" t="s">
        <v>6654</v>
      </c>
      <c r="B2298" t="s">
        <v>10441</v>
      </c>
      <c r="C2298">
        <v>0</v>
      </c>
    </row>
    <row r="2299" spans="1:3">
      <c r="A2299" t="s">
        <v>6655</v>
      </c>
      <c r="B2299" t="s">
        <v>10442</v>
      </c>
      <c r="C2299">
        <v>0</v>
      </c>
    </row>
    <row r="2300" spans="1:3">
      <c r="A2300" t="s">
        <v>6656</v>
      </c>
      <c r="B2300" t="s">
        <v>10443</v>
      </c>
      <c r="C2300">
        <v>0</v>
      </c>
    </row>
    <row r="2301" spans="1:3">
      <c r="A2301" t="s">
        <v>6657</v>
      </c>
      <c r="B2301" t="s">
        <v>10444</v>
      </c>
      <c r="C2301">
        <v>0</v>
      </c>
    </row>
    <row r="2302" spans="1:3">
      <c r="A2302" t="s">
        <v>6658</v>
      </c>
      <c r="B2302" t="s">
        <v>10445</v>
      </c>
      <c r="C2302">
        <v>0</v>
      </c>
    </row>
    <row r="2303" spans="1:3">
      <c r="A2303" t="s">
        <v>6659</v>
      </c>
      <c r="B2303" t="s">
        <v>10446</v>
      </c>
      <c r="C2303">
        <v>0</v>
      </c>
    </row>
    <row r="2304" spans="1:3">
      <c r="A2304" t="s">
        <v>6660</v>
      </c>
      <c r="B2304" t="s">
        <v>10447</v>
      </c>
      <c r="C2304">
        <v>0</v>
      </c>
    </row>
    <row r="2305" spans="1:3">
      <c r="A2305" t="s">
        <v>6661</v>
      </c>
      <c r="B2305" t="s">
        <v>10448</v>
      </c>
      <c r="C2305">
        <v>0</v>
      </c>
    </row>
    <row r="2306" spans="1:3">
      <c r="A2306" t="s">
        <v>6662</v>
      </c>
      <c r="B2306" t="s">
        <v>10449</v>
      </c>
      <c r="C2306">
        <v>0</v>
      </c>
    </row>
    <row r="2307" spans="1:3">
      <c r="A2307" t="s">
        <v>6663</v>
      </c>
      <c r="B2307" t="s">
        <v>10450</v>
      </c>
      <c r="C2307">
        <v>0</v>
      </c>
    </row>
    <row r="2308" spans="1:3">
      <c r="A2308" t="s">
        <v>6664</v>
      </c>
      <c r="B2308" t="s">
        <v>10451</v>
      </c>
      <c r="C2308">
        <v>0</v>
      </c>
    </row>
    <row r="2309" spans="1:3">
      <c r="A2309" t="s">
        <v>5016</v>
      </c>
      <c r="B2309" t="s">
        <v>9257</v>
      </c>
      <c r="C2309">
        <v>0</v>
      </c>
    </row>
    <row r="2310" spans="1:3">
      <c r="A2310" t="s">
        <v>5018</v>
      </c>
      <c r="B2310" t="s">
        <v>9258</v>
      </c>
      <c r="C2310">
        <v>0</v>
      </c>
    </row>
    <row r="2311" spans="1:3">
      <c r="A2311" t="s">
        <v>1591</v>
      </c>
      <c r="B2311" t="s">
        <v>9259</v>
      </c>
      <c r="C2311">
        <v>24.11</v>
      </c>
    </row>
    <row r="2312" spans="1:3">
      <c r="A2312" t="s">
        <v>1592</v>
      </c>
      <c r="B2312" t="s">
        <v>9260</v>
      </c>
      <c r="C2312">
        <v>26.89</v>
      </c>
    </row>
    <row r="2313" spans="1:3">
      <c r="A2313" t="s">
        <v>1593</v>
      </c>
      <c r="B2313" t="s">
        <v>9261</v>
      </c>
      <c r="C2313">
        <v>28.04</v>
      </c>
    </row>
    <row r="2314" spans="1:3">
      <c r="A2314" t="s">
        <v>1594</v>
      </c>
      <c r="B2314" t="s">
        <v>9262</v>
      </c>
      <c r="C2314">
        <v>31.09</v>
      </c>
    </row>
    <row r="2315" spans="1:3">
      <c r="A2315" t="s">
        <v>1595</v>
      </c>
      <c r="B2315" t="s">
        <v>9263</v>
      </c>
      <c r="C2315">
        <v>36.31</v>
      </c>
    </row>
    <row r="2316" spans="1:3">
      <c r="A2316" t="s">
        <v>1596</v>
      </c>
      <c r="B2316" t="s">
        <v>9264</v>
      </c>
      <c r="C2316">
        <v>38.71</v>
      </c>
    </row>
    <row r="2317" spans="1:3">
      <c r="A2317" t="s">
        <v>1597</v>
      </c>
      <c r="B2317" t="s">
        <v>9265</v>
      </c>
      <c r="C2317">
        <v>55.2</v>
      </c>
    </row>
    <row r="2318" spans="1:3">
      <c r="A2318" t="s">
        <v>1598</v>
      </c>
      <c r="B2318" t="s">
        <v>9266</v>
      </c>
      <c r="C2318">
        <v>70.599999999999994</v>
      </c>
    </row>
    <row r="2319" spans="1:3">
      <c r="A2319" t="s">
        <v>1599</v>
      </c>
      <c r="B2319" t="s">
        <v>9267</v>
      </c>
      <c r="C2319">
        <v>46.76</v>
      </c>
    </row>
    <row r="2320" spans="1:3">
      <c r="A2320" t="s">
        <v>1600</v>
      </c>
      <c r="B2320" t="s">
        <v>9268</v>
      </c>
      <c r="C2320">
        <v>50.02</v>
      </c>
    </row>
    <row r="2321" spans="1:3">
      <c r="A2321" t="s">
        <v>1601</v>
      </c>
      <c r="B2321" t="s">
        <v>9269</v>
      </c>
      <c r="C2321">
        <v>69.16</v>
      </c>
    </row>
    <row r="2322" spans="1:3">
      <c r="A2322" t="s">
        <v>1602</v>
      </c>
      <c r="B2322" t="s">
        <v>9270</v>
      </c>
      <c r="C2322">
        <v>90.43</v>
      </c>
    </row>
    <row r="2323" spans="1:3">
      <c r="A2323" t="s">
        <v>1603</v>
      </c>
      <c r="B2323" t="s">
        <v>9271</v>
      </c>
      <c r="C2323">
        <v>54.78</v>
      </c>
    </row>
    <row r="2324" spans="1:3">
      <c r="A2324" t="s">
        <v>1604</v>
      </c>
      <c r="B2324" t="s">
        <v>9272</v>
      </c>
      <c r="C2324">
        <v>73.930000000000007</v>
      </c>
    </row>
    <row r="2325" spans="1:3">
      <c r="A2325" t="s">
        <v>1605</v>
      </c>
      <c r="B2325" t="s">
        <v>9273</v>
      </c>
      <c r="C2325">
        <v>95.75</v>
      </c>
    </row>
    <row r="2326" spans="1:3">
      <c r="A2326" t="s">
        <v>1606</v>
      </c>
      <c r="B2326" t="s">
        <v>9274</v>
      </c>
      <c r="C2326">
        <v>115.32</v>
      </c>
    </row>
    <row r="2327" spans="1:3">
      <c r="A2327" t="s">
        <v>1607</v>
      </c>
      <c r="B2327" t="s">
        <v>9275</v>
      </c>
      <c r="C2327">
        <v>143.5</v>
      </c>
    </row>
    <row r="2328" spans="1:3">
      <c r="A2328" t="s">
        <v>1608</v>
      </c>
      <c r="B2328" t="s">
        <v>9276</v>
      </c>
      <c r="C2328">
        <v>94.86</v>
      </c>
    </row>
    <row r="2329" spans="1:3">
      <c r="A2329" t="s">
        <v>1609</v>
      </c>
      <c r="B2329" t="s">
        <v>9277</v>
      </c>
      <c r="C2329">
        <v>126.65</v>
      </c>
    </row>
    <row r="2330" spans="1:3">
      <c r="A2330" t="s">
        <v>1610</v>
      </c>
      <c r="B2330" t="s">
        <v>9278</v>
      </c>
      <c r="C2330">
        <v>138.78</v>
      </c>
    </row>
    <row r="2331" spans="1:3">
      <c r="A2331" t="s">
        <v>1611</v>
      </c>
      <c r="B2331" t="s">
        <v>9279</v>
      </c>
      <c r="C2331">
        <v>186.11</v>
      </c>
    </row>
    <row r="2332" spans="1:3">
      <c r="A2332" t="s">
        <v>1612</v>
      </c>
      <c r="B2332" t="s">
        <v>9280</v>
      </c>
      <c r="C2332">
        <v>110.56</v>
      </c>
    </row>
    <row r="2333" spans="1:3">
      <c r="A2333" t="s">
        <v>1613</v>
      </c>
      <c r="B2333" t="s">
        <v>9281</v>
      </c>
      <c r="C2333">
        <v>144.85</v>
      </c>
    </row>
    <row r="2334" spans="1:3">
      <c r="A2334" t="s">
        <v>1614</v>
      </c>
      <c r="B2334" t="s">
        <v>9282</v>
      </c>
      <c r="C2334">
        <v>171.78</v>
      </c>
    </row>
    <row r="2335" spans="1:3">
      <c r="A2335" t="s">
        <v>1615</v>
      </c>
      <c r="B2335" t="s">
        <v>9283</v>
      </c>
      <c r="C2335">
        <v>182.2</v>
      </c>
    </row>
    <row r="2336" spans="1:3">
      <c r="A2336" t="s">
        <v>1616</v>
      </c>
      <c r="B2336" t="s">
        <v>9284</v>
      </c>
      <c r="C2336">
        <v>220.38</v>
      </c>
    </row>
    <row r="2337" spans="1:3">
      <c r="A2337" t="s">
        <v>1617</v>
      </c>
      <c r="B2337" t="s">
        <v>9285</v>
      </c>
      <c r="C2337">
        <v>169.66</v>
      </c>
    </row>
    <row r="2338" spans="1:3">
      <c r="A2338" t="s">
        <v>1618</v>
      </c>
      <c r="B2338" t="s">
        <v>9286</v>
      </c>
      <c r="C2338">
        <v>200.83</v>
      </c>
    </row>
    <row r="2339" spans="1:3">
      <c r="A2339" t="s">
        <v>1619</v>
      </c>
      <c r="B2339" t="s">
        <v>9287</v>
      </c>
      <c r="C2339">
        <v>230.24</v>
      </c>
    </row>
    <row r="2340" spans="1:3">
      <c r="A2340" t="s">
        <v>1620</v>
      </c>
      <c r="B2340" t="s">
        <v>9288</v>
      </c>
      <c r="C2340">
        <v>200.71</v>
      </c>
    </row>
    <row r="2341" spans="1:3">
      <c r="A2341" t="s">
        <v>1621</v>
      </c>
      <c r="B2341" t="s">
        <v>9289</v>
      </c>
      <c r="C2341">
        <v>211.99</v>
      </c>
    </row>
    <row r="2342" spans="1:3">
      <c r="A2342" t="s">
        <v>1622</v>
      </c>
      <c r="B2342" t="s">
        <v>9290</v>
      </c>
      <c r="C2342">
        <v>256.69</v>
      </c>
    </row>
    <row r="2343" spans="1:3">
      <c r="A2343" t="s">
        <v>1623</v>
      </c>
      <c r="B2343" t="s">
        <v>9291</v>
      </c>
      <c r="C2343">
        <v>303.57</v>
      </c>
    </row>
    <row r="2344" spans="1:3">
      <c r="A2344" t="s">
        <v>1624</v>
      </c>
      <c r="B2344" t="s">
        <v>9292</v>
      </c>
      <c r="C2344">
        <v>330.88</v>
      </c>
    </row>
    <row r="2345" spans="1:3">
      <c r="A2345" t="s">
        <v>1625</v>
      </c>
      <c r="B2345" t="s">
        <v>9293</v>
      </c>
      <c r="C2345">
        <v>168.43</v>
      </c>
    </row>
    <row r="2346" spans="1:3">
      <c r="A2346" t="s">
        <v>1626</v>
      </c>
      <c r="B2346" t="s">
        <v>9294</v>
      </c>
      <c r="C2346">
        <v>478.15</v>
      </c>
    </row>
    <row r="2347" spans="1:3">
      <c r="A2347" t="s">
        <v>2538</v>
      </c>
      <c r="B2347" t="s">
        <v>9295</v>
      </c>
      <c r="C2347">
        <v>682.81</v>
      </c>
    </row>
    <row r="2348" spans="1:3">
      <c r="A2348" t="s">
        <v>2539</v>
      </c>
      <c r="B2348" t="s">
        <v>9296</v>
      </c>
      <c r="C2348">
        <v>1151.1099999999999</v>
      </c>
    </row>
    <row r="2349" spans="1:3">
      <c r="A2349" t="s">
        <v>2540</v>
      </c>
      <c r="B2349" t="s">
        <v>9297</v>
      </c>
      <c r="C2349">
        <v>1902.22</v>
      </c>
    </row>
    <row r="2350" spans="1:3">
      <c r="A2350" t="s">
        <v>2541</v>
      </c>
      <c r="B2350" t="s">
        <v>9298</v>
      </c>
      <c r="C2350">
        <v>1902.22</v>
      </c>
    </row>
    <row r="2351" spans="1:3">
      <c r="A2351" t="s">
        <v>2542</v>
      </c>
      <c r="B2351" t="s">
        <v>9299</v>
      </c>
      <c r="C2351">
        <v>1151.1099999999999</v>
      </c>
    </row>
    <row r="2352" spans="1:3">
      <c r="A2352" t="s">
        <v>2543</v>
      </c>
      <c r="B2352" t="s">
        <v>9300</v>
      </c>
      <c r="C2352">
        <v>1902.22</v>
      </c>
    </row>
    <row r="2353" spans="1:3">
      <c r="A2353" t="s">
        <v>2544</v>
      </c>
      <c r="B2353" t="s">
        <v>9301</v>
      </c>
      <c r="C2353">
        <v>1421.37</v>
      </c>
    </row>
    <row r="2354" spans="1:3">
      <c r="A2354" t="s">
        <v>2545</v>
      </c>
      <c r="B2354" t="s">
        <v>9302</v>
      </c>
      <c r="C2354">
        <v>1151.1099999999999</v>
      </c>
    </row>
    <row r="2355" spans="1:3">
      <c r="A2355" t="s">
        <v>2546</v>
      </c>
      <c r="B2355" t="s">
        <v>9303</v>
      </c>
      <c r="C2355">
        <v>1902.22</v>
      </c>
    </row>
    <row r="2356" spans="1:3">
      <c r="A2356" t="s">
        <v>2547</v>
      </c>
      <c r="B2356" t="s">
        <v>9304</v>
      </c>
      <c r="C2356">
        <v>1902.22</v>
      </c>
    </row>
    <row r="2357" spans="1:3">
      <c r="A2357" t="s">
        <v>2548</v>
      </c>
      <c r="B2357" t="s">
        <v>9305</v>
      </c>
      <c r="C2357">
        <v>1151.1099999999999</v>
      </c>
    </row>
    <row r="2358" spans="1:3">
      <c r="A2358" t="s">
        <v>2549</v>
      </c>
      <c r="B2358" t="s">
        <v>9306</v>
      </c>
      <c r="C2358">
        <v>1902.22</v>
      </c>
    </row>
    <row r="2359" spans="1:3">
      <c r="A2359" t="s">
        <v>2550</v>
      </c>
      <c r="B2359" t="s">
        <v>9307</v>
      </c>
      <c r="C2359">
        <v>1902.22</v>
      </c>
    </row>
    <row r="2360" spans="1:3">
      <c r="A2360" t="s">
        <v>2551</v>
      </c>
      <c r="B2360" t="s">
        <v>9308</v>
      </c>
      <c r="C2360">
        <v>1004.37</v>
      </c>
    </row>
    <row r="2361" spans="1:3">
      <c r="A2361" t="s">
        <v>2552</v>
      </c>
      <c r="B2361" t="s">
        <v>9309</v>
      </c>
      <c r="C2361">
        <v>1902.22</v>
      </c>
    </row>
    <row r="2362" spans="1:3">
      <c r="A2362" t="s">
        <v>2553</v>
      </c>
      <c r="B2362" t="s">
        <v>9310</v>
      </c>
      <c r="C2362">
        <v>1902.22</v>
      </c>
    </row>
    <row r="2363" spans="1:3">
      <c r="A2363" t="s">
        <v>2554</v>
      </c>
      <c r="B2363" t="s">
        <v>9311</v>
      </c>
      <c r="C2363">
        <v>1462.05</v>
      </c>
    </row>
    <row r="2364" spans="1:3">
      <c r="A2364" t="s">
        <v>2555</v>
      </c>
      <c r="B2364" t="s">
        <v>9312</v>
      </c>
      <c r="C2364">
        <v>1675.56</v>
      </c>
    </row>
    <row r="2365" spans="1:3">
      <c r="A2365" t="s">
        <v>2556</v>
      </c>
      <c r="B2365" t="s">
        <v>9313</v>
      </c>
      <c r="C2365">
        <v>3715.56</v>
      </c>
    </row>
    <row r="2366" spans="1:3">
      <c r="A2366" t="s">
        <v>2557</v>
      </c>
      <c r="B2366" t="s">
        <v>9314</v>
      </c>
      <c r="C2366">
        <v>3808.89</v>
      </c>
    </row>
    <row r="2367" spans="1:3">
      <c r="A2367" t="s">
        <v>2558</v>
      </c>
      <c r="B2367" t="s">
        <v>9315</v>
      </c>
      <c r="C2367">
        <v>1804.44</v>
      </c>
    </row>
    <row r="2368" spans="1:3">
      <c r="A2368" t="s">
        <v>2559</v>
      </c>
      <c r="B2368" t="s">
        <v>9316</v>
      </c>
      <c r="C2368">
        <v>2402.85</v>
      </c>
    </row>
    <row r="2369" spans="1:3">
      <c r="A2369" t="s">
        <v>2560</v>
      </c>
      <c r="B2369" t="s">
        <v>9317</v>
      </c>
      <c r="C2369">
        <v>2402.85</v>
      </c>
    </row>
    <row r="2370" spans="1:3">
      <c r="A2370" t="s">
        <v>2561</v>
      </c>
      <c r="B2370" t="s">
        <v>9318</v>
      </c>
      <c r="C2370">
        <v>1981.61</v>
      </c>
    </row>
    <row r="2371" spans="1:3">
      <c r="A2371" t="s">
        <v>2562</v>
      </c>
      <c r="B2371" t="s">
        <v>9319</v>
      </c>
      <c r="C2371">
        <v>2017.61</v>
      </c>
    </row>
    <row r="2372" spans="1:3">
      <c r="A2372" t="s">
        <v>2563</v>
      </c>
      <c r="B2372" t="s">
        <v>9320</v>
      </c>
      <c r="C2372">
        <v>2975.2</v>
      </c>
    </row>
    <row r="2373" spans="1:3">
      <c r="A2373" t="s">
        <v>2564</v>
      </c>
      <c r="B2373" t="s">
        <v>9321</v>
      </c>
      <c r="C2373">
        <v>2102.04</v>
      </c>
    </row>
    <row r="2374" spans="1:3">
      <c r="A2374" t="s">
        <v>2565</v>
      </c>
      <c r="B2374" t="s">
        <v>9322</v>
      </c>
      <c r="C2374">
        <v>1997.14</v>
      </c>
    </row>
    <row r="2375" spans="1:3">
      <c r="A2375" t="s">
        <v>2566</v>
      </c>
      <c r="B2375" t="s">
        <v>9323</v>
      </c>
      <c r="C2375">
        <v>2691.92</v>
      </c>
    </row>
    <row r="2376" spans="1:3">
      <c r="A2376" t="s">
        <v>2567</v>
      </c>
      <c r="B2376" t="s">
        <v>9324</v>
      </c>
      <c r="C2376">
        <v>4927.68</v>
      </c>
    </row>
    <row r="2377" spans="1:3">
      <c r="A2377" t="s">
        <v>2568</v>
      </c>
      <c r="B2377" t="s">
        <v>9325</v>
      </c>
      <c r="C2377">
        <v>3414.79</v>
      </c>
    </row>
    <row r="2378" spans="1:3">
      <c r="A2378" t="s">
        <v>2569</v>
      </c>
      <c r="B2378" t="s">
        <v>9326</v>
      </c>
      <c r="C2378">
        <v>3524.95</v>
      </c>
    </row>
    <row r="2379" spans="1:3">
      <c r="A2379" t="s">
        <v>2570</v>
      </c>
      <c r="B2379" t="s">
        <v>9327</v>
      </c>
      <c r="C2379">
        <v>4296.03</v>
      </c>
    </row>
    <row r="2380" spans="1:3">
      <c r="A2380" t="s">
        <v>2571</v>
      </c>
      <c r="B2380" t="s">
        <v>9328</v>
      </c>
      <c r="C2380">
        <v>4296.03</v>
      </c>
    </row>
    <row r="2381" spans="1:3">
      <c r="A2381" t="s">
        <v>2572</v>
      </c>
      <c r="B2381" t="s">
        <v>9329</v>
      </c>
      <c r="C2381">
        <v>3612.33</v>
      </c>
    </row>
    <row r="2382" spans="1:3">
      <c r="A2382" t="s">
        <v>2573</v>
      </c>
      <c r="B2382" t="s">
        <v>9330</v>
      </c>
      <c r="C2382">
        <v>4013.7</v>
      </c>
    </row>
    <row r="2383" spans="1:3">
      <c r="A2383" t="s">
        <v>2574</v>
      </c>
      <c r="B2383" t="s">
        <v>9331</v>
      </c>
      <c r="C2383">
        <v>3913.36</v>
      </c>
    </row>
    <row r="2384" spans="1:3">
      <c r="A2384" t="s">
        <v>2575</v>
      </c>
      <c r="B2384" t="s">
        <v>9332</v>
      </c>
      <c r="C2384">
        <v>4214.38</v>
      </c>
    </row>
    <row r="2385" spans="1:3">
      <c r="A2385" t="s">
        <v>2576</v>
      </c>
      <c r="B2385" t="s">
        <v>9333</v>
      </c>
      <c r="C2385">
        <v>6009.51</v>
      </c>
    </row>
    <row r="2386" spans="1:3">
      <c r="A2386" t="s">
        <v>2577</v>
      </c>
      <c r="B2386" t="s">
        <v>9334</v>
      </c>
      <c r="C2386">
        <v>7029.99</v>
      </c>
    </row>
    <row r="2387" spans="1:3">
      <c r="A2387" t="s">
        <v>2578</v>
      </c>
      <c r="B2387" t="s">
        <v>9335</v>
      </c>
      <c r="C2387">
        <v>2158.9899999999998</v>
      </c>
    </row>
    <row r="2388" spans="1:3">
      <c r="A2388" t="s">
        <v>2579</v>
      </c>
      <c r="B2388" t="s">
        <v>9336</v>
      </c>
      <c r="C2388">
        <v>2820.3</v>
      </c>
    </row>
    <row r="2389" spans="1:3">
      <c r="A2389" t="s">
        <v>2580</v>
      </c>
      <c r="B2389" t="s">
        <v>9337</v>
      </c>
      <c r="C2389">
        <v>2698.74</v>
      </c>
    </row>
    <row r="2390" spans="1:3">
      <c r="A2390" t="s">
        <v>2581</v>
      </c>
      <c r="B2390" t="s">
        <v>9338</v>
      </c>
      <c r="C2390">
        <v>3016.42</v>
      </c>
    </row>
    <row r="2391" spans="1:3">
      <c r="A2391" t="s">
        <v>2582</v>
      </c>
      <c r="B2391" t="s">
        <v>9339</v>
      </c>
      <c r="C2391">
        <v>3530.04</v>
      </c>
    </row>
    <row r="2392" spans="1:3">
      <c r="A2392" t="s">
        <v>2583</v>
      </c>
      <c r="B2392" t="s">
        <v>9340</v>
      </c>
      <c r="C2392">
        <v>4101.47</v>
      </c>
    </row>
    <row r="2393" spans="1:3">
      <c r="A2393" t="s">
        <v>2584</v>
      </c>
      <c r="B2393" t="s">
        <v>9341</v>
      </c>
      <c r="C2393">
        <v>4799.59</v>
      </c>
    </row>
    <row r="2394" spans="1:3">
      <c r="A2394" t="s">
        <v>2585</v>
      </c>
      <c r="B2394" t="s">
        <v>9342</v>
      </c>
      <c r="C2394">
        <v>4908.67</v>
      </c>
    </row>
    <row r="2395" spans="1:3">
      <c r="A2395" t="s">
        <v>2586</v>
      </c>
      <c r="B2395" t="s">
        <v>9343</v>
      </c>
      <c r="C2395">
        <v>5192.29</v>
      </c>
    </row>
    <row r="2396" spans="1:3">
      <c r="A2396" t="s">
        <v>2587</v>
      </c>
      <c r="B2396" t="s">
        <v>9344</v>
      </c>
      <c r="C2396">
        <v>6719.43</v>
      </c>
    </row>
    <row r="2397" spans="1:3">
      <c r="A2397" t="s">
        <v>2588</v>
      </c>
      <c r="B2397" t="s">
        <v>9345</v>
      </c>
      <c r="C2397">
        <v>6217.65</v>
      </c>
    </row>
    <row r="2398" spans="1:3">
      <c r="A2398" t="s">
        <v>2589</v>
      </c>
      <c r="B2398" t="s">
        <v>9346</v>
      </c>
      <c r="C2398">
        <v>999.51</v>
      </c>
    </row>
    <row r="2399" spans="1:3">
      <c r="A2399" t="s">
        <v>2590</v>
      </c>
      <c r="B2399" t="s">
        <v>9347</v>
      </c>
      <c r="C2399">
        <v>999.51</v>
      </c>
    </row>
    <row r="2400" spans="1:3">
      <c r="A2400" t="s">
        <v>2591</v>
      </c>
      <c r="B2400" t="s">
        <v>9348</v>
      </c>
      <c r="C2400">
        <v>1571.51</v>
      </c>
    </row>
    <row r="2401" spans="1:3">
      <c r="A2401" t="s">
        <v>2592</v>
      </c>
      <c r="B2401" t="s">
        <v>9349</v>
      </c>
      <c r="C2401">
        <v>1974.93</v>
      </c>
    </row>
    <row r="2402" spans="1:3">
      <c r="A2402" t="s">
        <v>2593</v>
      </c>
      <c r="B2402" t="s">
        <v>9350</v>
      </c>
      <c r="C2402">
        <v>0</v>
      </c>
    </row>
    <row r="2403" spans="1:3">
      <c r="A2403" t="s">
        <v>2594</v>
      </c>
      <c r="B2403" t="s">
        <v>9351</v>
      </c>
      <c r="C2403">
        <v>1487.22</v>
      </c>
    </row>
    <row r="2404" spans="1:3">
      <c r="A2404" t="s">
        <v>2595</v>
      </c>
      <c r="B2404" t="s">
        <v>9352</v>
      </c>
      <c r="C2404">
        <v>1744.33</v>
      </c>
    </row>
    <row r="2405" spans="1:3">
      <c r="A2405" t="s">
        <v>2596</v>
      </c>
      <c r="B2405" t="s">
        <v>9353</v>
      </c>
      <c r="C2405">
        <v>1927.94</v>
      </c>
    </row>
    <row r="2406" spans="1:3">
      <c r="A2406" t="s">
        <v>2597</v>
      </c>
      <c r="B2406" t="s">
        <v>9354</v>
      </c>
      <c r="C2406">
        <v>2782.45</v>
      </c>
    </row>
    <row r="2407" spans="1:3">
      <c r="A2407" t="s">
        <v>2598</v>
      </c>
      <c r="B2407" t="s">
        <v>9355</v>
      </c>
      <c r="C2407">
        <v>1131.31</v>
      </c>
    </row>
    <row r="2408" spans="1:3">
      <c r="A2408" t="s">
        <v>2599</v>
      </c>
      <c r="B2408" t="s">
        <v>9356</v>
      </c>
      <c r="C2408">
        <v>1483.03</v>
      </c>
    </row>
    <row r="2409" spans="1:3">
      <c r="A2409" t="s">
        <v>2600</v>
      </c>
      <c r="B2409" t="s">
        <v>9357</v>
      </c>
      <c r="C2409">
        <v>2019.75</v>
      </c>
    </row>
    <row r="2410" spans="1:3">
      <c r="A2410" t="s">
        <v>2601</v>
      </c>
      <c r="B2410" t="s">
        <v>9358</v>
      </c>
      <c r="C2410">
        <v>2457.59</v>
      </c>
    </row>
    <row r="2411" spans="1:3">
      <c r="A2411" t="s">
        <v>2602</v>
      </c>
      <c r="B2411" t="s">
        <v>9359</v>
      </c>
      <c r="C2411">
        <v>2224.5500000000002</v>
      </c>
    </row>
    <row r="2412" spans="1:3">
      <c r="A2412" t="s">
        <v>2603</v>
      </c>
      <c r="B2412" t="s">
        <v>9360</v>
      </c>
      <c r="C2412">
        <v>2860.13</v>
      </c>
    </row>
    <row r="2413" spans="1:3">
      <c r="A2413" t="s">
        <v>2604</v>
      </c>
      <c r="B2413" t="s">
        <v>9361</v>
      </c>
      <c r="C2413">
        <v>5185.66</v>
      </c>
    </row>
    <row r="2414" spans="1:3">
      <c r="A2414" t="s">
        <v>2605</v>
      </c>
      <c r="B2414" t="s">
        <v>9362</v>
      </c>
      <c r="C2414">
        <v>3177.92</v>
      </c>
    </row>
    <row r="2415" spans="1:3">
      <c r="A2415" t="s">
        <v>2606</v>
      </c>
      <c r="B2415" t="s">
        <v>9363</v>
      </c>
      <c r="C2415">
        <v>3177.92</v>
      </c>
    </row>
    <row r="2416" spans="1:3">
      <c r="A2416" t="s">
        <v>2607</v>
      </c>
      <c r="B2416" t="s">
        <v>9364</v>
      </c>
      <c r="C2416">
        <v>4502.49</v>
      </c>
    </row>
    <row r="2417" spans="1:3">
      <c r="A2417" t="s">
        <v>2608</v>
      </c>
      <c r="B2417" t="s">
        <v>9365</v>
      </c>
      <c r="C2417">
        <v>7263.77</v>
      </c>
    </row>
    <row r="2418" spans="1:3">
      <c r="A2418" t="s">
        <v>2609</v>
      </c>
      <c r="B2418" t="s">
        <v>9366</v>
      </c>
      <c r="C2418">
        <v>1949.88</v>
      </c>
    </row>
    <row r="2419" spans="1:3">
      <c r="A2419" t="s">
        <v>2610</v>
      </c>
      <c r="B2419" t="s">
        <v>9367</v>
      </c>
      <c r="C2419">
        <v>2373.77</v>
      </c>
    </row>
    <row r="2420" spans="1:3">
      <c r="A2420" t="s">
        <v>2611</v>
      </c>
      <c r="B2420" t="s">
        <v>9368</v>
      </c>
      <c r="C2420">
        <v>3051.99</v>
      </c>
    </row>
    <row r="2421" spans="1:3">
      <c r="A2421" t="s">
        <v>2612</v>
      </c>
      <c r="B2421" t="s">
        <v>9369</v>
      </c>
      <c r="C2421">
        <v>4152.99</v>
      </c>
    </row>
    <row r="2422" spans="1:3">
      <c r="A2422" t="s">
        <v>2613</v>
      </c>
      <c r="B2422" t="s">
        <v>9370</v>
      </c>
      <c r="C2422">
        <v>9219.6299999999992</v>
      </c>
    </row>
    <row r="2423" spans="1:3">
      <c r="A2423" t="s">
        <v>2614</v>
      </c>
      <c r="B2423" t="s">
        <v>9371</v>
      </c>
      <c r="C2423">
        <v>10833.06</v>
      </c>
    </row>
    <row r="2424" spans="1:3">
      <c r="A2424" t="s">
        <v>2615</v>
      </c>
      <c r="B2424" t="s">
        <v>9372</v>
      </c>
      <c r="C2424">
        <v>11524.54</v>
      </c>
    </row>
    <row r="2425" spans="1:3">
      <c r="A2425" t="s">
        <v>2616</v>
      </c>
      <c r="B2425" t="s">
        <v>9373</v>
      </c>
      <c r="C2425">
        <v>3607.18</v>
      </c>
    </row>
    <row r="2426" spans="1:3">
      <c r="A2426" t="s">
        <v>2617</v>
      </c>
      <c r="B2426" t="s">
        <v>9374</v>
      </c>
      <c r="C2426">
        <v>3896.65</v>
      </c>
    </row>
    <row r="2427" spans="1:3">
      <c r="A2427" t="s">
        <v>2618</v>
      </c>
      <c r="B2427" t="s">
        <v>9375</v>
      </c>
      <c r="C2427">
        <v>4453.3100000000004</v>
      </c>
    </row>
    <row r="2428" spans="1:3">
      <c r="A2428" t="s">
        <v>2619</v>
      </c>
      <c r="B2428" t="s">
        <v>9376</v>
      </c>
      <c r="C2428">
        <v>1855.55</v>
      </c>
    </row>
    <row r="2429" spans="1:3">
      <c r="A2429" t="s">
        <v>2620</v>
      </c>
      <c r="B2429" t="s">
        <v>9377</v>
      </c>
      <c r="C2429">
        <v>2226.65</v>
      </c>
    </row>
    <row r="2430" spans="1:3">
      <c r="A2430" t="s">
        <v>2621</v>
      </c>
      <c r="B2430" t="s">
        <v>9378</v>
      </c>
      <c r="C2430">
        <v>2694.05</v>
      </c>
    </row>
    <row r="2431" spans="1:3">
      <c r="A2431" t="s">
        <v>2622</v>
      </c>
      <c r="B2431" t="s">
        <v>9379</v>
      </c>
      <c r="C2431">
        <v>3092.58</v>
      </c>
    </row>
    <row r="2432" spans="1:3">
      <c r="A2432" t="s">
        <v>2623</v>
      </c>
      <c r="B2432" t="s">
        <v>9380</v>
      </c>
      <c r="C2432">
        <v>8732.2000000000007</v>
      </c>
    </row>
    <row r="2433" spans="1:9">
      <c r="A2433" t="s">
        <v>2624</v>
      </c>
      <c r="B2433" t="s">
        <v>9381</v>
      </c>
      <c r="C2433">
        <v>10336.08</v>
      </c>
    </row>
    <row r="2434" spans="1:9">
      <c r="A2434" t="s">
        <v>2625</v>
      </c>
      <c r="B2434" t="s">
        <v>9382</v>
      </c>
      <c r="C2434">
        <v>12107.23</v>
      </c>
    </row>
    <row r="2435" spans="1:9">
      <c r="A2435" t="s">
        <v>2626</v>
      </c>
      <c r="B2435" t="s">
        <v>9383</v>
      </c>
      <c r="C2435">
        <v>11236.46</v>
      </c>
    </row>
    <row r="2436" spans="1:9">
      <c r="A2436" t="s">
        <v>2627</v>
      </c>
      <c r="B2436" t="s">
        <v>9384</v>
      </c>
      <c r="C2436">
        <v>1212.48</v>
      </c>
    </row>
    <row r="2437" spans="1:9">
      <c r="A2437" t="s">
        <v>2628</v>
      </c>
      <c r="B2437" t="s">
        <v>9385</v>
      </c>
      <c r="C2437">
        <v>2556.4299999999998</v>
      </c>
      <c r="I2437" t="s">
        <v>8340</v>
      </c>
    </row>
    <row r="2438" spans="1:9">
      <c r="A2438" t="s">
        <v>2629</v>
      </c>
      <c r="B2438" t="s">
        <v>9386</v>
      </c>
      <c r="C2438">
        <v>2850.1</v>
      </c>
      <c r="I2438" t="s">
        <v>8341</v>
      </c>
    </row>
    <row r="2439" spans="1:9">
      <c r="A2439" t="s">
        <v>2630</v>
      </c>
      <c r="B2439" t="s">
        <v>9387</v>
      </c>
      <c r="C2439">
        <v>3953.83</v>
      </c>
      <c r="I2439" t="s">
        <v>8342</v>
      </c>
    </row>
    <row r="2440" spans="1:9">
      <c r="A2440" t="s">
        <v>2631</v>
      </c>
      <c r="B2440" t="s">
        <v>9388</v>
      </c>
      <c r="C2440">
        <v>0</v>
      </c>
      <c r="I2440" t="s">
        <v>8343</v>
      </c>
    </row>
    <row r="2441" spans="1:9">
      <c r="A2441" t="s">
        <v>2632</v>
      </c>
      <c r="B2441" t="s">
        <v>9389</v>
      </c>
      <c r="C2441">
        <v>0</v>
      </c>
      <c r="I2441" t="s">
        <v>8344</v>
      </c>
    </row>
    <row r="2442" spans="1:9">
      <c r="A2442" t="s">
        <v>2633</v>
      </c>
      <c r="B2442" t="s">
        <v>9390</v>
      </c>
      <c r="C2442">
        <v>3239.17</v>
      </c>
      <c r="I2442" t="s">
        <v>9160</v>
      </c>
    </row>
    <row r="2443" spans="1:9">
      <c r="A2443" t="s">
        <v>2634</v>
      </c>
      <c r="B2443" t="s">
        <v>9391</v>
      </c>
      <c r="C2443">
        <v>4356.83</v>
      </c>
      <c r="I2443" t="s">
        <v>9161</v>
      </c>
    </row>
    <row r="2444" spans="1:9">
      <c r="A2444" t="s">
        <v>2635</v>
      </c>
      <c r="B2444" t="s">
        <v>9392</v>
      </c>
      <c r="C2444">
        <v>1224.17</v>
      </c>
      <c r="I2444" t="s">
        <v>9162</v>
      </c>
    </row>
    <row r="2445" spans="1:9">
      <c r="A2445" t="s">
        <v>2636</v>
      </c>
      <c r="B2445" t="s">
        <v>9393</v>
      </c>
      <c r="C2445">
        <v>3154.29</v>
      </c>
      <c r="I2445" t="s">
        <v>9163</v>
      </c>
    </row>
    <row r="2446" spans="1:9">
      <c r="A2446" t="s">
        <v>2637</v>
      </c>
      <c r="B2446" t="s">
        <v>9394</v>
      </c>
      <c r="C2446">
        <v>1283.17</v>
      </c>
      <c r="I2446" t="s">
        <v>9164</v>
      </c>
    </row>
    <row r="2447" spans="1:9">
      <c r="A2447" t="s">
        <v>2638</v>
      </c>
      <c r="B2447" t="s">
        <v>9395</v>
      </c>
      <c r="C2447">
        <v>3540.97</v>
      </c>
      <c r="I2447" t="s">
        <v>9165</v>
      </c>
    </row>
    <row r="2448" spans="1:9">
      <c r="A2448" t="s">
        <v>2639</v>
      </c>
      <c r="B2448" t="s">
        <v>9396</v>
      </c>
      <c r="C2448">
        <v>3925.98</v>
      </c>
      <c r="I2448" t="s">
        <v>9166</v>
      </c>
    </row>
    <row r="2449" spans="1:9">
      <c r="A2449" t="s">
        <v>2640</v>
      </c>
      <c r="B2449" t="s">
        <v>9397</v>
      </c>
      <c r="C2449">
        <v>4430.47</v>
      </c>
      <c r="I2449" t="s">
        <v>9167</v>
      </c>
    </row>
    <row r="2450" spans="1:9">
      <c r="A2450" t="s">
        <v>2641</v>
      </c>
      <c r="B2450" t="s">
        <v>9398</v>
      </c>
      <c r="C2450">
        <v>4520.88</v>
      </c>
      <c r="I2450" t="s">
        <v>9168</v>
      </c>
    </row>
    <row r="2451" spans="1:9">
      <c r="A2451" t="s">
        <v>2642</v>
      </c>
      <c r="B2451" t="s">
        <v>9399</v>
      </c>
      <c r="C2451">
        <v>5710.89</v>
      </c>
      <c r="I2451" t="s">
        <v>9169</v>
      </c>
    </row>
    <row r="2452" spans="1:9">
      <c r="A2452" t="s">
        <v>2643</v>
      </c>
      <c r="B2452" t="s">
        <v>9400</v>
      </c>
      <c r="C2452">
        <v>6347.05</v>
      </c>
      <c r="I2452" t="s">
        <v>9170</v>
      </c>
    </row>
    <row r="2453" spans="1:9">
      <c r="A2453" t="s">
        <v>2644</v>
      </c>
      <c r="B2453" t="s">
        <v>9401</v>
      </c>
      <c r="C2453">
        <v>6177.14</v>
      </c>
      <c r="I2453" t="s">
        <v>9171</v>
      </c>
    </row>
    <row r="2454" spans="1:9">
      <c r="A2454" t="s">
        <v>2645</v>
      </c>
      <c r="B2454" t="s">
        <v>9402</v>
      </c>
      <c r="C2454">
        <v>6122.18</v>
      </c>
      <c r="I2454" t="s">
        <v>9172</v>
      </c>
    </row>
    <row r="2455" spans="1:9">
      <c r="A2455" t="s">
        <v>2646</v>
      </c>
      <c r="B2455" t="s">
        <v>9403</v>
      </c>
      <c r="C2455">
        <v>7988.06</v>
      </c>
    </row>
    <row r="2456" spans="1:9">
      <c r="A2456" t="s">
        <v>2647</v>
      </c>
      <c r="B2456" t="s">
        <v>9404</v>
      </c>
      <c r="C2456">
        <v>4316.42</v>
      </c>
    </row>
    <row r="2457" spans="1:9">
      <c r="A2457" t="s">
        <v>2648</v>
      </c>
      <c r="B2457" t="s">
        <v>9405</v>
      </c>
      <c r="C2457">
        <v>4929.58</v>
      </c>
    </row>
    <row r="2458" spans="1:9">
      <c r="A2458" t="s">
        <v>2649</v>
      </c>
      <c r="B2458" t="s">
        <v>9406</v>
      </c>
      <c r="C2458">
        <v>4911.4799999999996</v>
      </c>
    </row>
    <row r="2459" spans="1:9">
      <c r="A2459" t="s">
        <v>2650</v>
      </c>
      <c r="B2459" t="s">
        <v>9407</v>
      </c>
      <c r="C2459">
        <v>9372.93</v>
      </c>
    </row>
    <row r="2460" spans="1:9">
      <c r="A2460" t="s">
        <v>2651</v>
      </c>
      <c r="B2460" t="s">
        <v>9408</v>
      </c>
      <c r="C2460">
        <v>16076.31</v>
      </c>
    </row>
    <row r="2461" spans="1:9">
      <c r="A2461" t="s">
        <v>2652</v>
      </c>
      <c r="B2461" t="s">
        <v>9409</v>
      </c>
      <c r="C2461">
        <v>18755.54</v>
      </c>
    </row>
    <row r="2462" spans="1:9">
      <c r="A2462" t="s">
        <v>2653</v>
      </c>
      <c r="B2462" t="s">
        <v>9410</v>
      </c>
      <c r="C2462">
        <v>21612.799999999999</v>
      </c>
    </row>
    <row r="2463" spans="1:9">
      <c r="A2463" t="s">
        <v>2654</v>
      </c>
      <c r="B2463" t="s">
        <v>9411</v>
      </c>
      <c r="C2463">
        <v>16793.29</v>
      </c>
    </row>
    <row r="2464" spans="1:9">
      <c r="A2464" t="s">
        <v>2655</v>
      </c>
      <c r="B2464" t="s">
        <v>9412</v>
      </c>
      <c r="C2464">
        <v>21969.83</v>
      </c>
    </row>
    <row r="2465" spans="1:3">
      <c r="A2465" t="s">
        <v>2656</v>
      </c>
      <c r="B2465" t="s">
        <v>9413</v>
      </c>
      <c r="C2465">
        <v>15539.31</v>
      </c>
    </row>
    <row r="2466" spans="1:3">
      <c r="A2466" t="s">
        <v>2657</v>
      </c>
      <c r="B2466" t="s">
        <v>9414</v>
      </c>
      <c r="C2466">
        <v>19644.740000000002</v>
      </c>
    </row>
    <row r="2467" spans="1:3">
      <c r="A2467" t="s">
        <v>2658</v>
      </c>
      <c r="B2467" t="s">
        <v>9415</v>
      </c>
      <c r="C2467">
        <v>8976.69</v>
      </c>
    </row>
    <row r="2468" spans="1:3">
      <c r="A2468" t="s">
        <v>2659</v>
      </c>
      <c r="B2468" t="s">
        <v>9416</v>
      </c>
      <c r="C2468">
        <v>9987.6200000000008</v>
      </c>
    </row>
    <row r="2469" spans="1:3">
      <c r="A2469" t="s">
        <v>2660</v>
      </c>
      <c r="B2469" t="s">
        <v>9417</v>
      </c>
      <c r="C2469">
        <v>15781.85</v>
      </c>
    </row>
    <row r="2470" spans="1:3">
      <c r="A2470" t="s">
        <v>2661</v>
      </c>
      <c r="B2470" t="s">
        <v>9418</v>
      </c>
      <c r="C2470">
        <v>2138.5</v>
      </c>
    </row>
    <row r="2471" spans="1:3">
      <c r="A2471" t="s">
        <v>2662</v>
      </c>
      <c r="B2471" t="s">
        <v>9419</v>
      </c>
      <c r="C2471">
        <v>3853.15</v>
      </c>
    </row>
    <row r="2472" spans="1:3">
      <c r="A2472" t="s">
        <v>2663</v>
      </c>
      <c r="B2472" t="s">
        <v>9420</v>
      </c>
      <c r="C2472">
        <v>6800.75</v>
      </c>
    </row>
    <row r="2473" spans="1:3">
      <c r="A2473" t="s">
        <v>2664</v>
      </c>
      <c r="B2473" t="s">
        <v>9421</v>
      </c>
      <c r="C2473">
        <v>1733.92</v>
      </c>
    </row>
    <row r="2474" spans="1:3">
      <c r="A2474" t="s">
        <v>2665</v>
      </c>
      <c r="B2474" t="s">
        <v>9422</v>
      </c>
      <c r="C2474">
        <v>2440.33</v>
      </c>
    </row>
    <row r="2475" spans="1:3">
      <c r="A2475" t="s">
        <v>2666</v>
      </c>
      <c r="B2475" t="s">
        <v>9423</v>
      </c>
      <c r="C2475">
        <v>2557.29</v>
      </c>
    </row>
    <row r="2476" spans="1:3">
      <c r="A2476" t="s">
        <v>2667</v>
      </c>
      <c r="B2476" t="s">
        <v>9424</v>
      </c>
      <c r="C2476">
        <v>963.29</v>
      </c>
    </row>
    <row r="2477" spans="1:3">
      <c r="A2477" t="s">
        <v>2668</v>
      </c>
      <c r="B2477" t="s">
        <v>9425</v>
      </c>
      <c r="C2477">
        <v>1862.36</v>
      </c>
    </row>
    <row r="2478" spans="1:3">
      <c r="A2478" t="s">
        <v>2669</v>
      </c>
      <c r="B2478" t="s">
        <v>9426</v>
      </c>
      <c r="C2478">
        <v>2311.89</v>
      </c>
    </row>
    <row r="2479" spans="1:3">
      <c r="A2479" t="s">
        <v>2670</v>
      </c>
      <c r="B2479" t="s">
        <v>9427</v>
      </c>
      <c r="C2479">
        <v>1568.23</v>
      </c>
    </row>
    <row r="2480" spans="1:3">
      <c r="A2480" t="s">
        <v>2671</v>
      </c>
      <c r="B2480" t="s">
        <v>9428</v>
      </c>
      <c r="C2480">
        <v>2067.2199999999998</v>
      </c>
    </row>
    <row r="2481" spans="1:3">
      <c r="A2481" t="s">
        <v>2672</v>
      </c>
      <c r="B2481" t="s">
        <v>9429</v>
      </c>
      <c r="C2481">
        <v>2352.35</v>
      </c>
    </row>
    <row r="2482" spans="1:3">
      <c r="A2482" t="s">
        <v>2673</v>
      </c>
      <c r="B2482" t="s">
        <v>9430</v>
      </c>
      <c r="C2482">
        <v>3583.6</v>
      </c>
    </row>
    <row r="2483" spans="1:3">
      <c r="A2483" t="s">
        <v>2674</v>
      </c>
      <c r="B2483" t="s">
        <v>9431</v>
      </c>
      <c r="C2483">
        <v>4747.6899999999996</v>
      </c>
    </row>
    <row r="2484" spans="1:3">
      <c r="A2484" t="s">
        <v>2675</v>
      </c>
      <c r="B2484" t="s">
        <v>9432</v>
      </c>
      <c r="C2484">
        <v>6324.74</v>
      </c>
    </row>
    <row r="2485" spans="1:3">
      <c r="A2485" t="s">
        <v>2676</v>
      </c>
      <c r="B2485" t="s">
        <v>9433</v>
      </c>
      <c r="C2485">
        <v>0</v>
      </c>
    </row>
    <row r="2486" spans="1:3">
      <c r="A2486" t="s">
        <v>2677</v>
      </c>
      <c r="B2486" t="s">
        <v>9434</v>
      </c>
      <c r="C2486">
        <v>0</v>
      </c>
    </row>
    <row r="2487" spans="1:3">
      <c r="A2487" t="s">
        <v>2678</v>
      </c>
      <c r="B2487" t="s">
        <v>9435</v>
      </c>
      <c r="C2487">
        <v>1619.06</v>
      </c>
    </row>
    <row r="2488" spans="1:3">
      <c r="A2488" t="s">
        <v>2679</v>
      </c>
      <c r="B2488" t="s">
        <v>9436</v>
      </c>
      <c r="C2488">
        <v>3161.02</v>
      </c>
    </row>
    <row r="2489" spans="1:3">
      <c r="A2489" t="s">
        <v>2680</v>
      </c>
      <c r="B2489" t="s">
        <v>9437</v>
      </c>
      <c r="C2489">
        <v>3955.46</v>
      </c>
    </row>
    <row r="2490" spans="1:3">
      <c r="A2490" t="s">
        <v>2681</v>
      </c>
      <c r="B2490" t="s">
        <v>9438</v>
      </c>
      <c r="C2490">
        <v>1103.77</v>
      </c>
    </row>
    <row r="2491" spans="1:3">
      <c r="A2491" t="s">
        <v>2371</v>
      </c>
      <c r="B2491" t="s">
        <v>9439</v>
      </c>
      <c r="C2491">
        <v>1024.8900000000001</v>
      </c>
    </row>
    <row r="2492" spans="1:3">
      <c r="A2492" t="s">
        <v>2372</v>
      </c>
      <c r="B2492" t="s">
        <v>9440</v>
      </c>
      <c r="C2492">
        <v>860.91</v>
      </c>
    </row>
    <row r="2493" spans="1:3">
      <c r="A2493" t="s">
        <v>2373</v>
      </c>
      <c r="B2493" t="s">
        <v>9441</v>
      </c>
      <c r="C2493">
        <v>1024.8900000000001</v>
      </c>
    </row>
    <row r="2494" spans="1:3">
      <c r="A2494" t="s">
        <v>2374</v>
      </c>
      <c r="B2494" t="s">
        <v>9442</v>
      </c>
      <c r="C2494">
        <v>922.4</v>
      </c>
    </row>
    <row r="2495" spans="1:3">
      <c r="A2495" t="s">
        <v>2375</v>
      </c>
      <c r="B2495" t="s">
        <v>9443</v>
      </c>
      <c r="C2495">
        <v>778.92</v>
      </c>
    </row>
    <row r="2496" spans="1:3">
      <c r="A2496" t="s">
        <v>2376</v>
      </c>
      <c r="B2496" t="s">
        <v>9444</v>
      </c>
      <c r="C2496">
        <v>1106.8800000000001</v>
      </c>
    </row>
    <row r="2497" spans="1:3">
      <c r="A2497" t="s">
        <v>2377</v>
      </c>
      <c r="B2497" t="s">
        <v>9445</v>
      </c>
      <c r="C2497">
        <v>1252</v>
      </c>
    </row>
    <row r="2498" spans="1:3">
      <c r="A2498" t="s">
        <v>2378</v>
      </c>
      <c r="B2498" t="s">
        <v>9446</v>
      </c>
      <c r="C2498">
        <v>2558.17</v>
      </c>
    </row>
    <row r="2499" spans="1:3">
      <c r="A2499" t="s">
        <v>2379</v>
      </c>
      <c r="B2499" t="s">
        <v>9447</v>
      </c>
      <c r="C2499">
        <v>1310.4100000000001</v>
      </c>
    </row>
    <row r="2500" spans="1:3">
      <c r="A2500" t="s">
        <v>2380</v>
      </c>
      <c r="B2500" t="s">
        <v>9448</v>
      </c>
      <c r="C2500">
        <v>2230.16</v>
      </c>
    </row>
    <row r="2501" spans="1:3">
      <c r="A2501" t="s">
        <v>2381</v>
      </c>
      <c r="B2501" t="s">
        <v>9449</v>
      </c>
      <c r="C2501">
        <v>1717.63</v>
      </c>
    </row>
    <row r="2502" spans="1:3">
      <c r="A2502" t="s">
        <v>2382</v>
      </c>
      <c r="B2502" t="s">
        <v>9450</v>
      </c>
      <c r="C2502">
        <v>2735.67</v>
      </c>
    </row>
    <row r="2503" spans="1:3">
      <c r="A2503" t="s">
        <v>2383</v>
      </c>
      <c r="B2503" t="s">
        <v>9451</v>
      </c>
      <c r="C2503">
        <v>3115.66</v>
      </c>
    </row>
    <row r="2504" spans="1:3">
      <c r="A2504" t="s">
        <v>2384</v>
      </c>
      <c r="B2504" t="s">
        <v>9452</v>
      </c>
      <c r="C2504">
        <v>1425.26</v>
      </c>
    </row>
    <row r="2505" spans="1:3">
      <c r="A2505" t="s">
        <v>2385</v>
      </c>
      <c r="B2505" t="s">
        <v>9453</v>
      </c>
      <c r="C2505">
        <v>2495.52</v>
      </c>
    </row>
    <row r="2506" spans="1:3">
      <c r="A2506" t="s">
        <v>2386</v>
      </c>
      <c r="B2506" t="s">
        <v>9454</v>
      </c>
      <c r="C2506">
        <v>963.39</v>
      </c>
    </row>
    <row r="2507" spans="1:3">
      <c r="A2507" t="s">
        <v>2387</v>
      </c>
      <c r="B2507" t="s">
        <v>9455</v>
      </c>
      <c r="C2507">
        <v>1205.99</v>
      </c>
    </row>
    <row r="2508" spans="1:3">
      <c r="A2508" t="s">
        <v>2388</v>
      </c>
      <c r="B2508" t="s">
        <v>9456</v>
      </c>
      <c r="C2508">
        <v>2693.9</v>
      </c>
    </row>
    <row r="2509" spans="1:3">
      <c r="A2509" t="s">
        <v>2389</v>
      </c>
      <c r="B2509" t="s">
        <v>9457</v>
      </c>
      <c r="C2509">
        <v>1498.35</v>
      </c>
    </row>
    <row r="2510" spans="1:3">
      <c r="A2510" t="s">
        <v>2390</v>
      </c>
      <c r="B2510" t="s">
        <v>9458</v>
      </c>
      <c r="C2510">
        <v>1498.35</v>
      </c>
    </row>
    <row r="2511" spans="1:3">
      <c r="A2511" t="s">
        <v>2391</v>
      </c>
      <c r="B2511" t="s">
        <v>9459</v>
      </c>
      <c r="C2511">
        <v>1310.4100000000001</v>
      </c>
    </row>
    <row r="2512" spans="1:3">
      <c r="A2512" t="s">
        <v>2392</v>
      </c>
      <c r="B2512" t="s">
        <v>9460</v>
      </c>
      <c r="C2512">
        <v>860.91</v>
      </c>
    </row>
    <row r="2513" spans="1:3">
      <c r="A2513" t="s">
        <v>2393</v>
      </c>
      <c r="B2513" t="s">
        <v>9461</v>
      </c>
      <c r="C2513">
        <v>1524.46</v>
      </c>
    </row>
    <row r="2514" spans="1:3">
      <c r="A2514" t="s">
        <v>2394</v>
      </c>
      <c r="B2514" t="s">
        <v>9462</v>
      </c>
      <c r="C2514">
        <v>1722.85</v>
      </c>
    </row>
    <row r="2515" spans="1:3">
      <c r="A2515" t="s">
        <v>2395</v>
      </c>
      <c r="B2515" t="s">
        <v>9463</v>
      </c>
      <c r="C2515">
        <v>1024.8900000000001</v>
      </c>
    </row>
    <row r="2516" spans="1:3">
      <c r="A2516" t="s">
        <v>2396</v>
      </c>
      <c r="B2516" t="s">
        <v>9464</v>
      </c>
      <c r="C2516">
        <v>977.77</v>
      </c>
    </row>
    <row r="2517" spans="1:3">
      <c r="A2517" t="s">
        <v>2397</v>
      </c>
      <c r="B2517" t="s">
        <v>9465</v>
      </c>
      <c r="C2517">
        <v>1487.91</v>
      </c>
    </row>
    <row r="2518" spans="1:3">
      <c r="A2518" t="s">
        <v>2398</v>
      </c>
      <c r="B2518" t="s">
        <v>9466</v>
      </c>
      <c r="C2518">
        <v>1681.08</v>
      </c>
    </row>
    <row r="2519" spans="1:3">
      <c r="A2519" t="s">
        <v>2399</v>
      </c>
      <c r="B2519" t="s">
        <v>9467</v>
      </c>
      <c r="C2519">
        <v>1244.6199999999999</v>
      </c>
    </row>
    <row r="2520" spans="1:3">
      <c r="A2520" t="s">
        <v>2400</v>
      </c>
      <c r="B2520" t="s">
        <v>9468</v>
      </c>
      <c r="C2520">
        <v>3033.67</v>
      </c>
    </row>
    <row r="2521" spans="1:3">
      <c r="A2521" t="s">
        <v>2401</v>
      </c>
      <c r="B2521" t="s">
        <v>9469</v>
      </c>
      <c r="C2521">
        <v>3115.66</v>
      </c>
    </row>
    <row r="2522" spans="1:3">
      <c r="A2522" t="s">
        <v>2402</v>
      </c>
      <c r="B2522" t="s">
        <v>9470</v>
      </c>
      <c r="C2522">
        <v>3115.66</v>
      </c>
    </row>
    <row r="2523" spans="1:3">
      <c r="A2523" t="s">
        <v>2403</v>
      </c>
      <c r="B2523" t="s">
        <v>9471</v>
      </c>
      <c r="C2523">
        <v>4468.96</v>
      </c>
    </row>
    <row r="2524" spans="1:3">
      <c r="A2524" t="s">
        <v>2404</v>
      </c>
      <c r="B2524" t="s">
        <v>9472</v>
      </c>
      <c r="C2524">
        <v>3529.22</v>
      </c>
    </row>
    <row r="2525" spans="1:3">
      <c r="A2525" t="s">
        <v>2405</v>
      </c>
      <c r="B2525" t="s">
        <v>9473</v>
      </c>
      <c r="C2525">
        <v>3962.55</v>
      </c>
    </row>
    <row r="2526" spans="1:3">
      <c r="A2526" t="s">
        <v>2406</v>
      </c>
      <c r="B2526" t="s">
        <v>9474</v>
      </c>
      <c r="C2526">
        <v>5210.3</v>
      </c>
    </row>
    <row r="2527" spans="1:3">
      <c r="A2527" t="s">
        <v>2407</v>
      </c>
      <c r="B2527" t="s">
        <v>9475</v>
      </c>
      <c r="C2527">
        <v>3529.22</v>
      </c>
    </row>
    <row r="2528" spans="1:3">
      <c r="A2528" t="s">
        <v>2408</v>
      </c>
      <c r="B2528" t="s">
        <v>9476</v>
      </c>
      <c r="C2528">
        <v>1229.8699999999999</v>
      </c>
    </row>
    <row r="2529" spans="1:3">
      <c r="A2529" t="s">
        <v>2409</v>
      </c>
      <c r="B2529" t="s">
        <v>9477</v>
      </c>
      <c r="C2529">
        <v>1147.8699999999999</v>
      </c>
    </row>
    <row r="2530" spans="1:3">
      <c r="A2530" t="s">
        <v>2410</v>
      </c>
      <c r="B2530" t="s">
        <v>9478</v>
      </c>
      <c r="C2530">
        <v>1534.9</v>
      </c>
    </row>
    <row r="2531" spans="1:3">
      <c r="A2531" t="s">
        <v>2411</v>
      </c>
      <c r="B2531" t="s">
        <v>9479</v>
      </c>
      <c r="C2531">
        <v>1153.78</v>
      </c>
    </row>
    <row r="2532" spans="1:3">
      <c r="A2532" t="s">
        <v>2412</v>
      </c>
      <c r="B2532" t="s">
        <v>9480</v>
      </c>
      <c r="C2532">
        <v>942.9</v>
      </c>
    </row>
    <row r="2533" spans="1:3">
      <c r="A2533" t="s">
        <v>2413</v>
      </c>
      <c r="B2533" t="s">
        <v>9481</v>
      </c>
      <c r="C2533">
        <v>1540.12</v>
      </c>
    </row>
    <row r="2534" spans="1:3">
      <c r="A2534" t="s">
        <v>2414</v>
      </c>
      <c r="B2534" t="s">
        <v>9482</v>
      </c>
      <c r="C2534">
        <v>1054.5899999999999</v>
      </c>
    </row>
    <row r="2535" spans="1:3">
      <c r="A2535" t="s">
        <v>2415</v>
      </c>
      <c r="B2535" t="s">
        <v>9483</v>
      </c>
      <c r="C2535">
        <v>1127.68</v>
      </c>
    </row>
    <row r="2536" spans="1:3">
      <c r="A2536" t="s">
        <v>2416</v>
      </c>
      <c r="B2536" t="s">
        <v>9484</v>
      </c>
      <c r="C2536">
        <v>1127.68</v>
      </c>
    </row>
    <row r="2537" spans="1:3">
      <c r="A2537" t="s">
        <v>2417</v>
      </c>
      <c r="B2537" t="s">
        <v>9485</v>
      </c>
      <c r="C2537">
        <v>737.92</v>
      </c>
    </row>
    <row r="2538" spans="1:3">
      <c r="A2538" t="s">
        <v>2418</v>
      </c>
      <c r="B2538" t="s">
        <v>9486</v>
      </c>
      <c r="C2538">
        <v>4468.63</v>
      </c>
    </row>
    <row r="2539" spans="1:3">
      <c r="A2539" t="s">
        <v>2419</v>
      </c>
      <c r="B2539" t="s">
        <v>9487</v>
      </c>
      <c r="C2539">
        <v>1184.3900000000001</v>
      </c>
    </row>
    <row r="2540" spans="1:3">
      <c r="A2540" t="s">
        <v>2420</v>
      </c>
      <c r="B2540" t="s">
        <v>9488</v>
      </c>
      <c r="C2540">
        <v>741.35</v>
      </c>
    </row>
    <row r="2541" spans="1:3">
      <c r="A2541" t="s">
        <v>2421</v>
      </c>
      <c r="B2541" t="s">
        <v>9489</v>
      </c>
      <c r="C2541">
        <v>1179.8900000000001</v>
      </c>
    </row>
    <row r="2542" spans="1:3">
      <c r="A2542" t="s">
        <v>2422</v>
      </c>
      <c r="B2542" t="s">
        <v>9490</v>
      </c>
      <c r="C2542">
        <v>830.1</v>
      </c>
    </row>
    <row r="2543" spans="1:3">
      <c r="A2543" t="s">
        <v>2423</v>
      </c>
      <c r="B2543" t="s">
        <v>9491</v>
      </c>
      <c r="C2543">
        <v>983.89</v>
      </c>
    </row>
    <row r="2544" spans="1:3">
      <c r="A2544" t="s">
        <v>2424</v>
      </c>
      <c r="B2544" t="s">
        <v>9492</v>
      </c>
      <c r="C2544">
        <v>1002.38</v>
      </c>
    </row>
    <row r="2545" spans="1:3">
      <c r="A2545" t="s">
        <v>2425</v>
      </c>
      <c r="B2545" t="s">
        <v>9493</v>
      </c>
      <c r="C2545">
        <v>25450.880000000001</v>
      </c>
    </row>
    <row r="2546" spans="1:3">
      <c r="A2546" t="s">
        <v>1151</v>
      </c>
      <c r="B2546" t="s">
        <v>9494</v>
      </c>
      <c r="C2546">
        <v>86.35</v>
      </c>
    </row>
    <row r="2547" spans="1:3">
      <c r="A2547" t="s">
        <v>1152</v>
      </c>
      <c r="B2547" t="s">
        <v>9495</v>
      </c>
      <c r="C2547">
        <v>69.3</v>
      </c>
    </row>
    <row r="2548" spans="1:3">
      <c r="A2548" t="s">
        <v>1153</v>
      </c>
      <c r="B2548" t="s">
        <v>9496</v>
      </c>
      <c r="C2548">
        <v>75.08</v>
      </c>
    </row>
    <row r="2549" spans="1:3">
      <c r="A2549" t="s">
        <v>1154</v>
      </c>
      <c r="B2549" t="s">
        <v>9497</v>
      </c>
      <c r="C2549">
        <v>77.97</v>
      </c>
    </row>
    <row r="2550" spans="1:3">
      <c r="A2550" t="s">
        <v>1155</v>
      </c>
      <c r="B2550" t="s">
        <v>9498</v>
      </c>
      <c r="C2550">
        <v>86.63</v>
      </c>
    </row>
    <row r="2551" spans="1:3">
      <c r="A2551" t="s">
        <v>1156</v>
      </c>
      <c r="B2551" t="s">
        <v>9499</v>
      </c>
      <c r="C2551">
        <v>227.56</v>
      </c>
    </row>
    <row r="2552" spans="1:3">
      <c r="A2552" t="s">
        <v>1157</v>
      </c>
      <c r="B2552" t="s">
        <v>9500</v>
      </c>
      <c r="C2552">
        <v>160.88</v>
      </c>
    </row>
    <row r="2553" spans="1:3">
      <c r="A2553" t="s">
        <v>1158</v>
      </c>
      <c r="B2553" t="s">
        <v>9501</v>
      </c>
      <c r="C2553">
        <v>177.38</v>
      </c>
    </row>
    <row r="2554" spans="1:3">
      <c r="A2554" t="s">
        <v>1159</v>
      </c>
      <c r="B2554" t="s">
        <v>9502</v>
      </c>
      <c r="C2554">
        <v>333.33</v>
      </c>
    </row>
    <row r="2555" spans="1:3">
      <c r="A2555" t="s">
        <v>1160</v>
      </c>
      <c r="B2555" t="s">
        <v>9503</v>
      </c>
      <c r="C2555">
        <v>274.32</v>
      </c>
    </row>
    <row r="2556" spans="1:3">
      <c r="A2556" t="s">
        <v>1161</v>
      </c>
      <c r="B2556" t="s">
        <v>9504</v>
      </c>
      <c r="C2556">
        <v>387.76</v>
      </c>
    </row>
    <row r="2557" spans="1:3">
      <c r="A2557" t="s">
        <v>1162</v>
      </c>
      <c r="B2557" t="s">
        <v>9505</v>
      </c>
      <c r="C2557">
        <v>512.82000000000005</v>
      </c>
    </row>
    <row r="2558" spans="1:3">
      <c r="A2558" t="s">
        <v>1163</v>
      </c>
      <c r="B2558" t="s">
        <v>9506</v>
      </c>
      <c r="C2558">
        <v>182.4</v>
      </c>
    </row>
    <row r="2559" spans="1:3">
      <c r="A2559" t="s">
        <v>1164</v>
      </c>
      <c r="B2559" t="s">
        <v>9507</v>
      </c>
      <c r="C2559">
        <v>192.53</v>
      </c>
    </row>
    <row r="2560" spans="1:3">
      <c r="A2560" t="s">
        <v>1165</v>
      </c>
      <c r="B2560" t="s">
        <v>9508</v>
      </c>
      <c r="C2560">
        <v>204.61</v>
      </c>
    </row>
    <row r="2561" spans="1:3">
      <c r="A2561" t="s">
        <v>1166</v>
      </c>
      <c r="B2561" t="s">
        <v>9509</v>
      </c>
      <c r="C2561">
        <v>237.6</v>
      </c>
    </row>
    <row r="2562" spans="1:3">
      <c r="A2562" t="s">
        <v>1167</v>
      </c>
      <c r="B2562" t="s">
        <v>9510</v>
      </c>
      <c r="C2562">
        <v>101.65</v>
      </c>
    </row>
    <row r="2563" spans="1:3">
      <c r="A2563" t="s">
        <v>1168</v>
      </c>
      <c r="B2563" t="s">
        <v>9511</v>
      </c>
      <c r="C2563">
        <v>107.25</v>
      </c>
    </row>
    <row r="2564" spans="1:3">
      <c r="A2564" t="s">
        <v>1169</v>
      </c>
      <c r="B2564" t="s">
        <v>9512</v>
      </c>
      <c r="C2564">
        <v>80.849999999999994</v>
      </c>
    </row>
    <row r="2565" spans="1:3">
      <c r="A2565" t="s">
        <v>1170</v>
      </c>
      <c r="B2565" t="s">
        <v>9513</v>
      </c>
      <c r="C2565">
        <v>123.75</v>
      </c>
    </row>
    <row r="2566" spans="1:3">
      <c r="A2566" t="s">
        <v>1171</v>
      </c>
      <c r="B2566" t="s">
        <v>9514</v>
      </c>
      <c r="C2566">
        <v>273.60000000000002</v>
      </c>
    </row>
    <row r="2567" spans="1:3">
      <c r="A2567" t="s">
        <v>1172</v>
      </c>
      <c r="B2567" t="s">
        <v>9515</v>
      </c>
      <c r="C2567">
        <v>144</v>
      </c>
    </row>
    <row r="2568" spans="1:3">
      <c r="A2568" t="s">
        <v>1173</v>
      </c>
      <c r="B2568" t="s">
        <v>9516</v>
      </c>
      <c r="C2568">
        <v>170.89</v>
      </c>
    </row>
    <row r="2569" spans="1:3">
      <c r="A2569" t="s">
        <v>1174</v>
      </c>
      <c r="B2569" t="s">
        <v>9517</v>
      </c>
      <c r="C2569">
        <v>277.2</v>
      </c>
    </row>
    <row r="2570" spans="1:3">
      <c r="A2570" t="s">
        <v>1175</v>
      </c>
      <c r="B2570" t="s">
        <v>9518</v>
      </c>
      <c r="C2570">
        <v>278.22000000000003</v>
      </c>
    </row>
    <row r="2571" spans="1:3">
      <c r="A2571" t="s">
        <v>1176</v>
      </c>
      <c r="B2571" t="s">
        <v>9519</v>
      </c>
      <c r="C2571">
        <v>466.67</v>
      </c>
    </row>
    <row r="2572" spans="1:3">
      <c r="A2572" t="s">
        <v>1177</v>
      </c>
      <c r="B2572" t="s">
        <v>9520</v>
      </c>
      <c r="C2572">
        <v>474.38</v>
      </c>
    </row>
    <row r="2573" spans="1:3">
      <c r="A2573" t="s">
        <v>1178</v>
      </c>
      <c r="B2573" t="s">
        <v>9521</v>
      </c>
      <c r="C2573">
        <v>140.72999999999999</v>
      </c>
    </row>
    <row r="2574" spans="1:3">
      <c r="A2574" t="s">
        <v>1179</v>
      </c>
      <c r="B2574" t="s">
        <v>9522</v>
      </c>
      <c r="C2574">
        <v>77.97</v>
      </c>
    </row>
    <row r="2575" spans="1:3">
      <c r="A2575" t="s">
        <v>1180</v>
      </c>
      <c r="B2575" t="s">
        <v>9523</v>
      </c>
      <c r="C2575">
        <v>103.95</v>
      </c>
    </row>
    <row r="2576" spans="1:3">
      <c r="A2576" t="s">
        <v>1181</v>
      </c>
      <c r="B2576" t="s">
        <v>9524</v>
      </c>
      <c r="C2576">
        <v>176.67</v>
      </c>
    </row>
    <row r="2577" spans="1:3">
      <c r="A2577" t="s">
        <v>1182</v>
      </c>
      <c r="B2577" t="s">
        <v>9525</v>
      </c>
      <c r="C2577">
        <v>305.31</v>
      </c>
    </row>
    <row r="2578" spans="1:3">
      <c r="A2578" t="s">
        <v>1183</v>
      </c>
      <c r="B2578" t="s">
        <v>9526</v>
      </c>
      <c r="C2578">
        <v>280.5</v>
      </c>
    </row>
    <row r="2579" spans="1:3">
      <c r="A2579" t="s">
        <v>1184</v>
      </c>
      <c r="B2579" t="s">
        <v>9527</v>
      </c>
      <c r="C2579">
        <v>452.87</v>
      </c>
    </row>
    <row r="2580" spans="1:3">
      <c r="A2580" t="s">
        <v>1185</v>
      </c>
      <c r="B2580" t="s">
        <v>9528</v>
      </c>
      <c r="C2580">
        <v>490.88</v>
      </c>
    </row>
    <row r="2581" spans="1:3">
      <c r="A2581" t="s">
        <v>1186</v>
      </c>
      <c r="B2581" t="s">
        <v>9529</v>
      </c>
      <c r="C2581">
        <v>99.33</v>
      </c>
    </row>
    <row r="2582" spans="1:3">
      <c r="A2582" t="s">
        <v>1187</v>
      </c>
      <c r="B2582" t="s">
        <v>9530</v>
      </c>
      <c r="C2582">
        <v>287.11</v>
      </c>
    </row>
    <row r="2583" spans="1:3">
      <c r="A2583" t="s">
        <v>1188</v>
      </c>
      <c r="B2583" t="s">
        <v>9531</v>
      </c>
      <c r="C2583">
        <v>159.11000000000001</v>
      </c>
    </row>
    <row r="2584" spans="1:3">
      <c r="A2584" t="s">
        <v>1189</v>
      </c>
      <c r="B2584" t="s">
        <v>9532</v>
      </c>
      <c r="C2584">
        <v>148.5</v>
      </c>
    </row>
    <row r="2585" spans="1:3">
      <c r="A2585" t="s">
        <v>1190</v>
      </c>
      <c r="B2585" t="s">
        <v>9533</v>
      </c>
      <c r="C2585">
        <v>191.11</v>
      </c>
    </row>
    <row r="2586" spans="1:3">
      <c r="A2586" t="s">
        <v>1191</v>
      </c>
      <c r="B2586" t="s">
        <v>9534</v>
      </c>
      <c r="C2586">
        <v>155.93</v>
      </c>
    </row>
    <row r="2587" spans="1:3">
      <c r="A2587" t="s">
        <v>1192</v>
      </c>
      <c r="B2587" t="s">
        <v>9535</v>
      </c>
      <c r="C2587">
        <v>188.27</v>
      </c>
    </row>
    <row r="2588" spans="1:3">
      <c r="A2588" t="s">
        <v>1193</v>
      </c>
      <c r="B2588" t="s">
        <v>9536</v>
      </c>
      <c r="C2588">
        <v>329.78</v>
      </c>
    </row>
    <row r="2589" spans="1:3">
      <c r="A2589" t="s">
        <v>1194</v>
      </c>
      <c r="B2589" t="s">
        <v>9537</v>
      </c>
      <c r="C2589">
        <v>288.75</v>
      </c>
    </row>
    <row r="2590" spans="1:3">
      <c r="A2590" t="s">
        <v>1195</v>
      </c>
      <c r="B2590" t="s">
        <v>9538</v>
      </c>
      <c r="C2590">
        <v>330.75</v>
      </c>
    </row>
    <row r="2591" spans="1:3">
      <c r="A2591" t="s">
        <v>1196</v>
      </c>
      <c r="B2591" t="s">
        <v>9539</v>
      </c>
      <c r="C2591">
        <v>1357.13</v>
      </c>
    </row>
    <row r="2592" spans="1:3">
      <c r="A2592" t="s">
        <v>1197</v>
      </c>
      <c r="B2592" t="s">
        <v>9540</v>
      </c>
      <c r="C2592">
        <v>1608.75</v>
      </c>
    </row>
    <row r="2593" spans="1:3">
      <c r="A2593" t="s">
        <v>1198</v>
      </c>
      <c r="B2593" t="s">
        <v>9541</v>
      </c>
      <c r="C2593">
        <v>1460.25</v>
      </c>
    </row>
    <row r="2594" spans="1:3">
      <c r="A2594" t="s">
        <v>1199</v>
      </c>
      <c r="B2594" t="s">
        <v>9542</v>
      </c>
      <c r="C2594">
        <v>1307.6300000000001</v>
      </c>
    </row>
    <row r="2595" spans="1:3">
      <c r="A2595" t="s">
        <v>1200</v>
      </c>
      <c r="B2595" t="s">
        <v>9543</v>
      </c>
      <c r="C2595">
        <v>1621.13</v>
      </c>
    </row>
    <row r="2596" spans="1:3">
      <c r="A2596" t="s">
        <v>1201</v>
      </c>
      <c r="B2596" t="s">
        <v>9544</v>
      </c>
      <c r="C2596">
        <v>1914</v>
      </c>
    </row>
    <row r="2597" spans="1:3">
      <c r="A2597" t="s">
        <v>1202</v>
      </c>
      <c r="B2597" t="s">
        <v>9545</v>
      </c>
      <c r="C2597">
        <v>1258.1300000000001</v>
      </c>
    </row>
    <row r="2598" spans="1:3">
      <c r="A2598" t="s">
        <v>1203</v>
      </c>
      <c r="B2598" t="s">
        <v>9546</v>
      </c>
      <c r="C2598">
        <v>1410.75</v>
      </c>
    </row>
    <row r="2599" spans="1:3">
      <c r="A2599" t="s">
        <v>1204</v>
      </c>
      <c r="B2599" t="s">
        <v>9547</v>
      </c>
      <c r="C2599">
        <v>2488.4899999999998</v>
      </c>
    </row>
    <row r="2600" spans="1:3">
      <c r="A2600" t="s">
        <v>1205</v>
      </c>
      <c r="B2600" t="s">
        <v>9548</v>
      </c>
      <c r="C2600">
        <v>1039.5</v>
      </c>
    </row>
    <row r="2601" spans="1:3">
      <c r="A2601" t="s">
        <v>1206</v>
      </c>
      <c r="B2601" t="s">
        <v>9549</v>
      </c>
      <c r="C2601">
        <v>1501.5</v>
      </c>
    </row>
    <row r="2602" spans="1:3">
      <c r="A2602" t="s">
        <v>1207</v>
      </c>
      <c r="B2602" t="s">
        <v>9550</v>
      </c>
      <c r="C2602">
        <v>1963.5</v>
      </c>
    </row>
    <row r="2603" spans="1:3">
      <c r="A2603" t="s">
        <v>1208</v>
      </c>
      <c r="B2603" t="s">
        <v>9551</v>
      </c>
      <c r="C2603">
        <v>2541</v>
      </c>
    </row>
    <row r="2604" spans="1:3">
      <c r="A2604" t="s">
        <v>1209</v>
      </c>
      <c r="B2604" t="s">
        <v>9552</v>
      </c>
      <c r="C2604">
        <v>415.8</v>
      </c>
    </row>
    <row r="2605" spans="1:3">
      <c r="A2605" t="s">
        <v>1210</v>
      </c>
      <c r="B2605" t="s">
        <v>9553</v>
      </c>
      <c r="C2605">
        <v>473.55</v>
      </c>
    </row>
    <row r="2606" spans="1:3">
      <c r="A2606" t="s">
        <v>1211</v>
      </c>
      <c r="B2606" t="s">
        <v>9554</v>
      </c>
      <c r="C2606">
        <v>519.75</v>
      </c>
    </row>
    <row r="2607" spans="1:3">
      <c r="A2607" t="s">
        <v>1212</v>
      </c>
      <c r="B2607" t="s">
        <v>9555</v>
      </c>
      <c r="C2607">
        <v>577.5</v>
      </c>
    </row>
    <row r="2608" spans="1:3">
      <c r="A2608" t="s">
        <v>1213</v>
      </c>
      <c r="B2608" t="s">
        <v>9556</v>
      </c>
      <c r="C2608">
        <v>693</v>
      </c>
    </row>
    <row r="2609" spans="1:3">
      <c r="A2609" t="s">
        <v>1214</v>
      </c>
      <c r="B2609" t="s">
        <v>9557</v>
      </c>
      <c r="C2609">
        <v>900.9</v>
      </c>
    </row>
    <row r="2610" spans="1:3">
      <c r="A2610" t="s">
        <v>1215</v>
      </c>
      <c r="B2610" t="s">
        <v>9558</v>
      </c>
      <c r="C2610">
        <v>92.44</v>
      </c>
    </row>
    <row r="2611" spans="1:3">
      <c r="A2611" t="s">
        <v>1216</v>
      </c>
      <c r="B2611" t="s">
        <v>9559</v>
      </c>
      <c r="C2611">
        <v>77.64</v>
      </c>
    </row>
    <row r="2612" spans="1:3">
      <c r="A2612" t="s">
        <v>1217</v>
      </c>
      <c r="B2612" t="s">
        <v>9560</v>
      </c>
      <c r="C2612">
        <v>122</v>
      </c>
    </row>
    <row r="2613" spans="1:3">
      <c r="A2613" t="s">
        <v>1218</v>
      </c>
      <c r="B2613" t="s">
        <v>9561</v>
      </c>
      <c r="C2613">
        <v>127.56</v>
      </c>
    </row>
    <row r="2614" spans="1:3">
      <c r="A2614" t="s">
        <v>1219</v>
      </c>
      <c r="B2614" t="s">
        <v>9562</v>
      </c>
      <c r="C2614">
        <v>158.96</v>
      </c>
    </row>
    <row r="2615" spans="1:3">
      <c r="A2615" t="s">
        <v>1220</v>
      </c>
      <c r="B2615" t="s">
        <v>9563</v>
      </c>
      <c r="C2615">
        <v>188.56</v>
      </c>
    </row>
    <row r="2616" spans="1:3">
      <c r="A2616" t="s">
        <v>1221</v>
      </c>
      <c r="B2616" t="s">
        <v>9564</v>
      </c>
      <c r="C2616">
        <v>203.36</v>
      </c>
    </row>
    <row r="2617" spans="1:3">
      <c r="A2617" t="s">
        <v>1222</v>
      </c>
      <c r="B2617" t="s">
        <v>9565</v>
      </c>
      <c r="C2617">
        <v>580.48</v>
      </c>
    </row>
    <row r="2618" spans="1:3">
      <c r="A2618" t="s">
        <v>1223</v>
      </c>
      <c r="B2618" t="s">
        <v>9566</v>
      </c>
      <c r="C2618">
        <v>127.56</v>
      </c>
    </row>
    <row r="2619" spans="1:3">
      <c r="A2619" t="s">
        <v>1224</v>
      </c>
      <c r="B2619" t="s">
        <v>9567</v>
      </c>
      <c r="C2619">
        <v>122</v>
      </c>
    </row>
    <row r="2620" spans="1:3">
      <c r="A2620" t="s">
        <v>1225</v>
      </c>
      <c r="B2620" t="s">
        <v>9568</v>
      </c>
      <c r="C2620">
        <v>177.48</v>
      </c>
    </row>
    <row r="2621" spans="1:3">
      <c r="A2621" t="s">
        <v>1226</v>
      </c>
      <c r="B2621" t="s">
        <v>9569</v>
      </c>
      <c r="C2621">
        <v>166.36</v>
      </c>
    </row>
    <row r="2622" spans="1:3">
      <c r="A2622" t="s">
        <v>1227</v>
      </c>
      <c r="B2622" t="s">
        <v>9570</v>
      </c>
      <c r="C2622">
        <v>251.4</v>
      </c>
    </row>
    <row r="2623" spans="1:3">
      <c r="A2623" t="s">
        <v>1228</v>
      </c>
      <c r="B2623" t="s">
        <v>9571</v>
      </c>
      <c r="C2623">
        <v>251.4</v>
      </c>
    </row>
    <row r="2624" spans="1:3">
      <c r="A2624" t="s">
        <v>1229</v>
      </c>
      <c r="B2624" t="s">
        <v>9572</v>
      </c>
      <c r="C2624">
        <v>77.64</v>
      </c>
    </row>
    <row r="2625" spans="1:3">
      <c r="A2625" t="s">
        <v>1230</v>
      </c>
      <c r="B2625" t="s">
        <v>9573</v>
      </c>
      <c r="C2625">
        <v>127.56</v>
      </c>
    </row>
    <row r="2626" spans="1:3">
      <c r="A2626" t="s">
        <v>1231</v>
      </c>
      <c r="B2626" t="s">
        <v>9574</v>
      </c>
      <c r="C2626">
        <v>158.96</v>
      </c>
    </row>
    <row r="2627" spans="1:3">
      <c r="A2627" t="s">
        <v>1232</v>
      </c>
      <c r="B2627" t="s">
        <v>9575</v>
      </c>
      <c r="C2627">
        <v>188.56</v>
      </c>
    </row>
    <row r="2628" spans="1:3">
      <c r="A2628" t="s">
        <v>1233</v>
      </c>
      <c r="B2628" t="s">
        <v>9576</v>
      </c>
      <c r="C2628">
        <v>203.36</v>
      </c>
    </row>
    <row r="2629" spans="1:3">
      <c r="A2629" t="s">
        <v>1234</v>
      </c>
      <c r="B2629" t="s">
        <v>9577</v>
      </c>
      <c r="C2629">
        <v>127.56</v>
      </c>
    </row>
    <row r="2630" spans="1:3">
      <c r="A2630" t="s">
        <v>1235</v>
      </c>
      <c r="B2630" t="s">
        <v>9578</v>
      </c>
      <c r="C2630">
        <v>177.48</v>
      </c>
    </row>
    <row r="2631" spans="1:3">
      <c r="A2631" t="s">
        <v>1236</v>
      </c>
      <c r="B2631" t="s">
        <v>9579</v>
      </c>
      <c r="C2631">
        <v>166.36</v>
      </c>
    </row>
    <row r="2632" spans="1:3">
      <c r="A2632" t="s">
        <v>1237</v>
      </c>
      <c r="B2632" t="s">
        <v>9580</v>
      </c>
      <c r="C2632">
        <v>251.4</v>
      </c>
    </row>
    <row r="2633" spans="1:3">
      <c r="A2633" t="s">
        <v>1238</v>
      </c>
      <c r="B2633" t="s">
        <v>9581</v>
      </c>
      <c r="C2633">
        <v>251.4</v>
      </c>
    </row>
    <row r="2634" spans="1:3">
      <c r="A2634" t="s">
        <v>2743</v>
      </c>
      <c r="B2634" t="s">
        <v>9582</v>
      </c>
      <c r="C2634">
        <v>6045.8</v>
      </c>
    </row>
    <row r="2635" spans="1:3">
      <c r="A2635" t="s">
        <v>2744</v>
      </c>
      <c r="B2635" t="s">
        <v>9583</v>
      </c>
      <c r="C2635">
        <v>6378.11</v>
      </c>
    </row>
    <row r="2636" spans="1:3">
      <c r="A2636" t="s">
        <v>2745</v>
      </c>
      <c r="B2636" t="s">
        <v>9584</v>
      </c>
      <c r="C2636">
        <v>9805.89</v>
      </c>
    </row>
    <row r="2637" spans="1:3">
      <c r="A2637" t="s">
        <v>2746</v>
      </c>
      <c r="B2637" t="s">
        <v>9585</v>
      </c>
      <c r="C2637">
        <v>7135.16</v>
      </c>
    </row>
    <row r="2638" spans="1:3">
      <c r="A2638" t="s">
        <v>2747</v>
      </c>
      <c r="B2638" t="s">
        <v>9586</v>
      </c>
      <c r="C2638">
        <v>6784.78</v>
      </c>
    </row>
    <row r="2639" spans="1:3">
      <c r="A2639" t="s">
        <v>2748</v>
      </c>
      <c r="B2639" t="s">
        <v>9587</v>
      </c>
      <c r="C2639">
        <v>7088.67</v>
      </c>
    </row>
    <row r="2640" spans="1:3">
      <c r="A2640" t="s">
        <v>2749</v>
      </c>
      <c r="B2640" t="s">
        <v>9588</v>
      </c>
      <c r="C2640">
        <v>7235.67</v>
      </c>
    </row>
    <row r="2641" spans="1:3">
      <c r="A2641" t="s">
        <v>2750</v>
      </c>
      <c r="B2641" t="s">
        <v>9589</v>
      </c>
      <c r="C2641">
        <v>8762.02</v>
      </c>
    </row>
    <row r="2642" spans="1:3">
      <c r="A2642" t="s">
        <v>2751</v>
      </c>
      <c r="B2642" t="s">
        <v>9590</v>
      </c>
      <c r="C2642">
        <v>9098.33</v>
      </c>
    </row>
    <row r="2643" spans="1:3">
      <c r="A2643" t="s">
        <v>2752</v>
      </c>
      <c r="B2643" t="s">
        <v>9591</v>
      </c>
      <c r="C2643">
        <v>6233.38</v>
      </c>
    </row>
    <row r="2644" spans="1:3">
      <c r="A2644" t="s">
        <v>2753</v>
      </c>
      <c r="B2644" t="s">
        <v>9592</v>
      </c>
      <c r="C2644">
        <v>5906.6</v>
      </c>
    </row>
    <row r="2645" spans="1:3">
      <c r="A2645" t="s">
        <v>2754</v>
      </c>
      <c r="B2645" t="s">
        <v>9593</v>
      </c>
      <c r="C2645">
        <v>14166.38</v>
      </c>
    </row>
    <row r="2646" spans="1:3">
      <c r="A2646" t="s">
        <v>2755</v>
      </c>
      <c r="B2646" t="s">
        <v>9594</v>
      </c>
      <c r="C2646">
        <v>6996.11</v>
      </c>
    </row>
    <row r="2647" spans="1:3">
      <c r="A2647" t="s">
        <v>2756</v>
      </c>
      <c r="B2647" t="s">
        <v>9595</v>
      </c>
      <c r="C2647">
        <v>7415.33</v>
      </c>
    </row>
    <row r="2648" spans="1:3">
      <c r="A2648" t="s">
        <v>2757</v>
      </c>
      <c r="B2648" t="s">
        <v>9596</v>
      </c>
      <c r="C2648">
        <v>7560</v>
      </c>
    </row>
    <row r="2649" spans="1:3">
      <c r="A2649" t="s">
        <v>2758</v>
      </c>
      <c r="B2649" t="s">
        <v>9597</v>
      </c>
      <c r="C2649">
        <v>6653.29</v>
      </c>
    </row>
    <row r="2650" spans="1:3">
      <c r="A2650" t="s">
        <v>2759</v>
      </c>
      <c r="B2650" t="s">
        <v>9598</v>
      </c>
      <c r="C2650">
        <v>16714.73</v>
      </c>
    </row>
    <row r="2651" spans="1:3">
      <c r="A2651" t="s">
        <v>2760</v>
      </c>
      <c r="B2651" t="s">
        <v>9599</v>
      </c>
      <c r="C2651">
        <v>7960.22</v>
      </c>
    </row>
    <row r="2652" spans="1:3">
      <c r="A2652" t="s">
        <v>2761</v>
      </c>
      <c r="B2652" t="s">
        <v>9600</v>
      </c>
      <c r="C2652">
        <v>7680.13</v>
      </c>
    </row>
    <row r="2653" spans="1:3">
      <c r="A2653" t="s">
        <v>2762</v>
      </c>
      <c r="B2653" t="s">
        <v>9601</v>
      </c>
      <c r="C2653">
        <v>8243.2199999999993</v>
      </c>
    </row>
    <row r="2654" spans="1:3">
      <c r="A2654" t="s">
        <v>2763</v>
      </c>
      <c r="B2654" t="s">
        <v>9602</v>
      </c>
      <c r="C2654">
        <v>7671.53</v>
      </c>
    </row>
    <row r="2655" spans="1:3">
      <c r="A2655" t="s">
        <v>2764</v>
      </c>
      <c r="B2655" t="s">
        <v>9603</v>
      </c>
      <c r="C2655">
        <v>12802.62</v>
      </c>
    </row>
    <row r="2656" spans="1:3">
      <c r="A2656" t="s">
        <v>2765</v>
      </c>
      <c r="B2656" t="s">
        <v>9604</v>
      </c>
      <c r="C2656">
        <v>8984.7800000000007</v>
      </c>
    </row>
    <row r="2657" spans="1:3">
      <c r="A2657" t="s">
        <v>2766</v>
      </c>
      <c r="B2657" t="s">
        <v>9605</v>
      </c>
      <c r="C2657">
        <v>8984.7800000000007</v>
      </c>
    </row>
    <row r="2658" spans="1:3">
      <c r="A2658" t="s">
        <v>2767</v>
      </c>
      <c r="B2658" t="s">
        <v>9606</v>
      </c>
      <c r="C2658">
        <v>6441.44</v>
      </c>
    </row>
    <row r="2659" spans="1:3">
      <c r="A2659" t="s">
        <v>2768</v>
      </c>
      <c r="B2659" t="s">
        <v>9607</v>
      </c>
      <c r="C2659">
        <v>6742.22</v>
      </c>
    </row>
    <row r="2660" spans="1:3">
      <c r="A2660" t="s">
        <v>6919</v>
      </c>
      <c r="B2660" t="s">
        <v>10452</v>
      </c>
      <c r="C2660">
        <v>0</v>
      </c>
    </row>
    <row r="2661" spans="1:3">
      <c r="A2661" t="s">
        <v>6920</v>
      </c>
      <c r="B2661" t="s">
        <v>10453</v>
      </c>
      <c r="C2661">
        <v>0</v>
      </c>
    </row>
    <row r="2662" spans="1:3">
      <c r="A2662" t="s">
        <v>6921</v>
      </c>
      <c r="B2662" t="s">
        <v>10454</v>
      </c>
      <c r="C2662">
        <v>0</v>
      </c>
    </row>
    <row r="2663" spans="1:3">
      <c r="A2663" t="s">
        <v>6922</v>
      </c>
      <c r="B2663" t="s">
        <v>10455</v>
      </c>
      <c r="C2663">
        <v>0</v>
      </c>
    </row>
    <row r="2664" spans="1:3">
      <c r="A2664" t="s">
        <v>6923</v>
      </c>
      <c r="B2664" t="s">
        <v>10456</v>
      </c>
      <c r="C2664">
        <v>0</v>
      </c>
    </row>
    <row r="2665" spans="1:3">
      <c r="A2665" t="s">
        <v>6924</v>
      </c>
      <c r="B2665" t="s">
        <v>10457</v>
      </c>
      <c r="C2665">
        <v>0</v>
      </c>
    </row>
    <row r="2666" spans="1:3">
      <c r="A2666" t="s">
        <v>6925</v>
      </c>
      <c r="B2666" t="s">
        <v>10458</v>
      </c>
      <c r="C2666">
        <v>0</v>
      </c>
    </row>
    <row r="2667" spans="1:3">
      <c r="A2667" t="s">
        <v>6926</v>
      </c>
      <c r="B2667" t="s">
        <v>10459</v>
      </c>
      <c r="C2667">
        <v>0</v>
      </c>
    </row>
    <row r="2668" spans="1:3">
      <c r="A2668" t="s">
        <v>6927</v>
      </c>
      <c r="B2668" t="s">
        <v>10460</v>
      </c>
      <c r="C2668">
        <v>0</v>
      </c>
    </row>
    <row r="2669" spans="1:3">
      <c r="A2669" t="s">
        <v>6928</v>
      </c>
      <c r="B2669" t="s">
        <v>10461</v>
      </c>
      <c r="C2669">
        <v>0</v>
      </c>
    </row>
    <row r="2670" spans="1:3">
      <c r="A2670" t="s">
        <v>6929</v>
      </c>
      <c r="B2670" t="s">
        <v>10462</v>
      </c>
      <c r="C2670">
        <v>0</v>
      </c>
    </row>
    <row r="2671" spans="1:3">
      <c r="A2671" t="s">
        <v>6930</v>
      </c>
      <c r="B2671" t="s">
        <v>10463</v>
      </c>
      <c r="C2671">
        <v>0</v>
      </c>
    </row>
    <row r="2672" spans="1:3">
      <c r="A2672" t="s">
        <v>6931</v>
      </c>
      <c r="B2672" t="s">
        <v>10464</v>
      </c>
      <c r="C2672">
        <v>0</v>
      </c>
    </row>
    <row r="2673" spans="1:3">
      <c r="A2673" t="s">
        <v>6932</v>
      </c>
      <c r="B2673" t="s">
        <v>10465</v>
      </c>
      <c r="C2673">
        <v>0</v>
      </c>
    </row>
    <row r="2674" spans="1:3">
      <c r="A2674" t="s">
        <v>6933</v>
      </c>
      <c r="B2674" t="s">
        <v>10466</v>
      </c>
      <c r="C2674">
        <v>0</v>
      </c>
    </row>
    <row r="2675" spans="1:3">
      <c r="A2675" t="s">
        <v>6934</v>
      </c>
      <c r="B2675" t="s">
        <v>10467</v>
      </c>
      <c r="C2675">
        <v>0</v>
      </c>
    </row>
    <row r="2676" spans="1:3">
      <c r="A2676" t="s">
        <v>6935</v>
      </c>
      <c r="B2676" t="s">
        <v>10468</v>
      </c>
      <c r="C2676">
        <v>0</v>
      </c>
    </row>
    <row r="2677" spans="1:3">
      <c r="A2677" t="s">
        <v>6936</v>
      </c>
      <c r="B2677" t="s">
        <v>10469</v>
      </c>
      <c r="C2677">
        <v>0</v>
      </c>
    </row>
    <row r="2678" spans="1:3">
      <c r="A2678" t="s">
        <v>6937</v>
      </c>
      <c r="B2678" t="s">
        <v>10470</v>
      </c>
      <c r="C2678">
        <v>0</v>
      </c>
    </row>
    <row r="2679" spans="1:3">
      <c r="A2679" t="s">
        <v>6938</v>
      </c>
      <c r="B2679" t="s">
        <v>10471</v>
      </c>
      <c r="C2679">
        <v>0</v>
      </c>
    </row>
    <row r="2680" spans="1:3">
      <c r="A2680" t="s">
        <v>6939</v>
      </c>
      <c r="B2680" t="s">
        <v>10472</v>
      </c>
      <c r="C2680">
        <v>0</v>
      </c>
    </row>
    <row r="2681" spans="1:3">
      <c r="A2681" t="s">
        <v>6940</v>
      </c>
      <c r="B2681" t="s">
        <v>10473</v>
      </c>
      <c r="C2681">
        <v>0</v>
      </c>
    </row>
    <row r="2682" spans="1:3">
      <c r="A2682" t="s">
        <v>6941</v>
      </c>
      <c r="B2682" t="s">
        <v>10474</v>
      </c>
      <c r="C2682">
        <v>0</v>
      </c>
    </row>
    <row r="2683" spans="1:3">
      <c r="A2683" t="s">
        <v>6942</v>
      </c>
      <c r="B2683" t="s">
        <v>10475</v>
      </c>
      <c r="C2683">
        <v>0</v>
      </c>
    </row>
    <row r="2684" spans="1:3">
      <c r="A2684" t="s">
        <v>6943</v>
      </c>
      <c r="B2684" t="s">
        <v>10476</v>
      </c>
      <c r="C2684">
        <v>4872</v>
      </c>
    </row>
    <row r="2685" spans="1:3">
      <c r="A2685" t="s">
        <v>6944</v>
      </c>
      <c r="B2685" t="s">
        <v>10477</v>
      </c>
      <c r="C2685">
        <v>6828</v>
      </c>
    </row>
    <row r="2686" spans="1:3">
      <c r="A2686" t="s">
        <v>6945</v>
      </c>
      <c r="B2686" t="s">
        <v>10478</v>
      </c>
      <c r="C2686">
        <v>5112</v>
      </c>
    </row>
    <row r="2687" spans="1:3">
      <c r="A2687" t="s">
        <v>6946</v>
      </c>
      <c r="B2687" t="s">
        <v>10479</v>
      </c>
      <c r="C2687">
        <v>7044</v>
      </c>
    </row>
    <row r="2688" spans="1:3">
      <c r="A2688" t="s">
        <v>6947</v>
      </c>
      <c r="B2688" t="s">
        <v>10480</v>
      </c>
      <c r="C2688">
        <v>8688</v>
      </c>
    </row>
    <row r="2689" spans="1:3">
      <c r="A2689" t="s">
        <v>6948</v>
      </c>
      <c r="B2689" t="s">
        <v>10481</v>
      </c>
      <c r="C2689">
        <v>10800</v>
      </c>
    </row>
    <row r="2690" spans="1:3">
      <c r="A2690" t="s">
        <v>6949</v>
      </c>
      <c r="B2690" t="s">
        <v>10482</v>
      </c>
      <c r="C2690">
        <v>16380</v>
      </c>
    </row>
    <row r="2691" spans="1:3">
      <c r="A2691" t="s">
        <v>6950</v>
      </c>
      <c r="B2691" t="s">
        <v>10483</v>
      </c>
      <c r="C2691">
        <v>7380</v>
      </c>
    </row>
    <row r="2692" spans="1:3">
      <c r="A2692" t="s">
        <v>6951</v>
      </c>
      <c r="B2692" t="s">
        <v>10484</v>
      </c>
      <c r="C2692">
        <v>8640</v>
      </c>
    </row>
    <row r="2693" spans="1:3">
      <c r="A2693" t="s">
        <v>6952</v>
      </c>
      <c r="B2693" t="s">
        <v>10485</v>
      </c>
      <c r="C2693">
        <v>16500</v>
      </c>
    </row>
    <row r="2694" spans="1:3">
      <c r="A2694" t="s">
        <v>6953</v>
      </c>
      <c r="B2694" t="s">
        <v>10486</v>
      </c>
      <c r="C2694">
        <v>6720</v>
      </c>
    </row>
    <row r="2695" spans="1:3">
      <c r="A2695" t="s">
        <v>6954</v>
      </c>
      <c r="B2695" t="s">
        <v>10487</v>
      </c>
      <c r="C2695">
        <v>9600</v>
      </c>
    </row>
    <row r="2696" spans="1:3">
      <c r="A2696" t="s">
        <v>6955</v>
      </c>
      <c r="B2696" t="s">
        <v>10488</v>
      </c>
      <c r="C2696">
        <v>12540</v>
      </c>
    </row>
    <row r="2697" spans="1:3">
      <c r="A2697" t="s">
        <v>6956</v>
      </c>
      <c r="B2697" t="s">
        <v>10489</v>
      </c>
      <c r="C2697">
        <v>20520</v>
      </c>
    </row>
    <row r="2698" spans="1:3">
      <c r="A2698" t="s">
        <v>6957</v>
      </c>
      <c r="B2698" t="s">
        <v>10490</v>
      </c>
      <c r="C2698">
        <v>9900</v>
      </c>
    </row>
    <row r="2699" spans="1:3">
      <c r="A2699" t="s">
        <v>6958</v>
      </c>
      <c r="B2699" t="s">
        <v>10491</v>
      </c>
      <c r="C2699">
        <v>7680</v>
      </c>
    </row>
    <row r="2700" spans="1:3">
      <c r="A2700" t="s">
        <v>6959</v>
      </c>
      <c r="B2700" t="s">
        <v>10492</v>
      </c>
      <c r="C2700">
        <v>18720</v>
      </c>
    </row>
    <row r="2701" spans="1:3">
      <c r="A2701" t="s">
        <v>6960</v>
      </c>
      <c r="B2701" t="s">
        <v>10493</v>
      </c>
      <c r="C2701">
        <v>15060</v>
      </c>
    </row>
    <row r="2702" spans="1:3">
      <c r="A2702" t="s">
        <v>6961</v>
      </c>
      <c r="B2702" t="s">
        <v>10494</v>
      </c>
      <c r="C2702">
        <v>10980</v>
      </c>
    </row>
    <row r="2703" spans="1:3">
      <c r="A2703" t="s">
        <v>6962</v>
      </c>
      <c r="B2703" t="s">
        <v>10495</v>
      </c>
      <c r="C2703">
        <v>12360</v>
      </c>
    </row>
    <row r="2704" spans="1:3">
      <c r="A2704" t="s">
        <v>6963</v>
      </c>
      <c r="B2704" t="s">
        <v>10496</v>
      </c>
      <c r="C2704">
        <v>9360</v>
      </c>
    </row>
    <row r="2705" spans="1:3">
      <c r="A2705" t="s">
        <v>6964</v>
      </c>
      <c r="B2705" t="s">
        <v>10497</v>
      </c>
      <c r="C2705">
        <v>6720</v>
      </c>
    </row>
    <row r="2706" spans="1:3">
      <c r="A2706" t="s">
        <v>6965</v>
      </c>
      <c r="B2706" t="s">
        <v>10498</v>
      </c>
      <c r="C2706">
        <v>10620</v>
      </c>
    </row>
    <row r="2707" spans="1:3">
      <c r="A2707" t="s">
        <v>6966</v>
      </c>
      <c r="B2707" t="s">
        <v>10499</v>
      </c>
      <c r="C2707">
        <v>10620</v>
      </c>
    </row>
    <row r="2708" spans="1:3">
      <c r="A2708" t="s">
        <v>6967</v>
      </c>
      <c r="B2708" t="s">
        <v>10500</v>
      </c>
      <c r="C2708">
        <v>10800</v>
      </c>
    </row>
    <row r="2709" spans="1:3">
      <c r="A2709" t="s">
        <v>6968</v>
      </c>
      <c r="B2709" t="s">
        <v>10501</v>
      </c>
      <c r="C2709">
        <v>0</v>
      </c>
    </row>
    <row r="2710" spans="1:3">
      <c r="A2710" t="s">
        <v>6969</v>
      </c>
      <c r="B2710" t="s">
        <v>10502</v>
      </c>
      <c r="C2710">
        <v>0</v>
      </c>
    </row>
    <row r="2711" spans="1:3">
      <c r="A2711" t="s">
        <v>6970</v>
      </c>
      <c r="B2711" t="s">
        <v>10503</v>
      </c>
      <c r="C2711">
        <v>0</v>
      </c>
    </row>
    <row r="2712" spans="1:3">
      <c r="A2712" t="s">
        <v>6971</v>
      </c>
      <c r="B2712" t="s">
        <v>10504</v>
      </c>
      <c r="C2712">
        <v>0</v>
      </c>
    </row>
    <row r="2713" spans="1:3">
      <c r="A2713" t="s">
        <v>6972</v>
      </c>
      <c r="B2713" t="s">
        <v>10505</v>
      </c>
      <c r="C2713">
        <v>0</v>
      </c>
    </row>
    <row r="2714" spans="1:3">
      <c r="A2714" t="s">
        <v>6973</v>
      </c>
      <c r="B2714" t="s">
        <v>10506</v>
      </c>
      <c r="C2714">
        <v>0</v>
      </c>
    </row>
    <row r="2715" spans="1:3">
      <c r="A2715" t="s">
        <v>6974</v>
      </c>
      <c r="B2715" t="s">
        <v>10507</v>
      </c>
      <c r="C2715">
        <v>0</v>
      </c>
    </row>
    <row r="2716" spans="1:3">
      <c r="A2716" t="s">
        <v>6975</v>
      </c>
      <c r="B2716" t="s">
        <v>10508</v>
      </c>
      <c r="C2716">
        <v>0</v>
      </c>
    </row>
    <row r="2717" spans="1:3">
      <c r="A2717" t="s">
        <v>6976</v>
      </c>
      <c r="B2717" t="s">
        <v>10509</v>
      </c>
      <c r="C2717">
        <v>0</v>
      </c>
    </row>
    <row r="2718" spans="1:3">
      <c r="A2718" t="s">
        <v>6977</v>
      </c>
      <c r="B2718" t="s">
        <v>10510</v>
      </c>
      <c r="C2718">
        <v>0</v>
      </c>
    </row>
    <row r="2719" spans="1:3">
      <c r="A2719" t="s">
        <v>6978</v>
      </c>
      <c r="B2719" t="s">
        <v>10511</v>
      </c>
      <c r="C2719">
        <v>0</v>
      </c>
    </row>
    <row r="2720" spans="1:3">
      <c r="A2720" t="s">
        <v>6979</v>
      </c>
      <c r="B2720" t="s">
        <v>10512</v>
      </c>
      <c r="C2720">
        <v>0</v>
      </c>
    </row>
    <row r="2721" spans="1:3">
      <c r="A2721" t="s">
        <v>6980</v>
      </c>
      <c r="B2721" t="s">
        <v>10513</v>
      </c>
      <c r="C2721">
        <v>0</v>
      </c>
    </row>
    <row r="2722" spans="1:3">
      <c r="A2722" t="s">
        <v>6981</v>
      </c>
      <c r="B2722" t="s">
        <v>10514</v>
      </c>
      <c r="C2722">
        <v>0</v>
      </c>
    </row>
    <row r="2723" spans="1:3">
      <c r="A2723" t="s">
        <v>6982</v>
      </c>
      <c r="B2723" t="s">
        <v>10515</v>
      </c>
      <c r="C2723">
        <v>0</v>
      </c>
    </row>
    <row r="2724" spans="1:3">
      <c r="A2724" t="s">
        <v>6983</v>
      </c>
      <c r="B2724" t="s">
        <v>10516</v>
      </c>
      <c r="C2724">
        <v>0</v>
      </c>
    </row>
    <row r="2725" spans="1:3">
      <c r="A2725" t="s">
        <v>6984</v>
      </c>
      <c r="B2725" t="s">
        <v>10517</v>
      </c>
      <c r="C2725">
        <v>0</v>
      </c>
    </row>
    <row r="2726" spans="1:3">
      <c r="A2726" t="s">
        <v>6985</v>
      </c>
      <c r="B2726" t="s">
        <v>10518</v>
      </c>
      <c r="C2726">
        <v>0</v>
      </c>
    </row>
    <row r="2727" spans="1:3">
      <c r="A2727" t="s">
        <v>6986</v>
      </c>
      <c r="B2727" t="s">
        <v>10519</v>
      </c>
      <c r="C2727">
        <v>0</v>
      </c>
    </row>
    <row r="2728" spans="1:3">
      <c r="A2728" t="s">
        <v>6987</v>
      </c>
      <c r="B2728" t="s">
        <v>10520</v>
      </c>
      <c r="C2728">
        <v>0</v>
      </c>
    </row>
    <row r="2729" spans="1:3">
      <c r="A2729" t="s">
        <v>6988</v>
      </c>
      <c r="B2729" t="s">
        <v>10521</v>
      </c>
      <c r="C2729">
        <v>0</v>
      </c>
    </row>
    <row r="2730" spans="1:3">
      <c r="A2730" t="s">
        <v>6989</v>
      </c>
      <c r="B2730" t="s">
        <v>10522</v>
      </c>
      <c r="C2730">
        <v>0</v>
      </c>
    </row>
    <row r="2731" spans="1:3">
      <c r="A2731" t="s">
        <v>6990</v>
      </c>
      <c r="B2731" t="s">
        <v>10523</v>
      </c>
      <c r="C2731">
        <v>0</v>
      </c>
    </row>
    <row r="2732" spans="1:3">
      <c r="A2732" t="s">
        <v>6991</v>
      </c>
      <c r="B2732" t="s">
        <v>10524</v>
      </c>
      <c r="C2732">
        <v>0</v>
      </c>
    </row>
    <row r="2733" spans="1:3">
      <c r="A2733" t="s">
        <v>6992</v>
      </c>
      <c r="B2733" t="s">
        <v>10525</v>
      </c>
      <c r="C2733">
        <v>0</v>
      </c>
    </row>
    <row r="2734" spans="1:3">
      <c r="A2734" t="s">
        <v>6993</v>
      </c>
      <c r="B2734" t="s">
        <v>10526</v>
      </c>
      <c r="C2734">
        <v>0</v>
      </c>
    </row>
    <row r="2735" spans="1:3">
      <c r="A2735" t="s">
        <v>6994</v>
      </c>
      <c r="B2735" t="s">
        <v>10527</v>
      </c>
      <c r="C2735">
        <v>0</v>
      </c>
    </row>
    <row r="2736" spans="1:3">
      <c r="A2736" t="s">
        <v>6995</v>
      </c>
      <c r="B2736" t="s">
        <v>10528</v>
      </c>
      <c r="C2736">
        <v>0</v>
      </c>
    </row>
    <row r="2737" spans="1:3">
      <c r="A2737" t="s">
        <v>6996</v>
      </c>
      <c r="B2737" t="s">
        <v>10529</v>
      </c>
      <c r="C2737">
        <v>0</v>
      </c>
    </row>
    <row r="2738" spans="1:3">
      <c r="A2738" t="s">
        <v>6997</v>
      </c>
      <c r="B2738" t="s">
        <v>10530</v>
      </c>
      <c r="C2738">
        <v>0</v>
      </c>
    </row>
    <row r="2739" spans="1:3">
      <c r="A2739" t="s">
        <v>6998</v>
      </c>
      <c r="B2739" t="s">
        <v>10531</v>
      </c>
      <c r="C2739">
        <v>0</v>
      </c>
    </row>
    <row r="2740" spans="1:3">
      <c r="A2740" t="s">
        <v>6999</v>
      </c>
      <c r="B2740" t="s">
        <v>10532</v>
      </c>
      <c r="C2740">
        <v>0</v>
      </c>
    </row>
    <row r="2741" spans="1:3">
      <c r="A2741" t="s">
        <v>7000</v>
      </c>
      <c r="B2741" t="s">
        <v>10533</v>
      </c>
      <c r="C2741">
        <v>0</v>
      </c>
    </row>
    <row r="2742" spans="1:3">
      <c r="A2742" t="s">
        <v>7001</v>
      </c>
      <c r="B2742" t="s">
        <v>10534</v>
      </c>
      <c r="C2742">
        <v>0</v>
      </c>
    </row>
    <row r="2743" spans="1:3">
      <c r="A2743" t="s">
        <v>7002</v>
      </c>
      <c r="B2743" t="s">
        <v>10535</v>
      </c>
      <c r="C2743">
        <v>0</v>
      </c>
    </row>
    <row r="2744" spans="1:3">
      <c r="A2744" t="s">
        <v>7003</v>
      </c>
      <c r="B2744" t="s">
        <v>10536</v>
      </c>
      <c r="C2744">
        <v>0</v>
      </c>
    </row>
    <row r="2745" spans="1:3">
      <c r="A2745" t="s">
        <v>2769</v>
      </c>
      <c r="B2745" t="s">
        <v>9608</v>
      </c>
      <c r="C2745">
        <v>1305.5999999999999</v>
      </c>
    </row>
    <row r="2746" spans="1:3">
      <c r="A2746" t="s">
        <v>2770</v>
      </c>
      <c r="B2746" t="s">
        <v>9609</v>
      </c>
      <c r="C2746">
        <v>1305.5999999999999</v>
      </c>
    </row>
    <row r="2747" spans="1:3">
      <c r="A2747" t="s">
        <v>2771</v>
      </c>
      <c r="B2747" t="s">
        <v>9610</v>
      </c>
      <c r="C2747">
        <v>1305.5999999999999</v>
      </c>
    </row>
    <row r="2748" spans="1:3">
      <c r="A2748" t="s">
        <v>2772</v>
      </c>
      <c r="B2748" t="s">
        <v>9611</v>
      </c>
      <c r="C2748">
        <v>1305.5999999999999</v>
      </c>
    </row>
    <row r="2749" spans="1:3">
      <c r="A2749" t="s">
        <v>2773</v>
      </c>
      <c r="B2749" t="s">
        <v>9612</v>
      </c>
      <c r="C2749">
        <v>1305.5999999999999</v>
      </c>
    </row>
    <row r="2750" spans="1:3">
      <c r="A2750" t="s">
        <v>2774</v>
      </c>
      <c r="B2750" t="s">
        <v>9613</v>
      </c>
      <c r="C2750">
        <v>1305.5999999999999</v>
      </c>
    </row>
    <row r="2751" spans="1:3">
      <c r="A2751" t="s">
        <v>2775</v>
      </c>
      <c r="B2751" t="s">
        <v>9614</v>
      </c>
      <c r="C2751">
        <v>1305.5999999999999</v>
      </c>
    </row>
    <row r="2752" spans="1:3">
      <c r="A2752" t="s">
        <v>2776</v>
      </c>
      <c r="B2752" t="s">
        <v>9615</v>
      </c>
      <c r="C2752">
        <v>1536</v>
      </c>
    </row>
    <row r="2753" spans="1:3">
      <c r="A2753" t="s">
        <v>2777</v>
      </c>
      <c r="B2753" t="s">
        <v>9616</v>
      </c>
      <c r="C2753">
        <v>1536</v>
      </c>
    </row>
    <row r="2754" spans="1:3">
      <c r="A2754" t="s">
        <v>2778</v>
      </c>
      <c r="B2754" t="s">
        <v>9617</v>
      </c>
      <c r="C2754">
        <v>1536</v>
      </c>
    </row>
    <row r="2755" spans="1:3">
      <c r="A2755" t="s">
        <v>2779</v>
      </c>
      <c r="B2755" t="s">
        <v>9618</v>
      </c>
      <c r="C2755">
        <v>1881.6</v>
      </c>
    </row>
    <row r="2756" spans="1:3">
      <c r="A2756" t="s">
        <v>2780</v>
      </c>
      <c r="B2756" t="s">
        <v>9619</v>
      </c>
      <c r="C2756">
        <v>1881.6</v>
      </c>
    </row>
    <row r="2757" spans="1:3">
      <c r="A2757" t="s">
        <v>2781</v>
      </c>
      <c r="B2757" t="s">
        <v>9620</v>
      </c>
      <c r="C2757">
        <v>1881.6</v>
      </c>
    </row>
    <row r="2758" spans="1:3">
      <c r="A2758" t="s">
        <v>2782</v>
      </c>
      <c r="B2758" t="s">
        <v>9621</v>
      </c>
      <c r="C2758">
        <v>2304</v>
      </c>
    </row>
    <row r="2759" spans="1:3">
      <c r="A2759" t="s">
        <v>2783</v>
      </c>
      <c r="B2759" t="s">
        <v>9622</v>
      </c>
      <c r="C2759">
        <v>2304</v>
      </c>
    </row>
    <row r="2760" spans="1:3">
      <c r="A2760" t="s">
        <v>2784</v>
      </c>
      <c r="B2760" t="s">
        <v>9623</v>
      </c>
      <c r="C2760">
        <v>2304</v>
      </c>
    </row>
    <row r="2761" spans="1:3">
      <c r="A2761" t="s">
        <v>2785</v>
      </c>
      <c r="B2761" t="s">
        <v>9624</v>
      </c>
      <c r="C2761">
        <v>2592</v>
      </c>
    </row>
    <row r="2762" spans="1:3">
      <c r="A2762" t="s">
        <v>2786</v>
      </c>
      <c r="B2762" t="s">
        <v>9625</v>
      </c>
      <c r="C2762">
        <v>2688</v>
      </c>
    </row>
    <row r="2763" spans="1:3">
      <c r="A2763" t="s">
        <v>2787</v>
      </c>
      <c r="B2763" t="s">
        <v>9626</v>
      </c>
      <c r="C2763">
        <v>1044.48</v>
      </c>
    </row>
    <row r="2764" spans="1:3">
      <c r="A2764" t="s">
        <v>2788</v>
      </c>
      <c r="B2764" t="s">
        <v>9627</v>
      </c>
      <c r="C2764">
        <v>1044.48</v>
      </c>
    </row>
    <row r="2765" spans="1:3">
      <c r="A2765" t="s">
        <v>2789</v>
      </c>
      <c r="B2765" t="s">
        <v>9628</v>
      </c>
      <c r="C2765">
        <v>1044.48</v>
      </c>
    </row>
    <row r="2766" spans="1:3">
      <c r="A2766" t="s">
        <v>2790</v>
      </c>
      <c r="B2766" t="s">
        <v>9629</v>
      </c>
      <c r="C2766">
        <v>1044.48</v>
      </c>
    </row>
    <row r="2767" spans="1:3">
      <c r="A2767" t="s">
        <v>2791</v>
      </c>
      <c r="B2767" t="s">
        <v>9630</v>
      </c>
      <c r="C2767">
        <v>1044.48</v>
      </c>
    </row>
    <row r="2768" spans="1:3">
      <c r="A2768" t="s">
        <v>2792</v>
      </c>
      <c r="B2768" t="s">
        <v>9631</v>
      </c>
      <c r="C2768">
        <v>1044.48</v>
      </c>
    </row>
    <row r="2769" spans="1:3">
      <c r="A2769" t="s">
        <v>2793</v>
      </c>
      <c r="B2769" t="s">
        <v>9632</v>
      </c>
      <c r="C2769">
        <v>1044.48</v>
      </c>
    </row>
    <row r="2770" spans="1:3">
      <c r="A2770" t="s">
        <v>2794</v>
      </c>
      <c r="B2770" t="s">
        <v>9633</v>
      </c>
      <c r="C2770">
        <v>1228.8</v>
      </c>
    </row>
    <row r="2771" spans="1:3">
      <c r="A2771" t="s">
        <v>2795</v>
      </c>
      <c r="B2771" t="s">
        <v>9634</v>
      </c>
      <c r="C2771">
        <v>1228.8</v>
      </c>
    </row>
    <row r="2772" spans="1:3">
      <c r="A2772" t="s">
        <v>2796</v>
      </c>
      <c r="B2772" t="s">
        <v>9635</v>
      </c>
      <c r="C2772">
        <v>1228.8</v>
      </c>
    </row>
    <row r="2773" spans="1:3">
      <c r="A2773" t="s">
        <v>2797</v>
      </c>
      <c r="B2773" t="s">
        <v>9636</v>
      </c>
      <c r="C2773">
        <v>1505.28</v>
      </c>
    </row>
    <row r="2774" spans="1:3">
      <c r="A2774" t="s">
        <v>2798</v>
      </c>
      <c r="B2774" t="s">
        <v>9637</v>
      </c>
      <c r="C2774">
        <v>1505.28</v>
      </c>
    </row>
    <row r="2775" spans="1:3">
      <c r="A2775" t="s">
        <v>2799</v>
      </c>
      <c r="B2775" t="s">
        <v>9638</v>
      </c>
      <c r="C2775">
        <v>1505.28</v>
      </c>
    </row>
    <row r="2776" spans="1:3">
      <c r="A2776" t="s">
        <v>2800</v>
      </c>
      <c r="B2776" t="s">
        <v>9639</v>
      </c>
      <c r="C2776">
        <v>1843.2</v>
      </c>
    </row>
    <row r="2777" spans="1:3">
      <c r="A2777" t="s">
        <v>2801</v>
      </c>
      <c r="B2777" t="s">
        <v>9640</v>
      </c>
      <c r="C2777">
        <v>1843.2</v>
      </c>
    </row>
    <row r="2778" spans="1:3">
      <c r="A2778" t="s">
        <v>2802</v>
      </c>
      <c r="B2778" t="s">
        <v>9641</v>
      </c>
      <c r="C2778">
        <v>1843.2</v>
      </c>
    </row>
    <row r="2779" spans="1:3">
      <c r="A2779" t="s">
        <v>2803</v>
      </c>
      <c r="B2779" t="s">
        <v>9642</v>
      </c>
      <c r="C2779">
        <v>2073.6</v>
      </c>
    </row>
    <row r="2780" spans="1:3">
      <c r="A2780" t="s">
        <v>2804</v>
      </c>
      <c r="B2780" t="s">
        <v>9643</v>
      </c>
      <c r="C2780">
        <v>2150.4</v>
      </c>
    </row>
    <row r="2781" spans="1:3">
      <c r="A2781" t="s">
        <v>10537</v>
      </c>
      <c r="C2781">
        <v>0</v>
      </c>
    </row>
    <row r="2782" spans="1:3">
      <c r="A2782" t="s">
        <v>10538</v>
      </c>
      <c r="C2782">
        <v>0</v>
      </c>
    </row>
    <row r="2783" spans="1:3">
      <c r="A2783" t="s">
        <v>10539</v>
      </c>
      <c r="C2783">
        <v>0</v>
      </c>
    </row>
    <row r="2784" spans="1:3">
      <c r="A2784" t="s">
        <v>10540</v>
      </c>
      <c r="C2784">
        <v>0</v>
      </c>
    </row>
    <row r="2785" spans="1:3">
      <c r="A2785" t="s">
        <v>10541</v>
      </c>
      <c r="C2785">
        <v>0</v>
      </c>
    </row>
    <row r="2786" spans="1:3">
      <c r="A2786" t="s">
        <v>10542</v>
      </c>
      <c r="C2786">
        <v>0</v>
      </c>
    </row>
    <row r="2787" spans="1:3">
      <c r="A2787" t="s">
        <v>10543</v>
      </c>
      <c r="C2787">
        <v>0</v>
      </c>
    </row>
    <row r="2788" spans="1:3">
      <c r="A2788" t="s">
        <v>10544</v>
      </c>
      <c r="C2788">
        <v>0</v>
      </c>
    </row>
    <row r="2789" spans="1:3">
      <c r="A2789" t="s">
        <v>10545</v>
      </c>
      <c r="C2789">
        <v>0</v>
      </c>
    </row>
    <row r="2790" spans="1:3">
      <c r="A2790" t="s">
        <v>10546</v>
      </c>
      <c r="C2790">
        <v>0</v>
      </c>
    </row>
    <row r="2791" spans="1:3">
      <c r="A2791" t="s">
        <v>10547</v>
      </c>
      <c r="C2791">
        <v>0</v>
      </c>
    </row>
    <row r="2792" spans="1:3">
      <c r="A2792" t="s">
        <v>10548</v>
      </c>
      <c r="C2792">
        <v>0</v>
      </c>
    </row>
    <row r="2793" spans="1:3">
      <c r="A2793" t="s">
        <v>10549</v>
      </c>
      <c r="C2793">
        <v>0</v>
      </c>
    </row>
    <row r="2794" spans="1:3">
      <c r="A2794" t="s">
        <v>10550</v>
      </c>
      <c r="C2794">
        <v>0</v>
      </c>
    </row>
    <row r="2795" spans="1:3">
      <c r="A2795" t="s">
        <v>10551</v>
      </c>
      <c r="C2795">
        <v>0</v>
      </c>
    </row>
    <row r="2796" spans="1:3">
      <c r="A2796" t="s">
        <v>10552</v>
      </c>
      <c r="C2796">
        <v>0</v>
      </c>
    </row>
    <row r="2797" spans="1:3">
      <c r="A2797" t="s">
        <v>10553</v>
      </c>
      <c r="C2797">
        <v>0</v>
      </c>
    </row>
    <row r="2798" spans="1:3">
      <c r="A2798" t="s">
        <v>10554</v>
      </c>
      <c r="C2798">
        <v>0</v>
      </c>
    </row>
    <row r="2799" spans="1:3">
      <c r="A2799" t="s">
        <v>10555</v>
      </c>
      <c r="C2799">
        <v>0</v>
      </c>
    </row>
    <row r="2800" spans="1:3">
      <c r="A2800" t="s">
        <v>10556</v>
      </c>
      <c r="C2800">
        <v>0</v>
      </c>
    </row>
    <row r="2801" spans="1:3">
      <c r="A2801" t="s">
        <v>10557</v>
      </c>
      <c r="C2801">
        <v>0</v>
      </c>
    </row>
    <row r="2802" spans="1:3">
      <c r="A2802" t="s">
        <v>10558</v>
      </c>
      <c r="C2802">
        <v>0</v>
      </c>
    </row>
    <row r="2803" spans="1:3">
      <c r="A2803" t="s">
        <v>10559</v>
      </c>
      <c r="C2803">
        <v>0</v>
      </c>
    </row>
    <row r="2804" spans="1:3">
      <c r="A2804" t="s">
        <v>10560</v>
      </c>
      <c r="C2804">
        <v>0</v>
      </c>
    </row>
    <row r="2805" spans="1:3">
      <c r="A2805" t="s">
        <v>10561</v>
      </c>
      <c r="C2805">
        <v>0</v>
      </c>
    </row>
    <row r="2806" spans="1:3">
      <c r="A2806" t="s">
        <v>10562</v>
      </c>
      <c r="C2806">
        <v>0</v>
      </c>
    </row>
    <row r="2807" spans="1:3">
      <c r="A2807" t="s">
        <v>10563</v>
      </c>
      <c r="C2807">
        <v>0</v>
      </c>
    </row>
    <row r="2808" spans="1:3">
      <c r="A2808" t="s">
        <v>10564</v>
      </c>
      <c r="C2808">
        <v>0</v>
      </c>
    </row>
    <row r="2809" spans="1:3">
      <c r="A2809" t="s">
        <v>10565</v>
      </c>
      <c r="C2809">
        <v>0</v>
      </c>
    </row>
    <row r="2810" spans="1:3">
      <c r="A2810" t="s">
        <v>10566</v>
      </c>
      <c r="C2810">
        <v>0</v>
      </c>
    </row>
    <row r="2811" spans="1:3">
      <c r="A2811" t="s">
        <v>10567</v>
      </c>
      <c r="C2811">
        <v>0</v>
      </c>
    </row>
    <row r="2812" spans="1:3">
      <c r="A2812" t="s">
        <v>10568</v>
      </c>
      <c r="C2812">
        <v>0</v>
      </c>
    </row>
    <row r="2813" spans="1:3">
      <c r="A2813" t="s">
        <v>10569</v>
      </c>
      <c r="C2813">
        <v>0</v>
      </c>
    </row>
    <row r="2814" spans="1:3">
      <c r="A2814" t="s">
        <v>10570</v>
      </c>
      <c r="C2814">
        <v>0</v>
      </c>
    </row>
    <row r="2815" spans="1:3">
      <c r="A2815" t="s">
        <v>10571</v>
      </c>
      <c r="C2815">
        <v>0</v>
      </c>
    </row>
    <row r="2816" spans="1:3">
      <c r="A2816" t="s">
        <v>10572</v>
      </c>
      <c r="C2816">
        <v>0</v>
      </c>
    </row>
    <row r="2817" spans="1:3">
      <c r="A2817" t="s">
        <v>10573</v>
      </c>
      <c r="C2817">
        <v>0</v>
      </c>
    </row>
    <row r="2818" spans="1:3">
      <c r="A2818" t="s">
        <v>10574</v>
      </c>
      <c r="C2818">
        <v>0</v>
      </c>
    </row>
    <row r="2819" spans="1:3">
      <c r="A2819" t="s">
        <v>10575</v>
      </c>
      <c r="C2819">
        <v>0</v>
      </c>
    </row>
    <row r="2820" spans="1:3">
      <c r="A2820" t="s">
        <v>10576</v>
      </c>
      <c r="C2820">
        <v>0</v>
      </c>
    </row>
    <row r="2821" spans="1:3">
      <c r="A2821" t="s">
        <v>10577</v>
      </c>
      <c r="C2821">
        <v>0</v>
      </c>
    </row>
    <row r="2822" spans="1:3">
      <c r="A2822" t="s">
        <v>10578</v>
      </c>
      <c r="C2822">
        <v>0</v>
      </c>
    </row>
    <row r="2823" spans="1:3">
      <c r="A2823" t="s">
        <v>10579</v>
      </c>
      <c r="C2823">
        <v>0</v>
      </c>
    </row>
    <row r="2824" spans="1:3">
      <c r="A2824" t="s">
        <v>10580</v>
      </c>
      <c r="C2824">
        <v>0</v>
      </c>
    </row>
    <row r="2825" spans="1:3">
      <c r="A2825" t="s">
        <v>10581</v>
      </c>
      <c r="C2825">
        <v>0</v>
      </c>
    </row>
    <row r="2826" spans="1:3">
      <c r="A2826" t="s">
        <v>12469</v>
      </c>
      <c r="B2826" t="s">
        <v>10582</v>
      </c>
      <c r="C2826">
        <v>16800</v>
      </c>
    </row>
    <row r="2827" spans="1:3">
      <c r="A2827" t="s">
        <v>12470</v>
      </c>
      <c r="B2827" t="s">
        <v>10583</v>
      </c>
      <c r="C2827">
        <v>30000</v>
      </c>
    </row>
    <row r="2828" spans="1:3">
      <c r="A2828" t="s">
        <v>12471</v>
      </c>
      <c r="B2828" t="s">
        <v>9649</v>
      </c>
      <c r="C2828">
        <v>17500</v>
      </c>
    </row>
    <row r="2829" spans="1:3">
      <c r="A2829" t="s">
        <v>12472</v>
      </c>
      <c r="B2829" t="s">
        <v>9651</v>
      </c>
      <c r="C2829">
        <v>18000</v>
      </c>
    </row>
    <row r="2830" spans="1:3">
      <c r="A2830" t="s">
        <v>12473</v>
      </c>
      <c r="B2830" t="s">
        <v>9650</v>
      </c>
      <c r="C2830">
        <v>24000</v>
      </c>
    </row>
    <row r="2831" spans="1:3">
      <c r="A2831" t="s">
        <v>10584</v>
      </c>
      <c r="B2831" t="s">
        <v>12622</v>
      </c>
      <c r="C2831">
        <v>24000</v>
      </c>
    </row>
    <row r="2832" spans="1:3">
      <c r="A2832" t="s">
        <v>10585</v>
      </c>
      <c r="B2832" t="s">
        <v>10586</v>
      </c>
      <c r="C2832">
        <v>18000</v>
      </c>
    </row>
    <row r="2833" spans="1:3">
      <c r="A2833" t="s">
        <v>10587</v>
      </c>
      <c r="B2833" t="s">
        <v>10588</v>
      </c>
      <c r="C2833">
        <v>18000</v>
      </c>
    </row>
    <row r="2834" spans="1:3">
      <c r="A2834" t="s">
        <v>10589</v>
      </c>
      <c r="B2834" t="s">
        <v>10590</v>
      </c>
      <c r="C2834">
        <v>18000</v>
      </c>
    </row>
    <row r="2835" spans="1:3">
      <c r="A2835" t="s">
        <v>10591</v>
      </c>
      <c r="B2835" t="s">
        <v>12623</v>
      </c>
      <c r="C2835">
        <v>18000</v>
      </c>
    </row>
    <row r="2836" spans="1:3">
      <c r="A2836" t="s">
        <v>10592</v>
      </c>
      <c r="B2836" t="s">
        <v>12624</v>
      </c>
      <c r="C2836">
        <v>17500</v>
      </c>
    </row>
    <row r="2837" spans="1:3">
      <c r="A2837" t="s">
        <v>10593</v>
      </c>
      <c r="B2837" t="s">
        <v>10594</v>
      </c>
      <c r="C2837">
        <v>18000</v>
      </c>
    </row>
    <row r="2838" spans="1:3">
      <c r="A2838" t="s">
        <v>10595</v>
      </c>
      <c r="B2838" t="s">
        <v>10596</v>
      </c>
      <c r="C2838">
        <v>0</v>
      </c>
    </row>
    <row r="2839" spans="1:3">
      <c r="A2839" t="s">
        <v>10597</v>
      </c>
      <c r="B2839" t="s">
        <v>10598</v>
      </c>
      <c r="C2839">
        <v>0</v>
      </c>
    </row>
    <row r="2840" spans="1:3">
      <c r="A2840" t="s">
        <v>10599</v>
      </c>
      <c r="B2840" t="s">
        <v>10600</v>
      </c>
      <c r="C2840">
        <v>0</v>
      </c>
    </row>
    <row r="2841" spans="1:3">
      <c r="A2841" t="s">
        <v>10601</v>
      </c>
      <c r="B2841" t="s">
        <v>10602</v>
      </c>
      <c r="C2841">
        <v>0</v>
      </c>
    </row>
    <row r="2842" spans="1:3">
      <c r="A2842" t="s">
        <v>10603</v>
      </c>
      <c r="B2842" t="s">
        <v>10604</v>
      </c>
      <c r="C2842">
        <v>0</v>
      </c>
    </row>
    <row r="2843" spans="1:3">
      <c r="A2843" t="s">
        <v>10605</v>
      </c>
      <c r="B2843" t="s">
        <v>10606</v>
      </c>
      <c r="C2843">
        <v>0</v>
      </c>
    </row>
    <row r="2844" spans="1:3">
      <c r="A2844" t="s">
        <v>10607</v>
      </c>
      <c r="B2844" t="s">
        <v>10608</v>
      </c>
      <c r="C2844">
        <v>0</v>
      </c>
    </row>
    <row r="2845" spans="1:3">
      <c r="A2845" t="s">
        <v>10609</v>
      </c>
      <c r="B2845" t="s">
        <v>10610</v>
      </c>
      <c r="C2845">
        <v>0</v>
      </c>
    </row>
    <row r="2846" spans="1:3">
      <c r="A2846" t="s">
        <v>10611</v>
      </c>
      <c r="B2846" t="s">
        <v>10612</v>
      </c>
      <c r="C2846">
        <v>0</v>
      </c>
    </row>
    <row r="2847" spans="1:3">
      <c r="A2847" t="s">
        <v>10613</v>
      </c>
      <c r="B2847" t="s">
        <v>10614</v>
      </c>
      <c r="C2847">
        <v>0</v>
      </c>
    </row>
    <row r="2848" spans="1:3">
      <c r="A2848" t="s">
        <v>10615</v>
      </c>
      <c r="B2848" t="s">
        <v>10616</v>
      </c>
      <c r="C2848">
        <v>0</v>
      </c>
    </row>
    <row r="2849" spans="1:3">
      <c r="A2849" t="s">
        <v>10617</v>
      </c>
      <c r="B2849" t="s">
        <v>10618</v>
      </c>
      <c r="C2849">
        <v>0</v>
      </c>
    </row>
    <row r="2850" spans="1:3">
      <c r="A2850" t="s">
        <v>10619</v>
      </c>
      <c r="B2850" t="s">
        <v>10620</v>
      </c>
      <c r="C2850">
        <v>0</v>
      </c>
    </row>
    <row r="2851" spans="1:3">
      <c r="A2851" t="s">
        <v>10621</v>
      </c>
      <c r="B2851" t="s">
        <v>10622</v>
      </c>
      <c r="C2851">
        <v>0</v>
      </c>
    </row>
    <row r="2852" spans="1:3">
      <c r="A2852" t="s">
        <v>10623</v>
      </c>
      <c r="B2852" t="s">
        <v>10624</v>
      </c>
      <c r="C2852">
        <v>0</v>
      </c>
    </row>
    <row r="2853" spans="1:3">
      <c r="A2853" t="s">
        <v>10625</v>
      </c>
      <c r="B2853" t="s">
        <v>10626</v>
      </c>
      <c r="C2853">
        <v>0</v>
      </c>
    </row>
    <row r="2854" spans="1:3">
      <c r="A2854" t="s">
        <v>10627</v>
      </c>
      <c r="B2854" t="s">
        <v>10628</v>
      </c>
      <c r="C2854">
        <v>0</v>
      </c>
    </row>
    <row r="2855" spans="1:3">
      <c r="A2855" t="s">
        <v>10629</v>
      </c>
      <c r="B2855" t="s">
        <v>10630</v>
      </c>
      <c r="C2855">
        <v>0</v>
      </c>
    </row>
    <row r="2856" spans="1:3">
      <c r="A2856" t="s">
        <v>10631</v>
      </c>
      <c r="B2856" t="s">
        <v>10632</v>
      </c>
      <c r="C2856">
        <v>0</v>
      </c>
    </row>
    <row r="2857" spans="1:3">
      <c r="A2857" t="s">
        <v>10633</v>
      </c>
      <c r="B2857" t="s">
        <v>10634</v>
      </c>
      <c r="C2857">
        <v>0</v>
      </c>
    </row>
    <row r="2858" spans="1:3">
      <c r="A2858" t="s">
        <v>10635</v>
      </c>
      <c r="B2858" t="s">
        <v>10636</v>
      </c>
      <c r="C2858">
        <v>0</v>
      </c>
    </row>
    <row r="2859" spans="1:3">
      <c r="A2859" t="s">
        <v>10637</v>
      </c>
      <c r="B2859" t="s">
        <v>10638</v>
      </c>
      <c r="C2859">
        <v>0</v>
      </c>
    </row>
    <row r="2860" spans="1:3">
      <c r="A2860" t="s">
        <v>10639</v>
      </c>
      <c r="B2860" t="s">
        <v>10640</v>
      </c>
      <c r="C2860">
        <v>0</v>
      </c>
    </row>
    <row r="2861" spans="1:3">
      <c r="A2861" t="s">
        <v>10641</v>
      </c>
      <c r="B2861" t="s">
        <v>10642</v>
      </c>
      <c r="C2861">
        <v>0</v>
      </c>
    </row>
    <row r="2862" spans="1:3">
      <c r="A2862" t="s">
        <v>10643</v>
      </c>
      <c r="B2862" t="s">
        <v>10644</v>
      </c>
      <c r="C2862">
        <v>0</v>
      </c>
    </row>
    <row r="2863" spans="1:3">
      <c r="A2863" t="s">
        <v>10645</v>
      </c>
      <c r="B2863" t="s">
        <v>10646</v>
      </c>
      <c r="C2863">
        <v>0</v>
      </c>
    </row>
    <row r="2864" spans="1:3">
      <c r="A2864" t="s">
        <v>10647</v>
      </c>
      <c r="B2864" t="s">
        <v>10648</v>
      </c>
      <c r="C2864">
        <v>0</v>
      </c>
    </row>
    <row r="2865" spans="1:3">
      <c r="A2865" t="s">
        <v>10649</v>
      </c>
      <c r="B2865" t="s">
        <v>10650</v>
      </c>
      <c r="C2865">
        <v>0</v>
      </c>
    </row>
    <row r="2866" spans="1:3">
      <c r="A2866" t="s">
        <v>10651</v>
      </c>
      <c r="B2866" t="s">
        <v>10652</v>
      </c>
      <c r="C2866">
        <v>0</v>
      </c>
    </row>
    <row r="2867" spans="1:3">
      <c r="A2867" t="s">
        <v>10653</v>
      </c>
      <c r="B2867" t="s">
        <v>10654</v>
      </c>
      <c r="C2867">
        <v>0</v>
      </c>
    </row>
    <row r="2868" spans="1:3">
      <c r="A2868" t="s">
        <v>10655</v>
      </c>
      <c r="B2868" t="s">
        <v>10656</v>
      </c>
      <c r="C2868">
        <v>0</v>
      </c>
    </row>
    <row r="2869" spans="1:3">
      <c r="A2869" t="s">
        <v>10657</v>
      </c>
      <c r="B2869" t="s">
        <v>10658</v>
      </c>
      <c r="C2869">
        <v>0</v>
      </c>
    </row>
    <row r="2870" spans="1:3">
      <c r="A2870" t="s">
        <v>10659</v>
      </c>
      <c r="B2870" t="s">
        <v>10660</v>
      </c>
      <c r="C2870">
        <v>0</v>
      </c>
    </row>
    <row r="2871" spans="1:3">
      <c r="A2871" t="s">
        <v>10661</v>
      </c>
      <c r="B2871" t="s">
        <v>10662</v>
      </c>
      <c r="C2871">
        <v>0</v>
      </c>
    </row>
    <row r="2872" spans="1:3">
      <c r="A2872" t="s">
        <v>10663</v>
      </c>
      <c r="B2872" t="s">
        <v>10499</v>
      </c>
      <c r="C2872">
        <v>0</v>
      </c>
    </row>
    <row r="2873" spans="1:3">
      <c r="A2873" t="s">
        <v>10664</v>
      </c>
      <c r="B2873" t="s">
        <v>10665</v>
      </c>
      <c r="C2873">
        <v>76780</v>
      </c>
    </row>
    <row r="2874" spans="1:3">
      <c r="A2874" t="s">
        <v>10666</v>
      </c>
      <c r="B2874" t="s">
        <v>10667</v>
      </c>
      <c r="C2874">
        <v>86988</v>
      </c>
    </row>
    <row r="2875" spans="1:3">
      <c r="A2875" t="s">
        <v>10668</v>
      </c>
      <c r="B2875" t="s">
        <v>10669</v>
      </c>
      <c r="C2875">
        <v>97240</v>
      </c>
    </row>
    <row r="2876" spans="1:3">
      <c r="A2876" t="s">
        <v>1940</v>
      </c>
      <c r="B2876" t="s">
        <v>9652</v>
      </c>
      <c r="C2876">
        <v>239.54</v>
      </c>
    </row>
    <row r="2877" spans="1:3">
      <c r="A2877" t="s">
        <v>1941</v>
      </c>
      <c r="B2877" t="s">
        <v>9653</v>
      </c>
      <c r="C2877">
        <v>368.25</v>
      </c>
    </row>
    <row r="2878" spans="1:3">
      <c r="A2878" t="s">
        <v>1942</v>
      </c>
      <c r="B2878" t="s">
        <v>9654</v>
      </c>
      <c r="C2878">
        <v>561.73</v>
      </c>
    </row>
    <row r="2879" spans="1:3">
      <c r="A2879" t="s">
        <v>1943</v>
      </c>
      <c r="B2879" t="s">
        <v>9655</v>
      </c>
      <c r="C2879">
        <v>1114.1600000000001</v>
      </c>
    </row>
    <row r="2880" spans="1:3">
      <c r="A2880" t="s">
        <v>1944</v>
      </c>
      <c r="B2880" t="s">
        <v>9656</v>
      </c>
      <c r="C2880">
        <v>1019.33</v>
      </c>
    </row>
    <row r="2881" spans="1:3">
      <c r="A2881" t="s">
        <v>1945</v>
      </c>
      <c r="B2881" t="s">
        <v>9657</v>
      </c>
      <c r="C2881">
        <v>239.54</v>
      </c>
    </row>
    <row r="2882" spans="1:3">
      <c r="A2882" t="s">
        <v>1946</v>
      </c>
      <c r="B2882" t="s">
        <v>9658</v>
      </c>
      <c r="C2882">
        <v>306.89</v>
      </c>
    </row>
    <row r="2883" spans="1:3">
      <c r="A2883" t="s">
        <v>1947</v>
      </c>
      <c r="B2883" t="s">
        <v>9659</v>
      </c>
      <c r="C2883">
        <v>515.57000000000005</v>
      </c>
    </row>
    <row r="2884" spans="1:3">
      <c r="A2884" t="s">
        <v>1948</v>
      </c>
      <c r="B2884" t="s">
        <v>9660</v>
      </c>
      <c r="C2884">
        <v>814.53</v>
      </c>
    </row>
    <row r="2885" spans="1:3">
      <c r="A2885" t="s">
        <v>1949</v>
      </c>
      <c r="B2885" t="s">
        <v>9661</v>
      </c>
      <c r="C2885">
        <v>445.43</v>
      </c>
    </row>
    <row r="2886" spans="1:3">
      <c r="A2886" t="s">
        <v>1950</v>
      </c>
      <c r="B2886" t="s">
        <v>9662</v>
      </c>
      <c r="C2886">
        <v>533.45000000000005</v>
      </c>
    </row>
    <row r="2887" spans="1:3">
      <c r="A2887" t="s">
        <v>1951</v>
      </c>
      <c r="B2887" t="s">
        <v>9663</v>
      </c>
      <c r="C2887">
        <v>1136.01</v>
      </c>
    </row>
    <row r="2888" spans="1:3">
      <c r="A2888" t="s">
        <v>1952</v>
      </c>
      <c r="B2888" t="s">
        <v>9664</v>
      </c>
      <c r="C2888">
        <v>800.89</v>
      </c>
    </row>
    <row r="2889" spans="1:3">
      <c r="A2889" t="s">
        <v>1953</v>
      </c>
      <c r="B2889" t="s">
        <v>9665</v>
      </c>
      <c r="C2889">
        <v>862.77</v>
      </c>
    </row>
    <row r="2890" spans="1:3">
      <c r="A2890" t="s">
        <v>1954</v>
      </c>
      <c r="B2890" t="s">
        <v>9666</v>
      </c>
      <c r="C2890">
        <v>528.91999999999996</v>
      </c>
    </row>
    <row r="2891" spans="1:3">
      <c r="A2891" t="s">
        <v>1955</v>
      </c>
      <c r="B2891" t="s">
        <v>9667</v>
      </c>
      <c r="C2891">
        <v>555.30999999999995</v>
      </c>
    </row>
    <row r="2892" spans="1:3">
      <c r="A2892" t="s">
        <v>1956</v>
      </c>
      <c r="B2892" t="s">
        <v>9668</v>
      </c>
      <c r="C2892">
        <v>560.16999999999996</v>
      </c>
    </row>
    <row r="2893" spans="1:3">
      <c r="A2893" t="s">
        <v>1957</v>
      </c>
      <c r="B2893" t="s">
        <v>9669</v>
      </c>
      <c r="C2893">
        <v>814.72</v>
      </c>
    </row>
    <row r="2894" spans="1:3">
      <c r="A2894" t="s">
        <v>1958</v>
      </c>
      <c r="B2894" t="s">
        <v>9670</v>
      </c>
      <c r="C2894">
        <v>1697.78</v>
      </c>
    </row>
    <row r="2895" spans="1:3">
      <c r="A2895" t="s">
        <v>1959</v>
      </c>
      <c r="B2895" t="s">
        <v>9671</v>
      </c>
      <c r="C2895">
        <v>1858.83</v>
      </c>
    </row>
    <row r="2896" spans="1:3">
      <c r="A2896" t="s">
        <v>10670</v>
      </c>
      <c r="B2896" t="s">
        <v>9651</v>
      </c>
      <c r="C2896">
        <v>0</v>
      </c>
    </row>
    <row r="2897" spans="1:3">
      <c r="A2897" t="s">
        <v>2805</v>
      </c>
      <c r="B2897" t="s">
        <v>9672</v>
      </c>
      <c r="C2897">
        <v>9000</v>
      </c>
    </row>
    <row r="2898" spans="1:3">
      <c r="A2898" t="s">
        <v>2806</v>
      </c>
      <c r="B2898" t="s">
        <v>9673</v>
      </c>
      <c r="C2898">
        <v>10000</v>
      </c>
    </row>
    <row r="2899" spans="1:3">
      <c r="A2899" t="s">
        <v>2807</v>
      </c>
      <c r="B2899" t="s">
        <v>9674</v>
      </c>
      <c r="C2899">
        <v>7500</v>
      </c>
    </row>
    <row r="2900" spans="1:3">
      <c r="A2900" t="s">
        <v>2808</v>
      </c>
      <c r="B2900" t="s">
        <v>9675</v>
      </c>
      <c r="C2900">
        <v>10190.48</v>
      </c>
    </row>
    <row r="2901" spans="1:3">
      <c r="A2901" t="s">
        <v>2809</v>
      </c>
      <c r="B2901" t="s">
        <v>9676</v>
      </c>
      <c r="C2901">
        <v>10000</v>
      </c>
    </row>
    <row r="2902" spans="1:3">
      <c r="A2902" t="s">
        <v>2810</v>
      </c>
      <c r="B2902" t="s">
        <v>9677</v>
      </c>
      <c r="C2902">
        <v>6000</v>
      </c>
    </row>
    <row r="2903" spans="1:3">
      <c r="A2903" t="s">
        <v>2811</v>
      </c>
      <c r="B2903" t="s">
        <v>9678</v>
      </c>
      <c r="C2903">
        <v>6500</v>
      </c>
    </row>
    <row r="2904" spans="1:3">
      <c r="A2904" t="s">
        <v>2812</v>
      </c>
      <c r="B2904" t="s">
        <v>9679</v>
      </c>
      <c r="C2904">
        <v>5000</v>
      </c>
    </row>
    <row r="2905" spans="1:3">
      <c r="A2905" t="s">
        <v>2813</v>
      </c>
      <c r="B2905" t="s">
        <v>9680</v>
      </c>
      <c r="C2905">
        <v>5000</v>
      </c>
    </row>
    <row r="2906" spans="1:3">
      <c r="A2906" t="s">
        <v>2814</v>
      </c>
      <c r="B2906" t="s">
        <v>9681</v>
      </c>
      <c r="C2906">
        <v>6500</v>
      </c>
    </row>
    <row r="2907" spans="1:3">
      <c r="A2907" t="s">
        <v>2815</v>
      </c>
      <c r="B2907" t="s">
        <v>9682</v>
      </c>
      <c r="C2907">
        <v>8000</v>
      </c>
    </row>
    <row r="2908" spans="1:3">
      <c r="A2908" t="s">
        <v>2816</v>
      </c>
      <c r="B2908" t="s">
        <v>9683</v>
      </c>
      <c r="C2908">
        <v>7500</v>
      </c>
    </row>
    <row r="2909" spans="1:3">
      <c r="A2909" t="s">
        <v>2817</v>
      </c>
      <c r="B2909" t="s">
        <v>9684</v>
      </c>
      <c r="C2909">
        <v>3333.33</v>
      </c>
    </row>
    <row r="2910" spans="1:3">
      <c r="A2910" t="s">
        <v>2818</v>
      </c>
      <c r="B2910" t="s">
        <v>9685</v>
      </c>
      <c r="C2910">
        <v>3497.14</v>
      </c>
    </row>
    <row r="2911" spans="1:3">
      <c r="A2911" t="s">
        <v>2819</v>
      </c>
      <c r="B2911" t="s">
        <v>9686</v>
      </c>
      <c r="C2911">
        <v>5142.8599999999997</v>
      </c>
    </row>
    <row r="2912" spans="1:3">
      <c r="A2912" t="s">
        <v>2820</v>
      </c>
      <c r="B2912" t="s">
        <v>9687</v>
      </c>
      <c r="C2912">
        <v>5142.8599999999997</v>
      </c>
    </row>
    <row r="2913" spans="1:3">
      <c r="A2913" t="s">
        <v>2821</v>
      </c>
      <c r="B2913" t="s">
        <v>9688</v>
      </c>
      <c r="C2913">
        <v>4628.57</v>
      </c>
    </row>
    <row r="2914" spans="1:3">
      <c r="A2914" t="s">
        <v>2822</v>
      </c>
      <c r="B2914" t="s">
        <v>9689</v>
      </c>
      <c r="C2914">
        <v>5714.29</v>
      </c>
    </row>
    <row r="2915" spans="1:3">
      <c r="A2915" t="s">
        <v>2823</v>
      </c>
      <c r="B2915" t="s">
        <v>9690</v>
      </c>
      <c r="C2915">
        <v>5714.29</v>
      </c>
    </row>
    <row r="2916" spans="1:3">
      <c r="A2916" t="s">
        <v>2824</v>
      </c>
      <c r="B2916" t="s">
        <v>9691</v>
      </c>
      <c r="C2916">
        <v>6000</v>
      </c>
    </row>
    <row r="2917" spans="1:3">
      <c r="A2917" t="s">
        <v>2825</v>
      </c>
      <c r="B2917" t="s">
        <v>9692</v>
      </c>
      <c r="C2917">
        <v>6000</v>
      </c>
    </row>
    <row r="2918" spans="1:3">
      <c r="A2918" t="s">
        <v>2826</v>
      </c>
      <c r="B2918" t="s">
        <v>9693</v>
      </c>
      <c r="C2918">
        <v>5714.29</v>
      </c>
    </row>
    <row r="2919" spans="1:3">
      <c r="A2919" t="s">
        <v>2827</v>
      </c>
      <c r="B2919" t="s">
        <v>9694</v>
      </c>
      <c r="C2919">
        <v>5500</v>
      </c>
    </row>
    <row r="2920" spans="1:3">
      <c r="A2920" t="s">
        <v>2828</v>
      </c>
      <c r="B2920" t="s">
        <v>9695</v>
      </c>
      <c r="C2920">
        <v>5500</v>
      </c>
    </row>
    <row r="2921" spans="1:3">
      <c r="A2921" t="s">
        <v>2829</v>
      </c>
      <c r="B2921" t="s">
        <v>9696</v>
      </c>
      <c r="C2921">
        <v>5800</v>
      </c>
    </row>
    <row r="2922" spans="1:3">
      <c r="A2922" t="s">
        <v>2830</v>
      </c>
      <c r="B2922" t="s">
        <v>9697</v>
      </c>
      <c r="C2922">
        <v>5000</v>
      </c>
    </row>
    <row r="2923" spans="1:3">
      <c r="A2923" t="s">
        <v>2831</v>
      </c>
      <c r="B2923" t="s">
        <v>9698</v>
      </c>
      <c r="C2923">
        <v>5000</v>
      </c>
    </row>
    <row r="2924" spans="1:3">
      <c r="A2924" t="s">
        <v>2832</v>
      </c>
      <c r="B2924" t="s">
        <v>9699</v>
      </c>
      <c r="C2924">
        <v>2285.71</v>
      </c>
    </row>
    <row r="2925" spans="1:3">
      <c r="A2925" t="s">
        <v>2833</v>
      </c>
      <c r="B2925" t="s">
        <v>9700</v>
      </c>
      <c r="C2925">
        <v>5714.29</v>
      </c>
    </row>
    <row r="2926" spans="1:3">
      <c r="A2926" t="s">
        <v>2834</v>
      </c>
      <c r="B2926" t="s">
        <v>9701</v>
      </c>
      <c r="C2926">
        <v>5714.29</v>
      </c>
    </row>
    <row r="2927" spans="1:3">
      <c r="A2927" t="s">
        <v>2835</v>
      </c>
      <c r="B2927" t="s">
        <v>9702</v>
      </c>
      <c r="C2927">
        <v>4114.29</v>
      </c>
    </row>
    <row r="2928" spans="1:3">
      <c r="A2928" t="s">
        <v>2836</v>
      </c>
      <c r="B2928" t="s">
        <v>9703</v>
      </c>
      <c r="C2928">
        <v>4166.67</v>
      </c>
    </row>
    <row r="2929" spans="1:3">
      <c r="A2929" t="s">
        <v>2837</v>
      </c>
      <c r="B2929" t="s">
        <v>9704</v>
      </c>
      <c r="C2929">
        <v>6666.67</v>
      </c>
    </row>
    <row r="2930" spans="1:3">
      <c r="A2930" t="s">
        <v>2838</v>
      </c>
      <c r="B2930" t="s">
        <v>9705</v>
      </c>
      <c r="C2930">
        <v>7714.29</v>
      </c>
    </row>
    <row r="2931" spans="1:3">
      <c r="A2931" t="s">
        <v>2839</v>
      </c>
      <c r="B2931" t="s">
        <v>9706</v>
      </c>
      <c r="C2931">
        <v>4628.57</v>
      </c>
    </row>
    <row r="2932" spans="1:3">
      <c r="A2932" t="s">
        <v>2840</v>
      </c>
      <c r="B2932" t="s">
        <v>9707</v>
      </c>
      <c r="C2932">
        <v>5657.14</v>
      </c>
    </row>
    <row r="2933" spans="1:3">
      <c r="A2933" t="s">
        <v>2841</v>
      </c>
      <c r="B2933" t="s">
        <v>9708</v>
      </c>
      <c r="C2933">
        <v>6171.43</v>
      </c>
    </row>
    <row r="2934" spans="1:3">
      <c r="A2934" t="s">
        <v>2842</v>
      </c>
      <c r="B2934" t="s">
        <v>9709</v>
      </c>
      <c r="C2934">
        <v>6171.43</v>
      </c>
    </row>
    <row r="2935" spans="1:3">
      <c r="A2935" t="s">
        <v>2843</v>
      </c>
      <c r="B2935" t="s">
        <v>9710</v>
      </c>
      <c r="C2935">
        <v>5657.14</v>
      </c>
    </row>
    <row r="2936" spans="1:3">
      <c r="A2936" t="s">
        <v>2844</v>
      </c>
      <c r="B2936" t="s">
        <v>9711</v>
      </c>
      <c r="C2936">
        <v>7714.29</v>
      </c>
    </row>
    <row r="2937" spans="1:3">
      <c r="A2937" t="s">
        <v>2845</v>
      </c>
      <c r="B2937" t="s">
        <v>9712</v>
      </c>
      <c r="C2937">
        <v>7714.29</v>
      </c>
    </row>
    <row r="2938" spans="1:3">
      <c r="A2938" t="s">
        <v>2846</v>
      </c>
      <c r="B2938" t="s">
        <v>9713</v>
      </c>
      <c r="C2938">
        <v>6190.48</v>
      </c>
    </row>
    <row r="2939" spans="1:3">
      <c r="A2939" t="s">
        <v>2847</v>
      </c>
      <c r="B2939" t="s">
        <v>9714</v>
      </c>
      <c r="C2939">
        <v>4190.4799999999996</v>
      </c>
    </row>
    <row r="2940" spans="1:3">
      <c r="A2940" t="s">
        <v>2848</v>
      </c>
      <c r="B2940" t="s">
        <v>9715</v>
      </c>
      <c r="C2940">
        <v>4190.4799999999996</v>
      </c>
    </row>
    <row r="2941" spans="1:3">
      <c r="A2941" t="s">
        <v>2849</v>
      </c>
      <c r="B2941" t="s">
        <v>9716</v>
      </c>
      <c r="C2941">
        <v>5142.8599999999997</v>
      </c>
    </row>
    <row r="2942" spans="1:3">
      <c r="A2942" t="s">
        <v>2850</v>
      </c>
      <c r="B2942" t="s">
        <v>9717</v>
      </c>
      <c r="C2942">
        <v>4320</v>
      </c>
    </row>
    <row r="2943" spans="1:3">
      <c r="A2943" t="s">
        <v>2851</v>
      </c>
      <c r="B2943" t="s">
        <v>9718</v>
      </c>
      <c r="C2943">
        <v>8228.57</v>
      </c>
    </row>
    <row r="2944" spans="1:3">
      <c r="A2944" t="s">
        <v>2852</v>
      </c>
      <c r="B2944" t="s">
        <v>9719</v>
      </c>
      <c r="C2944">
        <v>4320</v>
      </c>
    </row>
    <row r="2945" spans="1:3">
      <c r="A2945" t="s">
        <v>2853</v>
      </c>
      <c r="B2945" t="s">
        <v>9720</v>
      </c>
      <c r="C2945">
        <v>4320</v>
      </c>
    </row>
    <row r="2946" spans="1:3">
      <c r="A2946" t="s">
        <v>2854</v>
      </c>
      <c r="B2946" t="s">
        <v>9721</v>
      </c>
      <c r="C2946">
        <v>6666.67</v>
      </c>
    </row>
    <row r="2947" spans="1:3">
      <c r="A2947" t="s">
        <v>2855</v>
      </c>
      <c r="B2947" t="s">
        <v>9722</v>
      </c>
      <c r="C2947">
        <v>6933.33</v>
      </c>
    </row>
    <row r="2948" spans="1:3">
      <c r="A2948" t="s">
        <v>2856</v>
      </c>
      <c r="B2948" t="s">
        <v>9723</v>
      </c>
      <c r="C2948">
        <v>7428.57</v>
      </c>
    </row>
    <row r="2949" spans="1:3">
      <c r="A2949" t="s">
        <v>2857</v>
      </c>
      <c r="B2949" t="s">
        <v>9724</v>
      </c>
      <c r="C2949">
        <v>6933.33</v>
      </c>
    </row>
    <row r="2950" spans="1:3">
      <c r="A2950" t="s">
        <v>2858</v>
      </c>
      <c r="B2950" t="s">
        <v>9725</v>
      </c>
      <c r="C2950">
        <v>7428.57</v>
      </c>
    </row>
    <row r="2951" spans="1:3">
      <c r="A2951" t="s">
        <v>2859</v>
      </c>
      <c r="B2951" t="s">
        <v>9726</v>
      </c>
      <c r="C2951">
        <v>7428.57</v>
      </c>
    </row>
    <row r="2952" spans="1:3">
      <c r="A2952" t="s">
        <v>2860</v>
      </c>
      <c r="B2952" t="s">
        <v>9727</v>
      </c>
      <c r="C2952">
        <v>6933.33</v>
      </c>
    </row>
    <row r="2953" spans="1:3">
      <c r="A2953" t="s">
        <v>2861</v>
      </c>
      <c r="B2953" t="s">
        <v>9728</v>
      </c>
      <c r="C2953">
        <v>6933.33</v>
      </c>
    </row>
    <row r="2954" spans="1:3">
      <c r="A2954" t="s">
        <v>2862</v>
      </c>
      <c r="B2954" t="s">
        <v>9729</v>
      </c>
      <c r="C2954">
        <v>8914.2900000000009</v>
      </c>
    </row>
    <row r="2955" spans="1:3">
      <c r="A2955" t="s">
        <v>2863</v>
      </c>
      <c r="B2955" t="s">
        <v>9730</v>
      </c>
      <c r="C2955">
        <v>6666.67</v>
      </c>
    </row>
    <row r="2956" spans="1:3">
      <c r="A2956" t="s">
        <v>2864</v>
      </c>
      <c r="B2956" t="s">
        <v>9731</v>
      </c>
      <c r="C2956">
        <v>5142.8599999999997</v>
      </c>
    </row>
    <row r="2957" spans="1:3">
      <c r="A2957" t="s">
        <v>10671</v>
      </c>
      <c r="B2957" t="s">
        <v>9650</v>
      </c>
      <c r="C2957">
        <v>0</v>
      </c>
    </row>
    <row r="2958" spans="1:3">
      <c r="A2958" t="s">
        <v>10672</v>
      </c>
      <c r="B2958" t="s">
        <v>9649</v>
      </c>
      <c r="C2958">
        <v>0</v>
      </c>
    </row>
    <row r="2959" spans="1:3">
      <c r="A2959" t="s">
        <v>10673</v>
      </c>
      <c r="B2959" t="s">
        <v>9649</v>
      </c>
      <c r="C2959">
        <v>0</v>
      </c>
    </row>
    <row r="2960" spans="1:3">
      <c r="A2960" t="s">
        <v>1682</v>
      </c>
      <c r="B2960" t="s">
        <v>9732</v>
      </c>
      <c r="C2960">
        <v>14400</v>
      </c>
    </row>
    <row r="2961" spans="1:3">
      <c r="A2961" t="s">
        <v>1683</v>
      </c>
      <c r="B2961" t="s">
        <v>9733</v>
      </c>
      <c r="C2961">
        <v>15744</v>
      </c>
    </row>
    <row r="2962" spans="1:3">
      <c r="A2962" t="s">
        <v>1684</v>
      </c>
      <c r="B2962" t="s">
        <v>9734</v>
      </c>
      <c r="C2962">
        <v>15744</v>
      </c>
    </row>
    <row r="2963" spans="1:3">
      <c r="A2963" t="s">
        <v>1685</v>
      </c>
      <c r="B2963" t="s">
        <v>9735</v>
      </c>
      <c r="C2963">
        <v>16440</v>
      </c>
    </row>
    <row r="2964" spans="1:3">
      <c r="A2964" t="s">
        <v>1686</v>
      </c>
      <c r="B2964" t="s">
        <v>9736</v>
      </c>
      <c r="C2964">
        <v>16440</v>
      </c>
    </row>
    <row r="2965" spans="1:3">
      <c r="A2965" t="s">
        <v>1687</v>
      </c>
      <c r="B2965" t="s">
        <v>9737</v>
      </c>
      <c r="C2965">
        <v>8900</v>
      </c>
    </row>
    <row r="2966" spans="1:3">
      <c r="A2966" t="s">
        <v>1688</v>
      </c>
      <c r="B2966" t="s">
        <v>9738</v>
      </c>
      <c r="C2966">
        <v>9400</v>
      </c>
    </row>
    <row r="2967" spans="1:3">
      <c r="A2967" t="s">
        <v>12474</v>
      </c>
      <c r="B2967" t="s">
        <v>12475</v>
      </c>
      <c r="C2967">
        <v>18320</v>
      </c>
    </row>
    <row r="2968" spans="1:3">
      <c r="A2968" t="s">
        <v>10289</v>
      </c>
      <c r="B2968" t="s">
        <v>10250</v>
      </c>
      <c r="C2968">
        <v>1160</v>
      </c>
    </row>
    <row r="2969" spans="1:3">
      <c r="A2969" t="s">
        <v>1689</v>
      </c>
      <c r="B2969" t="s">
        <v>9739</v>
      </c>
      <c r="C2969">
        <v>1160</v>
      </c>
    </row>
    <row r="2970" spans="1:3">
      <c r="A2970" t="s">
        <v>1690</v>
      </c>
      <c r="B2970" t="s">
        <v>9740</v>
      </c>
      <c r="C2970">
        <v>1512</v>
      </c>
    </row>
    <row r="2971" spans="1:3">
      <c r="A2971" t="s">
        <v>1691</v>
      </c>
      <c r="B2971" t="s">
        <v>9741</v>
      </c>
      <c r="C2971">
        <v>2080</v>
      </c>
    </row>
    <row r="2972" spans="1:3">
      <c r="A2972" t="s">
        <v>1692</v>
      </c>
      <c r="B2972" t="s">
        <v>9742</v>
      </c>
      <c r="C2972">
        <v>2856</v>
      </c>
    </row>
    <row r="2973" spans="1:3">
      <c r="A2973" t="s">
        <v>1693</v>
      </c>
      <c r="B2973" t="s">
        <v>9743</v>
      </c>
      <c r="C2973">
        <v>2904</v>
      </c>
    </row>
    <row r="2974" spans="1:3">
      <c r="A2974" t="s">
        <v>1694</v>
      </c>
      <c r="B2974" t="s">
        <v>9744</v>
      </c>
      <c r="C2974">
        <v>3128</v>
      </c>
    </row>
    <row r="2975" spans="1:3">
      <c r="A2975" t="s">
        <v>1695</v>
      </c>
      <c r="B2975" t="s">
        <v>9745</v>
      </c>
      <c r="C2975">
        <v>3312</v>
      </c>
    </row>
    <row r="2976" spans="1:3">
      <c r="A2976" t="s">
        <v>1696</v>
      </c>
      <c r="B2976" t="s">
        <v>9746</v>
      </c>
      <c r="C2976">
        <v>3856</v>
      </c>
    </row>
    <row r="2977" spans="1:3">
      <c r="A2977" t="s">
        <v>1697</v>
      </c>
      <c r="B2977" t="s">
        <v>9747</v>
      </c>
      <c r="C2977">
        <v>4224</v>
      </c>
    </row>
    <row r="2978" spans="1:3">
      <c r="A2978" t="s">
        <v>1698</v>
      </c>
      <c r="B2978" t="s">
        <v>9748</v>
      </c>
      <c r="C2978">
        <v>4588</v>
      </c>
    </row>
    <row r="2979" spans="1:3">
      <c r="A2979" t="s">
        <v>1699</v>
      </c>
      <c r="B2979" t="s">
        <v>9749</v>
      </c>
      <c r="C2979">
        <v>4944</v>
      </c>
    </row>
    <row r="2980" spans="1:3">
      <c r="A2980" t="s">
        <v>1700</v>
      </c>
      <c r="B2980" t="s">
        <v>9750</v>
      </c>
      <c r="C2980">
        <v>5376</v>
      </c>
    </row>
    <row r="2981" spans="1:3">
      <c r="A2981" t="s">
        <v>1701</v>
      </c>
      <c r="B2981" t="s">
        <v>9751</v>
      </c>
      <c r="C2981">
        <v>7520</v>
      </c>
    </row>
    <row r="2982" spans="1:3">
      <c r="A2982" t="s">
        <v>1702</v>
      </c>
      <c r="B2982" t="s">
        <v>9752</v>
      </c>
      <c r="C2982">
        <v>8432</v>
      </c>
    </row>
    <row r="2983" spans="1:3">
      <c r="A2983" t="s">
        <v>10290</v>
      </c>
      <c r="B2983" t="s">
        <v>10252</v>
      </c>
      <c r="C2983">
        <v>9560</v>
      </c>
    </row>
    <row r="2984" spans="1:3">
      <c r="A2984" t="s">
        <v>1703</v>
      </c>
      <c r="B2984" t="s">
        <v>9753</v>
      </c>
      <c r="C2984">
        <v>6672</v>
      </c>
    </row>
    <row r="2985" spans="1:3">
      <c r="A2985" t="s">
        <v>1704</v>
      </c>
      <c r="B2985" t="s">
        <v>9754</v>
      </c>
      <c r="C2985">
        <v>7704</v>
      </c>
    </row>
    <row r="2986" spans="1:3">
      <c r="A2986" t="s">
        <v>1705</v>
      </c>
      <c r="B2986" t="s">
        <v>9755</v>
      </c>
      <c r="C2986">
        <v>9399</v>
      </c>
    </row>
    <row r="2987" spans="1:3">
      <c r="A2987" t="s">
        <v>1706</v>
      </c>
      <c r="B2987" t="s">
        <v>9756</v>
      </c>
      <c r="C2987">
        <v>11890</v>
      </c>
    </row>
    <row r="2988" spans="1:3">
      <c r="A2988" t="s">
        <v>1707</v>
      </c>
      <c r="B2988" t="s">
        <v>9757</v>
      </c>
      <c r="C2988">
        <v>6773.76</v>
      </c>
    </row>
    <row r="2989" spans="1:3">
      <c r="A2989" t="s">
        <v>1708</v>
      </c>
      <c r="B2989" t="s">
        <v>9758</v>
      </c>
      <c r="C2989">
        <v>7073.92</v>
      </c>
    </row>
    <row r="2990" spans="1:3">
      <c r="A2990" t="s">
        <v>1709</v>
      </c>
      <c r="B2990" t="s">
        <v>9759</v>
      </c>
      <c r="C2990">
        <v>7852</v>
      </c>
    </row>
    <row r="2991" spans="1:3">
      <c r="A2991" t="s">
        <v>10291</v>
      </c>
      <c r="B2991" t="s">
        <v>10254</v>
      </c>
      <c r="C2991">
        <v>6773.76</v>
      </c>
    </row>
    <row r="2992" spans="1:3">
      <c r="A2992" t="s">
        <v>10292</v>
      </c>
      <c r="B2992" t="s">
        <v>10256</v>
      </c>
      <c r="C2992">
        <v>6773.76</v>
      </c>
    </row>
    <row r="2993" spans="1:3">
      <c r="A2993" t="s">
        <v>10293</v>
      </c>
      <c r="B2993" t="s">
        <v>10258</v>
      </c>
      <c r="C2993">
        <v>6773.76</v>
      </c>
    </row>
    <row r="2994" spans="1:3">
      <c r="A2994" t="s">
        <v>1710</v>
      </c>
      <c r="B2994" t="s">
        <v>9760</v>
      </c>
      <c r="C2994">
        <v>7852</v>
      </c>
    </row>
    <row r="2995" spans="1:3">
      <c r="A2995" t="s">
        <v>1711</v>
      </c>
      <c r="B2995" t="s">
        <v>9761</v>
      </c>
      <c r="C2995">
        <v>7853.44</v>
      </c>
    </row>
    <row r="2996" spans="1:3">
      <c r="A2996" t="s">
        <v>1712</v>
      </c>
      <c r="B2996" t="s">
        <v>9762</v>
      </c>
      <c r="C2996">
        <v>8232</v>
      </c>
    </row>
    <row r="2997" spans="1:3">
      <c r="A2997" t="s">
        <v>1713</v>
      </c>
      <c r="B2997" t="s">
        <v>9763</v>
      </c>
      <c r="C2997">
        <v>8232</v>
      </c>
    </row>
    <row r="2998" spans="1:3">
      <c r="A2998" t="s">
        <v>1714</v>
      </c>
      <c r="B2998" t="s">
        <v>9764</v>
      </c>
      <c r="C2998">
        <v>8400</v>
      </c>
    </row>
    <row r="2999" spans="1:3">
      <c r="A2999" t="s">
        <v>1715</v>
      </c>
      <c r="B2999" t="s">
        <v>9765</v>
      </c>
      <c r="C2999">
        <v>8850</v>
      </c>
    </row>
    <row r="3000" spans="1:3">
      <c r="A3000" t="s">
        <v>1716</v>
      </c>
      <c r="B3000" t="s">
        <v>9766</v>
      </c>
      <c r="C3000">
        <v>9470</v>
      </c>
    </row>
    <row r="3001" spans="1:3">
      <c r="A3001" t="s">
        <v>1717</v>
      </c>
      <c r="B3001" t="s">
        <v>9767</v>
      </c>
      <c r="C3001">
        <v>8600</v>
      </c>
    </row>
    <row r="3002" spans="1:3">
      <c r="A3002" t="s">
        <v>1718</v>
      </c>
      <c r="B3002" t="s">
        <v>9768</v>
      </c>
      <c r="C3002">
        <v>9150</v>
      </c>
    </row>
    <row r="3003" spans="1:3">
      <c r="A3003" t="s">
        <v>1719</v>
      </c>
      <c r="B3003" t="s">
        <v>9769</v>
      </c>
      <c r="C3003">
        <v>9630</v>
      </c>
    </row>
    <row r="3004" spans="1:3">
      <c r="A3004" t="s">
        <v>1720</v>
      </c>
      <c r="B3004" t="s">
        <v>9770</v>
      </c>
      <c r="C3004">
        <v>10320</v>
      </c>
    </row>
    <row r="3005" spans="1:3">
      <c r="A3005" t="s">
        <v>1721</v>
      </c>
      <c r="B3005" t="s">
        <v>9771</v>
      </c>
      <c r="C3005">
        <v>9670</v>
      </c>
    </row>
    <row r="3006" spans="1:3">
      <c r="A3006" t="s">
        <v>1722</v>
      </c>
      <c r="B3006" t="s">
        <v>9772</v>
      </c>
      <c r="C3006">
        <v>10250</v>
      </c>
    </row>
    <row r="3007" spans="1:3">
      <c r="A3007" t="s">
        <v>1723</v>
      </c>
      <c r="B3007" t="s">
        <v>9773</v>
      </c>
      <c r="C3007">
        <v>10870</v>
      </c>
    </row>
    <row r="3008" spans="1:3">
      <c r="A3008" t="s">
        <v>1724</v>
      </c>
      <c r="B3008" t="s">
        <v>9774</v>
      </c>
      <c r="C3008">
        <v>11980</v>
      </c>
    </row>
    <row r="3009" spans="1:3">
      <c r="A3009" t="s">
        <v>10294</v>
      </c>
      <c r="B3009" t="s">
        <v>10261</v>
      </c>
      <c r="C3009">
        <v>12320</v>
      </c>
    </row>
    <row r="3010" spans="1:3">
      <c r="A3010" t="s">
        <v>10737</v>
      </c>
      <c r="B3010" t="s">
        <v>10738</v>
      </c>
      <c r="C3010">
        <v>12320</v>
      </c>
    </row>
    <row r="3011" spans="1:3">
      <c r="A3011" t="s">
        <v>1725</v>
      </c>
      <c r="B3011" t="s">
        <v>9775</v>
      </c>
      <c r="C3011">
        <v>12320</v>
      </c>
    </row>
    <row r="3012" spans="1:3">
      <c r="A3012" t="s">
        <v>1726</v>
      </c>
      <c r="B3012" t="s">
        <v>9776</v>
      </c>
      <c r="C3012">
        <v>12978</v>
      </c>
    </row>
    <row r="3013" spans="1:3">
      <c r="A3013" t="s">
        <v>1727</v>
      </c>
      <c r="B3013" t="s">
        <v>9777</v>
      </c>
      <c r="C3013">
        <v>13560</v>
      </c>
    </row>
    <row r="3014" spans="1:3">
      <c r="A3014" t="s">
        <v>1728</v>
      </c>
      <c r="B3014" t="s">
        <v>9778</v>
      </c>
      <c r="C3014">
        <v>13900</v>
      </c>
    </row>
    <row r="3015" spans="1:3">
      <c r="A3015" t="s">
        <v>1729</v>
      </c>
      <c r="B3015" t="s">
        <v>9779</v>
      </c>
      <c r="C3015">
        <v>14860</v>
      </c>
    </row>
    <row r="3016" spans="1:3">
      <c r="A3016" t="s">
        <v>1730</v>
      </c>
      <c r="B3016" t="s">
        <v>9780</v>
      </c>
      <c r="C3016">
        <v>15900</v>
      </c>
    </row>
    <row r="3017" spans="1:3">
      <c r="A3017" t="s">
        <v>10295</v>
      </c>
      <c r="B3017" t="s">
        <v>10242</v>
      </c>
      <c r="C3017">
        <v>6672</v>
      </c>
    </row>
    <row r="3018" spans="1:3">
      <c r="A3018" t="s">
        <v>10296</v>
      </c>
      <c r="B3018" t="s">
        <v>10244</v>
      </c>
      <c r="C3018">
        <v>7345</v>
      </c>
    </row>
    <row r="3019" spans="1:3">
      <c r="A3019" t="s">
        <v>1731</v>
      </c>
      <c r="B3019" t="s">
        <v>9781</v>
      </c>
      <c r="C3019">
        <v>8960</v>
      </c>
    </row>
    <row r="3020" spans="1:3">
      <c r="A3020" t="s">
        <v>1732</v>
      </c>
      <c r="B3020" t="s">
        <v>9782</v>
      </c>
      <c r="C3020">
        <v>9985</v>
      </c>
    </row>
    <row r="3021" spans="1:3">
      <c r="A3021" t="s">
        <v>10297</v>
      </c>
      <c r="B3021" t="s">
        <v>10238</v>
      </c>
      <c r="C3021">
        <v>8900</v>
      </c>
    </row>
    <row r="3022" spans="1:3">
      <c r="A3022" t="s">
        <v>10298</v>
      </c>
      <c r="B3022" t="s">
        <v>10240</v>
      </c>
      <c r="C3022">
        <v>9400</v>
      </c>
    </row>
    <row r="3023" spans="1:3">
      <c r="A3023" t="s">
        <v>10674</v>
      </c>
      <c r="B3023" t="s">
        <v>9650</v>
      </c>
      <c r="C3023">
        <v>0</v>
      </c>
    </row>
    <row r="3024" spans="1:3">
      <c r="A3024" t="s">
        <v>10299</v>
      </c>
      <c r="B3024" t="s">
        <v>10229</v>
      </c>
      <c r="C3024">
        <v>6772</v>
      </c>
    </row>
    <row r="3025" spans="1:3">
      <c r="A3025" t="s">
        <v>10300</v>
      </c>
      <c r="B3025" t="s">
        <v>10230</v>
      </c>
      <c r="C3025">
        <v>6772</v>
      </c>
    </row>
    <row r="3026" spans="1:3">
      <c r="A3026" t="s">
        <v>10301</v>
      </c>
      <c r="B3026" t="s">
        <v>10231</v>
      </c>
      <c r="C3026">
        <v>6772</v>
      </c>
    </row>
    <row r="3027" spans="1:3">
      <c r="A3027" t="s">
        <v>10302</v>
      </c>
      <c r="B3027" t="s">
        <v>10232</v>
      </c>
      <c r="C3027">
        <v>6772</v>
      </c>
    </row>
    <row r="3028" spans="1:3">
      <c r="A3028" t="s">
        <v>10303</v>
      </c>
      <c r="B3028" t="s">
        <v>10233</v>
      </c>
      <c r="C3028">
        <v>6772</v>
      </c>
    </row>
    <row r="3029" spans="1:3">
      <c r="A3029" t="s">
        <v>10304</v>
      </c>
      <c r="B3029" t="s">
        <v>10234</v>
      </c>
      <c r="C3029">
        <v>7200</v>
      </c>
    </row>
    <row r="3030" spans="1:3">
      <c r="A3030" t="s">
        <v>1733</v>
      </c>
      <c r="B3030" t="s">
        <v>9783</v>
      </c>
      <c r="C3030">
        <v>6772</v>
      </c>
    </row>
    <row r="3031" spans="1:3">
      <c r="A3031" t="s">
        <v>1734</v>
      </c>
      <c r="B3031" t="s">
        <v>9784</v>
      </c>
      <c r="C3031">
        <v>6772</v>
      </c>
    </row>
    <row r="3032" spans="1:3">
      <c r="A3032" t="s">
        <v>1735</v>
      </c>
      <c r="B3032" t="s">
        <v>9785</v>
      </c>
      <c r="C3032">
        <v>6772</v>
      </c>
    </row>
    <row r="3033" spans="1:3">
      <c r="A3033" t="s">
        <v>1736</v>
      </c>
      <c r="B3033" t="s">
        <v>9786</v>
      </c>
      <c r="C3033">
        <v>7072</v>
      </c>
    </row>
    <row r="3034" spans="1:3">
      <c r="A3034" t="s">
        <v>1737</v>
      </c>
      <c r="B3034" t="s">
        <v>9787</v>
      </c>
      <c r="C3034">
        <v>7856</v>
      </c>
    </row>
    <row r="3035" spans="1:3">
      <c r="A3035" t="s">
        <v>1738</v>
      </c>
      <c r="B3035" t="s">
        <v>9788</v>
      </c>
      <c r="C3035">
        <v>8408</v>
      </c>
    </row>
    <row r="3036" spans="1:3">
      <c r="A3036" t="s">
        <v>1739</v>
      </c>
      <c r="B3036" t="s">
        <v>9789</v>
      </c>
      <c r="C3036">
        <v>8933.1200000000008</v>
      </c>
    </row>
    <row r="3037" spans="1:3">
      <c r="A3037" t="s">
        <v>1740</v>
      </c>
      <c r="B3037" t="s">
        <v>9790</v>
      </c>
      <c r="C3037">
        <v>9650</v>
      </c>
    </row>
    <row r="3038" spans="1:3">
      <c r="A3038" t="s">
        <v>1741</v>
      </c>
      <c r="B3038" t="s">
        <v>9791</v>
      </c>
      <c r="C3038">
        <v>9909.76</v>
      </c>
    </row>
    <row r="3039" spans="1:3">
      <c r="A3039" t="s">
        <v>1742</v>
      </c>
      <c r="B3039" t="s">
        <v>9792</v>
      </c>
      <c r="C3039">
        <v>10278</v>
      </c>
    </row>
    <row r="3040" spans="1:3">
      <c r="A3040" t="s">
        <v>1743</v>
      </c>
      <c r="B3040" t="s">
        <v>9793</v>
      </c>
      <c r="C3040">
        <v>10411.52</v>
      </c>
    </row>
    <row r="3041" spans="1:3">
      <c r="A3041" t="s">
        <v>1744</v>
      </c>
      <c r="B3041" t="s">
        <v>9794</v>
      </c>
      <c r="C3041">
        <v>7850</v>
      </c>
    </row>
    <row r="3042" spans="1:3">
      <c r="A3042" t="s">
        <v>1745</v>
      </c>
      <c r="B3042" t="s">
        <v>9795</v>
      </c>
      <c r="C3042">
        <v>9524.48</v>
      </c>
    </row>
    <row r="3043" spans="1:3">
      <c r="A3043" t="s">
        <v>1746</v>
      </c>
      <c r="B3043" t="s">
        <v>9796</v>
      </c>
      <c r="C3043">
        <v>9744</v>
      </c>
    </row>
    <row r="3044" spans="1:3">
      <c r="A3044" t="s">
        <v>1747</v>
      </c>
      <c r="B3044" t="s">
        <v>9797</v>
      </c>
      <c r="C3044">
        <v>9833.6</v>
      </c>
    </row>
    <row r="3045" spans="1:3">
      <c r="A3045" t="s">
        <v>1748</v>
      </c>
      <c r="B3045" t="s">
        <v>9798</v>
      </c>
      <c r="C3045">
        <v>9941.1200000000008</v>
      </c>
    </row>
    <row r="3046" spans="1:3">
      <c r="A3046" t="s">
        <v>1749</v>
      </c>
      <c r="B3046" t="s">
        <v>9799</v>
      </c>
      <c r="C3046">
        <v>10088.959999999999</v>
      </c>
    </row>
    <row r="3047" spans="1:3">
      <c r="A3047" t="s">
        <v>1750</v>
      </c>
      <c r="B3047" t="s">
        <v>9800</v>
      </c>
      <c r="C3047">
        <v>10366.719999999999</v>
      </c>
    </row>
    <row r="3048" spans="1:3">
      <c r="A3048" t="s">
        <v>1751</v>
      </c>
      <c r="B3048" t="s">
        <v>9801</v>
      </c>
      <c r="C3048">
        <v>10366.719999999999</v>
      </c>
    </row>
    <row r="3049" spans="1:3">
      <c r="A3049" t="s">
        <v>1752</v>
      </c>
      <c r="B3049" t="s">
        <v>9802</v>
      </c>
      <c r="C3049">
        <v>10572.8</v>
      </c>
    </row>
    <row r="3050" spans="1:3">
      <c r="A3050" t="s">
        <v>1753</v>
      </c>
      <c r="B3050" t="s">
        <v>9803</v>
      </c>
      <c r="C3050">
        <v>10572.8</v>
      </c>
    </row>
    <row r="3051" spans="1:3">
      <c r="A3051" t="s">
        <v>1754</v>
      </c>
      <c r="B3051" t="s">
        <v>9804</v>
      </c>
      <c r="C3051">
        <v>9838.08</v>
      </c>
    </row>
    <row r="3052" spans="1:3">
      <c r="A3052" t="s">
        <v>1755</v>
      </c>
      <c r="B3052" t="s">
        <v>9805</v>
      </c>
      <c r="C3052">
        <v>9838.08</v>
      </c>
    </row>
    <row r="3053" spans="1:3">
      <c r="A3053" t="s">
        <v>1756</v>
      </c>
      <c r="B3053" t="s">
        <v>9806</v>
      </c>
      <c r="C3053">
        <v>10111.36</v>
      </c>
    </row>
    <row r="3054" spans="1:3">
      <c r="A3054" t="s">
        <v>1757</v>
      </c>
      <c r="B3054" t="s">
        <v>9807</v>
      </c>
      <c r="C3054">
        <v>10236.799999999999</v>
      </c>
    </row>
    <row r="3055" spans="1:3">
      <c r="A3055" t="s">
        <v>1758</v>
      </c>
      <c r="B3055" t="s">
        <v>9808</v>
      </c>
      <c r="C3055">
        <v>10743.04</v>
      </c>
    </row>
    <row r="3056" spans="1:3">
      <c r="A3056" t="s">
        <v>1759</v>
      </c>
      <c r="B3056" t="s">
        <v>9809</v>
      </c>
      <c r="C3056">
        <v>11217.92</v>
      </c>
    </row>
    <row r="3057" spans="1:3">
      <c r="A3057" t="s">
        <v>1760</v>
      </c>
      <c r="B3057" t="s">
        <v>9810</v>
      </c>
      <c r="C3057">
        <v>11217.92</v>
      </c>
    </row>
    <row r="3058" spans="1:3">
      <c r="A3058" t="s">
        <v>1761</v>
      </c>
      <c r="B3058" t="s">
        <v>9811</v>
      </c>
      <c r="C3058">
        <v>11612.16</v>
      </c>
    </row>
    <row r="3059" spans="1:3">
      <c r="A3059" t="s">
        <v>1762</v>
      </c>
      <c r="B3059" t="s">
        <v>9812</v>
      </c>
      <c r="C3059">
        <v>11612.16</v>
      </c>
    </row>
    <row r="3060" spans="1:3">
      <c r="A3060" t="s">
        <v>1763</v>
      </c>
      <c r="B3060" t="s">
        <v>9813</v>
      </c>
      <c r="C3060">
        <v>11400</v>
      </c>
    </row>
    <row r="3061" spans="1:3">
      <c r="A3061" t="s">
        <v>1764</v>
      </c>
      <c r="B3061" t="s">
        <v>9814</v>
      </c>
      <c r="C3061">
        <v>10245.76</v>
      </c>
    </row>
    <row r="3062" spans="1:3">
      <c r="A3062" t="s">
        <v>1765</v>
      </c>
      <c r="B3062" t="s">
        <v>9815</v>
      </c>
      <c r="C3062">
        <v>10774.4</v>
      </c>
    </row>
    <row r="3063" spans="1:3">
      <c r="A3063" t="s">
        <v>1766</v>
      </c>
      <c r="B3063" t="s">
        <v>9816</v>
      </c>
      <c r="C3063">
        <v>11119.36</v>
      </c>
    </row>
    <row r="3064" spans="1:3">
      <c r="A3064" t="s">
        <v>1767</v>
      </c>
      <c r="B3064" t="s">
        <v>9817</v>
      </c>
      <c r="C3064">
        <v>11737.6</v>
      </c>
    </row>
    <row r="3065" spans="1:3">
      <c r="A3065" t="s">
        <v>1768</v>
      </c>
      <c r="B3065" t="s">
        <v>9818</v>
      </c>
      <c r="C3065">
        <v>11737.6</v>
      </c>
    </row>
    <row r="3066" spans="1:3">
      <c r="A3066" t="s">
        <v>1769</v>
      </c>
      <c r="B3066" t="s">
        <v>9819</v>
      </c>
      <c r="C3066">
        <v>12118.4</v>
      </c>
    </row>
    <row r="3067" spans="1:3">
      <c r="A3067" t="s">
        <v>1770</v>
      </c>
      <c r="B3067" t="s">
        <v>9820</v>
      </c>
      <c r="C3067">
        <v>12118.4</v>
      </c>
    </row>
    <row r="3068" spans="1:3">
      <c r="A3068" t="s">
        <v>1771</v>
      </c>
      <c r="B3068" t="s">
        <v>9821</v>
      </c>
      <c r="C3068">
        <v>10572</v>
      </c>
    </row>
    <row r="3069" spans="1:3">
      <c r="A3069" t="s">
        <v>1772</v>
      </c>
      <c r="B3069" t="s">
        <v>9822</v>
      </c>
      <c r="C3069">
        <v>10572.8</v>
      </c>
    </row>
    <row r="3070" spans="1:3">
      <c r="A3070" t="s">
        <v>1773</v>
      </c>
      <c r="B3070" t="s">
        <v>9823</v>
      </c>
      <c r="C3070">
        <v>11374.72</v>
      </c>
    </row>
    <row r="3071" spans="1:3">
      <c r="A3071" t="s">
        <v>1774</v>
      </c>
      <c r="B3071" t="s">
        <v>9824</v>
      </c>
      <c r="C3071">
        <v>12257.28</v>
      </c>
    </row>
    <row r="3072" spans="1:3">
      <c r="A3072" t="s">
        <v>1775</v>
      </c>
      <c r="B3072" t="s">
        <v>9825</v>
      </c>
      <c r="C3072">
        <v>12257.28</v>
      </c>
    </row>
    <row r="3073" spans="1:3">
      <c r="A3073" t="s">
        <v>1776</v>
      </c>
      <c r="B3073" t="s">
        <v>9826</v>
      </c>
      <c r="C3073">
        <v>12600</v>
      </c>
    </row>
    <row r="3074" spans="1:3">
      <c r="A3074" t="s">
        <v>1777</v>
      </c>
      <c r="B3074" t="s">
        <v>9827</v>
      </c>
      <c r="C3074">
        <v>12803.84</v>
      </c>
    </row>
    <row r="3075" spans="1:3">
      <c r="A3075" t="s">
        <v>1778</v>
      </c>
      <c r="B3075" t="s">
        <v>9828</v>
      </c>
      <c r="C3075">
        <v>11630</v>
      </c>
    </row>
    <row r="3076" spans="1:3">
      <c r="A3076" t="s">
        <v>1779</v>
      </c>
      <c r="B3076" t="s">
        <v>9829</v>
      </c>
      <c r="C3076">
        <v>12540</v>
      </c>
    </row>
    <row r="3077" spans="1:3">
      <c r="A3077" t="s">
        <v>1780</v>
      </c>
      <c r="B3077" t="s">
        <v>9830</v>
      </c>
      <c r="C3077">
        <v>12950</v>
      </c>
    </row>
    <row r="3078" spans="1:3">
      <c r="A3078" t="s">
        <v>1781</v>
      </c>
      <c r="B3078" t="s">
        <v>9831</v>
      </c>
      <c r="C3078">
        <v>13900</v>
      </c>
    </row>
    <row r="3079" spans="1:3">
      <c r="A3079" t="s">
        <v>1782</v>
      </c>
      <c r="B3079" t="s">
        <v>9832</v>
      </c>
      <c r="C3079">
        <v>14860</v>
      </c>
    </row>
    <row r="3080" spans="1:3">
      <c r="A3080" t="s">
        <v>1783</v>
      </c>
      <c r="B3080" t="s">
        <v>9833</v>
      </c>
      <c r="C3080">
        <v>16525</v>
      </c>
    </row>
    <row r="3081" spans="1:3">
      <c r="A3081" t="s">
        <v>1784</v>
      </c>
      <c r="B3081" t="s">
        <v>9834</v>
      </c>
      <c r="C3081">
        <v>13965</v>
      </c>
    </row>
    <row r="3082" spans="1:3">
      <c r="A3082" t="s">
        <v>1785</v>
      </c>
      <c r="B3082" t="s">
        <v>9835</v>
      </c>
      <c r="C3082">
        <v>14700</v>
      </c>
    </row>
    <row r="3083" spans="1:3">
      <c r="A3083" t="s">
        <v>1786</v>
      </c>
      <c r="B3083" t="s">
        <v>9836</v>
      </c>
      <c r="C3083">
        <v>15870</v>
      </c>
    </row>
    <row r="3084" spans="1:3">
      <c r="A3084" t="s">
        <v>1787</v>
      </c>
      <c r="B3084" t="s">
        <v>9837</v>
      </c>
      <c r="C3084">
        <v>16978</v>
      </c>
    </row>
    <row r="3085" spans="1:3">
      <c r="A3085" t="s">
        <v>1788</v>
      </c>
      <c r="B3085" t="s">
        <v>9838</v>
      </c>
      <c r="C3085">
        <v>18200</v>
      </c>
    </row>
    <row r="3086" spans="1:3">
      <c r="A3086" t="s">
        <v>10305</v>
      </c>
      <c r="B3086" t="s">
        <v>10264</v>
      </c>
      <c r="C3086">
        <v>18200</v>
      </c>
    </row>
    <row r="3087" spans="1:3">
      <c r="A3087" t="s">
        <v>10306</v>
      </c>
      <c r="B3087" t="s">
        <v>10266</v>
      </c>
      <c r="C3087">
        <v>18200</v>
      </c>
    </row>
    <row r="3088" spans="1:3">
      <c r="A3088" t="s">
        <v>10307</v>
      </c>
      <c r="B3088" t="s">
        <v>10268</v>
      </c>
      <c r="C3088">
        <v>19750</v>
      </c>
    </row>
    <row r="3089" spans="1:3">
      <c r="A3089" t="s">
        <v>10308</v>
      </c>
      <c r="B3089" t="s">
        <v>10270</v>
      </c>
      <c r="C3089">
        <v>19750</v>
      </c>
    </row>
    <row r="3090" spans="1:3">
      <c r="A3090" t="s">
        <v>10309</v>
      </c>
      <c r="B3090" t="s">
        <v>10272</v>
      </c>
      <c r="C3090">
        <v>19750</v>
      </c>
    </row>
    <row r="3091" spans="1:3">
      <c r="A3091" t="s">
        <v>10310</v>
      </c>
      <c r="B3091" t="s">
        <v>10274</v>
      </c>
      <c r="C3091">
        <v>20890</v>
      </c>
    </row>
    <row r="3092" spans="1:3">
      <c r="A3092" t="s">
        <v>1789</v>
      </c>
      <c r="B3092" t="s">
        <v>9839</v>
      </c>
      <c r="C3092">
        <v>16840</v>
      </c>
    </row>
    <row r="3093" spans="1:3">
      <c r="A3093" t="s">
        <v>1790</v>
      </c>
      <c r="B3093" t="s">
        <v>9840</v>
      </c>
      <c r="C3093">
        <v>13750</v>
      </c>
    </row>
    <row r="3094" spans="1:3">
      <c r="A3094" t="s">
        <v>1791</v>
      </c>
      <c r="B3094" t="s">
        <v>9841</v>
      </c>
      <c r="C3094">
        <v>16750</v>
      </c>
    </row>
    <row r="3095" spans="1:3">
      <c r="A3095" t="s">
        <v>1792</v>
      </c>
      <c r="B3095" t="s">
        <v>9842</v>
      </c>
      <c r="C3095">
        <v>9560</v>
      </c>
    </row>
    <row r="3096" spans="1:3">
      <c r="A3096" t="s">
        <v>10311</v>
      </c>
      <c r="B3096" t="s">
        <v>10276</v>
      </c>
      <c r="C3096">
        <v>51220</v>
      </c>
    </row>
    <row r="3097" spans="1:3">
      <c r="A3097" t="s">
        <v>1793</v>
      </c>
      <c r="B3097" t="s">
        <v>9843</v>
      </c>
      <c r="C3097">
        <v>8560</v>
      </c>
    </row>
    <row r="3098" spans="1:3">
      <c r="A3098" t="s">
        <v>1794</v>
      </c>
      <c r="B3098" t="s">
        <v>9844</v>
      </c>
      <c r="C3098">
        <v>8895</v>
      </c>
    </row>
    <row r="3099" spans="1:3">
      <c r="A3099" t="s">
        <v>12476</v>
      </c>
      <c r="B3099" t="s">
        <v>12477</v>
      </c>
      <c r="C3099">
        <v>16560</v>
      </c>
    </row>
    <row r="3100" spans="1:3">
      <c r="A3100" t="s">
        <v>12478</v>
      </c>
      <c r="B3100" t="s">
        <v>12479</v>
      </c>
      <c r="C3100">
        <v>16560</v>
      </c>
    </row>
    <row r="3101" spans="1:3">
      <c r="A3101" t="s">
        <v>1795</v>
      </c>
      <c r="B3101" t="s">
        <v>9845</v>
      </c>
      <c r="C3101">
        <v>17560</v>
      </c>
    </row>
    <row r="3102" spans="1:3">
      <c r="A3102" t="s">
        <v>12480</v>
      </c>
      <c r="B3102" t="s">
        <v>12481</v>
      </c>
      <c r="C3102">
        <v>17560</v>
      </c>
    </row>
    <row r="3103" spans="1:3">
      <c r="A3103" t="s">
        <v>12482</v>
      </c>
      <c r="B3103" t="s">
        <v>12483</v>
      </c>
      <c r="C3103">
        <v>17560</v>
      </c>
    </row>
    <row r="3104" spans="1:3">
      <c r="A3104" t="s">
        <v>10739</v>
      </c>
      <c r="B3104" t="s">
        <v>12484</v>
      </c>
      <c r="C3104">
        <v>19560</v>
      </c>
    </row>
    <row r="3105" spans="1:3">
      <c r="A3105" t="s">
        <v>12485</v>
      </c>
      <c r="B3105" t="s">
        <v>12486</v>
      </c>
      <c r="C3105">
        <v>19260</v>
      </c>
    </row>
    <row r="3106" spans="1:3">
      <c r="A3106" t="s">
        <v>12487</v>
      </c>
      <c r="B3106" t="s">
        <v>12488</v>
      </c>
      <c r="C3106">
        <v>19260</v>
      </c>
    </row>
    <row r="3107" spans="1:3">
      <c r="A3107" t="s">
        <v>1796</v>
      </c>
      <c r="B3107" t="s">
        <v>9846</v>
      </c>
      <c r="C3107">
        <v>7960</v>
      </c>
    </row>
    <row r="3108" spans="1:3">
      <c r="A3108" t="s">
        <v>12489</v>
      </c>
      <c r="B3108" t="s">
        <v>12490</v>
      </c>
      <c r="C3108">
        <v>20580</v>
      </c>
    </row>
    <row r="3109" spans="1:3">
      <c r="A3109" t="s">
        <v>1797</v>
      </c>
      <c r="B3109" t="s">
        <v>9847</v>
      </c>
      <c r="C3109">
        <v>8123</v>
      </c>
    </row>
    <row r="3110" spans="1:3">
      <c r="A3110" t="s">
        <v>12491</v>
      </c>
      <c r="B3110" t="s">
        <v>12492</v>
      </c>
      <c r="C3110">
        <v>20580</v>
      </c>
    </row>
    <row r="3111" spans="1:3">
      <c r="A3111" t="s">
        <v>10312</v>
      </c>
      <c r="B3111" t="s">
        <v>10280</v>
      </c>
      <c r="C3111">
        <v>20580</v>
      </c>
    </row>
    <row r="3112" spans="1:3">
      <c r="A3112" t="s">
        <v>10313</v>
      </c>
      <c r="B3112" t="s">
        <v>10282</v>
      </c>
      <c r="C3112">
        <v>13870</v>
      </c>
    </row>
    <row r="3113" spans="1:3">
      <c r="A3113" t="s">
        <v>10314</v>
      </c>
      <c r="B3113" t="s">
        <v>10284</v>
      </c>
      <c r="C3113">
        <v>13870</v>
      </c>
    </row>
    <row r="3114" spans="1:3">
      <c r="A3114" t="s">
        <v>10315</v>
      </c>
      <c r="B3114" t="s">
        <v>10286</v>
      </c>
      <c r="C3114">
        <v>13870</v>
      </c>
    </row>
    <row r="3115" spans="1:3">
      <c r="A3115" t="s">
        <v>10316</v>
      </c>
      <c r="B3115" t="s">
        <v>10288</v>
      </c>
      <c r="C3115">
        <v>14870</v>
      </c>
    </row>
    <row r="3116" spans="1:3">
      <c r="A3116" t="s">
        <v>12493</v>
      </c>
      <c r="B3116" t="s">
        <v>12494</v>
      </c>
      <c r="C3116">
        <v>14870</v>
      </c>
    </row>
    <row r="3117" spans="1:3">
      <c r="A3117" t="s">
        <v>12495</v>
      </c>
      <c r="B3117" t="s">
        <v>12496</v>
      </c>
      <c r="C3117">
        <v>14870</v>
      </c>
    </row>
    <row r="3118" spans="1:3">
      <c r="A3118" t="s">
        <v>12497</v>
      </c>
      <c r="B3118" t="s">
        <v>12498</v>
      </c>
      <c r="C3118">
        <v>15870</v>
      </c>
    </row>
    <row r="3119" spans="1:3">
      <c r="A3119" t="s">
        <v>12499</v>
      </c>
      <c r="B3119" t="s">
        <v>12500</v>
      </c>
      <c r="C3119">
        <v>15870</v>
      </c>
    </row>
    <row r="3120" spans="1:3">
      <c r="A3120" t="s">
        <v>12625</v>
      </c>
      <c r="B3120" t="s">
        <v>12626</v>
      </c>
      <c r="C3120">
        <v>21700</v>
      </c>
    </row>
    <row r="3121" spans="1:3">
      <c r="A3121" t="s">
        <v>12627</v>
      </c>
      <c r="B3121" t="s">
        <v>12628</v>
      </c>
      <c r="C3121">
        <v>21700</v>
      </c>
    </row>
    <row r="3122" spans="1:3">
      <c r="A3122" t="s">
        <v>12629</v>
      </c>
      <c r="B3122" t="s">
        <v>12630</v>
      </c>
      <c r="C3122">
        <v>23400</v>
      </c>
    </row>
    <row r="3123" spans="1:3">
      <c r="A3123" t="s">
        <v>12631</v>
      </c>
      <c r="B3123" t="s">
        <v>12632</v>
      </c>
      <c r="C3123">
        <v>23400</v>
      </c>
    </row>
    <row r="3124" spans="1:3">
      <c r="A3124" t="s">
        <v>12633</v>
      </c>
      <c r="B3124" t="s">
        <v>12634</v>
      </c>
      <c r="C3124">
        <v>23400</v>
      </c>
    </row>
    <row r="3125" spans="1:3">
      <c r="A3125" t="s">
        <v>10675</v>
      </c>
      <c r="B3125" t="s">
        <v>9650</v>
      </c>
      <c r="C3125">
        <v>0</v>
      </c>
    </row>
    <row r="3126" spans="1:3">
      <c r="A3126" t="s">
        <v>10676</v>
      </c>
      <c r="B3126" t="s">
        <v>9056</v>
      </c>
      <c r="C3126">
        <v>5728.58</v>
      </c>
    </row>
    <row r="3127" spans="1:3">
      <c r="A3127" t="s">
        <v>10677</v>
      </c>
      <c r="B3127" t="s">
        <v>9848</v>
      </c>
      <c r="C3127">
        <v>5728.58</v>
      </c>
    </row>
    <row r="3128" spans="1:3">
      <c r="A3128" t="s">
        <v>10678</v>
      </c>
      <c r="B3128" t="s">
        <v>9849</v>
      </c>
      <c r="C3128">
        <v>5728.58</v>
      </c>
    </row>
    <row r="3129" spans="1:3">
      <c r="A3129" t="s">
        <v>10679</v>
      </c>
      <c r="B3129" t="s">
        <v>9850</v>
      </c>
      <c r="C3129">
        <v>5728.58</v>
      </c>
    </row>
    <row r="3130" spans="1:3">
      <c r="A3130" t="s">
        <v>10680</v>
      </c>
      <c r="B3130" t="s">
        <v>9851</v>
      </c>
      <c r="C3130">
        <v>5728.58</v>
      </c>
    </row>
    <row r="3131" spans="1:3">
      <c r="A3131" t="s">
        <v>10681</v>
      </c>
      <c r="B3131" t="s">
        <v>9852</v>
      </c>
      <c r="C3131">
        <v>5728.58</v>
      </c>
    </row>
    <row r="3132" spans="1:3">
      <c r="A3132" t="s">
        <v>10682</v>
      </c>
      <c r="B3132" t="s">
        <v>9853</v>
      </c>
      <c r="C3132">
        <v>5728.58</v>
      </c>
    </row>
    <row r="3133" spans="1:3">
      <c r="A3133" t="s">
        <v>10683</v>
      </c>
      <c r="B3133" t="s">
        <v>9854</v>
      </c>
      <c r="C3133">
        <v>5728.58</v>
      </c>
    </row>
    <row r="3134" spans="1:3">
      <c r="A3134" t="s">
        <v>10684</v>
      </c>
      <c r="B3134" t="s">
        <v>9855</v>
      </c>
      <c r="C3134">
        <v>5728.58</v>
      </c>
    </row>
    <row r="3135" spans="1:3">
      <c r="A3135" t="s">
        <v>10685</v>
      </c>
      <c r="B3135" t="s">
        <v>9856</v>
      </c>
      <c r="C3135">
        <v>5728.58</v>
      </c>
    </row>
    <row r="3136" spans="1:3">
      <c r="A3136" t="s">
        <v>10686</v>
      </c>
      <c r="B3136" t="s">
        <v>9857</v>
      </c>
      <c r="C3136">
        <v>5728.58</v>
      </c>
    </row>
    <row r="3137" spans="1:3">
      <c r="A3137" t="s">
        <v>10687</v>
      </c>
      <c r="B3137" t="s">
        <v>9858</v>
      </c>
      <c r="C3137">
        <v>5728.58</v>
      </c>
    </row>
    <row r="3138" spans="1:3">
      <c r="A3138" t="s">
        <v>10688</v>
      </c>
      <c r="B3138" t="s">
        <v>9859</v>
      </c>
      <c r="C3138">
        <v>5728.58</v>
      </c>
    </row>
    <row r="3139" spans="1:3">
      <c r="A3139" t="s">
        <v>10689</v>
      </c>
      <c r="B3139" t="s">
        <v>9860</v>
      </c>
      <c r="C3139">
        <v>5728.58</v>
      </c>
    </row>
    <row r="3140" spans="1:3">
      <c r="A3140" t="s">
        <v>10690</v>
      </c>
      <c r="B3140" t="s">
        <v>9861</v>
      </c>
      <c r="C3140">
        <v>7839.11</v>
      </c>
    </row>
    <row r="3141" spans="1:3">
      <c r="A3141" t="s">
        <v>10691</v>
      </c>
      <c r="B3141" t="s">
        <v>9862</v>
      </c>
      <c r="C3141">
        <v>7839.11</v>
      </c>
    </row>
    <row r="3142" spans="1:3">
      <c r="A3142" t="s">
        <v>10692</v>
      </c>
      <c r="B3142" t="s">
        <v>9863</v>
      </c>
      <c r="C3142">
        <v>5728.58</v>
      </c>
    </row>
    <row r="3143" spans="1:3">
      <c r="A3143" t="s">
        <v>10693</v>
      </c>
      <c r="B3143" t="s">
        <v>9864</v>
      </c>
      <c r="C3143">
        <v>5728.58</v>
      </c>
    </row>
    <row r="3144" spans="1:3">
      <c r="A3144" t="s">
        <v>10694</v>
      </c>
      <c r="B3144" t="s">
        <v>10695</v>
      </c>
      <c r="C3144">
        <v>0</v>
      </c>
    </row>
    <row r="3145" spans="1:3">
      <c r="A3145" t="s">
        <v>9889</v>
      </c>
      <c r="B3145" t="s">
        <v>9928</v>
      </c>
      <c r="C3145">
        <v>2732.37</v>
      </c>
    </row>
    <row r="3146" spans="1:3">
      <c r="A3146" t="s">
        <v>9890</v>
      </c>
      <c r="B3146" t="s">
        <v>9929</v>
      </c>
      <c r="C3146">
        <v>3100</v>
      </c>
    </row>
    <row r="3147" spans="1:3">
      <c r="A3147" t="s">
        <v>9891</v>
      </c>
      <c r="B3147" t="s">
        <v>9930</v>
      </c>
      <c r="C3147">
        <v>4249.7299999999996</v>
      </c>
    </row>
    <row r="3148" spans="1:3">
      <c r="A3148" t="s">
        <v>9892</v>
      </c>
      <c r="B3148" t="s">
        <v>9931</v>
      </c>
      <c r="C3148">
        <v>4750</v>
      </c>
    </row>
    <row r="3149" spans="1:3">
      <c r="A3149" t="s">
        <v>9893</v>
      </c>
      <c r="B3149" t="s">
        <v>9932</v>
      </c>
      <c r="C3149">
        <v>4003.94</v>
      </c>
    </row>
    <row r="3150" spans="1:3">
      <c r="A3150" t="s">
        <v>9894</v>
      </c>
      <c r="B3150" t="s">
        <v>9933</v>
      </c>
      <c r="C3150">
        <v>3500</v>
      </c>
    </row>
    <row r="3151" spans="1:3">
      <c r="A3151" t="s">
        <v>9895</v>
      </c>
      <c r="B3151" t="s">
        <v>9934</v>
      </c>
      <c r="C3151">
        <v>3500</v>
      </c>
    </row>
    <row r="3152" spans="1:3">
      <c r="A3152" t="s">
        <v>9896</v>
      </c>
      <c r="B3152" t="s">
        <v>9935</v>
      </c>
      <c r="C3152">
        <v>3500</v>
      </c>
    </row>
    <row r="3153" spans="1:3">
      <c r="A3153" t="s">
        <v>9897</v>
      </c>
      <c r="B3153" t="s">
        <v>9936</v>
      </c>
      <c r="C3153">
        <v>4675.75</v>
      </c>
    </row>
    <row r="3154" spans="1:3">
      <c r="A3154" t="s">
        <v>9898</v>
      </c>
      <c r="B3154" t="s">
        <v>9937</v>
      </c>
      <c r="C3154">
        <v>4675.75</v>
      </c>
    </row>
    <row r="3155" spans="1:3">
      <c r="A3155" t="s">
        <v>9899</v>
      </c>
      <c r="B3155" t="s">
        <v>9938</v>
      </c>
      <c r="C3155">
        <v>4750</v>
      </c>
    </row>
    <row r="3156" spans="1:3">
      <c r="A3156" t="s">
        <v>9900</v>
      </c>
      <c r="B3156" t="s">
        <v>9939</v>
      </c>
      <c r="C3156">
        <v>7257</v>
      </c>
    </row>
    <row r="3157" spans="1:3">
      <c r="A3157" t="s">
        <v>9901</v>
      </c>
      <c r="B3157" t="s">
        <v>9940</v>
      </c>
      <c r="C3157">
        <v>9348</v>
      </c>
    </row>
    <row r="3158" spans="1:3">
      <c r="A3158" t="s">
        <v>9902</v>
      </c>
      <c r="B3158" t="s">
        <v>9941</v>
      </c>
      <c r="C3158">
        <v>15375</v>
      </c>
    </row>
    <row r="3159" spans="1:3">
      <c r="A3159" t="s">
        <v>9903</v>
      </c>
      <c r="B3159" t="s">
        <v>9942</v>
      </c>
      <c r="C3159">
        <v>4305</v>
      </c>
    </row>
    <row r="3160" spans="1:3">
      <c r="A3160" t="s">
        <v>9904</v>
      </c>
      <c r="B3160" t="s">
        <v>9943</v>
      </c>
      <c r="C3160">
        <v>5535</v>
      </c>
    </row>
    <row r="3161" spans="1:3">
      <c r="A3161" t="s">
        <v>9905</v>
      </c>
      <c r="B3161" t="s">
        <v>9944</v>
      </c>
      <c r="C3161">
        <v>0</v>
      </c>
    </row>
    <row r="3162" spans="1:3">
      <c r="A3162" t="s">
        <v>9906</v>
      </c>
      <c r="B3162" t="s">
        <v>9945</v>
      </c>
      <c r="C3162">
        <v>0</v>
      </c>
    </row>
    <row r="3163" spans="1:3">
      <c r="A3163" t="s">
        <v>9907</v>
      </c>
      <c r="B3163" t="s">
        <v>9946</v>
      </c>
      <c r="C3163">
        <v>0</v>
      </c>
    </row>
    <row r="3164" spans="1:3">
      <c r="A3164" t="s">
        <v>9908</v>
      </c>
      <c r="B3164" t="s">
        <v>9947</v>
      </c>
      <c r="C3164">
        <v>0</v>
      </c>
    </row>
    <row r="3165" spans="1:3">
      <c r="A3165" t="s">
        <v>9909</v>
      </c>
      <c r="B3165" t="s">
        <v>9948</v>
      </c>
      <c r="C3165">
        <v>0</v>
      </c>
    </row>
    <row r="3166" spans="1:3">
      <c r="A3166" t="s">
        <v>9910</v>
      </c>
      <c r="B3166" t="s">
        <v>9962</v>
      </c>
      <c r="C3166">
        <v>0</v>
      </c>
    </row>
    <row r="3167" spans="1:3">
      <c r="A3167" t="s">
        <v>9911</v>
      </c>
      <c r="B3167" t="s">
        <v>9963</v>
      </c>
      <c r="C3167">
        <v>0</v>
      </c>
    </row>
    <row r="3168" spans="1:3">
      <c r="A3168" t="s">
        <v>9912</v>
      </c>
      <c r="B3168" t="s">
        <v>9964</v>
      </c>
      <c r="C3168">
        <v>0</v>
      </c>
    </row>
    <row r="3169" spans="1:3">
      <c r="A3169" t="s">
        <v>9913</v>
      </c>
      <c r="B3169" t="s">
        <v>9965</v>
      </c>
      <c r="C3169">
        <v>0</v>
      </c>
    </row>
    <row r="3170" spans="1:3">
      <c r="A3170" t="s">
        <v>9914</v>
      </c>
      <c r="B3170" t="s">
        <v>9966</v>
      </c>
      <c r="C3170">
        <v>0</v>
      </c>
    </row>
    <row r="3171" spans="1:3">
      <c r="A3171" t="s">
        <v>9915</v>
      </c>
      <c r="B3171" t="s">
        <v>9949</v>
      </c>
      <c r="C3171">
        <v>4350</v>
      </c>
    </row>
    <row r="3172" spans="1:3">
      <c r="A3172" t="s">
        <v>9916</v>
      </c>
      <c r="B3172" t="s">
        <v>9950</v>
      </c>
      <c r="C3172">
        <v>4950</v>
      </c>
    </row>
    <row r="3173" spans="1:3">
      <c r="A3173" t="s">
        <v>9917</v>
      </c>
      <c r="B3173" t="s">
        <v>9951</v>
      </c>
      <c r="C3173">
        <v>4950</v>
      </c>
    </row>
    <row r="3174" spans="1:3">
      <c r="A3174" t="s">
        <v>9918</v>
      </c>
      <c r="B3174" t="s">
        <v>9952</v>
      </c>
      <c r="C3174">
        <v>5500</v>
      </c>
    </row>
    <row r="3175" spans="1:3">
      <c r="A3175" t="s">
        <v>9919</v>
      </c>
      <c r="B3175" t="s">
        <v>9953</v>
      </c>
      <c r="C3175">
        <v>6642</v>
      </c>
    </row>
    <row r="3176" spans="1:3">
      <c r="A3176" t="s">
        <v>9920</v>
      </c>
      <c r="B3176" t="s">
        <v>9954</v>
      </c>
      <c r="C3176">
        <v>6888</v>
      </c>
    </row>
    <row r="3177" spans="1:3">
      <c r="A3177" t="s">
        <v>9921</v>
      </c>
      <c r="B3177" t="s">
        <v>9955</v>
      </c>
      <c r="C3177">
        <v>6765</v>
      </c>
    </row>
    <row r="3178" spans="1:3">
      <c r="A3178" t="s">
        <v>9922</v>
      </c>
      <c r="B3178" t="s">
        <v>9956</v>
      </c>
      <c r="C3178">
        <v>6697.35</v>
      </c>
    </row>
    <row r="3179" spans="1:3">
      <c r="A3179" t="s">
        <v>9923</v>
      </c>
      <c r="B3179" t="s">
        <v>9957</v>
      </c>
      <c r="C3179">
        <v>7503</v>
      </c>
    </row>
    <row r="3180" spans="1:3">
      <c r="A3180" t="s">
        <v>9924</v>
      </c>
      <c r="B3180" t="s">
        <v>9958</v>
      </c>
      <c r="C3180">
        <v>7084.8</v>
      </c>
    </row>
    <row r="3181" spans="1:3">
      <c r="A3181" t="s">
        <v>9925</v>
      </c>
      <c r="B3181" t="s">
        <v>9959</v>
      </c>
      <c r="C3181">
        <v>7841.25</v>
      </c>
    </row>
    <row r="3182" spans="1:3">
      <c r="A3182" t="s">
        <v>9926</v>
      </c>
      <c r="B3182" t="s">
        <v>9960</v>
      </c>
      <c r="C3182">
        <v>11377.5</v>
      </c>
    </row>
    <row r="3183" spans="1:3">
      <c r="A3183" t="s">
        <v>9927</v>
      </c>
      <c r="B3183" t="s">
        <v>9961</v>
      </c>
      <c r="C3183">
        <v>9901.5</v>
      </c>
    </row>
    <row r="3184" spans="1:3">
      <c r="A3184" t="s">
        <v>10696</v>
      </c>
      <c r="B3184" t="s">
        <v>10130</v>
      </c>
      <c r="C3184">
        <v>122.71</v>
      </c>
    </row>
    <row r="3185" spans="1:3">
      <c r="A3185" t="s">
        <v>10697</v>
      </c>
      <c r="B3185" t="s">
        <v>10131</v>
      </c>
      <c r="C3185">
        <v>768.73</v>
      </c>
    </row>
    <row r="3186" spans="1:3">
      <c r="A3186" t="s">
        <v>10698</v>
      </c>
      <c r="B3186" t="s">
        <v>10132</v>
      </c>
      <c r="C3186">
        <v>1028.75</v>
      </c>
    </row>
    <row r="3187" spans="1:3">
      <c r="A3187" t="s">
        <v>10699</v>
      </c>
      <c r="B3187" t="s">
        <v>10133</v>
      </c>
      <c r="C3187">
        <v>1860.25</v>
      </c>
    </row>
    <row r="3188" spans="1:3">
      <c r="A3188" t="s">
        <v>10700</v>
      </c>
      <c r="B3188" t="s">
        <v>10134</v>
      </c>
      <c r="C3188">
        <v>414.51</v>
      </c>
    </row>
    <row r="3189" spans="1:3">
      <c r="A3189" t="s">
        <v>10701</v>
      </c>
      <c r="B3189" t="s">
        <v>10135</v>
      </c>
      <c r="C3189">
        <v>1224.7</v>
      </c>
    </row>
    <row r="3190" spans="1:3">
      <c r="A3190" t="s">
        <v>10702</v>
      </c>
      <c r="B3190" t="s">
        <v>10136</v>
      </c>
      <c r="C3190">
        <v>554.23</v>
      </c>
    </row>
    <row r="3191" spans="1:3">
      <c r="A3191" t="s">
        <v>10703</v>
      </c>
      <c r="B3191" t="s">
        <v>10137</v>
      </c>
      <c r="C3191">
        <v>1055.92</v>
      </c>
    </row>
    <row r="3192" spans="1:3">
      <c r="A3192" t="s">
        <v>10704</v>
      </c>
      <c r="B3192" t="s">
        <v>10138</v>
      </c>
      <c r="C3192">
        <v>373.07</v>
      </c>
    </row>
    <row r="3193" spans="1:3">
      <c r="A3193" t="s">
        <v>10705</v>
      </c>
      <c r="B3193" t="s">
        <v>10139</v>
      </c>
      <c r="C3193">
        <v>575.04</v>
      </c>
    </row>
    <row r="3194" spans="1:3">
      <c r="A3194" t="s">
        <v>10706</v>
      </c>
      <c r="B3194" t="s">
        <v>10140</v>
      </c>
      <c r="C3194">
        <v>761.2</v>
      </c>
    </row>
    <row r="3195" spans="1:3">
      <c r="A3195" t="s">
        <v>10707</v>
      </c>
      <c r="B3195" t="s">
        <v>10141</v>
      </c>
      <c r="C3195">
        <v>467.27</v>
      </c>
    </row>
    <row r="3196" spans="1:3">
      <c r="A3196" t="s">
        <v>10708</v>
      </c>
      <c r="B3196" t="s">
        <v>10142</v>
      </c>
      <c r="C3196">
        <v>1653.44</v>
      </c>
    </row>
    <row r="3197" spans="1:3">
      <c r="A3197" t="s">
        <v>10709</v>
      </c>
      <c r="B3197" t="s">
        <v>10143</v>
      </c>
      <c r="C3197">
        <v>433.36</v>
      </c>
    </row>
    <row r="3198" spans="1:3">
      <c r="A3198" t="s">
        <v>10710</v>
      </c>
      <c r="B3198" t="s">
        <v>10144</v>
      </c>
      <c r="C3198">
        <v>1703.63</v>
      </c>
    </row>
    <row r="3199" spans="1:3">
      <c r="A3199" t="s">
        <v>10711</v>
      </c>
      <c r="B3199" t="s">
        <v>10145</v>
      </c>
      <c r="C3199">
        <v>1416.88</v>
      </c>
    </row>
    <row r="3200" spans="1:3">
      <c r="A3200" t="s">
        <v>10712</v>
      </c>
      <c r="B3200" t="s">
        <v>10146</v>
      </c>
      <c r="C3200">
        <v>688.47</v>
      </c>
    </row>
    <row r="3201" spans="1:3">
      <c r="A3201" t="s">
        <v>10713</v>
      </c>
      <c r="B3201" t="s">
        <v>10147</v>
      </c>
      <c r="C3201">
        <v>727.13</v>
      </c>
    </row>
    <row r="3202" spans="1:3">
      <c r="A3202" t="s">
        <v>10714</v>
      </c>
      <c r="B3202" t="s">
        <v>10148</v>
      </c>
      <c r="C3202">
        <v>969.5</v>
      </c>
    </row>
    <row r="3203" spans="1:3">
      <c r="A3203" t="s">
        <v>10715</v>
      </c>
      <c r="B3203" t="s">
        <v>10149</v>
      </c>
      <c r="C3203">
        <v>2215.48</v>
      </c>
    </row>
    <row r="3204" spans="1:3">
      <c r="A3204" t="s">
        <v>10716</v>
      </c>
      <c r="B3204" t="s">
        <v>10150</v>
      </c>
      <c r="C3204">
        <v>859.17</v>
      </c>
    </row>
    <row r="3205" spans="1:3">
      <c r="A3205" t="s">
        <v>10717</v>
      </c>
      <c r="B3205" t="s">
        <v>10151</v>
      </c>
      <c r="C3205">
        <v>1825.4</v>
      </c>
    </row>
    <row r="3206" spans="1:3">
      <c r="A3206" t="s">
        <v>10718</v>
      </c>
      <c r="B3206" t="s">
        <v>10152</v>
      </c>
      <c r="C3206">
        <v>1526.17</v>
      </c>
    </row>
    <row r="3207" spans="1:3">
      <c r="A3207" t="s">
        <v>10719</v>
      </c>
      <c r="B3207" t="s">
        <v>10153</v>
      </c>
      <c r="C3207">
        <v>1989.66</v>
      </c>
    </row>
    <row r="3208" spans="1:3">
      <c r="A3208" t="s">
        <v>10720</v>
      </c>
      <c r="B3208" t="s">
        <v>10154</v>
      </c>
      <c r="C3208">
        <v>2196.92</v>
      </c>
    </row>
    <row r="3209" spans="1:3">
      <c r="A3209" t="s">
        <v>10721</v>
      </c>
      <c r="B3209" t="s">
        <v>10155</v>
      </c>
      <c r="C3209">
        <v>1708.01</v>
      </c>
    </row>
    <row r="3210" spans="1:3">
      <c r="A3210" t="s">
        <v>10722</v>
      </c>
      <c r="B3210" t="s">
        <v>10156</v>
      </c>
      <c r="C3210">
        <v>1744.73</v>
      </c>
    </row>
    <row r="3211" spans="1:3">
      <c r="A3211" t="s">
        <v>10723</v>
      </c>
      <c r="B3211" t="s">
        <v>10157</v>
      </c>
      <c r="C3211">
        <v>1416.88</v>
      </c>
    </row>
    <row r="3212" spans="1:3">
      <c r="A3212" t="s">
        <v>10724</v>
      </c>
      <c r="B3212" t="s">
        <v>10158</v>
      </c>
      <c r="C3212">
        <v>1869.08</v>
      </c>
    </row>
    <row r="3213" spans="1:3">
      <c r="A3213" t="s">
        <v>10725</v>
      </c>
      <c r="B3213" t="s">
        <v>10159</v>
      </c>
      <c r="C3213">
        <v>1174.01</v>
      </c>
    </row>
    <row r="3214" spans="1:3">
      <c r="A3214" t="s">
        <v>10726</v>
      </c>
      <c r="B3214" t="s">
        <v>10160</v>
      </c>
      <c r="C3214">
        <v>976</v>
      </c>
    </row>
    <row r="3215" spans="1:3">
      <c r="A3215" t="s">
        <v>10727</v>
      </c>
      <c r="B3215" t="s">
        <v>10161</v>
      </c>
      <c r="C3215">
        <v>93.76</v>
      </c>
    </row>
    <row r="3216" spans="1:3">
      <c r="A3216" t="s">
        <v>10728</v>
      </c>
      <c r="B3216" t="s">
        <v>10162</v>
      </c>
      <c r="C3216">
        <v>141.82</v>
      </c>
    </row>
    <row r="3217" spans="1:3">
      <c r="A3217" t="s">
        <v>10729</v>
      </c>
      <c r="B3217" t="s">
        <v>10163</v>
      </c>
      <c r="C3217">
        <v>204.89</v>
      </c>
    </row>
    <row r="3218" spans="1:3">
      <c r="A3218" t="s">
        <v>10730</v>
      </c>
      <c r="B3218" t="s">
        <v>10164</v>
      </c>
      <c r="C3218">
        <v>230.57</v>
      </c>
    </row>
    <row r="3219" spans="1:3">
      <c r="A3219" t="s">
        <v>10731</v>
      </c>
      <c r="B3219" t="s">
        <v>10165</v>
      </c>
      <c r="C3219">
        <v>120.41</v>
      </c>
    </row>
    <row r="3220" spans="1:3">
      <c r="A3220" t="s">
        <v>10732</v>
      </c>
      <c r="B3220" t="s">
        <v>10166</v>
      </c>
      <c r="C3220">
        <v>237.36</v>
      </c>
    </row>
    <row r="3221" spans="1:3">
      <c r="A3221" t="s">
        <v>10733</v>
      </c>
      <c r="B3221" t="s">
        <v>10167</v>
      </c>
      <c r="C3221">
        <v>318.83999999999997</v>
      </c>
    </row>
    <row r="3222" spans="1:3">
      <c r="A3222" t="s">
        <v>10734</v>
      </c>
      <c r="B3222" t="s">
        <v>10168</v>
      </c>
      <c r="C3222">
        <v>269.93</v>
      </c>
    </row>
    <row r="3223" spans="1:3">
      <c r="A3223" t="s">
        <v>10735</v>
      </c>
      <c r="B3223" t="s">
        <v>10169</v>
      </c>
      <c r="C3223">
        <v>362.74</v>
      </c>
    </row>
    <row r="3224" spans="1:3">
      <c r="A3224" t="s">
        <v>10063</v>
      </c>
      <c r="B3224" t="s">
        <v>10170</v>
      </c>
      <c r="C3224">
        <v>510.96</v>
      </c>
    </row>
    <row r="3225" spans="1:3">
      <c r="A3225" t="s">
        <v>10066</v>
      </c>
      <c r="B3225" t="s">
        <v>10171</v>
      </c>
      <c r="C3225">
        <v>613.17999999999995</v>
      </c>
    </row>
    <row r="3226" spans="1:3">
      <c r="A3226" t="s">
        <v>10068</v>
      </c>
      <c r="B3226" t="s">
        <v>10172</v>
      </c>
      <c r="C3226">
        <v>664.27</v>
      </c>
    </row>
    <row r="3227" spans="1:3">
      <c r="A3227" t="s">
        <v>10070</v>
      </c>
      <c r="B3227" t="s">
        <v>10173</v>
      </c>
      <c r="C3227">
        <v>502.14</v>
      </c>
    </row>
    <row r="3228" spans="1:3">
      <c r="A3228" t="s">
        <v>10072</v>
      </c>
      <c r="B3228" t="s">
        <v>10174</v>
      </c>
      <c r="C3228">
        <v>697.42</v>
      </c>
    </row>
    <row r="3229" spans="1:3">
      <c r="A3229" t="s">
        <v>10074</v>
      </c>
      <c r="B3229" t="s">
        <v>10175</v>
      </c>
      <c r="C3229">
        <v>976.39</v>
      </c>
    </row>
    <row r="3230" spans="1:3">
      <c r="A3230" t="s">
        <v>10076</v>
      </c>
      <c r="B3230" t="s">
        <v>10176</v>
      </c>
      <c r="C3230">
        <v>1283.25</v>
      </c>
    </row>
    <row r="3231" spans="1:3">
      <c r="A3231" t="s">
        <v>10078</v>
      </c>
      <c r="B3231" t="s">
        <v>10177</v>
      </c>
      <c r="C3231">
        <v>334.76</v>
      </c>
    </row>
    <row r="3232" spans="1:3">
      <c r="A3232" t="s">
        <v>10080</v>
      </c>
      <c r="B3232" t="s">
        <v>10178</v>
      </c>
      <c r="C3232">
        <v>386.26</v>
      </c>
    </row>
    <row r="3233" spans="1:3">
      <c r="A3233" t="s">
        <v>10082</v>
      </c>
      <c r="B3233" t="s">
        <v>10179</v>
      </c>
      <c r="C3233">
        <v>697.42</v>
      </c>
    </row>
    <row r="3234" spans="1:3">
      <c r="A3234" t="s">
        <v>10084</v>
      </c>
      <c r="B3234" t="s">
        <v>10180</v>
      </c>
      <c r="C3234">
        <v>488.19</v>
      </c>
    </row>
    <row r="3235" spans="1:3">
      <c r="A3235" t="s">
        <v>10086</v>
      </c>
      <c r="B3235" t="s">
        <v>10181</v>
      </c>
      <c r="C3235">
        <v>502.14</v>
      </c>
    </row>
    <row r="3236" spans="1:3">
      <c r="A3236" t="s">
        <v>10088</v>
      </c>
      <c r="B3236" t="s">
        <v>10182</v>
      </c>
      <c r="C3236">
        <v>641.63</v>
      </c>
    </row>
    <row r="3237" spans="1:3">
      <c r="A3237" t="s">
        <v>10090</v>
      </c>
      <c r="B3237" t="s">
        <v>10183</v>
      </c>
      <c r="C3237">
        <v>976.39</v>
      </c>
    </row>
    <row r="3238" spans="1:3">
      <c r="A3238" t="s">
        <v>10092</v>
      </c>
      <c r="B3238" t="s">
        <v>10184</v>
      </c>
      <c r="C3238">
        <v>976.39</v>
      </c>
    </row>
    <row r="3239" spans="1:3">
      <c r="A3239" t="s">
        <v>10094</v>
      </c>
      <c r="B3239" t="s">
        <v>10185</v>
      </c>
      <c r="C3239">
        <v>502.14</v>
      </c>
    </row>
    <row r="3240" spans="1:3">
      <c r="A3240" t="s">
        <v>10096</v>
      </c>
      <c r="B3240" t="s">
        <v>10186</v>
      </c>
      <c r="C3240">
        <v>976.39</v>
      </c>
    </row>
    <row r="3241" spans="1:3">
      <c r="A3241" t="s">
        <v>10098</v>
      </c>
      <c r="B3241" t="s">
        <v>10187</v>
      </c>
      <c r="C3241">
        <v>976.39</v>
      </c>
    </row>
    <row r="3242" spans="1:3">
      <c r="A3242" t="s">
        <v>10100</v>
      </c>
      <c r="B3242" t="s">
        <v>10188</v>
      </c>
      <c r="C3242">
        <v>3015.56</v>
      </c>
    </row>
    <row r="3243" spans="1:3">
      <c r="A3243" t="s">
        <v>10102</v>
      </c>
      <c r="B3243" t="s">
        <v>10189</v>
      </c>
      <c r="C3243">
        <v>3426.37</v>
      </c>
    </row>
    <row r="3244" spans="1:3">
      <c r="A3244" t="s">
        <v>10104</v>
      </c>
      <c r="B3244" t="s">
        <v>10190</v>
      </c>
      <c r="C3244">
        <v>5225.22</v>
      </c>
    </row>
    <row r="3245" spans="1:3">
      <c r="A3245" t="s">
        <v>10106</v>
      </c>
      <c r="B3245" t="s">
        <v>10191</v>
      </c>
      <c r="C3245">
        <v>5681.68</v>
      </c>
    </row>
    <row r="3246" spans="1:3">
      <c r="A3246" t="s">
        <v>10108</v>
      </c>
      <c r="B3246" t="s">
        <v>10192</v>
      </c>
      <c r="C3246">
        <v>3015.56</v>
      </c>
    </row>
    <row r="3247" spans="1:3">
      <c r="A3247" t="s">
        <v>10110</v>
      </c>
      <c r="B3247" t="s">
        <v>10193</v>
      </c>
      <c r="C3247">
        <v>3426.37</v>
      </c>
    </row>
    <row r="3248" spans="1:3">
      <c r="A3248" t="s">
        <v>10112</v>
      </c>
      <c r="B3248" t="s">
        <v>10194</v>
      </c>
      <c r="C3248">
        <v>5225.22</v>
      </c>
    </row>
    <row r="3249" spans="1:3">
      <c r="A3249" t="s">
        <v>10114</v>
      </c>
      <c r="B3249" t="s">
        <v>10195</v>
      </c>
      <c r="C3249">
        <v>5681.68</v>
      </c>
    </row>
    <row r="3250" spans="1:3">
      <c r="A3250" t="s">
        <v>10116</v>
      </c>
      <c r="B3250" t="s">
        <v>10196</v>
      </c>
      <c r="C3250">
        <v>3687.2</v>
      </c>
    </row>
    <row r="3251" spans="1:3">
      <c r="A3251" t="s">
        <v>10118</v>
      </c>
      <c r="B3251" t="s">
        <v>10197</v>
      </c>
      <c r="C3251">
        <v>3586.78</v>
      </c>
    </row>
    <row r="3252" spans="1:3">
      <c r="A3252" t="s">
        <v>10120</v>
      </c>
      <c r="B3252" t="s">
        <v>10198</v>
      </c>
      <c r="C3252">
        <v>6013.03</v>
      </c>
    </row>
    <row r="3253" spans="1:3">
      <c r="A3253" t="s">
        <v>10122</v>
      </c>
      <c r="B3253" t="s">
        <v>10199</v>
      </c>
      <c r="C3253">
        <v>7827.02</v>
      </c>
    </row>
    <row r="3254" spans="1:3">
      <c r="A3254" t="s">
        <v>10124</v>
      </c>
      <c r="B3254" t="s">
        <v>10200</v>
      </c>
      <c r="C3254">
        <v>3687.2</v>
      </c>
    </row>
    <row r="3255" spans="1:3">
      <c r="A3255" t="s">
        <v>10126</v>
      </c>
      <c r="B3255" t="s">
        <v>10201</v>
      </c>
      <c r="C3255">
        <v>3586.78</v>
      </c>
    </row>
    <row r="3256" spans="1:3">
      <c r="A3256" t="s">
        <v>10128</v>
      </c>
      <c r="B3256" t="s">
        <v>10202</v>
      </c>
      <c r="C3256">
        <v>6013.03</v>
      </c>
    </row>
    <row r="3257" spans="1:3">
      <c r="A3257" t="s">
        <v>10753</v>
      </c>
      <c r="B3257" t="s">
        <v>10754</v>
      </c>
      <c r="C3257">
        <v>1448.03</v>
      </c>
    </row>
    <row r="3258" spans="1:3">
      <c r="A3258" t="s">
        <v>10755</v>
      </c>
      <c r="B3258" t="s">
        <v>10756</v>
      </c>
      <c r="C3258">
        <v>1448.03</v>
      </c>
    </row>
    <row r="3259" spans="1:3">
      <c r="A3259" t="s">
        <v>10757</v>
      </c>
      <c r="B3259" t="s">
        <v>10758</v>
      </c>
      <c r="C3259">
        <v>1594.26</v>
      </c>
    </row>
    <row r="3260" spans="1:3">
      <c r="A3260" t="s">
        <v>10759</v>
      </c>
      <c r="B3260" t="s">
        <v>10760</v>
      </c>
      <c r="C3260">
        <v>1766.15</v>
      </c>
    </row>
    <row r="3261" spans="1:3">
      <c r="A3261" t="s">
        <v>10761</v>
      </c>
      <c r="B3261" t="s">
        <v>10762</v>
      </c>
      <c r="C3261">
        <v>2866.69</v>
      </c>
    </row>
    <row r="3262" spans="1:3">
      <c r="A3262" t="s">
        <v>10763</v>
      </c>
      <c r="B3262" t="s">
        <v>10764</v>
      </c>
      <c r="C3262">
        <v>2349.3000000000002</v>
      </c>
    </row>
    <row r="3263" spans="1:3">
      <c r="A3263" t="s">
        <v>10765</v>
      </c>
      <c r="B3263" t="s">
        <v>10766</v>
      </c>
      <c r="C3263">
        <v>2505.9899999999998</v>
      </c>
    </row>
    <row r="3264" spans="1:3">
      <c r="A3264" t="s">
        <v>10767</v>
      </c>
      <c r="B3264" t="s">
        <v>10768</v>
      </c>
      <c r="C3264">
        <v>4560.62</v>
      </c>
    </row>
    <row r="3265" spans="1:3">
      <c r="A3265" t="s">
        <v>10769</v>
      </c>
      <c r="B3265" t="s">
        <v>10770</v>
      </c>
      <c r="C3265">
        <v>2572.79</v>
      </c>
    </row>
    <row r="3266" spans="1:3">
      <c r="A3266" t="s">
        <v>10771</v>
      </c>
      <c r="B3266" t="s">
        <v>10772</v>
      </c>
      <c r="C3266">
        <v>4433.46</v>
      </c>
    </row>
    <row r="3267" spans="1:3">
      <c r="A3267" t="s">
        <v>10773</v>
      </c>
      <c r="B3267" t="s">
        <v>10774</v>
      </c>
      <c r="C3267">
        <v>9491.5</v>
      </c>
    </row>
    <row r="3268" spans="1:3">
      <c r="A3268" t="s">
        <v>10775</v>
      </c>
      <c r="B3268" t="s">
        <v>10776</v>
      </c>
      <c r="C3268">
        <v>1983.87</v>
      </c>
    </row>
    <row r="3269" spans="1:3">
      <c r="A3269" t="s">
        <v>10777</v>
      </c>
      <c r="B3269" t="s">
        <v>10778</v>
      </c>
      <c r="C3269">
        <v>2303.87</v>
      </c>
    </row>
    <row r="3270" spans="1:3">
      <c r="A3270" t="s">
        <v>10779</v>
      </c>
      <c r="B3270" t="s">
        <v>10780</v>
      </c>
      <c r="C3270">
        <v>2852.17</v>
      </c>
    </row>
    <row r="3271" spans="1:3">
      <c r="A3271" t="s">
        <v>10781</v>
      </c>
      <c r="B3271" t="s">
        <v>10782</v>
      </c>
      <c r="C3271">
        <v>2466.39</v>
      </c>
    </row>
    <row r="3272" spans="1:3">
      <c r="A3272" t="s">
        <v>10783</v>
      </c>
      <c r="B3272" t="s">
        <v>10784</v>
      </c>
      <c r="C3272">
        <v>4080.25</v>
      </c>
    </row>
    <row r="3273" spans="1:3">
      <c r="A3273" t="s">
        <v>10785</v>
      </c>
      <c r="B3273" t="s">
        <v>10786</v>
      </c>
      <c r="C3273">
        <v>5009.3599999999997</v>
      </c>
    </row>
    <row r="3274" spans="1:3">
      <c r="A3274" t="s">
        <v>10787</v>
      </c>
      <c r="B3274" t="s">
        <v>10788</v>
      </c>
      <c r="C3274">
        <v>7186.83</v>
      </c>
    </row>
    <row r="3275" spans="1:3">
      <c r="A3275" t="s">
        <v>10789</v>
      </c>
      <c r="B3275" t="s">
        <v>10790</v>
      </c>
      <c r="C3275">
        <v>2167.7600000000002</v>
      </c>
    </row>
    <row r="3276" spans="1:3">
      <c r="A3276" t="s">
        <v>10791</v>
      </c>
      <c r="B3276" t="s">
        <v>10792</v>
      </c>
      <c r="C3276">
        <v>2167.7600000000002</v>
      </c>
    </row>
    <row r="3277" spans="1:3">
      <c r="A3277" t="s">
        <v>10793</v>
      </c>
      <c r="B3277" t="s">
        <v>10794</v>
      </c>
      <c r="C3277">
        <v>2369.6999999999998</v>
      </c>
    </row>
    <row r="3278" spans="1:3">
      <c r="A3278" t="s">
        <v>10795</v>
      </c>
      <c r="B3278" t="s">
        <v>10796</v>
      </c>
      <c r="C3278">
        <v>2277.13</v>
      </c>
    </row>
    <row r="3279" spans="1:3">
      <c r="A3279" t="s">
        <v>10797</v>
      </c>
      <c r="B3279" t="s">
        <v>10798</v>
      </c>
      <c r="C3279">
        <v>2277.13</v>
      </c>
    </row>
    <row r="3280" spans="1:3">
      <c r="A3280" t="s">
        <v>10799</v>
      </c>
      <c r="B3280" t="s">
        <v>10800</v>
      </c>
      <c r="C3280">
        <v>2883.89</v>
      </c>
    </row>
    <row r="3281" spans="1:3">
      <c r="A3281" t="s">
        <v>10801</v>
      </c>
      <c r="B3281" t="s">
        <v>10802</v>
      </c>
      <c r="C3281">
        <v>2369.8200000000002</v>
      </c>
    </row>
    <row r="3282" spans="1:3">
      <c r="A3282" t="s">
        <v>10803</v>
      </c>
      <c r="B3282" t="s">
        <v>10804</v>
      </c>
      <c r="C3282">
        <v>2369.8200000000002</v>
      </c>
    </row>
    <row r="3283" spans="1:3">
      <c r="A3283" t="s">
        <v>10805</v>
      </c>
      <c r="B3283" t="s">
        <v>10806</v>
      </c>
      <c r="C3283">
        <v>2841.43</v>
      </c>
    </row>
    <row r="3284" spans="1:3">
      <c r="A3284" t="s">
        <v>10807</v>
      </c>
      <c r="B3284" t="s">
        <v>10808</v>
      </c>
      <c r="C3284">
        <v>2478.96</v>
      </c>
    </row>
    <row r="3285" spans="1:3">
      <c r="A3285" t="s">
        <v>10809</v>
      </c>
      <c r="B3285" t="s">
        <v>10810</v>
      </c>
      <c r="C3285">
        <v>2478.96</v>
      </c>
    </row>
    <row r="3286" spans="1:3">
      <c r="A3286" t="s">
        <v>10811</v>
      </c>
      <c r="B3286" t="s">
        <v>10812</v>
      </c>
      <c r="C3286">
        <v>2496.56</v>
      </c>
    </row>
    <row r="3287" spans="1:3">
      <c r="A3287" t="s">
        <v>10813</v>
      </c>
      <c r="B3287" t="s">
        <v>10814</v>
      </c>
      <c r="C3287">
        <v>2967.32</v>
      </c>
    </row>
    <row r="3288" spans="1:3">
      <c r="A3288" t="s">
        <v>10815</v>
      </c>
      <c r="B3288" t="s">
        <v>10816</v>
      </c>
      <c r="C3288">
        <v>2615.31</v>
      </c>
    </row>
    <row r="3289" spans="1:3">
      <c r="A3289" t="s">
        <v>10817</v>
      </c>
      <c r="B3289" t="s">
        <v>10818</v>
      </c>
      <c r="C3289">
        <v>1302.94</v>
      </c>
    </row>
    <row r="3290" spans="1:3">
      <c r="A3290" t="s">
        <v>10819</v>
      </c>
      <c r="B3290" t="s">
        <v>10820</v>
      </c>
      <c r="C3290">
        <v>1302.94</v>
      </c>
    </row>
    <row r="3291" spans="1:3">
      <c r="A3291" t="s">
        <v>10821</v>
      </c>
      <c r="B3291" t="s">
        <v>10822</v>
      </c>
      <c r="C3291">
        <v>1302.94</v>
      </c>
    </row>
    <row r="3292" spans="1:3">
      <c r="A3292" t="s">
        <v>10823</v>
      </c>
      <c r="B3292" t="s">
        <v>10824</v>
      </c>
      <c r="C3292">
        <v>1413.23</v>
      </c>
    </row>
    <row r="3293" spans="1:3">
      <c r="A3293" t="s">
        <v>10825</v>
      </c>
      <c r="B3293" t="s">
        <v>10826</v>
      </c>
      <c r="C3293">
        <v>3501.56</v>
      </c>
    </row>
    <row r="3294" spans="1:3">
      <c r="A3294" t="s">
        <v>10827</v>
      </c>
      <c r="B3294" t="s">
        <v>10828</v>
      </c>
      <c r="C3294">
        <v>2597.77</v>
      </c>
    </row>
    <row r="3295" spans="1:3">
      <c r="A3295" t="s">
        <v>10829</v>
      </c>
      <c r="B3295" t="s">
        <v>10830</v>
      </c>
      <c r="C3295">
        <v>3529.27</v>
      </c>
    </row>
    <row r="3296" spans="1:3">
      <c r="A3296" t="s">
        <v>10831</v>
      </c>
      <c r="B3296" t="s">
        <v>10832</v>
      </c>
      <c r="C3296">
        <v>2691.83</v>
      </c>
    </row>
    <row r="3297" spans="1:3">
      <c r="A3297" t="s">
        <v>10833</v>
      </c>
      <c r="B3297" t="s">
        <v>10834</v>
      </c>
      <c r="C3297">
        <v>2058.7800000000002</v>
      </c>
    </row>
    <row r="3298" spans="1:3">
      <c r="A3298" t="s">
        <v>10835</v>
      </c>
      <c r="B3298" t="s">
        <v>10836</v>
      </c>
      <c r="C3298">
        <v>4088.31</v>
      </c>
    </row>
    <row r="3299" spans="1:3">
      <c r="A3299" t="s">
        <v>10837</v>
      </c>
      <c r="B3299" t="s">
        <v>10838</v>
      </c>
      <c r="C3299">
        <v>3874.65</v>
      </c>
    </row>
    <row r="3300" spans="1:3">
      <c r="A3300" t="s">
        <v>10839</v>
      </c>
      <c r="B3300" t="s">
        <v>10840</v>
      </c>
      <c r="C3300">
        <v>2366.9</v>
      </c>
    </row>
    <row r="3301" spans="1:3">
      <c r="A3301" t="s">
        <v>10841</v>
      </c>
      <c r="B3301" t="s">
        <v>10842</v>
      </c>
      <c r="C3301">
        <v>1083.22</v>
      </c>
    </row>
    <row r="3302" spans="1:3">
      <c r="A3302" t="s">
        <v>10843</v>
      </c>
      <c r="B3302" t="s">
        <v>10844</v>
      </c>
      <c r="C3302">
        <v>0</v>
      </c>
    </row>
    <row r="3303" spans="1:3">
      <c r="A3303" t="s">
        <v>10917</v>
      </c>
      <c r="B3303" t="s">
        <v>10918</v>
      </c>
      <c r="C3303">
        <v>1260.8699999999999</v>
      </c>
    </row>
    <row r="3304" spans="1:3">
      <c r="A3304" t="s">
        <v>10919</v>
      </c>
      <c r="B3304" t="s">
        <v>10920</v>
      </c>
      <c r="C3304">
        <v>1228.26</v>
      </c>
    </row>
    <row r="3305" spans="1:3">
      <c r="A3305" t="s">
        <v>10921</v>
      </c>
      <c r="B3305" t="s">
        <v>10922</v>
      </c>
      <c r="C3305">
        <v>1293.48</v>
      </c>
    </row>
    <row r="3306" spans="1:3">
      <c r="A3306" t="s">
        <v>10923</v>
      </c>
      <c r="B3306" t="s">
        <v>10924</v>
      </c>
      <c r="C3306">
        <v>1293.48</v>
      </c>
    </row>
    <row r="3307" spans="1:3">
      <c r="A3307" t="s">
        <v>10925</v>
      </c>
      <c r="B3307" t="s">
        <v>10926</v>
      </c>
      <c r="C3307">
        <v>847.83</v>
      </c>
    </row>
    <row r="3308" spans="1:3">
      <c r="A3308" t="s">
        <v>10927</v>
      </c>
      <c r="B3308" t="s">
        <v>10928</v>
      </c>
      <c r="C3308">
        <v>1478.26</v>
      </c>
    </row>
    <row r="3309" spans="1:3">
      <c r="A3309" t="s">
        <v>10929</v>
      </c>
      <c r="B3309" t="s">
        <v>10930</v>
      </c>
      <c r="C3309">
        <v>1130.43</v>
      </c>
    </row>
    <row r="3310" spans="1:3">
      <c r="A3310" t="s">
        <v>10931</v>
      </c>
      <c r="B3310" t="s">
        <v>10932</v>
      </c>
      <c r="C3310">
        <v>1043.48</v>
      </c>
    </row>
    <row r="3311" spans="1:3">
      <c r="A3311" t="s">
        <v>10933</v>
      </c>
      <c r="B3311" t="s">
        <v>10934</v>
      </c>
      <c r="C3311">
        <v>891.3</v>
      </c>
    </row>
    <row r="3312" spans="1:3">
      <c r="A3312" t="s">
        <v>10935</v>
      </c>
      <c r="B3312" t="s">
        <v>10936</v>
      </c>
      <c r="C3312">
        <v>1260.8699999999999</v>
      </c>
    </row>
    <row r="3313" spans="1:3">
      <c r="A3313" t="s">
        <v>10937</v>
      </c>
      <c r="B3313" t="s">
        <v>10938</v>
      </c>
      <c r="C3313">
        <v>913.04</v>
      </c>
    </row>
    <row r="3314" spans="1:3">
      <c r="A3314" t="s">
        <v>10939</v>
      </c>
      <c r="B3314" t="s">
        <v>10940</v>
      </c>
      <c r="C3314">
        <v>1130.43</v>
      </c>
    </row>
    <row r="3315" spans="1:3">
      <c r="A3315" t="s">
        <v>10941</v>
      </c>
      <c r="B3315" t="s">
        <v>10942</v>
      </c>
      <c r="C3315">
        <v>891.3</v>
      </c>
    </row>
    <row r="3316" spans="1:3">
      <c r="A3316" t="s">
        <v>10943</v>
      </c>
      <c r="B3316" t="s">
        <v>10944</v>
      </c>
      <c r="C3316">
        <v>1228.26</v>
      </c>
    </row>
    <row r="3317" spans="1:3">
      <c r="A3317" t="s">
        <v>10945</v>
      </c>
      <c r="B3317" t="s">
        <v>10946</v>
      </c>
      <c r="C3317">
        <v>1130.43</v>
      </c>
    </row>
    <row r="3318" spans="1:3">
      <c r="A3318" t="s">
        <v>10947</v>
      </c>
      <c r="B3318" t="s">
        <v>10948</v>
      </c>
      <c r="C3318">
        <v>891.3</v>
      </c>
    </row>
    <row r="3319" spans="1:3">
      <c r="A3319" t="s">
        <v>10949</v>
      </c>
      <c r="B3319" t="s">
        <v>10950</v>
      </c>
      <c r="C3319">
        <v>891.3</v>
      </c>
    </row>
    <row r="3320" spans="1:3">
      <c r="A3320" t="s">
        <v>10951</v>
      </c>
      <c r="B3320" t="s">
        <v>10952</v>
      </c>
      <c r="C3320">
        <v>1043.48</v>
      </c>
    </row>
    <row r="3321" spans="1:3">
      <c r="A3321" t="s">
        <v>10953</v>
      </c>
      <c r="B3321" t="s">
        <v>10954</v>
      </c>
      <c r="C3321">
        <v>847.83</v>
      </c>
    </row>
    <row r="3322" spans="1:3">
      <c r="A3322" t="s">
        <v>10955</v>
      </c>
      <c r="B3322" t="s">
        <v>10956</v>
      </c>
      <c r="C3322">
        <v>1130.43</v>
      </c>
    </row>
    <row r="3323" spans="1:3">
      <c r="A3323" t="s">
        <v>10957</v>
      </c>
      <c r="B3323" t="s">
        <v>10958</v>
      </c>
      <c r="C3323">
        <v>782.61</v>
      </c>
    </row>
    <row r="3324" spans="1:3">
      <c r="A3324" t="s">
        <v>10959</v>
      </c>
      <c r="B3324" t="s">
        <v>10960</v>
      </c>
      <c r="C3324">
        <v>847.83</v>
      </c>
    </row>
    <row r="3325" spans="1:3">
      <c r="A3325" t="s">
        <v>10961</v>
      </c>
      <c r="B3325" t="s">
        <v>10962</v>
      </c>
      <c r="C3325">
        <v>782.61</v>
      </c>
    </row>
    <row r="3326" spans="1:3">
      <c r="A3326" t="s">
        <v>10963</v>
      </c>
      <c r="B3326" t="s">
        <v>10964</v>
      </c>
      <c r="C3326">
        <v>1043.48</v>
      </c>
    </row>
    <row r="3327" spans="1:3">
      <c r="A3327" t="s">
        <v>10965</v>
      </c>
      <c r="B3327" t="s">
        <v>10966</v>
      </c>
      <c r="C3327">
        <v>1217.3900000000001</v>
      </c>
    </row>
    <row r="3328" spans="1:3">
      <c r="A3328" t="s">
        <v>10967</v>
      </c>
      <c r="B3328" t="s">
        <v>10968</v>
      </c>
      <c r="C3328">
        <v>978.26</v>
      </c>
    </row>
    <row r="3329" spans="1:3">
      <c r="A3329" t="s">
        <v>10969</v>
      </c>
      <c r="B3329" t="s">
        <v>10970</v>
      </c>
      <c r="C3329">
        <v>978.26</v>
      </c>
    </row>
    <row r="3330" spans="1:3">
      <c r="A3330" t="s">
        <v>10971</v>
      </c>
      <c r="B3330" t="s">
        <v>10972</v>
      </c>
      <c r="C3330">
        <v>978.26</v>
      </c>
    </row>
    <row r="3331" spans="1:3">
      <c r="A3331" t="s">
        <v>10973</v>
      </c>
      <c r="B3331" t="s">
        <v>10974</v>
      </c>
      <c r="C3331">
        <v>1130.43</v>
      </c>
    </row>
    <row r="3332" spans="1:3">
      <c r="A3332" t="s">
        <v>10975</v>
      </c>
      <c r="B3332" t="s">
        <v>10976</v>
      </c>
      <c r="C3332">
        <v>978.26</v>
      </c>
    </row>
    <row r="3333" spans="1:3">
      <c r="A3333" t="s">
        <v>10977</v>
      </c>
      <c r="B3333" t="s">
        <v>10978</v>
      </c>
      <c r="C3333">
        <v>1130.43</v>
      </c>
    </row>
    <row r="3334" spans="1:3">
      <c r="A3334" t="s">
        <v>10979</v>
      </c>
      <c r="B3334" t="s">
        <v>10980</v>
      </c>
      <c r="C3334">
        <v>1130.43</v>
      </c>
    </row>
    <row r="3335" spans="1:3">
      <c r="A3335" t="s">
        <v>10981</v>
      </c>
      <c r="B3335" t="s">
        <v>10982</v>
      </c>
      <c r="C3335">
        <v>1293.48</v>
      </c>
    </row>
    <row r="3336" spans="1:3">
      <c r="A3336" t="s">
        <v>10983</v>
      </c>
      <c r="B3336" t="s">
        <v>10984</v>
      </c>
      <c r="C3336">
        <v>1065.22</v>
      </c>
    </row>
    <row r="3337" spans="1:3">
      <c r="A3337" t="s">
        <v>10985</v>
      </c>
      <c r="B3337" t="s">
        <v>10986</v>
      </c>
      <c r="C3337">
        <v>1065.22</v>
      </c>
    </row>
    <row r="3338" spans="1:3">
      <c r="A3338" t="s">
        <v>10987</v>
      </c>
      <c r="B3338" t="s">
        <v>10988</v>
      </c>
      <c r="C3338">
        <v>1065.22</v>
      </c>
    </row>
    <row r="3339" spans="1:3">
      <c r="A3339" t="s">
        <v>10989</v>
      </c>
      <c r="B3339" t="s">
        <v>10990</v>
      </c>
      <c r="C3339">
        <v>1065.22</v>
      </c>
    </row>
    <row r="3340" spans="1:3">
      <c r="A3340" t="s">
        <v>10991</v>
      </c>
      <c r="B3340" t="s">
        <v>10992</v>
      </c>
      <c r="C3340">
        <v>695.65</v>
      </c>
    </row>
    <row r="3341" spans="1:3">
      <c r="A3341" t="s">
        <v>10993</v>
      </c>
      <c r="B3341" t="s">
        <v>10994</v>
      </c>
      <c r="C3341">
        <v>695.65</v>
      </c>
    </row>
    <row r="3342" spans="1:3">
      <c r="A3342" t="s">
        <v>10995</v>
      </c>
      <c r="B3342" t="s">
        <v>10996</v>
      </c>
      <c r="C3342">
        <v>847.83</v>
      </c>
    </row>
    <row r="3343" spans="1:3">
      <c r="A3343" t="s">
        <v>10997</v>
      </c>
      <c r="B3343" t="s">
        <v>10998</v>
      </c>
      <c r="C3343">
        <v>913.04</v>
      </c>
    </row>
    <row r="3344" spans="1:3">
      <c r="A3344" t="s">
        <v>10999</v>
      </c>
      <c r="B3344" t="s">
        <v>11000</v>
      </c>
      <c r="C3344">
        <v>956.52</v>
      </c>
    </row>
    <row r="3345" spans="1:3">
      <c r="A3345" t="s">
        <v>11001</v>
      </c>
      <c r="B3345" t="s">
        <v>11002</v>
      </c>
      <c r="C3345">
        <v>1000</v>
      </c>
    </row>
    <row r="3346" spans="1:3">
      <c r="A3346" t="s">
        <v>11003</v>
      </c>
      <c r="B3346" t="s">
        <v>11004</v>
      </c>
      <c r="C3346">
        <v>1043.48</v>
      </c>
    </row>
    <row r="3347" spans="1:3">
      <c r="A3347" t="s">
        <v>11005</v>
      </c>
      <c r="B3347" t="s">
        <v>11006</v>
      </c>
      <c r="C3347">
        <v>1043.48</v>
      </c>
    </row>
    <row r="3348" spans="1:3">
      <c r="A3348" t="s">
        <v>11007</v>
      </c>
      <c r="B3348" t="s">
        <v>11008</v>
      </c>
      <c r="C3348">
        <v>1043.48</v>
      </c>
    </row>
    <row r="3349" spans="1:3">
      <c r="A3349" t="s">
        <v>11009</v>
      </c>
      <c r="B3349" t="s">
        <v>11010</v>
      </c>
      <c r="C3349">
        <v>1043.48</v>
      </c>
    </row>
    <row r="3350" spans="1:3">
      <c r="A3350" t="s">
        <v>11011</v>
      </c>
      <c r="B3350" t="s">
        <v>11012</v>
      </c>
      <c r="C3350">
        <v>1043.48</v>
      </c>
    </row>
    <row r="3351" spans="1:3">
      <c r="A3351" t="s">
        <v>11013</v>
      </c>
      <c r="B3351" t="s">
        <v>11014</v>
      </c>
      <c r="C3351">
        <v>1043.48</v>
      </c>
    </row>
    <row r="3352" spans="1:3">
      <c r="A3352" t="s">
        <v>11015</v>
      </c>
      <c r="B3352" t="s">
        <v>11016</v>
      </c>
      <c r="C3352">
        <v>782.61</v>
      </c>
    </row>
    <row r="3353" spans="1:3">
      <c r="A3353" t="s">
        <v>11017</v>
      </c>
      <c r="B3353" t="s">
        <v>11018</v>
      </c>
      <c r="C3353">
        <v>934.78</v>
      </c>
    </row>
    <row r="3354" spans="1:3">
      <c r="A3354" t="s">
        <v>11019</v>
      </c>
      <c r="B3354" t="s">
        <v>11020</v>
      </c>
      <c r="C3354">
        <v>1043.48</v>
      </c>
    </row>
    <row r="3355" spans="1:3">
      <c r="A3355" t="s">
        <v>11021</v>
      </c>
      <c r="B3355" t="s">
        <v>11022</v>
      </c>
      <c r="C3355">
        <v>1130.43</v>
      </c>
    </row>
    <row r="3356" spans="1:3">
      <c r="A3356" t="s">
        <v>11023</v>
      </c>
      <c r="B3356" t="s">
        <v>11024</v>
      </c>
      <c r="C3356">
        <v>1282.6099999999999</v>
      </c>
    </row>
    <row r="3357" spans="1:3">
      <c r="A3357" t="s">
        <v>11025</v>
      </c>
      <c r="B3357" t="s">
        <v>11026</v>
      </c>
      <c r="C3357">
        <v>1217.3900000000001</v>
      </c>
    </row>
    <row r="3358" spans="1:3">
      <c r="A3358" t="s">
        <v>11027</v>
      </c>
      <c r="B3358" t="s">
        <v>11028</v>
      </c>
      <c r="C3358">
        <v>1217.3900000000001</v>
      </c>
    </row>
    <row r="3359" spans="1:3">
      <c r="A3359" t="s">
        <v>11029</v>
      </c>
      <c r="B3359" t="s">
        <v>11030</v>
      </c>
      <c r="C3359">
        <v>1000</v>
      </c>
    </row>
    <row r="3360" spans="1:3">
      <c r="A3360" t="s">
        <v>11031</v>
      </c>
      <c r="B3360" t="s">
        <v>11032</v>
      </c>
      <c r="C3360">
        <v>1065.22</v>
      </c>
    </row>
    <row r="3361" spans="1:3">
      <c r="A3361" t="s">
        <v>11033</v>
      </c>
      <c r="B3361" t="s">
        <v>11034</v>
      </c>
      <c r="C3361">
        <v>1217.3900000000001</v>
      </c>
    </row>
    <row r="3362" spans="1:3">
      <c r="A3362" t="s">
        <v>11035</v>
      </c>
      <c r="B3362" t="s">
        <v>11036</v>
      </c>
      <c r="C3362">
        <v>1260.8699999999999</v>
      </c>
    </row>
    <row r="3363" spans="1:3">
      <c r="A3363" t="s">
        <v>11037</v>
      </c>
      <c r="B3363" t="s">
        <v>11038</v>
      </c>
      <c r="C3363">
        <v>1260.8699999999999</v>
      </c>
    </row>
    <row r="3364" spans="1:3">
      <c r="A3364" t="s">
        <v>11039</v>
      </c>
      <c r="B3364" t="s">
        <v>11040</v>
      </c>
      <c r="C3364">
        <v>1282.6099999999999</v>
      </c>
    </row>
    <row r="3365" spans="1:3">
      <c r="A3365" t="s">
        <v>11041</v>
      </c>
      <c r="B3365" t="s">
        <v>11042</v>
      </c>
      <c r="C3365">
        <v>1217.3900000000001</v>
      </c>
    </row>
    <row r="3366" spans="1:3">
      <c r="A3366" t="s">
        <v>11043</v>
      </c>
      <c r="B3366" t="s">
        <v>11044</v>
      </c>
      <c r="C3366">
        <v>1282.6099999999999</v>
      </c>
    </row>
    <row r="3367" spans="1:3">
      <c r="A3367" t="s">
        <v>11045</v>
      </c>
      <c r="B3367" t="s">
        <v>11046</v>
      </c>
      <c r="C3367">
        <v>1282.6099999999999</v>
      </c>
    </row>
    <row r="3368" spans="1:3">
      <c r="A3368" t="s">
        <v>11047</v>
      </c>
      <c r="B3368" t="s">
        <v>11048</v>
      </c>
      <c r="C3368">
        <v>1608.7</v>
      </c>
    </row>
    <row r="3369" spans="1:3">
      <c r="A3369" t="s">
        <v>11049</v>
      </c>
      <c r="B3369" t="s">
        <v>11050</v>
      </c>
      <c r="C3369">
        <v>1217.3900000000001</v>
      </c>
    </row>
    <row r="3370" spans="1:3">
      <c r="A3370" t="s">
        <v>11051</v>
      </c>
      <c r="B3370" t="s">
        <v>11052</v>
      </c>
      <c r="C3370">
        <v>1130.43</v>
      </c>
    </row>
    <row r="3371" spans="1:3">
      <c r="A3371" t="s">
        <v>11053</v>
      </c>
      <c r="B3371" t="s">
        <v>11054</v>
      </c>
      <c r="C3371">
        <v>1347.83</v>
      </c>
    </row>
    <row r="3372" spans="1:3">
      <c r="A3372" t="s">
        <v>11055</v>
      </c>
      <c r="B3372" t="s">
        <v>11056</v>
      </c>
      <c r="C3372">
        <v>1347.83</v>
      </c>
    </row>
    <row r="3373" spans="1:3">
      <c r="A3373" t="s">
        <v>11057</v>
      </c>
      <c r="B3373" t="s">
        <v>11058</v>
      </c>
      <c r="C3373">
        <v>1565.22</v>
      </c>
    </row>
    <row r="3374" spans="1:3">
      <c r="A3374" t="s">
        <v>11059</v>
      </c>
      <c r="B3374" t="s">
        <v>11060</v>
      </c>
      <c r="C3374">
        <v>760.87</v>
      </c>
    </row>
    <row r="3375" spans="1:3">
      <c r="A3375" t="s">
        <v>11061</v>
      </c>
      <c r="B3375" t="s">
        <v>11062</v>
      </c>
      <c r="C3375">
        <v>760.87</v>
      </c>
    </row>
    <row r="3376" spans="1:3">
      <c r="A3376" t="s">
        <v>11063</v>
      </c>
      <c r="B3376" t="s">
        <v>11064</v>
      </c>
      <c r="C3376">
        <v>1217.3900000000001</v>
      </c>
    </row>
    <row r="3377" spans="1:3">
      <c r="A3377" t="s">
        <v>11065</v>
      </c>
      <c r="B3377" t="s">
        <v>11066</v>
      </c>
      <c r="C3377">
        <v>1217.3900000000001</v>
      </c>
    </row>
    <row r="3378" spans="1:3">
      <c r="A3378" t="s">
        <v>11067</v>
      </c>
      <c r="B3378" t="s">
        <v>11068</v>
      </c>
      <c r="C3378">
        <v>1217.3900000000001</v>
      </c>
    </row>
    <row r="3379" spans="1:3">
      <c r="A3379" t="s">
        <v>11069</v>
      </c>
      <c r="B3379" t="s">
        <v>11070</v>
      </c>
      <c r="C3379">
        <v>1500</v>
      </c>
    </row>
    <row r="3380" spans="1:3">
      <c r="A3380" t="s">
        <v>11071</v>
      </c>
      <c r="B3380" t="s">
        <v>11072</v>
      </c>
      <c r="C3380">
        <v>826.09</v>
      </c>
    </row>
    <row r="3381" spans="1:3">
      <c r="A3381" t="s">
        <v>11073</v>
      </c>
      <c r="B3381" t="s">
        <v>11074</v>
      </c>
      <c r="C3381">
        <v>826.09</v>
      </c>
    </row>
    <row r="3382" spans="1:3">
      <c r="A3382" t="s">
        <v>11075</v>
      </c>
      <c r="B3382" t="s">
        <v>11076</v>
      </c>
      <c r="C3382">
        <v>1000</v>
      </c>
    </row>
    <row r="3383" spans="1:3">
      <c r="A3383" t="s">
        <v>11077</v>
      </c>
      <c r="B3383" t="s">
        <v>11078</v>
      </c>
      <c r="C3383">
        <v>1130.43</v>
      </c>
    </row>
    <row r="3384" spans="1:3">
      <c r="A3384" t="s">
        <v>11079</v>
      </c>
      <c r="B3384" t="s">
        <v>11080</v>
      </c>
      <c r="C3384">
        <v>1130.43</v>
      </c>
    </row>
    <row r="3385" spans="1:3">
      <c r="A3385" t="s">
        <v>11081</v>
      </c>
      <c r="B3385" t="s">
        <v>11082</v>
      </c>
      <c r="C3385">
        <v>1000</v>
      </c>
    </row>
    <row r="3386" spans="1:3">
      <c r="A3386" t="s">
        <v>11083</v>
      </c>
      <c r="B3386" t="s">
        <v>11084</v>
      </c>
      <c r="C3386">
        <v>1217.3900000000001</v>
      </c>
    </row>
    <row r="3387" spans="1:3">
      <c r="A3387" t="s">
        <v>11085</v>
      </c>
      <c r="B3387" t="s">
        <v>11086</v>
      </c>
      <c r="C3387">
        <v>782.61</v>
      </c>
    </row>
    <row r="3388" spans="1:3">
      <c r="A3388" t="s">
        <v>11087</v>
      </c>
      <c r="B3388" t="s">
        <v>11088</v>
      </c>
      <c r="C3388">
        <v>695.65</v>
      </c>
    </row>
    <row r="3389" spans="1:3">
      <c r="A3389" t="s">
        <v>11089</v>
      </c>
      <c r="B3389" t="s">
        <v>11090</v>
      </c>
      <c r="C3389">
        <v>1043.48</v>
      </c>
    </row>
    <row r="3390" spans="1:3">
      <c r="A3390" t="s">
        <v>11091</v>
      </c>
      <c r="B3390" t="s">
        <v>11092</v>
      </c>
      <c r="C3390">
        <v>1043.48</v>
      </c>
    </row>
    <row r="3391" spans="1:3">
      <c r="A3391" t="s">
        <v>11093</v>
      </c>
      <c r="B3391" t="s">
        <v>11094</v>
      </c>
      <c r="C3391">
        <v>1043.48</v>
      </c>
    </row>
    <row r="3392" spans="1:3">
      <c r="A3392" t="s">
        <v>11095</v>
      </c>
      <c r="B3392" t="s">
        <v>11096</v>
      </c>
      <c r="C3392">
        <v>1043.48</v>
      </c>
    </row>
    <row r="3393" spans="1:3">
      <c r="A3393" t="s">
        <v>11097</v>
      </c>
      <c r="B3393" t="s">
        <v>11098</v>
      </c>
      <c r="C3393">
        <v>1217.3900000000001</v>
      </c>
    </row>
    <row r="3394" spans="1:3">
      <c r="A3394" t="s">
        <v>11099</v>
      </c>
      <c r="B3394" t="s">
        <v>11100</v>
      </c>
      <c r="C3394">
        <v>1434.78</v>
      </c>
    </row>
    <row r="3395" spans="1:3">
      <c r="A3395" t="s">
        <v>11101</v>
      </c>
      <c r="B3395" t="s">
        <v>11102</v>
      </c>
      <c r="C3395">
        <v>1695.65</v>
      </c>
    </row>
    <row r="3396" spans="1:3">
      <c r="A3396" t="s">
        <v>11103</v>
      </c>
      <c r="B3396" t="s">
        <v>11104</v>
      </c>
      <c r="C3396">
        <v>1608.7</v>
      </c>
    </row>
    <row r="3397" spans="1:3">
      <c r="A3397" t="s">
        <v>11105</v>
      </c>
      <c r="B3397" t="s">
        <v>11106</v>
      </c>
      <c r="C3397">
        <v>1260.8699999999999</v>
      </c>
    </row>
    <row r="3398" spans="1:3">
      <c r="A3398" t="s">
        <v>11107</v>
      </c>
      <c r="B3398" t="s">
        <v>11108</v>
      </c>
      <c r="C3398">
        <v>1347.83</v>
      </c>
    </row>
    <row r="3399" spans="1:3">
      <c r="A3399" t="s">
        <v>11109</v>
      </c>
      <c r="B3399" t="s">
        <v>11110</v>
      </c>
      <c r="C3399">
        <v>1130.43</v>
      </c>
    </row>
    <row r="3400" spans="1:3">
      <c r="A3400" t="s">
        <v>11111</v>
      </c>
      <c r="B3400" t="s">
        <v>11112</v>
      </c>
      <c r="C3400">
        <v>1217.3900000000001</v>
      </c>
    </row>
    <row r="3401" spans="1:3">
      <c r="A3401" t="s">
        <v>11113</v>
      </c>
      <c r="B3401" t="s">
        <v>11114</v>
      </c>
      <c r="C3401">
        <v>1217.3900000000001</v>
      </c>
    </row>
    <row r="3402" spans="1:3">
      <c r="A3402" t="s">
        <v>11115</v>
      </c>
      <c r="B3402" t="s">
        <v>11116</v>
      </c>
      <c r="C3402">
        <v>1130.43</v>
      </c>
    </row>
    <row r="3403" spans="1:3">
      <c r="A3403" t="s">
        <v>11117</v>
      </c>
      <c r="B3403" t="s">
        <v>11118</v>
      </c>
      <c r="C3403">
        <v>1130.43</v>
      </c>
    </row>
    <row r="3404" spans="1:3">
      <c r="A3404" t="s">
        <v>11119</v>
      </c>
      <c r="B3404" t="s">
        <v>11120</v>
      </c>
      <c r="C3404">
        <v>1130.43</v>
      </c>
    </row>
    <row r="3405" spans="1:3">
      <c r="A3405" t="s">
        <v>11121</v>
      </c>
      <c r="B3405" t="s">
        <v>11122</v>
      </c>
      <c r="C3405">
        <v>1130.43</v>
      </c>
    </row>
    <row r="3406" spans="1:3">
      <c r="A3406" t="s">
        <v>11123</v>
      </c>
      <c r="B3406" t="s">
        <v>11124</v>
      </c>
      <c r="C3406">
        <v>1217.3900000000001</v>
      </c>
    </row>
    <row r="3407" spans="1:3">
      <c r="A3407" t="s">
        <v>11125</v>
      </c>
      <c r="B3407" t="s">
        <v>11126</v>
      </c>
      <c r="C3407">
        <v>1130.43</v>
      </c>
    </row>
    <row r="3408" spans="1:3">
      <c r="A3408" t="s">
        <v>11127</v>
      </c>
      <c r="B3408" t="s">
        <v>11128</v>
      </c>
      <c r="C3408">
        <v>1130.43</v>
      </c>
    </row>
    <row r="3409" spans="1:3">
      <c r="A3409" t="s">
        <v>11129</v>
      </c>
      <c r="B3409" t="s">
        <v>11130</v>
      </c>
      <c r="C3409">
        <v>1130.43</v>
      </c>
    </row>
    <row r="3410" spans="1:3">
      <c r="A3410" t="s">
        <v>11131</v>
      </c>
      <c r="B3410" t="s">
        <v>11132</v>
      </c>
      <c r="C3410">
        <v>782.61</v>
      </c>
    </row>
    <row r="3411" spans="1:3">
      <c r="A3411" t="s">
        <v>11133</v>
      </c>
      <c r="B3411" t="s">
        <v>11134</v>
      </c>
      <c r="C3411">
        <v>1217.3900000000001</v>
      </c>
    </row>
    <row r="3412" spans="1:3">
      <c r="A3412" t="s">
        <v>11135</v>
      </c>
      <c r="B3412" t="s">
        <v>11136</v>
      </c>
      <c r="C3412">
        <v>1217.3900000000001</v>
      </c>
    </row>
    <row r="3413" spans="1:3">
      <c r="A3413" t="s">
        <v>11137</v>
      </c>
      <c r="B3413" t="s">
        <v>11138</v>
      </c>
      <c r="C3413">
        <v>1217.3900000000001</v>
      </c>
    </row>
    <row r="3414" spans="1:3">
      <c r="A3414" t="s">
        <v>11139</v>
      </c>
      <c r="B3414" t="s">
        <v>11140</v>
      </c>
      <c r="C3414">
        <v>1217.3900000000001</v>
      </c>
    </row>
    <row r="3415" spans="1:3">
      <c r="A3415" t="s">
        <v>11141</v>
      </c>
      <c r="B3415" t="s">
        <v>11142</v>
      </c>
      <c r="C3415">
        <v>1217.3900000000001</v>
      </c>
    </row>
    <row r="3416" spans="1:3">
      <c r="A3416" t="s">
        <v>11143</v>
      </c>
      <c r="B3416" t="s">
        <v>11144</v>
      </c>
      <c r="C3416">
        <v>1282.6099999999999</v>
      </c>
    </row>
    <row r="3417" spans="1:3">
      <c r="A3417" t="s">
        <v>11145</v>
      </c>
      <c r="B3417" t="s">
        <v>11146</v>
      </c>
      <c r="C3417">
        <v>1217.3900000000001</v>
      </c>
    </row>
    <row r="3418" spans="1:3">
      <c r="A3418" t="s">
        <v>11147</v>
      </c>
      <c r="B3418" t="s">
        <v>11148</v>
      </c>
      <c r="C3418">
        <v>1217.3900000000001</v>
      </c>
    </row>
    <row r="3419" spans="1:3">
      <c r="A3419" t="s">
        <v>11149</v>
      </c>
      <c r="B3419" t="s">
        <v>11150</v>
      </c>
      <c r="C3419">
        <v>630.42999999999995</v>
      </c>
    </row>
    <row r="3420" spans="1:3">
      <c r="A3420" t="s">
        <v>11151</v>
      </c>
      <c r="B3420" t="s">
        <v>11152</v>
      </c>
      <c r="C3420">
        <v>1217.3900000000001</v>
      </c>
    </row>
    <row r="3421" spans="1:3">
      <c r="A3421" t="s">
        <v>11153</v>
      </c>
      <c r="B3421" t="s">
        <v>11154</v>
      </c>
      <c r="C3421">
        <v>1282.6099999999999</v>
      </c>
    </row>
    <row r="3422" spans="1:3">
      <c r="A3422" t="s">
        <v>11155</v>
      </c>
      <c r="B3422" t="s">
        <v>11156</v>
      </c>
      <c r="C3422">
        <v>1500</v>
      </c>
    </row>
    <row r="3423" spans="1:3">
      <c r="A3423" t="s">
        <v>11157</v>
      </c>
      <c r="B3423" t="s">
        <v>11158</v>
      </c>
      <c r="C3423">
        <v>1413.04</v>
      </c>
    </row>
    <row r="3424" spans="1:3">
      <c r="A3424" t="s">
        <v>11159</v>
      </c>
      <c r="B3424" t="s">
        <v>11160</v>
      </c>
      <c r="C3424">
        <v>1000</v>
      </c>
    </row>
    <row r="3425" spans="1:3">
      <c r="A3425" t="s">
        <v>11161</v>
      </c>
      <c r="B3425" t="s">
        <v>11162</v>
      </c>
      <c r="C3425">
        <v>1500</v>
      </c>
    </row>
    <row r="3426" spans="1:3">
      <c r="A3426" t="s">
        <v>11163</v>
      </c>
      <c r="B3426" t="s">
        <v>11164</v>
      </c>
      <c r="C3426">
        <v>1217.3900000000001</v>
      </c>
    </row>
    <row r="3427" spans="1:3">
      <c r="A3427" t="s">
        <v>11165</v>
      </c>
      <c r="B3427" t="s">
        <v>11166</v>
      </c>
      <c r="C3427">
        <v>1217.3900000000001</v>
      </c>
    </row>
    <row r="3428" spans="1:3">
      <c r="A3428" t="s">
        <v>11167</v>
      </c>
      <c r="B3428" t="s">
        <v>11168</v>
      </c>
      <c r="C3428">
        <v>1217.3900000000001</v>
      </c>
    </row>
    <row r="3429" spans="1:3">
      <c r="A3429" t="s">
        <v>11169</v>
      </c>
      <c r="B3429" t="s">
        <v>11170</v>
      </c>
      <c r="C3429">
        <v>1347.83</v>
      </c>
    </row>
    <row r="3430" spans="1:3">
      <c r="A3430" t="s">
        <v>11171</v>
      </c>
      <c r="B3430" t="s">
        <v>11172</v>
      </c>
      <c r="C3430">
        <v>1130.43</v>
      </c>
    </row>
    <row r="3431" spans="1:3">
      <c r="A3431" t="s">
        <v>11173</v>
      </c>
      <c r="B3431" t="s">
        <v>11174</v>
      </c>
      <c r="C3431">
        <v>1130.43</v>
      </c>
    </row>
    <row r="3432" spans="1:3">
      <c r="A3432" t="s">
        <v>11175</v>
      </c>
      <c r="B3432" t="s">
        <v>11176</v>
      </c>
      <c r="C3432">
        <v>1217.3900000000001</v>
      </c>
    </row>
    <row r="3433" spans="1:3">
      <c r="A3433" t="s">
        <v>11177</v>
      </c>
      <c r="B3433" t="s">
        <v>11178</v>
      </c>
      <c r="C3433">
        <v>1543.48</v>
      </c>
    </row>
    <row r="3434" spans="1:3">
      <c r="A3434" t="s">
        <v>11179</v>
      </c>
      <c r="B3434" t="s">
        <v>11180</v>
      </c>
      <c r="C3434">
        <v>1217.3900000000001</v>
      </c>
    </row>
    <row r="3435" spans="1:3">
      <c r="A3435" t="s">
        <v>11181</v>
      </c>
      <c r="B3435" t="s">
        <v>11182</v>
      </c>
      <c r="C3435">
        <v>1043.48</v>
      </c>
    </row>
    <row r="3436" spans="1:3">
      <c r="A3436" t="s">
        <v>11183</v>
      </c>
      <c r="B3436" t="s">
        <v>11184</v>
      </c>
      <c r="C3436">
        <v>1043.48</v>
      </c>
    </row>
    <row r="3437" spans="1:3">
      <c r="A3437" t="s">
        <v>11185</v>
      </c>
      <c r="B3437" t="s">
        <v>11186</v>
      </c>
      <c r="C3437">
        <v>1130.43</v>
      </c>
    </row>
    <row r="3438" spans="1:3">
      <c r="A3438" t="s">
        <v>11187</v>
      </c>
      <c r="B3438" t="s">
        <v>11188</v>
      </c>
      <c r="C3438">
        <v>1130.43</v>
      </c>
    </row>
    <row r="3439" spans="1:3">
      <c r="A3439" t="s">
        <v>11189</v>
      </c>
      <c r="B3439" t="s">
        <v>11190</v>
      </c>
      <c r="C3439">
        <v>1130.43</v>
      </c>
    </row>
    <row r="3440" spans="1:3">
      <c r="A3440" t="s">
        <v>11191</v>
      </c>
      <c r="B3440" t="s">
        <v>11192</v>
      </c>
      <c r="C3440">
        <v>1000</v>
      </c>
    </row>
    <row r="3441" spans="1:3">
      <c r="A3441" t="s">
        <v>11193</v>
      </c>
      <c r="B3441" t="s">
        <v>11194</v>
      </c>
      <c r="C3441">
        <v>1500</v>
      </c>
    </row>
    <row r="3442" spans="1:3">
      <c r="A3442" t="s">
        <v>11195</v>
      </c>
      <c r="B3442" t="s">
        <v>11196</v>
      </c>
      <c r="C3442">
        <v>1065.22</v>
      </c>
    </row>
    <row r="3443" spans="1:3">
      <c r="A3443" t="s">
        <v>11197</v>
      </c>
      <c r="B3443" t="s">
        <v>11198</v>
      </c>
      <c r="C3443">
        <v>913.04</v>
      </c>
    </row>
    <row r="3444" spans="1:3">
      <c r="A3444" t="s">
        <v>11199</v>
      </c>
      <c r="B3444" t="s">
        <v>11200</v>
      </c>
      <c r="C3444">
        <v>1130.43</v>
      </c>
    </row>
    <row r="3445" spans="1:3">
      <c r="A3445" t="s">
        <v>11201</v>
      </c>
      <c r="B3445" t="s">
        <v>11202</v>
      </c>
      <c r="C3445">
        <v>1130.43</v>
      </c>
    </row>
    <row r="3446" spans="1:3">
      <c r="A3446" t="s">
        <v>11203</v>
      </c>
      <c r="B3446" t="s">
        <v>11204</v>
      </c>
      <c r="C3446">
        <v>1500</v>
      </c>
    </row>
    <row r="3447" spans="1:3">
      <c r="A3447" t="s">
        <v>11205</v>
      </c>
      <c r="B3447" t="s">
        <v>11206</v>
      </c>
      <c r="C3447">
        <v>1217.3900000000001</v>
      </c>
    </row>
    <row r="3448" spans="1:3">
      <c r="A3448" t="s">
        <v>11207</v>
      </c>
      <c r="B3448" t="s">
        <v>11208</v>
      </c>
      <c r="C3448">
        <v>1000</v>
      </c>
    </row>
    <row r="3449" spans="1:3">
      <c r="A3449" t="s">
        <v>11209</v>
      </c>
      <c r="B3449" t="s">
        <v>11210</v>
      </c>
      <c r="C3449">
        <v>1217.3900000000001</v>
      </c>
    </row>
    <row r="3450" spans="1:3">
      <c r="A3450" t="s">
        <v>11211</v>
      </c>
      <c r="B3450" t="s">
        <v>11212</v>
      </c>
      <c r="C3450">
        <v>1282.6099999999999</v>
      </c>
    </row>
    <row r="3451" spans="1:3">
      <c r="A3451" t="s">
        <v>11213</v>
      </c>
      <c r="B3451" t="s">
        <v>11214</v>
      </c>
      <c r="C3451">
        <v>1065.22</v>
      </c>
    </row>
    <row r="3452" spans="1:3">
      <c r="A3452" t="s">
        <v>11215</v>
      </c>
      <c r="B3452" t="s">
        <v>11216</v>
      </c>
      <c r="C3452">
        <v>1065.22</v>
      </c>
    </row>
    <row r="3453" spans="1:3">
      <c r="A3453" t="s">
        <v>11217</v>
      </c>
      <c r="B3453" t="s">
        <v>11218</v>
      </c>
      <c r="C3453">
        <v>913.04</v>
      </c>
    </row>
    <row r="3454" spans="1:3">
      <c r="A3454" t="s">
        <v>11219</v>
      </c>
      <c r="B3454" t="s">
        <v>11220</v>
      </c>
      <c r="C3454">
        <v>1065.22</v>
      </c>
    </row>
    <row r="3455" spans="1:3">
      <c r="A3455" t="s">
        <v>11221</v>
      </c>
      <c r="B3455" t="s">
        <v>11222</v>
      </c>
      <c r="C3455">
        <v>1217.3900000000001</v>
      </c>
    </row>
    <row r="3456" spans="1:3">
      <c r="A3456" t="s">
        <v>11223</v>
      </c>
      <c r="B3456" t="s">
        <v>11224</v>
      </c>
      <c r="C3456">
        <v>1608.7</v>
      </c>
    </row>
    <row r="3457" spans="1:3">
      <c r="A3457" t="s">
        <v>11225</v>
      </c>
      <c r="B3457" t="s">
        <v>11226</v>
      </c>
      <c r="C3457">
        <v>1347.83</v>
      </c>
    </row>
    <row r="3458" spans="1:3">
      <c r="A3458" t="s">
        <v>11227</v>
      </c>
      <c r="B3458" t="s">
        <v>11228</v>
      </c>
      <c r="C3458">
        <v>1804.35</v>
      </c>
    </row>
    <row r="3459" spans="1:3">
      <c r="A3459" t="s">
        <v>11229</v>
      </c>
      <c r="B3459" t="s">
        <v>11230</v>
      </c>
      <c r="C3459">
        <v>1565.22</v>
      </c>
    </row>
    <row r="3460" spans="1:3">
      <c r="A3460" t="s">
        <v>11231</v>
      </c>
      <c r="B3460" t="s">
        <v>11232</v>
      </c>
      <c r="C3460">
        <v>1804.35</v>
      </c>
    </row>
    <row r="3461" spans="1:3">
      <c r="A3461" t="s">
        <v>11233</v>
      </c>
      <c r="B3461" t="s">
        <v>11234</v>
      </c>
      <c r="C3461">
        <v>847.83</v>
      </c>
    </row>
    <row r="3462" spans="1:3">
      <c r="A3462" t="s">
        <v>11235</v>
      </c>
      <c r="B3462" t="s">
        <v>11236</v>
      </c>
      <c r="C3462">
        <v>1000</v>
      </c>
    </row>
    <row r="3463" spans="1:3">
      <c r="A3463" t="s">
        <v>11237</v>
      </c>
      <c r="B3463" t="s">
        <v>11238</v>
      </c>
      <c r="C3463">
        <v>1282.6099999999999</v>
      </c>
    </row>
    <row r="3464" spans="1:3">
      <c r="A3464" t="s">
        <v>11239</v>
      </c>
      <c r="B3464" t="s">
        <v>11240</v>
      </c>
      <c r="C3464">
        <v>2000</v>
      </c>
    </row>
    <row r="3465" spans="1:3">
      <c r="A3465" t="s">
        <v>11241</v>
      </c>
      <c r="B3465" t="s">
        <v>11242</v>
      </c>
      <c r="C3465">
        <v>913.04</v>
      </c>
    </row>
    <row r="3466" spans="1:3">
      <c r="A3466" t="s">
        <v>11243</v>
      </c>
      <c r="B3466" t="s">
        <v>11244</v>
      </c>
      <c r="C3466">
        <v>913.04</v>
      </c>
    </row>
    <row r="3467" spans="1:3">
      <c r="A3467" t="s">
        <v>11245</v>
      </c>
      <c r="B3467" t="s">
        <v>11246</v>
      </c>
      <c r="C3467">
        <v>913.04</v>
      </c>
    </row>
    <row r="3468" spans="1:3">
      <c r="A3468" t="s">
        <v>11247</v>
      </c>
      <c r="B3468" t="s">
        <v>11248</v>
      </c>
      <c r="C3468">
        <v>1347.83</v>
      </c>
    </row>
    <row r="3469" spans="1:3">
      <c r="A3469" t="s">
        <v>11249</v>
      </c>
      <c r="B3469" t="s">
        <v>11250</v>
      </c>
      <c r="C3469">
        <v>1130.43</v>
      </c>
    </row>
    <row r="3470" spans="1:3">
      <c r="A3470" t="s">
        <v>11251</v>
      </c>
      <c r="B3470" t="s">
        <v>11252</v>
      </c>
      <c r="C3470">
        <v>1130.43</v>
      </c>
    </row>
    <row r="3471" spans="1:3">
      <c r="A3471" t="s">
        <v>11253</v>
      </c>
      <c r="B3471" t="s">
        <v>11254</v>
      </c>
      <c r="C3471">
        <v>1130.43</v>
      </c>
    </row>
    <row r="3472" spans="1:3">
      <c r="A3472" t="s">
        <v>11255</v>
      </c>
      <c r="B3472" t="s">
        <v>11256</v>
      </c>
      <c r="C3472">
        <v>1217.3900000000001</v>
      </c>
    </row>
    <row r="3473" spans="1:3">
      <c r="A3473" t="s">
        <v>11257</v>
      </c>
      <c r="B3473" t="s">
        <v>11258</v>
      </c>
      <c r="C3473">
        <v>1217.3900000000001</v>
      </c>
    </row>
    <row r="3474" spans="1:3">
      <c r="A3474" t="s">
        <v>11259</v>
      </c>
      <c r="B3474" t="s">
        <v>11260</v>
      </c>
      <c r="C3474">
        <v>1217.3900000000001</v>
      </c>
    </row>
    <row r="3475" spans="1:3">
      <c r="A3475" t="s">
        <v>11261</v>
      </c>
      <c r="B3475" t="s">
        <v>11262</v>
      </c>
      <c r="C3475">
        <v>1217.3900000000001</v>
      </c>
    </row>
    <row r="3476" spans="1:3">
      <c r="A3476" t="s">
        <v>11263</v>
      </c>
      <c r="B3476" t="s">
        <v>11264</v>
      </c>
      <c r="C3476">
        <v>1478.26</v>
      </c>
    </row>
    <row r="3477" spans="1:3">
      <c r="A3477" t="s">
        <v>11265</v>
      </c>
      <c r="B3477" t="s">
        <v>11266</v>
      </c>
      <c r="C3477">
        <v>1391.3</v>
      </c>
    </row>
    <row r="3478" spans="1:3">
      <c r="A3478" t="s">
        <v>11267</v>
      </c>
      <c r="B3478" t="s">
        <v>11268</v>
      </c>
      <c r="C3478">
        <v>1478.26</v>
      </c>
    </row>
    <row r="3479" spans="1:3">
      <c r="A3479" t="s">
        <v>11269</v>
      </c>
      <c r="B3479" t="s">
        <v>11270</v>
      </c>
      <c r="C3479">
        <v>1217.3900000000001</v>
      </c>
    </row>
    <row r="3480" spans="1:3">
      <c r="A3480" t="s">
        <v>11271</v>
      </c>
      <c r="B3480" t="s">
        <v>11272</v>
      </c>
      <c r="C3480">
        <v>1217.3900000000001</v>
      </c>
    </row>
    <row r="3481" spans="1:3">
      <c r="A3481" t="s">
        <v>11273</v>
      </c>
      <c r="B3481" t="s">
        <v>11274</v>
      </c>
      <c r="C3481">
        <v>1217.3900000000001</v>
      </c>
    </row>
    <row r="3482" spans="1:3">
      <c r="A3482" t="s">
        <v>11275</v>
      </c>
      <c r="B3482" t="s">
        <v>11276</v>
      </c>
      <c r="C3482">
        <v>1217.3900000000001</v>
      </c>
    </row>
    <row r="3483" spans="1:3">
      <c r="A3483" t="s">
        <v>11277</v>
      </c>
      <c r="B3483" t="s">
        <v>11278</v>
      </c>
      <c r="C3483">
        <v>1217.3900000000001</v>
      </c>
    </row>
    <row r="3484" spans="1:3">
      <c r="A3484" t="s">
        <v>11279</v>
      </c>
      <c r="B3484" t="s">
        <v>11280</v>
      </c>
      <c r="C3484">
        <v>739.13</v>
      </c>
    </row>
    <row r="3485" spans="1:3">
      <c r="A3485" t="s">
        <v>11281</v>
      </c>
      <c r="B3485" t="s">
        <v>11282</v>
      </c>
      <c r="C3485">
        <v>1391.3</v>
      </c>
    </row>
    <row r="3486" spans="1:3">
      <c r="A3486" t="s">
        <v>11283</v>
      </c>
      <c r="B3486" t="s">
        <v>11284</v>
      </c>
      <c r="C3486">
        <v>1043.48</v>
      </c>
    </row>
    <row r="3487" spans="1:3">
      <c r="A3487" t="s">
        <v>11285</v>
      </c>
      <c r="B3487" t="s">
        <v>11286</v>
      </c>
      <c r="C3487">
        <v>1217.3900000000001</v>
      </c>
    </row>
    <row r="3488" spans="1:3">
      <c r="A3488" t="s">
        <v>11287</v>
      </c>
      <c r="B3488" t="s">
        <v>11288</v>
      </c>
      <c r="C3488">
        <v>695.65</v>
      </c>
    </row>
    <row r="3489" spans="1:3">
      <c r="A3489" t="s">
        <v>11289</v>
      </c>
      <c r="B3489" t="s">
        <v>11290</v>
      </c>
      <c r="C3489">
        <v>1217.3900000000001</v>
      </c>
    </row>
    <row r="3490" spans="1:3">
      <c r="A3490" t="s">
        <v>11291</v>
      </c>
      <c r="B3490" t="s">
        <v>11292</v>
      </c>
      <c r="C3490">
        <v>913.04</v>
      </c>
    </row>
    <row r="3491" spans="1:3">
      <c r="A3491" t="s">
        <v>11293</v>
      </c>
      <c r="B3491" t="s">
        <v>11294</v>
      </c>
      <c r="C3491">
        <v>1000</v>
      </c>
    </row>
    <row r="3492" spans="1:3">
      <c r="A3492" t="s">
        <v>11295</v>
      </c>
      <c r="B3492" t="s">
        <v>11296</v>
      </c>
      <c r="C3492">
        <v>913.04</v>
      </c>
    </row>
    <row r="3493" spans="1:3">
      <c r="A3493" t="s">
        <v>11297</v>
      </c>
      <c r="B3493" t="s">
        <v>11298</v>
      </c>
      <c r="C3493">
        <v>913.04</v>
      </c>
    </row>
    <row r="3494" spans="1:3">
      <c r="A3494" t="s">
        <v>11299</v>
      </c>
      <c r="B3494" t="s">
        <v>11300</v>
      </c>
      <c r="C3494">
        <v>1217.3900000000001</v>
      </c>
    </row>
    <row r="3495" spans="1:3">
      <c r="A3495" t="s">
        <v>11301</v>
      </c>
      <c r="B3495" t="s">
        <v>11302</v>
      </c>
      <c r="C3495">
        <v>1217.3900000000001</v>
      </c>
    </row>
    <row r="3496" spans="1:3">
      <c r="A3496" t="s">
        <v>11303</v>
      </c>
      <c r="B3496" t="s">
        <v>11304</v>
      </c>
      <c r="C3496">
        <v>1130.43</v>
      </c>
    </row>
    <row r="3497" spans="1:3">
      <c r="A3497" t="s">
        <v>11305</v>
      </c>
      <c r="B3497" t="s">
        <v>11306</v>
      </c>
      <c r="C3497">
        <v>1217.3900000000001</v>
      </c>
    </row>
    <row r="3498" spans="1:3">
      <c r="A3498" t="s">
        <v>11307</v>
      </c>
      <c r="B3498" t="s">
        <v>11308</v>
      </c>
      <c r="C3498">
        <v>1130.43</v>
      </c>
    </row>
    <row r="3499" spans="1:3">
      <c r="A3499" t="s">
        <v>11309</v>
      </c>
      <c r="B3499" t="s">
        <v>11310</v>
      </c>
      <c r="C3499">
        <v>1597.83</v>
      </c>
    </row>
    <row r="3500" spans="1:3">
      <c r="A3500" t="s">
        <v>11311</v>
      </c>
      <c r="B3500" t="s">
        <v>11312</v>
      </c>
      <c r="C3500">
        <v>1282.6099999999999</v>
      </c>
    </row>
    <row r="3501" spans="1:3">
      <c r="A3501" t="s">
        <v>11313</v>
      </c>
      <c r="B3501" t="s">
        <v>11314</v>
      </c>
      <c r="C3501">
        <v>1717.39</v>
      </c>
    </row>
    <row r="3502" spans="1:3">
      <c r="A3502" t="s">
        <v>11315</v>
      </c>
      <c r="B3502" t="s">
        <v>11316</v>
      </c>
      <c r="C3502">
        <v>1717.39</v>
      </c>
    </row>
    <row r="3503" spans="1:3">
      <c r="A3503" t="s">
        <v>11317</v>
      </c>
      <c r="B3503" t="s">
        <v>11318</v>
      </c>
      <c r="C3503">
        <v>1130.43</v>
      </c>
    </row>
    <row r="3504" spans="1:3">
      <c r="A3504" t="s">
        <v>11319</v>
      </c>
      <c r="B3504" t="s">
        <v>11320</v>
      </c>
      <c r="C3504">
        <v>1130.43</v>
      </c>
    </row>
    <row r="3505" spans="1:3">
      <c r="A3505" t="s">
        <v>11321</v>
      </c>
      <c r="B3505" t="s">
        <v>11322</v>
      </c>
      <c r="C3505">
        <v>1130.43</v>
      </c>
    </row>
    <row r="3506" spans="1:3">
      <c r="A3506" t="s">
        <v>11323</v>
      </c>
      <c r="B3506" t="s">
        <v>11324</v>
      </c>
      <c r="C3506">
        <v>1000</v>
      </c>
    </row>
    <row r="3507" spans="1:3">
      <c r="A3507" t="s">
        <v>11325</v>
      </c>
      <c r="B3507" t="s">
        <v>11326</v>
      </c>
      <c r="C3507">
        <v>1000</v>
      </c>
    </row>
    <row r="3508" spans="1:3">
      <c r="A3508" t="s">
        <v>11327</v>
      </c>
      <c r="B3508" t="s">
        <v>11328</v>
      </c>
      <c r="C3508">
        <v>1347.83</v>
      </c>
    </row>
    <row r="3509" spans="1:3">
      <c r="A3509" t="s">
        <v>11329</v>
      </c>
      <c r="B3509" t="s">
        <v>11330</v>
      </c>
      <c r="C3509">
        <v>1456.52</v>
      </c>
    </row>
    <row r="3510" spans="1:3">
      <c r="A3510" t="s">
        <v>11331</v>
      </c>
      <c r="B3510" t="s">
        <v>11332</v>
      </c>
      <c r="C3510">
        <v>1456.52</v>
      </c>
    </row>
    <row r="3511" spans="1:3">
      <c r="A3511" t="s">
        <v>11333</v>
      </c>
      <c r="B3511" t="s">
        <v>11334</v>
      </c>
      <c r="C3511">
        <v>1130.43</v>
      </c>
    </row>
    <row r="3512" spans="1:3">
      <c r="A3512" t="s">
        <v>11335</v>
      </c>
      <c r="B3512" t="s">
        <v>11336</v>
      </c>
      <c r="C3512">
        <v>1130.43</v>
      </c>
    </row>
    <row r="3513" spans="1:3">
      <c r="A3513" t="s">
        <v>11337</v>
      </c>
      <c r="B3513" t="s">
        <v>11338</v>
      </c>
      <c r="C3513">
        <v>1130.43</v>
      </c>
    </row>
    <row r="3514" spans="1:3">
      <c r="A3514" t="s">
        <v>11339</v>
      </c>
      <c r="B3514" t="s">
        <v>11340</v>
      </c>
      <c r="C3514">
        <v>1043.48</v>
      </c>
    </row>
    <row r="3515" spans="1:3">
      <c r="A3515" t="s">
        <v>11341</v>
      </c>
      <c r="B3515" t="s">
        <v>11342</v>
      </c>
      <c r="C3515">
        <v>1043.48</v>
      </c>
    </row>
    <row r="3516" spans="1:3">
      <c r="A3516" t="s">
        <v>11343</v>
      </c>
      <c r="B3516" t="s">
        <v>11344</v>
      </c>
      <c r="C3516">
        <v>1902.17</v>
      </c>
    </row>
    <row r="3517" spans="1:3">
      <c r="A3517" t="s">
        <v>11345</v>
      </c>
      <c r="B3517" t="s">
        <v>11346</v>
      </c>
      <c r="C3517">
        <v>1586.96</v>
      </c>
    </row>
    <row r="3518" spans="1:3">
      <c r="A3518" t="s">
        <v>11347</v>
      </c>
      <c r="B3518" t="s">
        <v>11348</v>
      </c>
      <c r="C3518">
        <v>1391.3</v>
      </c>
    </row>
    <row r="3519" spans="1:3">
      <c r="A3519" t="s">
        <v>11349</v>
      </c>
      <c r="B3519" t="s">
        <v>11350</v>
      </c>
      <c r="C3519">
        <v>782.61</v>
      </c>
    </row>
    <row r="3520" spans="1:3">
      <c r="A3520" t="s">
        <v>11351</v>
      </c>
      <c r="B3520" t="s">
        <v>11352</v>
      </c>
      <c r="C3520">
        <v>1586.96</v>
      </c>
    </row>
    <row r="3521" spans="1:3">
      <c r="A3521" t="s">
        <v>11353</v>
      </c>
      <c r="B3521" t="s">
        <v>11354</v>
      </c>
      <c r="C3521">
        <v>913.04</v>
      </c>
    </row>
    <row r="3522" spans="1:3">
      <c r="A3522" t="s">
        <v>11355</v>
      </c>
      <c r="B3522" t="s">
        <v>11356</v>
      </c>
      <c r="C3522">
        <v>1293.48</v>
      </c>
    </row>
    <row r="3523" spans="1:3">
      <c r="A3523" t="s">
        <v>11357</v>
      </c>
      <c r="B3523" t="s">
        <v>11358</v>
      </c>
      <c r="C3523">
        <v>1217.3900000000001</v>
      </c>
    </row>
    <row r="3524" spans="1:3">
      <c r="A3524" t="s">
        <v>11359</v>
      </c>
      <c r="B3524" t="s">
        <v>11360</v>
      </c>
      <c r="C3524">
        <v>782.61</v>
      </c>
    </row>
    <row r="3525" spans="1:3">
      <c r="A3525" t="s">
        <v>11361</v>
      </c>
      <c r="B3525" t="s">
        <v>11362</v>
      </c>
      <c r="C3525">
        <v>1000</v>
      </c>
    </row>
    <row r="3526" spans="1:3">
      <c r="A3526" t="s">
        <v>11363</v>
      </c>
      <c r="B3526" t="s">
        <v>11364</v>
      </c>
      <c r="C3526">
        <v>782.61</v>
      </c>
    </row>
    <row r="3527" spans="1:3">
      <c r="A3527" t="s">
        <v>11365</v>
      </c>
      <c r="B3527" t="s">
        <v>11366</v>
      </c>
      <c r="C3527">
        <v>1000</v>
      </c>
    </row>
    <row r="3528" spans="1:3">
      <c r="A3528" t="s">
        <v>11367</v>
      </c>
      <c r="B3528" t="s">
        <v>11368</v>
      </c>
      <c r="C3528">
        <v>1000</v>
      </c>
    </row>
    <row r="3529" spans="1:3">
      <c r="A3529" t="s">
        <v>11369</v>
      </c>
      <c r="B3529" t="s">
        <v>11370</v>
      </c>
      <c r="C3529">
        <v>1000</v>
      </c>
    </row>
    <row r="3530" spans="1:3">
      <c r="A3530" t="s">
        <v>11371</v>
      </c>
      <c r="B3530" t="s">
        <v>11372</v>
      </c>
      <c r="C3530">
        <v>1217.3900000000001</v>
      </c>
    </row>
    <row r="3531" spans="1:3">
      <c r="A3531" t="s">
        <v>11373</v>
      </c>
      <c r="B3531" t="s">
        <v>11374</v>
      </c>
      <c r="C3531">
        <v>1130.43</v>
      </c>
    </row>
    <row r="3532" spans="1:3">
      <c r="A3532" t="s">
        <v>11375</v>
      </c>
      <c r="B3532" t="s">
        <v>11376</v>
      </c>
      <c r="C3532">
        <v>1130.43</v>
      </c>
    </row>
    <row r="3533" spans="1:3">
      <c r="A3533" t="s">
        <v>11377</v>
      </c>
      <c r="B3533" t="s">
        <v>11378</v>
      </c>
      <c r="C3533">
        <v>1130.43</v>
      </c>
    </row>
    <row r="3534" spans="1:3">
      <c r="A3534" t="s">
        <v>11379</v>
      </c>
      <c r="B3534" t="s">
        <v>11380</v>
      </c>
      <c r="C3534">
        <v>1130.43</v>
      </c>
    </row>
    <row r="3535" spans="1:3">
      <c r="A3535" t="s">
        <v>11381</v>
      </c>
      <c r="B3535" t="s">
        <v>11382</v>
      </c>
      <c r="C3535">
        <v>1217.3900000000001</v>
      </c>
    </row>
    <row r="3536" spans="1:3">
      <c r="A3536" t="s">
        <v>11383</v>
      </c>
      <c r="B3536" t="s">
        <v>11384</v>
      </c>
      <c r="C3536">
        <v>782.61</v>
      </c>
    </row>
    <row r="3537" spans="1:3">
      <c r="A3537" t="s">
        <v>11385</v>
      </c>
      <c r="B3537" t="s">
        <v>11386</v>
      </c>
      <c r="C3537">
        <v>1000</v>
      </c>
    </row>
    <row r="3538" spans="1:3">
      <c r="A3538" t="s">
        <v>11387</v>
      </c>
      <c r="B3538" t="s">
        <v>11388</v>
      </c>
      <c r="C3538">
        <v>1000</v>
      </c>
    </row>
    <row r="3539" spans="1:3">
      <c r="A3539" t="s">
        <v>11389</v>
      </c>
      <c r="B3539" t="s">
        <v>11390</v>
      </c>
      <c r="C3539">
        <v>913.04</v>
      </c>
    </row>
    <row r="3540" spans="1:3">
      <c r="A3540" t="s">
        <v>11391</v>
      </c>
      <c r="B3540" t="s">
        <v>11392</v>
      </c>
      <c r="C3540">
        <v>1000</v>
      </c>
    </row>
    <row r="3541" spans="1:3">
      <c r="A3541" t="s">
        <v>11393</v>
      </c>
      <c r="B3541" t="s">
        <v>11394</v>
      </c>
      <c r="C3541">
        <v>1217.3900000000001</v>
      </c>
    </row>
    <row r="3542" spans="1:3">
      <c r="A3542" t="s">
        <v>11395</v>
      </c>
      <c r="B3542" t="s">
        <v>11396</v>
      </c>
      <c r="C3542">
        <v>1217.3900000000001</v>
      </c>
    </row>
    <row r="3543" spans="1:3">
      <c r="A3543" t="s">
        <v>11397</v>
      </c>
      <c r="B3543" t="s">
        <v>11398</v>
      </c>
      <c r="C3543">
        <v>1217.3900000000001</v>
      </c>
    </row>
    <row r="3544" spans="1:3">
      <c r="A3544" t="s">
        <v>11399</v>
      </c>
      <c r="B3544" t="s">
        <v>11400</v>
      </c>
      <c r="C3544">
        <v>1217.3900000000001</v>
      </c>
    </row>
    <row r="3545" spans="1:3">
      <c r="A3545" t="s">
        <v>11401</v>
      </c>
      <c r="B3545" t="s">
        <v>11402</v>
      </c>
      <c r="C3545">
        <v>1217.3900000000001</v>
      </c>
    </row>
    <row r="3546" spans="1:3">
      <c r="A3546" t="s">
        <v>11403</v>
      </c>
      <c r="B3546" t="s">
        <v>11404</v>
      </c>
      <c r="C3546">
        <v>1130.43</v>
      </c>
    </row>
    <row r="3547" spans="1:3">
      <c r="A3547" t="s">
        <v>11405</v>
      </c>
      <c r="B3547" t="s">
        <v>11406</v>
      </c>
      <c r="C3547">
        <v>913.04</v>
      </c>
    </row>
    <row r="3548" spans="1:3">
      <c r="A3548" t="s">
        <v>11407</v>
      </c>
      <c r="B3548" t="s">
        <v>11408</v>
      </c>
      <c r="C3548">
        <v>1500</v>
      </c>
    </row>
    <row r="3549" spans="1:3">
      <c r="A3549" t="s">
        <v>11409</v>
      </c>
      <c r="B3549" t="s">
        <v>11410</v>
      </c>
      <c r="C3549">
        <v>1130.43</v>
      </c>
    </row>
    <row r="3550" spans="1:3">
      <c r="A3550" t="s">
        <v>11411</v>
      </c>
      <c r="B3550" t="s">
        <v>11412</v>
      </c>
      <c r="C3550">
        <v>1000</v>
      </c>
    </row>
    <row r="3551" spans="1:3">
      <c r="A3551" t="s">
        <v>11413</v>
      </c>
      <c r="B3551" t="s">
        <v>11414</v>
      </c>
      <c r="C3551">
        <v>1130.43</v>
      </c>
    </row>
    <row r="3552" spans="1:3">
      <c r="A3552" t="s">
        <v>11415</v>
      </c>
      <c r="B3552" t="s">
        <v>11416</v>
      </c>
      <c r="C3552">
        <v>1130.43</v>
      </c>
    </row>
    <row r="3553" spans="1:3">
      <c r="A3553" t="s">
        <v>11417</v>
      </c>
      <c r="B3553" t="s">
        <v>11418</v>
      </c>
      <c r="C3553">
        <v>1043.48</v>
      </c>
    </row>
    <row r="3554" spans="1:3">
      <c r="A3554" t="s">
        <v>11419</v>
      </c>
      <c r="B3554" t="s">
        <v>11420</v>
      </c>
      <c r="C3554">
        <v>1043.48</v>
      </c>
    </row>
    <row r="3555" spans="1:3">
      <c r="A3555" t="s">
        <v>11421</v>
      </c>
      <c r="B3555" t="s">
        <v>11422</v>
      </c>
      <c r="C3555">
        <v>1130.43</v>
      </c>
    </row>
    <row r="3556" spans="1:3">
      <c r="A3556" t="s">
        <v>11423</v>
      </c>
      <c r="B3556" t="s">
        <v>11424</v>
      </c>
      <c r="C3556">
        <v>1260.8699999999999</v>
      </c>
    </row>
    <row r="3557" spans="1:3">
      <c r="A3557" t="s">
        <v>11425</v>
      </c>
      <c r="B3557" t="s">
        <v>11426</v>
      </c>
      <c r="C3557">
        <v>1347.83</v>
      </c>
    </row>
    <row r="3558" spans="1:3">
      <c r="A3558" t="s">
        <v>11427</v>
      </c>
      <c r="B3558" t="s">
        <v>11428</v>
      </c>
      <c r="C3558">
        <v>1500</v>
      </c>
    </row>
    <row r="3559" spans="1:3">
      <c r="A3559" t="s">
        <v>11429</v>
      </c>
      <c r="B3559" t="s">
        <v>11430</v>
      </c>
      <c r="C3559">
        <v>1608.7</v>
      </c>
    </row>
    <row r="3560" spans="1:3">
      <c r="A3560" t="s">
        <v>11431</v>
      </c>
      <c r="B3560" t="s">
        <v>11432</v>
      </c>
      <c r="C3560">
        <v>1000</v>
      </c>
    </row>
    <row r="3561" spans="1:3">
      <c r="A3561" t="s">
        <v>11433</v>
      </c>
      <c r="B3561" t="s">
        <v>11434</v>
      </c>
      <c r="C3561">
        <v>1000</v>
      </c>
    </row>
    <row r="3562" spans="1:3">
      <c r="A3562" t="s">
        <v>11435</v>
      </c>
      <c r="B3562" t="s">
        <v>11436</v>
      </c>
      <c r="C3562">
        <v>1000</v>
      </c>
    </row>
    <row r="3563" spans="1:3">
      <c r="A3563" t="s">
        <v>11437</v>
      </c>
      <c r="B3563" t="s">
        <v>11438</v>
      </c>
      <c r="C3563">
        <v>1217.3900000000001</v>
      </c>
    </row>
    <row r="3564" spans="1:3">
      <c r="A3564" t="s">
        <v>11439</v>
      </c>
      <c r="B3564" t="s">
        <v>11440</v>
      </c>
      <c r="C3564">
        <v>1130.43</v>
      </c>
    </row>
    <row r="3565" spans="1:3">
      <c r="A3565" t="s">
        <v>11441</v>
      </c>
      <c r="B3565" t="s">
        <v>11442</v>
      </c>
      <c r="C3565">
        <v>1130.43</v>
      </c>
    </row>
    <row r="3566" spans="1:3">
      <c r="A3566" t="s">
        <v>11443</v>
      </c>
      <c r="B3566" t="s">
        <v>11444</v>
      </c>
      <c r="C3566">
        <v>1217.3900000000001</v>
      </c>
    </row>
    <row r="3567" spans="1:3">
      <c r="A3567" t="s">
        <v>11445</v>
      </c>
      <c r="B3567" t="s">
        <v>11446</v>
      </c>
      <c r="C3567">
        <v>1217.3900000000001</v>
      </c>
    </row>
    <row r="3568" spans="1:3">
      <c r="A3568" t="s">
        <v>11447</v>
      </c>
      <c r="B3568" t="s">
        <v>11448</v>
      </c>
      <c r="C3568">
        <v>913.04</v>
      </c>
    </row>
    <row r="3569" spans="1:3">
      <c r="A3569" t="s">
        <v>11449</v>
      </c>
      <c r="B3569" t="s">
        <v>11450</v>
      </c>
      <c r="C3569">
        <v>1347.83</v>
      </c>
    </row>
    <row r="3570" spans="1:3">
      <c r="A3570" t="s">
        <v>11451</v>
      </c>
      <c r="B3570" t="s">
        <v>11452</v>
      </c>
      <c r="C3570">
        <v>1282.6099999999999</v>
      </c>
    </row>
    <row r="3571" spans="1:3">
      <c r="A3571" t="s">
        <v>11453</v>
      </c>
      <c r="B3571" t="s">
        <v>11454</v>
      </c>
      <c r="C3571">
        <v>1043.48</v>
      </c>
    </row>
    <row r="3572" spans="1:3">
      <c r="A3572" t="s">
        <v>11455</v>
      </c>
      <c r="B3572" t="s">
        <v>11456</v>
      </c>
      <c r="C3572">
        <v>1000</v>
      </c>
    </row>
    <row r="3573" spans="1:3">
      <c r="A3573" t="s">
        <v>11457</v>
      </c>
      <c r="B3573" t="s">
        <v>11458</v>
      </c>
      <c r="C3573">
        <v>826.09</v>
      </c>
    </row>
    <row r="3574" spans="1:3">
      <c r="A3574" t="s">
        <v>11459</v>
      </c>
      <c r="B3574" t="s">
        <v>11460</v>
      </c>
      <c r="C3574">
        <v>1043.48</v>
      </c>
    </row>
    <row r="3575" spans="1:3">
      <c r="A3575" t="s">
        <v>11461</v>
      </c>
      <c r="B3575" t="s">
        <v>11462</v>
      </c>
      <c r="C3575">
        <v>1130.43</v>
      </c>
    </row>
    <row r="3576" spans="1:3">
      <c r="A3576" t="s">
        <v>11463</v>
      </c>
      <c r="B3576" t="s">
        <v>11464</v>
      </c>
      <c r="C3576">
        <v>1130.43</v>
      </c>
    </row>
    <row r="3577" spans="1:3">
      <c r="A3577" t="s">
        <v>11465</v>
      </c>
      <c r="B3577" t="s">
        <v>11466</v>
      </c>
      <c r="C3577">
        <v>1260.8699999999999</v>
      </c>
    </row>
    <row r="3578" spans="1:3">
      <c r="A3578" t="s">
        <v>11467</v>
      </c>
      <c r="B3578" t="s">
        <v>11468</v>
      </c>
      <c r="C3578">
        <v>1043.48</v>
      </c>
    </row>
    <row r="3579" spans="1:3">
      <c r="A3579" t="s">
        <v>11469</v>
      </c>
      <c r="B3579" t="s">
        <v>11470</v>
      </c>
      <c r="C3579">
        <v>1217.3900000000001</v>
      </c>
    </row>
    <row r="3580" spans="1:3">
      <c r="A3580" t="s">
        <v>11471</v>
      </c>
      <c r="B3580" t="s">
        <v>11472</v>
      </c>
      <c r="C3580">
        <v>1043.48</v>
      </c>
    </row>
    <row r="3581" spans="1:3">
      <c r="A3581" t="s">
        <v>11473</v>
      </c>
      <c r="B3581" t="s">
        <v>11474</v>
      </c>
      <c r="C3581">
        <v>1000</v>
      </c>
    </row>
    <row r="3582" spans="1:3">
      <c r="A3582" t="s">
        <v>11475</v>
      </c>
      <c r="B3582" t="s">
        <v>11476</v>
      </c>
      <c r="C3582">
        <v>847.83</v>
      </c>
    </row>
    <row r="3583" spans="1:3">
      <c r="A3583" t="s">
        <v>11477</v>
      </c>
      <c r="B3583" t="s">
        <v>11478</v>
      </c>
      <c r="C3583">
        <v>913.04</v>
      </c>
    </row>
    <row r="3584" spans="1:3">
      <c r="A3584" t="s">
        <v>11479</v>
      </c>
      <c r="B3584" t="s">
        <v>11480</v>
      </c>
      <c r="C3584">
        <v>1217.3900000000001</v>
      </c>
    </row>
    <row r="3585" spans="1:3">
      <c r="A3585" t="s">
        <v>11481</v>
      </c>
      <c r="B3585" t="s">
        <v>11482</v>
      </c>
      <c r="C3585">
        <v>1000</v>
      </c>
    </row>
    <row r="3586" spans="1:3">
      <c r="A3586" t="s">
        <v>11483</v>
      </c>
      <c r="B3586" t="s">
        <v>11484</v>
      </c>
      <c r="C3586">
        <v>1217.3900000000001</v>
      </c>
    </row>
    <row r="3587" spans="1:3">
      <c r="A3587" t="s">
        <v>11485</v>
      </c>
      <c r="B3587" t="s">
        <v>11486</v>
      </c>
      <c r="C3587">
        <v>1282.6099999999999</v>
      </c>
    </row>
    <row r="3588" spans="1:3">
      <c r="A3588" t="s">
        <v>11487</v>
      </c>
      <c r="B3588" t="s">
        <v>11488</v>
      </c>
      <c r="C3588">
        <v>1413.04</v>
      </c>
    </row>
    <row r="3589" spans="1:3">
      <c r="A3589" t="s">
        <v>11489</v>
      </c>
      <c r="B3589" t="s">
        <v>11490</v>
      </c>
      <c r="C3589">
        <v>1000</v>
      </c>
    </row>
    <row r="3590" spans="1:3">
      <c r="A3590" t="s">
        <v>11491</v>
      </c>
      <c r="B3590" t="s">
        <v>11492</v>
      </c>
      <c r="C3590">
        <v>1282.6099999999999</v>
      </c>
    </row>
    <row r="3591" spans="1:3">
      <c r="A3591" t="s">
        <v>11493</v>
      </c>
      <c r="B3591" t="s">
        <v>11494</v>
      </c>
      <c r="C3591">
        <v>913.04</v>
      </c>
    </row>
    <row r="3592" spans="1:3">
      <c r="A3592" t="s">
        <v>11495</v>
      </c>
      <c r="B3592" t="s">
        <v>11496</v>
      </c>
      <c r="C3592">
        <v>913.04</v>
      </c>
    </row>
    <row r="3593" spans="1:3">
      <c r="A3593" t="s">
        <v>11497</v>
      </c>
      <c r="B3593" t="s">
        <v>11498</v>
      </c>
      <c r="C3593">
        <v>913.04</v>
      </c>
    </row>
    <row r="3594" spans="1:3">
      <c r="A3594" t="s">
        <v>11499</v>
      </c>
      <c r="B3594" t="s">
        <v>11500</v>
      </c>
      <c r="C3594">
        <v>913.04</v>
      </c>
    </row>
    <row r="3595" spans="1:3">
      <c r="A3595" t="s">
        <v>11501</v>
      </c>
      <c r="B3595" t="s">
        <v>11502</v>
      </c>
      <c r="C3595">
        <v>1000</v>
      </c>
    </row>
    <row r="3596" spans="1:3">
      <c r="A3596" t="s">
        <v>11503</v>
      </c>
      <c r="B3596" t="s">
        <v>11504</v>
      </c>
      <c r="C3596">
        <v>1043.48</v>
      </c>
    </row>
    <row r="3597" spans="1:3">
      <c r="A3597" t="s">
        <v>11505</v>
      </c>
      <c r="B3597" t="s">
        <v>11506</v>
      </c>
      <c r="C3597">
        <v>1347.83</v>
      </c>
    </row>
    <row r="3598" spans="1:3">
      <c r="A3598" t="s">
        <v>11507</v>
      </c>
      <c r="B3598" t="s">
        <v>11508</v>
      </c>
      <c r="C3598">
        <v>1130.43</v>
      </c>
    </row>
    <row r="3599" spans="1:3">
      <c r="A3599" t="s">
        <v>11509</v>
      </c>
      <c r="B3599" t="s">
        <v>11510</v>
      </c>
      <c r="C3599">
        <v>1130.43</v>
      </c>
    </row>
    <row r="3600" spans="1:3">
      <c r="A3600" t="s">
        <v>11511</v>
      </c>
      <c r="B3600" t="s">
        <v>11512</v>
      </c>
      <c r="C3600">
        <v>1130.43</v>
      </c>
    </row>
    <row r="3601" spans="1:8">
      <c r="A3601" t="s">
        <v>11513</v>
      </c>
      <c r="B3601" t="s">
        <v>11514</v>
      </c>
      <c r="C3601">
        <v>1130.43</v>
      </c>
    </row>
    <row r="3602" spans="1:8">
      <c r="A3602" t="s">
        <v>11515</v>
      </c>
      <c r="B3602" t="s">
        <v>11516</v>
      </c>
      <c r="C3602">
        <v>1130.43</v>
      </c>
    </row>
    <row r="3603" spans="1:8">
      <c r="A3603" t="s">
        <v>11517</v>
      </c>
      <c r="B3603" t="s">
        <v>11518</v>
      </c>
      <c r="C3603">
        <v>913.04</v>
      </c>
    </row>
    <row r="3604" spans="1:8">
      <c r="A3604" t="s">
        <v>11519</v>
      </c>
      <c r="B3604" t="s">
        <v>11520</v>
      </c>
      <c r="C3604">
        <v>913.04</v>
      </c>
      <c r="F3604" t="s">
        <v>11561</v>
      </c>
      <c r="G3604" t="str">
        <f t="shared" ref="G3604:G3635" si="0">IFERROR(VLOOKUP(F3604,$A$3622:$B$3771,2,0),"")</f>
        <v>096.596.0002</v>
      </c>
      <c r="H3604">
        <v>843</v>
      </c>
    </row>
    <row r="3605" spans="1:8">
      <c r="A3605" t="s">
        <v>11521</v>
      </c>
      <c r="B3605" t="s">
        <v>11522</v>
      </c>
      <c r="C3605">
        <v>1000</v>
      </c>
      <c r="F3605" t="s">
        <v>11563</v>
      </c>
      <c r="G3605" t="str">
        <f t="shared" si="0"/>
        <v>096.596.0003</v>
      </c>
      <c r="H3605">
        <v>890</v>
      </c>
    </row>
    <row r="3606" spans="1:8">
      <c r="A3606" t="s">
        <v>11523</v>
      </c>
      <c r="B3606" t="s">
        <v>11524</v>
      </c>
      <c r="C3606">
        <v>1130.43</v>
      </c>
      <c r="F3606" t="s">
        <v>11565</v>
      </c>
      <c r="G3606" t="str">
        <f t="shared" si="0"/>
        <v>096.596.0004</v>
      </c>
      <c r="H3606">
        <v>843</v>
      </c>
    </row>
    <row r="3607" spans="1:8">
      <c r="A3607" t="s">
        <v>11525</v>
      </c>
      <c r="B3607" t="s">
        <v>11526</v>
      </c>
      <c r="C3607">
        <v>1000</v>
      </c>
      <c r="F3607" t="s">
        <v>11567</v>
      </c>
      <c r="G3607" t="str">
        <f t="shared" si="0"/>
        <v>096.596.0005</v>
      </c>
      <c r="H3607">
        <v>843</v>
      </c>
    </row>
    <row r="3608" spans="1:8">
      <c r="A3608" t="s">
        <v>11527</v>
      </c>
      <c r="B3608" t="s">
        <v>11528</v>
      </c>
      <c r="C3608">
        <v>1065.22</v>
      </c>
      <c r="F3608" t="s">
        <v>11569</v>
      </c>
      <c r="G3608" t="str">
        <f t="shared" si="0"/>
        <v>096.596.0006</v>
      </c>
      <c r="H3608">
        <v>995</v>
      </c>
    </row>
    <row r="3609" spans="1:8">
      <c r="A3609" t="s">
        <v>11529</v>
      </c>
      <c r="B3609" t="s">
        <v>11530</v>
      </c>
      <c r="C3609">
        <v>1130.43</v>
      </c>
      <c r="F3609" t="s">
        <v>11571</v>
      </c>
      <c r="G3609" t="str">
        <f t="shared" si="0"/>
        <v>096.596.0007</v>
      </c>
      <c r="H3609">
        <v>890</v>
      </c>
    </row>
    <row r="3610" spans="1:8">
      <c r="A3610" t="s">
        <v>11531</v>
      </c>
      <c r="B3610" t="s">
        <v>11532</v>
      </c>
      <c r="C3610">
        <v>1217.3900000000001</v>
      </c>
      <c r="F3610" t="s">
        <v>11573</v>
      </c>
      <c r="G3610" t="str">
        <f t="shared" si="0"/>
        <v>096.596.0008</v>
      </c>
      <c r="H3610">
        <v>890</v>
      </c>
    </row>
    <row r="3611" spans="1:8">
      <c r="A3611" t="s">
        <v>11533</v>
      </c>
      <c r="B3611" t="s">
        <v>11534</v>
      </c>
      <c r="C3611">
        <v>913.04</v>
      </c>
      <c r="F3611" t="s">
        <v>11575</v>
      </c>
      <c r="G3611" t="str">
        <f t="shared" si="0"/>
        <v>096.596.0009</v>
      </c>
      <c r="H3611">
        <v>990</v>
      </c>
    </row>
    <row r="3612" spans="1:8">
      <c r="A3612" t="s">
        <v>11535</v>
      </c>
      <c r="B3612" t="s">
        <v>11536</v>
      </c>
      <c r="C3612">
        <v>1130.43</v>
      </c>
      <c r="F3612" t="s">
        <v>12197</v>
      </c>
      <c r="G3612" t="str">
        <f t="shared" si="0"/>
        <v>096.596.0068</v>
      </c>
      <c r="H3612">
        <v>1874.3</v>
      </c>
    </row>
    <row r="3613" spans="1:8">
      <c r="A3613" t="s">
        <v>11537</v>
      </c>
      <c r="B3613" t="s">
        <v>11538</v>
      </c>
      <c r="C3613">
        <v>1130.43</v>
      </c>
      <c r="F3613" t="s">
        <v>11577</v>
      </c>
      <c r="G3613" t="str">
        <f t="shared" si="0"/>
        <v>096.596.0010</v>
      </c>
      <c r="H3613">
        <v>843</v>
      </c>
    </row>
    <row r="3614" spans="1:8">
      <c r="A3614" t="s">
        <v>11539</v>
      </c>
      <c r="B3614" t="s">
        <v>11540</v>
      </c>
      <c r="C3614">
        <v>1000</v>
      </c>
      <c r="F3614" t="s">
        <v>11579</v>
      </c>
      <c r="G3614" t="str">
        <f t="shared" si="0"/>
        <v>096.596.0011</v>
      </c>
      <c r="H3614">
        <v>843</v>
      </c>
    </row>
    <row r="3615" spans="1:8">
      <c r="A3615" t="s">
        <v>11541</v>
      </c>
      <c r="B3615" t="s">
        <v>11542</v>
      </c>
      <c r="C3615">
        <v>1456.52</v>
      </c>
      <c r="F3615" t="s">
        <v>11581</v>
      </c>
      <c r="G3615" t="str">
        <f t="shared" si="0"/>
        <v>096.596.0012</v>
      </c>
      <c r="H3615">
        <v>843</v>
      </c>
    </row>
    <row r="3616" spans="1:8">
      <c r="A3616" t="s">
        <v>11543</v>
      </c>
      <c r="B3616" t="s">
        <v>11544</v>
      </c>
      <c r="C3616">
        <v>1282.6099999999999</v>
      </c>
      <c r="F3616" t="s">
        <v>12198</v>
      </c>
      <c r="G3616" t="str">
        <f t="shared" si="0"/>
        <v>096.596.0069</v>
      </c>
      <c r="H3616">
        <v>932</v>
      </c>
    </row>
    <row r="3617" spans="1:8">
      <c r="A3617" t="s">
        <v>11545</v>
      </c>
      <c r="B3617" t="s">
        <v>11546</v>
      </c>
      <c r="C3617">
        <v>1043.48</v>
      </c>
      <c r="F3617" t="s">
        <v>11583</v>
      </c>
      <c r="G3617" t="str">
        <f t="shared" si="0"/>
        <v>096.596.0013</v>
      </c>
      <c r="H3617">
        <v>843</v>
      </c>
    </row>
    <row r="3618" spans="1:8">
      <c r="A3618" t="s">
        <v>11547</v>
      </c>
      <c r="B3618" t="s">
        <v>11548</v>
      </c>
      <c r="C3618">
        <v>1130.43</v>
      </c>
      <c r="F3618" t="s">
        <v>12199</v>
      </c>
      <c r="G3618" t="str">
        <f t="shared" si="0"/>
        <v>096.596.0070</v>
      </c>
      <c r="H3618">
        <v>1170</v>
      </c>
    </row>
    <row r="3619" spans="1:8">
      <c r="A3619" t="s">
        <v>11549</v>
      </c>
      <c r="B3619" t="s">
        <v>11550</v>
      </c>
      <c r="C3619">
        <v>1130.43</v>
      </c>
      <c r="F3619" t="s">
        <v>12200</v>
      </c>
      <c r="G3619" t="str">
        <f t="shared" si="0"/>
        <v>096.596.0071</v>
      </c>
      <c r="H3619">
        <v>1290</v>
      </c>
    </row>
    <row r="3620" spans="1:8">
      <c r="A3620" t="s">
        <v>11551</v>
      </c>
      <c r="B3620" t="s">
        <v>11552</v>
      </c>
      <c r="C3620">
        <v>1217.3900000000001</v>
      </c>
      <c r="F3620" t="s">
        <v>11585</v>
      </c>
      <c r="G3620" t="str">
        <f t="shared" si="0"/>
        <v>096.596.0014</v>
      </c>
      <c r="H3620">
        <v>843</v>
      </c>
    </row>
    <row r="3621" spans="1:8">
      <c r="A3621" t="s">
        <v>11553</v>
      </c>
      <c r="B3621" t="s">
        <v>11554</v>
      </c>
      <c r="C3621">
        <v>1217.3900000000001</v>
      </c>
      <c r="F3621" t="s">
        <v>11587</v>
      </c>
      <c r="G3621" t="str">
        <f t="shared" si="0"/>
        <v>096.596.0015</v>
      </c>
      <c r="H3621">
        <v>843</v>
      </c>
    </row>
    <row r="3622" spans="1:8">
      <c r="A3622" t="s">
        <v>11555</v>
      </c>
      <c r="B3622" t="s">
        <v>11556</v>
      </c>
      <c r="C3622">
        <v>1000</v>
      </c>
      <c r="F3622" t="s">
        <v>11589</v>
      </c>
      <c r="G3622" t="str">
        <f t="shared" si="0"/>
        <v>096.596.0016</v>
      </c>
      <c r="H3622">
        <v>843</v>
      </c>
    </row>
    <row r="3623" spans="1:8">
      <c r="A3623" t="s">
        <v>11557</v>
      </c>
      <c r="B3623" t="s">
        <v>11558</v>
      </c>
      <c r="C3623">
        <v>1282.6099999999999</v>
      </c>
      <c r="F3623" t="s">
        <v>11591</v>
      </c>
      <c r="G3623" t="str">
        <f t="shared" si="0"/>
        <v>096.596.0017</v>
      </c>
      <c r="H3623">
        <v>890</v>
      </c>
    </row>
    <row r="3624" spans="1:8">
      <c r="A3624" t="s">
        <v>11559</v>
      </c>
      <c r="B3624" t="s">
        <v>11560</v>
      </c>
      <c r="C3624">
        <v>695.65</v>
      </c>
      <c r="F3624" t="s">
        <v>11593</v>
      </c>
      <c r="G3624" t="str">
        <f t="shared" si="0"/>
        <v>096.596.0018</v>
      </c>
      <c r="H3624">
        <v>890</v>
      </c>
    </row>
    <row r="3625" spans="1:8">
      <c r="A3625" t="s">
        <v>11561</v>
      </c>
      <c r="B3625" t="s">
        <v>12501</v>
      </c>
      <c r="C3625">
        <v>843</v>
      </c>
      <c r="F3625" t="s">
        <v>11595</v>
      </c>
      <c r="G3625" t="str">
        <f t="shared" si="0"/>
        <v>096.596.0019</v>
      </c>
      <c r="H3625">
        <v>843</v>
      </c>
    </row>
    <row r="3626" spans="1:8">
      <c r="A3626" t="s">
        <v>11563</v>
      </c>
      <c r="B3626" t="s">
        <v>12502</v>
      </c>
      <c r="C3626">
        <v>890</v>
      </c>
      <c r="F3626" t="s">
        <v>11597</v>
      </c>
      <c r="G3626" t="str">
        <f t="shared" si="0"/>
        <v>096.596.0020</v>
      </c>
      <c r="H3626">
        <v>843</v>
      </c>
    </row>
    <row r="3627" spans="1:8">
      <c r="A3627" t="s">
        <v>11565</v>
      </c>
      <c r="B3627" t="s">
        <v>12503</v>
      </c>
      <c r="C3627">
        <v>843</v>
      </c>
      <c r="F3627" t="s">
        <v>11599</v>
      </c>
      <c r="G3627" t="str">
        <f t="shared" si="0"/>
        <v>096.596.0021</v>
      </c>
      <c r="H3627">
        <v>890</v>
      </c>
    </row>
    <row r="3628" spans="1:8">
      <c r="A3628" t="s">
        <v>11567</v>
      </c>
      <c r="B3628" t="s">
        <v>12504</v>
      </c>
      <c r="C3628">
        <v>843</v>
      </c>
      <c r="F3628" t="s">
        <v>11601</v>
      </c>
      <c r="G3628" t="str">
        <f t="shared" si="0"/>
        <v>096.596.0022</v>
      </c>
      <c r="H3628">
        <v>890</v>
      </c>
    </row>
    <row r="3629" spans="1:8">
      <c r="A3629" t="s">
        <v>11569</v>
      </c>
      <c r="B3629" t="s">
        <v>12505</v>
      </c>
      <c r="C3629">
        <v>995</v>
      </c>
      <c r="F3629" t="s">
        <v>11603</v>
      </c>
      <c r="G3629" t="str">
        <f t="shared" si="0"/>
        <v>096.596.0023</v>
      </c>
      <c r="H3629">
        <v>843</v>
      </c>
    </row>
    <row r="3630" spans="1:8">
      <c r="A3630" t="s">
        <v>11571</v>
      </c>
      <c r="B3630" t="s">
        <v>12506</v>
      </c>
      <c r="C3630">
        <v>890</v>
      </c>
      <c r="F3630" t="s">
        <v>12201</v>
      </c>
      <c r="G3630" t="str">
        <f t="shared" si="0"/>
        <v>096.596.0072</v>
      </c>
      <c r="H3630">
        <v>975</v>
      </c>
    </row>
    <row r="3631" spans="1:8">
      <c r="A3631" t="s">
        <v>11573</v>
      </c>
      <c r="B3631" t="s">
        <v>12507</v>
      </c>
      <c r="C3631">
        <v>890</v>
      </c>
      <c r="F3631" t="s">
        <v>12202</v>
      </c>
      <c r="G3631" t="str">
        <f t="shared" si="0"/>
        <v>096.596.0073</v>
      </c>
      <c r="H3631">
        <v>975</v>
      </c>
    </row>
    <row r="3632" spans="1:8">
      <c r="A3632" t="s">
        <v>11575</v>
      </c>
      <c r="B3632" t="s">
        <v>12508</v>
      </c>
      <c r="C3632">
        <v>990</v>
      </c>
      <c r="F3632" t="s">
        <v>11605</v>
      </c>
      <c r="G3632" t="str">
        <f t="shared" si="0"/>
        <v>096.596.0024</v>
      </c>
      <c r="H3632">
        <v>975</v>
      </c>
    </row>
    <row r="3633" spans="1:8">
      <c r="A3633" t="s">
        <v>11577</v>
      </c>
      <c r="B3633" t="s">
        <v>12509</v>
      </c>
      <c r="C3633">
        <v>843</v>
      </c>
      <c r="F3633" t="s">
        <v>11607</v>
      </c>
      <c r="G3633" t="str">
        <f t="shared" si="0"/>
        <v>096.596.0025</v>
      </c>
      <c r="H3633">
        <v>795</v>
      </c>
    </row>
    <row r="3634" spans="1:8">
      <c r="A3634" t="s">
        <v>11579</v>
      </c>
      <c r="B3634" t="s">
        <v>12510</v>
      </c>
      <c r="C3634">
        <v>843</v>
      </c>
      <c r="F3634" t="s">
        <v>11609</v>
      </c>
      <c r="G3634" t="str">
        <f t="shared" si="0"/>
        <v>096.596.0026</v>
      </c>
      <c r="H3634">
        <v>795</v>
      </c>
    </row>
    <row r="3635" spans="1:8">
      <c r="A3635" t="s">
        <v>11581</v>
      </c>
      <c r="B3635" t="s">
        <v>12511</v>
      </c>
      <c r="C3635">
        <v>843</v>
      </c>
      <c r="F3635" t="s">
        <v>11611</v>
      </c>
      <c r="G3635" t="str">
        <f t="shared" si="0"/>
        <v>096.596.0027</v>
      </c>
      <c r="H3635">
        <v>795</v>
      </c>
    </row>
    <row r="3636" spans="1:8">
      <c r="A3636" t="s">
        <v>11583</v>
      </c>
      <c r="B3636" t="s">
        <v>12512</v>
      </c>
      <c r="C3636">
        <v>843</v>
      </c>
      <c r="F3636" t="s">
        <v>12203</v>
      </c>
      <c r="G3636" t="str">
        <f t="shared" ref="G3636:G3667" si="1">IFERROR(VLOOKUP(F3636,$A$3622:$B$3771,2,0),"")</f>
        <v>096.596.0074</v>
      </c>
      <c r="H3636">
        <v>855</v>
      </c>
    </row>
    <row r="3637" spans="1:8">
      <c r="A3637" t="s">
        <v>11585</v>
      </c>
      <c r="B3637" t="s">
        <v>12513</v>
      </c>
      <c r="C3637">
        <v>843</v>
      </c>
      <c r="F3637" t="s">
        <v>11613</v>
      </c>
      <c r="G3637" t="str">
        <f t="shared" si="1"/>
        <v>096.596.0028</v>
      </c>
      <c r="H3637">
        <v>795</v>
      </c>
    </row>
    <row r="3638" spans="1:8">
      <c r="A3638" t="s">
        <v>11587</v>
      </c>
      <c r="B3638" t="s">
        <v>12514</v>
      </c>
      <c r="C3638">
        <v>843</v>
      </c>
      <c r="F3638" t="s">
        <v>11615</v>
      </c>
      <c r="G3638" t="str">
        <f t="shared" si="1"/>
        <v>096.596.0029</v>
      </c>
      <c r="H3638">
        <v>795</v>
      </c>
    </row>
    <row r="3639" spans="1:8">
      <c r="A3639" t="s">
        <v>11589</v>
      </c>
      <c r="B3639" t="s">
        <v>12515</v>
      </c>
      <c r="C3639">
        <v>843</v>
      </c>
      <c r="F3639" t="s">
        <v>11617</v>
      </c>
      <c r="G3639" t="str">
        <f t="shared" si="1"/>
        <v>096.596.0030</v>
      </c>
      <c r="H3639">
        <v>795</v>
      </c>
    </row>
    <row r="3640" spans="1:8">
      <c r="A3640" t="s">
        <v>11591</v>
      </c>
      <c r="B3640" t="s">
        <v>12516</v>
      </c>
      <c r="C3640">
        <v>890</v>
      </c>
      <c r="F3640" t="s">
        <v>11619</v>
      </c>
      <c r="G3640" t="str">
        <f t="shared" si="1"/>
        <v>096.596.0031</v>
      </c>
      <c r="H3640">
        <v>795</v>
      </c>
    </row>
    <row r="3641" spans="1:8">
      <c r="A3641" t="s">
        <v>11593</v>
      </c>
      <c r="B3641" t="s">
        <v>12517</v>
      </c>
      <c r="C3641">
        <v>890</v>
      </c>
      <c r="F3641" t="s">
        <v>11621</v>
      </c>
      <c r="G3641" t="str">
        <f t="shared" si="1"/>
        <v>096.596.0032</v>
      </c>
      <c r="H3641">
        <v>795</v>
      </c>
    </row>
    <row r="3642" spans="1:8">
      <c r="A3642" t="s">
        <v>11595</v>
      </c>
      <c r="B3642" t="s">
        <v>12518</v>
      </c>
      <c r="C3642">
        <v>843</v>
      </c>
      <c r="F3642" t="s">
        <v>12204</v>
      </c>
      <c r="G3642" t="str">
        <f t="shared" si="1"/>
        <v>096.596.0075</v>
      </c>
      <c r="H3642">
        <v>843</v>
      </c>
    </row>
    <row r="3643" spans="1:8">
      <c r="A3643" t="s">
        <v>11597</v>
      </c>
      <c r="B3643" t="s">
        <v>12519</v>
      </c>
      <c r="C3643">
        <v>843</v>
      </c>
      <c r="F3643" t="s">
        <v>11623</v>
      </c>
      <c r="G3643" t="str">
        <f t="shared" si="1"/>
        <v>096.596.0033</v>
      </c>
      <c r="H3643">
        <v>990</v>
      </c>
    </row>
    <row r="3644" spans="1:8">
      <c r="A3644" t="s">
        <v>11599</v>
      </c>
      <c r="B3644" t="s">
        <v>12520</v>
      </c>
      <c r="C3644">
        <v>890</v>
      </c>
      <c r="F3644" t="s">
        <v>11625</v>
      </c>
      <c r="G3644" t="str">
        <f t="shared" si="1"/>
        <v>096.596.0034</v>
      </c>
      <c r="H3644">
        <v>990</v>
      </c>
    </row>
    <row r="3645" spans="1:8">
      <c r="A3645" t="s">
        <v>11601</v>
      </c>
      <c r="B3645" t="s">
        <v>12521</v>
      </c>
      <c r="C3645">
        <v>890</v>
      </c>
      <c r="F3645" t="s">
        <v>11627</v>
      </c>
      <c r="G3645" t="str">
        <f t="shared" si="1"/>
        <v>096.596.0035</v>
      </c>
      <c r="H3645">
        <v>990</v>
      </c>
    </row>
    <row r="3646" spans="1:8">
      <c r="A3646" t="s">
        <v>11603</v>
      </c>
      <c r="B3646" t="s">
        <v>12522</v>
      </c>
      <c r="C3646">
        <v>843</v>
      </c>
      <c r="F3646" t="s">
        <v>11629</v>
      </c>
      <c r="G3646" t="str">
        <f t="shared" si="1"/>
        <v>096.596.0036</v>
      </c>
      <c r="H3646">
        <v>990</v>
      </c>
    </row>
    <row r="3647" spans="1:8">
      <c r="A3647" t="s">
        <v>11605</v>
      </c>
      <c r="B3647" t="s">
        <v>12523</v>
      </c>
      <c r="C3647">
        <v>975</v>
      </c>
      <c r="F3647" t="s">
        <v>11631</v>
      </c>
      <c r="G3647" t="str">
        <f t="shared" si="1"/>
        <v>096.596.0037</v>
      </c>
      <c r="H3647">
        <v>990</v>
      </c>
    </row>
    <row r="3648" spans="1:8">
      <c r="A3648" t="s">
        <v>11607</v>
      </c>
      <c r="B3648" t="s">
        <v>12524</v>
      </c>
      <c r="C3648">
        <v>795</v>
      </c>
      <c r="F3648" t="s">
        <v>11633</v>
      </c>
      <c r="G3648" t="str">
        <f t="shared" si="1"/>
        <v>096.596.0038</v>
      </c>
      <c r="H3648">
        <v>990</v>
      </c>
    </row>
    <row r="3649" spans="1:8">
      <c r="A3649" t="s">
        <v>11609</v>
      </c>
      <c r="B3649" t="s">
        <v>12525</v>
      </c>
      <c r="C3649">
        <v>795</v>
      </c>
      <c r="F3649" t="s">
        <v>11635</v>
      </c>
      <c r="G3649" t="str">
        <f t="shared" si="1"/>
        <v>096.596.0039</v>
      </c>
      <c r="H3649">
        <v>990</v>
      </c>
    </row>
    <row r="3650" spans="1:8">
      <c r="A3650" t="s">
        <v>11611</v>
      </c>
      <c r="B3650" t="s">
        <v>12526</v>
      </c>
      <c r="C3650">
        <v>795</v>
      </c>
      <c r="F3650" t="s">
        <v>11637</v>
      </c>
      <c r="G3650" t="str">
        <f t="shared" si="1"/>
        <v>096.596.0040</v>
      </c>
      <c r="H3650">
        <v>990</v>
      </c>
    </row>
    <row r="3651" spans="1:8">
      <c r="A3651" t="s">
        <v>11613</v>
      </c>
      <c r="B3651" t="s">
        <v>12527</v>
      </c>
      <c r="C3651">
        <v>795</v>
      </c>
      <c r="F3651" t="s">
        <v>11639</v>
      </c>
      <c r="G3651" t="str">
        <f t="shared" si="1"/>
        <v>096.596.0041</v>
      </c>
      <c r="H3651">
        <v>990</v>
      </c>
    </row>
    <row r="3652" spans="1:8">
      <c r="A3652" t="s">
        <v>11615</v>
      </c>
      <c r="B3652" t="s">
        <v>12528</v>
      </c>
      <c r="C3652">
        <v>795</v>
      </c>
      <c r="F3652" t="s">
        <v>12205</v>
      </c>
      <c r="G3652" t="str">
        <f t="shared" si="1"/>
        <v>096.596.0076</v>
      </c>
      <c r="H3652">
        <v>1090</v>
      </c>
    </row>
    <row r="3653" spans="1:8">
      <c r="A3653" t="s">
        <v>11617</v>
      </c>
      <c r="B3653" t="s">
        <v>12529</v>
      </c>
      <c r="C3653">
        <v>795</v>
      </c>
      <c r="F3653" t="s">
        <v>11641</v>
      </c>
      <c r="G3653" t="str">
        <f t="shared" si="1"/>
        <v>096.596.0042</v>
      </c>
      <c r="H3653">
        <v>1090</v>
      </c>
    </row>
    <row r="3654" spans="1:8">
      <c r="A3654" t="s">
        <v>11619</v>
      </c>
      <c r="B3654" t="s">
        <v>12530</v>
      </c>
      <c r="C3654">
        <v>795</v>
      </c>
      <c r="F3654" t="s">
        <v>12206</v>
      </c>
      <c r="G3654" t="str">
        <f t="shared" si="1"/>
        <v>096.596.0077</v>
      </c>
      <c r="H3654">
        <v>1090</v>
      </c>
    </row>
    <row r="3655" spans="1:8">
      <c r="A3655" t="s">
        <v>11621</v>
      </c>
      <c r="B3655" t="s">
        <v>12531</v>
      </c>
      <c r="C3655">
        <v>795</v>
      </c>
      <c r="F3655" t="s">
        <v>11643</v>
      </c>
      <c r="G3655" t="str">
        <f t="shared" si="1"/>
        <v>096.596.0043</v>
      </c>
      <c r="H3655">
        <v>990</v>
      </c>
    </row>
    <row r="3656" spans="1:8">
      <c r="A3656" t="s">
        <v>11623</v>
      </c>
      <c r="B3656" t="s">
        <v>12532</v>
      </c>
      <c r="C3656">
        <v>990</v>
      </c>
      <c r="F3656" t="s">
        <v>11645</v>
      </c>
      <c r="G3656" t="str">
        <f t="shared" si="1"/>
        <v>096.596.0044</v>
      </c>
      <c r="H3656">
        <v>1090</v>
      </c>
    </row>
    <row r="3657" spans="1:8">
      <c r="A3657" t="s">
        <v>11625</v>
      </c>
      <c r="B3657" t="s">
        <v>12533</v>
      </c>
      <c r="C3657">
        <v>990</v>
      </c>
      <c r="F3657" t="s">
        <v>11647</v>
      </c>
      <c r="G3657" t="str">
        <f t="shared" si="1"/>
        <v>096.596.0045</v>
      </c>
      <c r="H3657">
        <v>990</v>
      </c>
    </row>
    <row r="3658" spans="1:8">
      <c r="A3658" t="s">
        <v>11627</v>
      </c>
      <c r="B3658" t="s">
        <v>12534</v>
      </c>
      <c r="C3658">
        <v>990</v>
      </c>
      <c r="F3658" t="s">
        <v>11649</v>
      </c>
      <c r="G3658" t="str">
        <f t="shared" si="1"/>
        <v>096.596.0046</v>
      </c>
      <c r="H3658">
        <v>990</v>
      </c>
    </row>
    <row r="3659" spans="1:8">
      <c r="A3659" t="s">
        <v>11629</v>
      </c>
      <c r="B3659" t="s">
        <v>12535</v>
      </c>
      <c r="C3659">
        <v>990</v>
      </c>
      <c r="F3659" t="s">
        <v>11651</v>
      </c>
      <c r="G3659" t="str">
        <f t="shared" si="1"/>
        <v>096.596.0047</v>
      </c>
      <c r="H3659">
        <v>1080</v>
      </c>
    </row>
    <row r="3660" spans="1:8">
      <c r="A3660" t="s">
        <v>11631</v>
      </c>
      <c r="B3660" t="s">
        <v>12536</v>
      </c>
      <c r="C3660">
        <v>990</v>
      </c>
      <c r="F3660" t="s">
        <v>12207</v>
      </c>
      <c r="G3660" t="str">
        <f t="shared" si="1"/>
        <v>096.596.0078</v>
      </c>
      <c r="H3660">
        <v>1080</v>
      </c>
    </row>
    <row r="3661" spans="1:8">
      <c r="A3661" t="s">
        <v>11633</v>
      </c>
      <c r="B3661" t="s">
        <v>12537</v>
      </c>
      <c r="C3661">
        <v>990</v>
      </c>
      <c r="F3661" t="s">
        <v>11653</v>
      </c>
      <c r="G3661" t="str">
        <f t="shared" si="1"/>
        <v>096.596.0048</v>
      </c>
      <c r="H3661">
        <v>990</v>
      </c>
    </row>
    <row r="3662" spans="1:8">
      <c r="A3662" t="s">
        <v>11635</v>
      </c>
      <c r="B3662" t="s">
        <v>12538</v>
      </c>
      <c r="C3662">
        <v>990</v>
      </c>
      <c r="F3662" t="s">
        <v>11655</v>
      </c>
      <c r="G3662" t="str">
        <f t="shared" si="1"/>
        <v>096.596.0049</v>
      </c>
      <c r="H3662">
        <v>1250</v>
      </c>
    </row>
    <row r="3663" spans="1:8">
      <c r="A3663" t="s">
        <v>11637</v>
      </c>
      <c r="B3663" t="s">
        <v>12539</v>
      </c>
      <c r="C3663">
        <v>990</v>
      </c>
      <c r="F3663" t="s">
        <v>11657</v>
      </c>
      <c r="G3663" t="str">
        <f t="shared" si="1"/>
        <v>096.596.0050</v>
      </c>
      <c r="H3663">
        <v>1250</v>
      </c>
    </row>
    <row r="3664" spans="1:8">
      <c r="A3664" t="s">
        <v>11639</v>
      </c>
      <c r="B3664" t="s">
        <v>12540</v>
      </c>
      <c r="C3664">
        <v>990</v>
      </c>
      <c r="F3664" t="s">
        <v>11659</v>
      </c>
      <c r="G3664" t="str">
        <f t="shared" si="1"/>
        <v>096.596.0051</v>
      </c>
      <c r="H3664">
        <v>1250</v>
      </c>
    </row>
    <row r="3665" spans="1:8">
      <c r="A3665" t="s">
        <v>11641</v>
      </c>
      <c r="B3665" t="s">
        <v>12541</v>
      </c>
      <c r="C3665">
        <v>1090</v>
      </c>
      <c r="F3665" t="s">
        <v>11661</v>
      </c>
      <c r="G3665" t="str">
        <f t="shared" si="1"/>
        <v>096.596.0052</v>
      </c>
      <c r="H3665">
        <v>995</v>
      </c>
    </row>
    <row r="3666" spans="1:8">
      <c r="A3666" t="s">
        <v>11643</v>
      </c>
      <c r="B3666" t="s">
        <v>12542</v>
      </c>
      <c r="C3666">
        <v>990</v>
      </c>
      <c r="F3666" t="s">
        <v>11663</v>
      </c>
      <c r="G3666" t="str">
        <f t="shared" si="1"/>
        <v>096.596.0053</v>
      </c>
      <c r="H3666">
        <v>995</v>
      </c>
    </row>
    <row r="3667" spans="1:8">
      <c r="A3667" t="s">
        <v>11645</v>
      </c>
      <c r="B3667" t="s">
        <v>12543</v>
      </c>
      <c r="C3667">
        <v>1090</v>
      </c>
      <c r="F3667" t="s">
        <v>11665</v>
      </c>
      <c r="G3667" t="str">
        <f t="shared" si="1"/>
        <v>096.596.0054</v>
      </c>
      <c r="H3667">
        <v>995</v>
      </c>
    </row>
    <row r="3668" spans="1:8">
      <c r="A3668" t="s">
        <v>11647</v>
      </c>
      <c r="B3668" t="s">
        <v>12544</v>
      </c>
      <c r="C3668">
        <v>990</v>
      </c>
      <c r="F3668" t="s">
        <v>11667</v>
      </c>
      <c r="G3668" t="str">
        <f t="shared" ref="G3668:G3681" si="2">IFERROR(VLOOKUP(F3668,$A$3622:$B$3771,2,0),"")</f>
        <v>096.596.0055</v>
      </c>
      <c r="H3668">
        <v>995</v>
      </c>
    </row>
    <row r="3669" spans="1:8">
      <c r="A3669" t="s">
        <v>11649</v>
      </c>
      <c r="B3669" t="s">
        <v>12545</v>
      </c>
      <c r="C3669">
        <v>990</v>
      </c>
      <c r="F3669" t="s">
        <v>11669</v>
      </c>
      <c r="G3669" t="str">
        <f t="shared" si="2"/>
        <v>096.596.0056</v>
      </c>
      <c r="H3669">
        <v>1090</v>
      </c>
    </row>
    <row r="3670" spans="1:8">
      <c r="A3670" t="s">
        <v>11651</v>
      </c>
      <c r="B3670" t="s">
        <v>12546</v>
      </c>
      <c r="C3670">
        <v>1080</v>
      </c>
      <c r="F3670" t="s">
        <v>11671</v>
      </c>
      <c r="G3670" t="str">
        <f t="shared" si="2"/>
        <v>096.596.0057</v>
      </c>
      <c r="H3670">
        <v>995</v>
      </c>
    </row>
    <row r="3671" spans="1:8">
      <c r="A3671" t="s">
        <v>11653</v>
      </c>
      <c r="B3671" t="s">
        <v>12547</v>
      </c>
      <c r="C3671">
        <v>990</v>
      </c>
      <c r="F3671" t="s">
        <v>11673</v>
      </c>
      <c r="G3671" t="str">
        <f t="shared" si="2"/>
        <v>096.596.0058</v>
      </c>
      <c r="H3671">
        <v>995</v>
      </c>
    </row>
    <row r="3672" spans="1:8">
      <c r="A3672" t="s">
        <v>11655</v>
      </c>
      <c r="B3672" t="s">
        <v>12548</v>
      </c>
      <c r="C3672">
        <v>1250</v>
      </c>
      <c r="F3672" t="s">
        <v>11675</v>
      </c>
      <c r="G3672" t="str">
        <f t="shared" si="2"/>
        <v>096.596.0059</v>
      </c>
      <c r="H3672">
        <v>1115</v>
      </c>
    </row>
    <row r="3673" spans="1:8">
      <c r="A3673" t="s">
        <v>11657</v>
      </c>
      <c r="B3673" t="s">
        <v>12549</v>
      </c>
      <c r="C3673">
        <v>1250</v>
      </c>
      <c r="F3673" t="s">
        <v>11677</v>
      </c>
      <c r="G3673" t="str">
        <f t="shared" si="2"/>
        <v>096.596.0060</v>
      </c>
      <c r="H3673">
        <v>1115</v>
      </c>
    </row>
    <row r="3674" spans="1:8">
      <c r="A3674" t="s">
        <v>11659</v>
      </c>
      <c r="B3674" t="s">
        <v>12550</v>
      </c>
      <c r="C3674">
        <v>1250</v>
      </c>
      <c r="F3674" t="s">
        <v>11679</v>
      </c>
      <c r="G3674" t="str">
        <f t="shared" si="2"/>
        <v>096.596.0061</v>
      </c>
      <c r="H3674">
        <v>1290</v>
      </c>
    </row>
    <row r="3675" spans="1:8">
      <c r="A3675" t="s">
        <v>11661</v>
      </c>
      <c r="B3675" t="s">
        <v>12551</v>
      </c>
      <c r="C3675">
        <v>995</v>
      </c>
      <c r="F3675" t="s">
        <v>11681</v>
      </c>
      <c r="G3675" t="str">
        <f t="shared" si="2"/>
        <v>096.596.0062</v>
      </c>
      <c r="H3675">
        <v>1290</v>
      </c>
    </row>
    <row r="3676" spans="1:8">
      <c r="A3676" t="s">
        <v>11663</v>
      </c>
      <c r="B3676" t="s">
        <v>12552</v>
      </c>
      <c r="C3676">
        <v>995</v>
      </c>
      <c r="F3676" t="s">
        <v>11683</v>
      </c>
      <c r="G3676" t="str">
        <f t="shared" si="2"/>
        <v>096.596.0063</v>
      </c>
      <c r="H3676">
        <v>1390</v>
      </c>
    </row>
    <row r="3677" spans="1:8">
      <c r="A3677" t="s">
        <v>11665</v>
      </c>
      <c r="B3677" t="s">
        <v>12553</v>
      </c>
      <c r="C3677">
        <v>995</v>
      </c>
      <c r="F3677" t="s">
        <v>11685</v>
      </c>
      <c r="G3677" t="str">
        <f t="shared" si="2"/>
        <v>096.596.0064</v>
      </c>
      <c r="H3677">
        <v>890</v>
      </c>
    </row>
    <row r="3678" spans="1:8">
      <c r="A3678" t="s">
        <v>11667</v>
      </c>
      <c r="B3678" t="s">
        <v>12554</v>
      </c>
      <c r="C3678">
        <v>995</v>
      </c>
      <c r="F3678" t="s">
        <v>11687</v>
      </c>
      <c r="G3678" t="str">
        <f t="shared" si="2"/>
        <v>096.596.0065</v>
      </c>
      <c r="H3678">
        <v>1090</v>
      </c>
    </row>
    <row r="3679" spans="1:8">
      <c r="A3679" t="s">
        <v>11669</v>
      </c>
      <c r="B3679" t="s">
        <v>12555</v>
      </c>
      <c r="C3679">
        <v>1090</v>
      </c>
      <c r="F3679" t="s">
        <v>11689</v>
      </c>
      <c r="G3679" t="str">
        <f t="shared" si="2"/>
        <v>096.596.0066</v>
      </c>
      <c r="H3679">
        <v>890</v>
      </c>
    </row>
    <row r="3680" spans="1:8">
      <c r="A3680" t="s">
        <v>11671</v>
      </c>
      <c r="B3680" t="s">
        <v>12556</v>
      </c>
      <c r="C3680">
        <v>995</v>
      </c>
      <c r="F3680" t="s">
        <v>11691</v>
      </c>
      <c r="G3680" t="str">
        <f t="shared" si="2"/>
        <v>096.596.0067</v>
      </c>
      <c r="H3680">
        <v>890</v>
      </c>
    </row>
    <row r="3681" spans="1:8">
      <c r="A3681" t="s">
        <v>11673</v>
      </c>
      <c r="B3681" t="s">
        <v>12557</v>
      </c>
      <c r="C3681">
        <v>995</v>
      </c>
      <c r="F3681" t="s">
        <v>12208</v>
      </c>
      <c r="G3681" t="str">
        <f t="shared" si="2"/>
        <v>096.596.0079</v>
      </c>
      <c r="H3681">
        <v>1860</v>
      </c>
    </row>
    <row r="3682" spans="1:8">
      <c r="A3682" t="s">
        <v>11675</v>
      </c>
      <c r="B3682" t="s">
        <v>12558</v>
      </c>
      <c r="C3682">
        <v>1115</v>
      </c>
    </row>
    <row r="3683" spans="1:8">
      <c r="A3683" t="s">
        <v>11677</v>
      </c>
      <c r="B3683" t="s">
        <v>12559</v>
      </c>
      <c r="C3683">
        <v>1115</v>
      </c>
    </row>
    <row r="3684" spans="1:8">
      <c r="A3684" t="s">
        <v>11679</v>
      </c>
      <c r="B3684" t="s">
        <v>12560</v>
      </c>
      <c r="C3684">
        <v>1290</v>
      </c>
    </row>
    <row r="3685" spans="1:8">
      <c r="A3685" t="s">
        <v>11681</v>
      </c>
      <c r="B3685" t="s">
        <v>12561</v>
      </c>
      <c r="C3685">
        <v>1290</v>
      </c>
    </row>
    <row r="3686" spans="1:8">
      <c r="A3686" t="s">
        <v>11683</v>
      </c>
      <c r="B3686" t="s">
        <v>12562</v>
      </c>
      <c r="C3686">
        <v>1390</v>
      </c>
    </row>
    <row r="3687" spans="1:8">
      <c r="A3687" t="s">
        <v>11685</v>
      </c>
      <c r="B3687" t="s">
        <v>12563</v>
      </c>
      <c r="C3687">
        <v>890</v>
      </c>
    </row>
    <row r="3688" spans="1:8">
      <c r="A3688" t="s">
        <v>11687</v>
      </c>
      <c r="B3688" t="s">
        <v>12564</v>
      </c>
      <c r="C3688">
        <v>1090</v>
      </c>
    </row>
    <row r="3689" spans="1:8">
      <c r="A3689" t="s">
        <v>11689</v>
      </c>
      <c r="B3689" t="s">
        <v>12565</v>
      </c>
      <c r="C3689">
        <v>890</v>
      </c>
    </row>
    <row r="3690" spans="1:8">
      <c r="A3690" t="s">
        <v>11691</v>
      </c>
      <c r="B3690" t="s">
        <v>12566</v>
      </c>
      <c r="C3690">
        <v>890</v>
      </c>
    </row>
    <row r="3691" spans="1:8">
      <c r="A3691" t="s">
        <v>12197</v>
      </c>
      <c r="B3691" t="s">
        <v>12567</v>
      </c>
      <c r="C3691">
        <v>1874.3</v>
      </c>
    </row>
    <row r="3692" spans="1:8">
      <c r="A3692" t="s">
        <v>12198</v>
      </c>
      <c r="B3692" t="s">
        <v>12568</v>
      </c>
      <c r="C3692">
        <v>932</v>
      </c>
    </row>
    <row r="3693" spans="1:8">
      <c r="A3693" t="s">
        <v>12199</v>
      </c>
      <c r="B3693" t="s">
        <v>12569</v>
      </c>
      <c r="C3693">
        <v>1170</v>
      </c>
    </row>
    <row r="3694" spans="1:8">
      <c r="A3694" t="s">
        <v>12200</v>
      </c>
      <c r="B3694" t="s">
        <v>12570</v>
      </c>
      <c r="C3694">
        <v>1290</v>
      </c>
    </row>
    <row r="3695" spans="1:8">
      <c r="A3695" t="s">
        <v>12201</v>
      </c>
      <c r="B3695" t="s">
        <v>12571</v>
      </c>
      <c r="C3695">
        <v>975</v>
      </c>
    </row>
    <row r="3696" spans="1:8">
      <c r="A3696" t="s">
        <v>12202</v>
      </c>
      <c r="B3696" t="s">
        <v>12572</v>
      </c>
      <c r="C3696">
        <v>975</v>
      </c>
    </row>
    <row r="3697" spans="1:3">
      <c r="A3697" t="s">
        <v>12203</v>
      </c>
      <c r="B3697" t="s">
        <v>12573</v>
      </c>
      <c r="C3697">
        <v>855</v>
      </c>
    </row>
    <row r="3698" spans="1:3">
      <c r="A3698" t="s">
        <v>12204</v>
      </c>
      <c r="B3698" t="s">
        <v>12574</v>
      </c>
      <c r="C3698">
        <v>843</v>
      </c>
    </row>
    <row r="3699" spans="1:3">
      <c r="A3699" t="s">
        <v>12205</v>
      </c>
      <c r="B3699" t="s">
        <v>12575</v>
      </c>
      <c r="C3699">
        <v>1090</v>
      </c>
    </row>
    <row r="3700" spans="1:3">
      <c r="A3700" t="s">
        <v>12206</v>
      </c>
      <c r="B3700" t="s">
        <v>12576</v>
      </c>
      <c r="C3700">
        <v>1090</v>
      </c>
    </row>
    <row r="3701" spans="1:3">
      <c r="A3701" t="s">
        <v>12207</v>
      </c>
      <c r="B3701" t="s">
        <v>12577</v>
      </c>
      <c r="C3701">
        <v>1080</v>
      </c>
    </row>
    <row r="3702" spans="1:3">
      <c r="A3702" t="s">
        <v>12208</v>
      </c>
      <c r="B3702" t="s">
        <v>12578</v>
      </c>
      <c r="C3702">
        <v>1860</v>
      </c>
    </row>
    <row r="3703" spans="1:3">
      <c r="A3703" t="s">
        <v>11693</v>
      </c>
      <c r="B3703" t="s">
        <v>11694</v>
      </c>
      <c r="C3703">
        <v>1350</v>
      </c>
    </row>
    <row r="3704" spans="1:3">
      <c r="A3704" t="s">
        <v>11695</v>
      </c>
      <c r="B3704" t="s">
        <v>11696</v>
      </c>
      <c r="C3704">
        <v>1720</v>
      </c>
    </row>
    <row r="3705" spans="1:3">
      <c r="A3705" t="s">
        <v>11697</v>
      </c>
      <c r="B3705" t="s">
        <v>11698</v>
      </c>
      <c r="C3705">
        <v>1350</v>
      </c>
    </row>
    <row r="3706" spans="1:3">
      <c r="A3706" t="s">
        <v>11699</v>
      </c>
      <c r="B3706" t="s">
        <v>11700</v>
      </c>
      <c r="C3706">
        <v>1350</v>
      </c>
    </row>
    <row r="3707" spans="1:3">
      <c r="A3707" t="s">
        <v>11701</v>
      </c>
      <c r="B3707" t="s">
        <v>11702</v>
      </c>
      <c r="C3707">
        <v>1350</v>
      </c>
    </row>
    <row r="3708" spans="1:3">
      <c r="A3708" t="s">
        <v>11703</v>
      </c>
      <c r="B3708" t="s">
        <v>11704</v>
      </c>
      <c r="C3708">
        <v>1720</v>
      </c>
    </row>
    <row r="3709" spans="1:3">
      <c r="A3709" t="s">
        <v>11705</v>
      </c>
      <c r="B3709" t="s">
        <v>11706</v>
      </c>
      <c r="C3709">
        <v>1350</v>
      </c>
    </row>
    <row r="3710" spans="1:3">
      <c r="A3710" t="s">
        <v>11707</v>
      </c>
      <c r="B3710" t="s">
        <v>11708</v>
      </c>
      <c r="C3710">
        <v>750</v>
      </c>
    </row>
    <row r="3711" spans="1:3">
      <c r="A3711" t="s">
        <v>11709</v>
      </c>
      <c r="B3711" t="s">
        <v>11710</v>
      </c>
      <c r="C3711">
        <v>950</v>
      </c>
    </row>
    <row r="3712" spans="1:3">
      <c r="A3712" t="s">
        <v>11711</v>
      </c>
      <c r="B3712" t="s">
        <v>11712</v>
      </c>
      <c r="C3712">
        <v>920</v>
      </c>
    </row>
    <row r="3713" spans="1:3">
      <c r="A3713" t="s">
        <v>11713</v>
      </c>
      <c r="B3713" t="s">
        <v>11714</v>
      </c>
      <c r="C3713">
        <v>1000</v>
      </c>
    </row>
    <row r="3714" spans="1:3">
      <c r="A3714" t="s">
        <v>11715</v>
      </c>
      <c r="B3714" t="s">
        <v>11716</v>
      </c>
      <c r="C3714">
        <v>1000</v>
      </c>
    </row>
    <row r="3715" spans="1:3">
      <c r="A3715" t="s">
        <v>11717</v>
      </c>
      <c r="B3715" t="s">
        <v>11718</v>
      </c>
      <c r="C3715">
        <v>1030</v>
      </c>
    </row>
    <row r="3716" spans="1:3">
      <c r="A3716" t="s">
        <v>11719</v>
      </c>
      <c r="B3716" t="s">
        <v>11720</v>
      </c>
      <c r="C3716">
        <v>1090</v>
      </c>
    </row>
    <row r="3717" spans="1:3">
      <c r="A3717" t="s">
        <v>11721</v>
      </c>
      <c r="B3717" t="s">
        <v>11722</v>
      </c>
      <c r="C3717">
        <v>840</v>
      </c>
    </row>
    <row r="3718" spans="1:3">
      <c r="A3718" t="s">
        <v>11723</v>
      </c>
      <c r="B3718" t="s">
        <v>11724</v>
      </c>
      <c r="C3718">
        <v>1040</v>
      </c>
    </row>
    <row r="3719" spans="1:3">
      <c r="A3719" t="s">
        <v>11725</v>
      </c>
      <c r="B3719" t="s">
        <v>11726</v>
      </c>
      <c r="C3719">
        <v>1420</v>
      </c>
    </row>
    <row r="3720" spans="1:3">
      <c r="A3720" t="s">
        <v>11727</v>
      </c>
      <c r="B3720" t="s">
        <v>11728</v>
      </c>
      <c r="C3720">
        <v>1715</v>
      </c>
    </row>
    <row r="3721" spans="1:3">
      <c r="A3721" t="s">
        <v>11729</v>
      </c>
      <c r="B3721" t="s">
        <v>11730</v>
      </c>
      <c r="C3721">
        <v>1715</v>
      </c>
    </row>
    <row r="3722" spans="1:3">
      <c r="A3722" t="s">
        <v>11731</v>
      </c>
      <c r="B3722" t="s">
        <v>11732</v>
      </c>
      <c r="C3722">
        <v>1715</v>
      </c>
    </row>
    <row r="3723" spans="1:3">
      <c r="A3723" t="s">
        <v>11733</v>
      </c>
      <c r="B3723" t="s">
        <v>11734</v>
      </c>
      <c r="C3723">
        <v>1715</v>
      </c>
    </row>
    <row r="3724" spans="1:3">
      <c r="A3724" t="s">
        <v>11735</v>
      </c>
      <c r="B3724" t="s">
        <v>11736</v>
      </c>
      <c r="C3724">
        <v>1930</v>
      </c>
    </row>
    <row r="3725" spans="1:3">
      <c r="A3725" t="s">
        <v>11737</v>
      </c>
      <c r="B3725" t="s">
        <v>11738</v>
      </c>
      <c r="C3725">
        <v>1930</v>
      </c>
    </row>
    <row r="3726" spans="1:3">
      <c r="A3726" t="s">
        <v>11739</v>
      </c>
      <c r="B3726" t="s">
        <v>11740</v>
      </c>
      <c r="C3726">
        <v>920</v>
      </c>
    </row>
    <row r="3727" spans="1:3">
      <c r="A3727" t="s">
        <v>12220</v>
      </c>
      <c r="B3727" t="s">
        <v>12579</v>
      </c>
      <c r="C3727">
        <v>1715</v>
      </c>
    </row>
    <row r="3728" spans="1:3">
      <c r="A3728" t="s">
        <v>12221</v>
      </c>
      <c r="B3728" t="s">
        <v>12580</v>
      </c>
      <c r="C3728">
        <v>750</v>
      </c>
    </row>
    <row r="3729" spans="1:3">
      <c r="A3729" t="s">
        <v>12222</v>
      </c>
      <c r="B3729" t="s">
        <v>12581</v>
      </c>
      <c r="C3729">
        <v>1250</v>
      </c>
    </row>
    <row r="3730" spans="1:3">
      <c r="A3730" t="s">
        <v>12223</v>
      </c>
      <c r="B3730" t="s">
        <v>12582</v>
      </c>
      <c r="C3730">
        <v>1250</v>
      </c>
    </row>
    <row r="3731" spans="1:3">
      <c r="A3731" t="s">
        <v>12224</v>
      </c>
      <c r="B3731" t="s">
        <v>12583</v>
      </c>
      <c r="C3731">
        <v>1150</v>
      </c>
    </row>
    <row r="3732" spans="1:3">
      <c r="A3732" t="s">
        <v>12225</v>
      </c>
      <c r="B3732" t="s">
        <v>12584</v>
      </c>
      <c r="C3732">
        <v>3875</v>
      </c>
    </row>
    <row r="3733" spans="1:3">
      <c r="A3733" t="s">
        <v>12226</v>
      </c>
      <c r="B3733" t="s">
        <v>12585</v>
      </c>
      <c r="C3733">
        <v>1750</v>
      </c>
    </row>
    <row r="3734" spans="1:3">
      <c r="A3734" t="s">
        <v>12227</v>
      </c>
      <c r="B3734" t="s">
        <v>12586</v>
      </c>
      <c r="C3734">
        <v>1650</v>
      </c>
    </row>
    <row r="3735" spans="1:3">
      <c r="A3735" t="s">
        <v>12228</v>
      </c>
      <c r="B3735" t="s">
        <v>12587</v>
      </c>
      <c r="C3735">
        <v>1650</v>
      </c>
    </row>
    <row r="3736" spans="1:3">
      <c r="A3736" t="s">
        <v>12229</v>
      </c>
      <c r="B3736" t="s">
        <v>12588</v>
      </c>
      <c r="C3736">
        <v>1750</v>
      </c>
    </row>
    <row r="3737" spans="1:3">
      <c r="A3737" t="s">
        <v>12230</v>
      </c>
      <c r="B3737" t="s">
        <v>12589</v>
      </c>
      <c r="C3737">
        <v>1750</v>
      </c>
    </row>
    <row r="3738" spans="1:3">
      <c r="A3738" t="s">
        <v>12023</v>
      </c>
      <c r="B3738" t="s">
        <v>12131</v>
      </c>
      <c r="C3738">
        <v>9300</v>
      </c>
    </row>
    <row r="3739" spans="1:3">
      <c r="A3739" t="s">
        <v>12024</v>
      </c>
      <c r="B3739" t="s">
        <v>12132</v>
      </c>
      <c r="C3739">
        <v>9300</v>
      </c>
    </row>
    <row r="3740" spans="1:3">
      <c r="A3740" t="s">
        <v>12025</v>
      </c>
      <c r="B3740" t="s">
        <v>12133</v>
      </c>
      <c r="C3740">
        <v>9300</v>
      </c>
    </row>
    <row r="3741" spans="1:3">
      <c r="A3741" t="s">
        <v>12026</v>
      </c>
      <c r="B3741" t="s">
        <v>12134</v>
      </c>
      <c r="C3741">
        <v>9300</v>
      </c>
    </row>
    <row r="3742" spans="1:3">
      <c r="A3742" t="s">
        <v>12027</v>
      </c>
      <c r="B3742" t="s">
        <v>12135</v>
      </c>
      <c r="C3742">
        <v>11160</v>
      </c>
    </row>
    <row r="3743" spans="1:3">
      <c r="A3743" t="s">
        <v>12028</v>
      </c>
      <c r="B3743" t="s">
        <v>12136</v>
      </c>
      <c r="C3743">
        <v>13020</v>
      </c>
    </row>
    <row r="3744" spans="1:3">
      <c r="A3744" t="s">
        <v>12029</v>
      </c>
      <c r="B3744" t="s">
        <v>12137</v>
      </c>
      <c r="C3744">
        <v>9300</v>
      </c>
    </row>
    <row r="3745" spans="1:3">
      <c r="A3745" t="s">
        <v>12030</v>
      </c>
      <c r="B3745" t="s">
        <v>12138</v>
      </c>
      <c r="C3745">
        <v>10483</v>
      </c>
    </row>
    <row r="3746" spans="1:3">
      <c r="A3746" t="s">
        <v>12031</v>
      </c>
      <c r="B3746" t="s">
        <v>12139</v>
      </c>
      <c r="C3746">
        <v>10483</v>
      </c>
    </row>
    <row r="3747" spans="1:3">
      <c r="A3747" t="s">
        <v>12032</v>
      </c>
      <c r="B3747" t="s">
        <v>12140</v>
      </c>
      <c r="C3747">
        <v>13020</v>
      </c>
    </row>
    <row r="3748" spans="1:3">
      <c r="A3748" t="s">
        <v>12033</v>
      </c>
      <c r="B3748" t="s">
        <v>12141</v>
      </c>
      <c r="C3748">
        <v>13020</v>
      </c>
    </row>
    <row r="3749" spans="1:3">
      <c r="A3749" t="s">
        <v>12034</v>
      </c>
      <c r="B3749" t="s">
        <v>12142</v>
      </c>
      <c r="C3749">
        <v>13020</v>
      </c>
    </row>
    <row r="3750" spans="1:3">
      <c r="A3750" t="s">
        <v>12035</v>
      </c>
      <c r="B3750" t="s">
        <v>12143</v>
      </c>
      <c r="C3750">
        <v>13020</v>
      </c>
    </row>
    <row r="3751" spans="1:3">
      <c r="A3751" t="s">
        <v>12036</v>
      </c>
      <c r="B3751" t="s">
        <v>12144</v>
      </c>
      <c r="C3751">
        <v>9638</v>
      </c>
    </row>
    <row r="3752" spans="1:3">
      <c r="A3752" t="s">
        <v>12037</v>
      </c>
      <c r="B3752" t="s">
        <v>12145</v>
      </c>
      <c r="C3752">
        <v>9638</v>
      </c>
    </row>
    <row r="3753" spans="1:3">
      <c r="A3753" t="s">
        <v>12038</v>
      </c>
      <c r="B3753" t="s">
        <v>12146</v>
      </c>
      <c r="C3753">
        <v>10483</v>
      </c>
    </row>
    <row r="3754" spans="1:3">
      <c r="A3754" t="s">
        <v>12039</v>
      </c>
      <c r="B3754" t="s">
        <v>12147</v>
      </c>
      <c r="C3754">
        <v>10483</v>
      </c>
    </row>
    <row r="3755" spans="1:3">
      <c r="A3755" t="s">
        <v>12040</v>
      </c>
      <c r="B3755" t="s">
        <v>12148</v>
      </c>
      <c r="C3755">
        <v>12681</v>
      </c>
    </row>
    <row r="3756" spans="1:3">
      <c r="A3756" t="s">
        <v>12041</v>
      </c>
      <c r="B3756" t="s">
        <v>12149</v>
      </c>
      <c r="C3756">
        <v>13020</v>
      </c>
    </row>
    <row r="3757" spans="1:3">
      <c r="A3757" t="s">
        <v>12042</v>
      </c>
      <c r="B3757" t="s">
        <v>12150</v>
      </c>
      <c r="C3757">
        <v>12681</v>
      </c>
    </row>
    <row r="3758" spans="1:3">
      <c r="A3758" t="s">
        <v>12043</v>
      </c>
      <c r="B3758" t="s">
        <v>12151</v>
      </c>
      <c r="C3758">
        <v>12005</v>
      </c>
    </row>
    <row r="3759" spans="1:3">
      <c r="A3759" t="s">
        <v>12044</v>
      </c>
      <c r="B3759" t="s">
        <v>12152</v>
      </c>
      <c r="C3759">
        <v>9300</v>
      </c>
    </row>
    <row r="3760" spans="1:3">
      <c r="A3760" t="s">
        <v>12045</v>
      </c>
      <c r="B3760" t="s">
        <v>12153</v>
      </c>
      <c r="C3760">
        <v>9300</v>
      </c>
    </row>
    <row r="3761" spans="1:3">
      <c r="A3761" t="s">
        <v>12046</v>
      </c>
      <c r="B3761" t="s">
        <v>12154</v>
      </c>
      <c r="C3761">
        <v>11160</v>
      </c>
    </row>
    <row r="3762" spans="1:3">
      <c r="A3762" t="s">
        <v>12047</v>
      </c>
      <c r="B3762" t="s">
        <v>12155</v>
      </c>
      <c r="C3762">
        <v>5799.5</v>
      </c>
    </row>
    <row r="3763" spans="1:3">
      <c r="A3763" t="s">
        <v>12048</v>
      </c>
      <c r="B3763" t="s">
        <v>12156</v>
      </c>
      <c r="C3763">
        <v>5799.5</v>
      </c>
    </row>
    <row r="3764" spans="1:3">
      <c r="A3764" t="s">
        <v>12049</v>
      </c>
      <c r="B3764" t="s">
        <v>12157</v>
      </c>
      <c r="C3764">
        <v>5799.5</v>
      </c>
    </row>
    <row r="3765" spans="1:3">
      <c r="A3765" t="s">
        <v>12050</v>
      </c>
      <c r="B3765" t="s">
        <v>12158</v>
      </c>
      <c r="C3765">
        <v>5799.5</v>
      </c>
    </row>
    <row r="3766" spans="1:3">
      <c r="A3766" t="s">
        <v>12051</v>
      </c>
      <c r="B3766" t="s">
        <v>12159</v>
      </c>
      <c r="C3766">
        <v>8285</v>
      </c>
    </row>
    <row r="3767" spans="1:3">
      <c r="A3767" t="s">
        <v>12052</v>
      </c>
      <c r="B3767" t="s">
        <v>12160</v>
      </c>
      <c r="C3767">
        <v>8285</v>
      </c>
    </row>
    <row r="3768" spans="1:3">
      <c r="A3768" t="s">
        <v>12053</v>
      </c>
      <c r="B3768" t="s">
        <v>12182</v>
      </c>
      <c r="C3768">
        <v>8285</v>
      </c>
    </row>
    <row r="3769" spans="1:3">
      <c r="A3769" t="s">
        <v>12054</v>
      </c>
      <c r="B3769" t="s">
        <v>12181</v>
      </c>
      <c r="C3769">
        <v>8821.8700000000008</v>
      </c>
    </row>
    <row r="3770" spans="1:3">
      <c r="A3770" t="s">
        <v>12055</v>
      </c>
      <c r="B3770" t="s">
        <v>12183</v>
      </c>
      <c r="C3770">
        <v>8821.8700000000008</v>
      </c>
    </row>
    <row r="3771" spans="1:3">
      <c r="A3771" t="s">
        <v>12056</v>
      </c>
      <c r="B3771" t="s">
        <v>12161</v>
      </c>
      <c r="C3771">
        <v>12473</v>
      </c>
    </row>
    <row r="3772" spans="1:3">
      <c r="A3772" t="s">
        <v>12057</v>
      </c>
      <c r="B3772" t="s">
        <v>12162</v>
      </c>
      <c r="C3772">
        <v>12473</v>
      </c>
    </row>
    <row r="3773" spans="1:3">
      <c r="A3773" t="s">
        <v>12058</v>
      </c>
      <c r="B3773" t="s">
        <v>12163</v>
      </c>
      <c r="C3773">
        <v>11553.6</v>
      </c>
    </row>
    <row r="3774" spans="1:3">
      <c r="A3774" t="s">
        <v>12059</v>
      </c>
      <c r="B3774" t="s">
        <v>12164</v>
      </c>
      <c r="C3774">
        <v>12473</v>
      </c>
    </row>
    <row r="3775" spans="1:3">
      <c r="A3775" t="s">
        <v>12060</v>
      </c>
      <c r="B3775" t="s">
        <v>12179</v>
      </c>
      <c r="C3775">
        <v>11160</v>
      </c>
    </row>
    <row r="3776" spans="1:3">
      <c r="A3776" t="s">
        <v>12061</v>
      </c>
      <c r="B3776" t="s">
        <v>12180</v>
      </c>
      <c r="C3776">
        <v>11160</v>
      </c>
    </row>
    <row r="3777" spans="1:3">
      <c r="A3777" t="s">
        <v>12062</v>
      </c>
      <c r="B3777" t="s">
        <v>12184</v>
      </c>
      <c r="C3777">
        <v>11160</v>
      </c>
    </row>
    <row r="3778" spans="1:3">
      <c r="A3778" t="s">
        <v>12063</v>
      </c>
      <c r="B3778" t="s">
        <v>12185</v>
      </c>
      <c r="C3778">
        <v>11160</v>
      </c>
    </row>
    <row r="3779" spans="1:3">
      <c r="A3779" t="s">
        <v>12064</v>
      </c>
      <c r="B3779" t="s">
        <v>12165</v>
      </c>
      <c r="C3779">
        <v>11160</v>
      </c>
    </row>
    <row r="3780" spans="1:3">
      <c r="A3780" t="s">
        <v>12065</v>
      </c>
      <c r="B3780" t="s">
        <v>12166</v>
      </c>
      <c r="C3780">
        <v>11597</v>
      </c>
    </row>
    <row r="3781" spans="1:3">
      <c r="A3781" t="s">
        <v>12066</v>
      </c>
      <c r="B3781" t="s">
        <v>12167</v>
      </c>
      <c r="C3781">
        <v>11597</v>
      </c>
    </row>
    <row r="3782" spans="1:3">
      <c r="A3782" t="s">
        <v>12067</v>
      </c>
      <c r="B3782" t="s">
        <v>12168</v>
      </c>
      <c r="C3782">
        <v>12473</v>
      </c>
    </row>
    <row r="3783" spans="1:3">
      <c r="A3783" t="s">
        <v>12068</v>
      </c>
      <c r="B3783" t="s">
        <v>12169</v>
      </c>
      <c r="C3783">
        <v>12473</v>
      </c>
    </row>
    <row r="3784" spans="1:3">
      <c r="A3784" t="s">
        <v>12069</v>
      </c>
      <c r="B3784" t="s">
        <v>12170</v>
      </c>
      <c r="C3784">
        <v>14442</v>
      </c>
    </row>
    <row r="3785" spans="1:3">
      <c r="A3785" t="s">
        <v>12070</v>
      </c>
      <c r="B3785" t="s">
        <v>12171</v>
      </c>
      <c r="C3785">
        <v>14442</v>
      </c>
    </row>
    <row r="3786" spans="1:3">
      <c r="A3786" t="s">
        <v>12071</v>
      </c>
      <c r="B3786" t="s">
        <v>12172</v>
      </c>
      <c r="C3786">
        <v>16411</v>
      </c>
    </row>
    <row r="3787" spans="1:3">
      <c r="A3787" t="s">
        <v>12072</v>
      </c>
      <c r="B3787" t="s">
        <v>12173</v>
      </c>
      <c r="C3787">
        <v>16411</v>
      </c>
    </row>
    <row r="3788" spans="1:3">
      <c r="A3788" t="s">
        <v>12073</v>
      </c>
      <c r="B3788" t="s">
        <v>12174</v>
      </c>
      <c r="C3788">
        <v>14245</v>
      </c>
    </row>
    <row r="3789" spans="1:3">
      <c r="A3789" t="s">
        <v>12074</v>
      </c>
      <c r="B3789" t="s">
        <v>12175</v>
      </c>
      <c r="C3789">
        <v>14245</v>
      </c>
    </row>
    <row r="3790" spans="1:3">
      <c r="A3790" t="s">
        <v>12075</v>
      </c>
      <c r="B3790" t="s">
        <v>12176</v>
      </c>
      <c r="C3790">
        <v>7221</v>
      </c>
    </row>
    <row r="3791" spans="1:3">
      <c r="A3791" t="s">
        <v>12076</v>
      </c>
      <c r="B3791" t="s">
        <v>12177</v>
      </c>
      <c r="C3791">
        <v>7221</v>
      </c>
    </row>
    <row r="3792" spans="1:3">
      <c r="A3792" t="s">
        <v>12077</v>
      </c>
      <c r="B3792" t="s">
        <v>12178</v>
      </c>
      <c r="C3792">
        <v>7221</v>
      </c>
    </row>
    <row r="3793" spans="1:3">
      <c r="A3793" t="s">
        <v>12261</v>
      </c>
      <c r="B3793" t="s">
        <v>12590</v>
      </c>
      <c r="C3793">
        <v>630</v>
      </c>
    </row>
    <row r="3794" spans="1:3">
      <c r="A3794" t="s">
        <v>12262</v>
      </c>
      <c r="B3794" t="s">
        <v>12591</v>
      </c>
      <c r="C3794">
        <v>710</v>
      </c>
    </row>
    <row r="3795" spans="1:3">
      <c r="A3795" t="s">
        <v>12263</v>
      </c>
      <c r="B3795" t="s">
        <v>12592</v>
      </c>
      <c r="C3795">
        <v>750</v>
      </c>
    </row>
    <row r="3796" spans="1:3">
      <c r="A3796" t="s">
        <v>12264</v>
      </c>
      <c r="B3796" t="s">
        <v>12593</v>
      </c>
      <c r="C3796">
        <v>845</v>
      </c>
    </row>
    <row r="3797" spans="1:3">
      <c r="A3797" t="s">
        <v>12265</v>
      </c>
      <c r="B3797" t="s">
        <v>12594</v>
      </c>
      <c r="C3797">
        <v>935</v>
      </c>
    </row>
    <row r="3798" spans="1:3">
      <c r="A3798" t="s">
        <v>12266</v>
      </c>
      <c r="B3798" t="s">
        <v>12595</v>
      </c>
      <c r="C3798">
        <v>945</v>
      </c>
    </row>
    <row r="3799" spans="1:3">
      <c r="A3799" t="s">
        <v>12268</v>
      </c>
      <c r="B3799" t="s">
        <v>12596</v>
      </c>
      <c r="C3799">
        <v>990</v>
      </c>
    </row>
    <row r="3800" spans="1:3">
      <c r="A3800" t="s">
        <v>12269</v>
      </c>
      <c r="B3800" t="s">
        <v>12597</v>
      </c>
      <c r="C3800">
        <v>1167</v>
      </c>
    </row>
    <row r="3801" spans="1:3">
      <c r="A3801" t="s">
        <v>12270</v>
      </c>
      <c r="B3801" t="s">
        <v>12598</v>
      </c>
      <c r="C3801">
        <v>1260</v>
      </c>
    </row>
    <row r="3802" spans="1:3">
      <c r="A3802" t="s">
        <v>12271</v>
      </c>
      <c r="B3802" t="s">
        <v>12599</v>
      </c>
      <c r="C3802">
        <v>1167</v>
      </c>
    </row>
    <row r="3803" spans="1:3">
      <c r="A3803" t="s">
        <v>12272</v>
      </c>
      <c r="B3803" t="s">
        <v>12600</v>
      </c>
      <c r="C3803">
        <v>1260</v>
      </c>
    </row>
    <row r="3804" spans="1:3">
      <c r="A3804" t="s">
        <v>12273</v>
      </c>
      <c r="B3804" t="s">
        <v>12601</v>
      </c>
      <c r="C3804">
        <v>1740</v>
      </c>
    </row>
    <row r="3805" spans="1:3">
      <c r="A3805" t="s">
        <v>12274</v>
      </c>
      <c r="B3805" t="s">
        <v>12602</v>
      </c>
      <c r="C3805">
        <v>1950</v>
      </c>
    </row>
    <row r="3806" spans="1:3">
      <c r="A3806" t="s">
        <v>12275</v>
      </c>
      <c r="B3806" t="s">
        <v>12603</v>
      </c>
      <c r="C3806">
        <v>1167</v>
      </c>
    </row>
    <row r="3807" spans="1:3">
      <c r="A3807" t="s">
        <v>12276</v>
      </c>
      <c r="B3807" t="s">
        <v>12604</v>
      </c>
      <c r="C3807">
        <v>1260</v>
      </c>
    </row>
    <row r="3808" spans="1:3">
      <c r="A3808" t="s">
        <v>12277</v>
      </c>
      <c r="B3808" t="s">
        <v>12605</v>
      </c>
      <c r="C3808">
        <v>1260</v>
      </c>
    </row>
    <row r="3809" spans="1:3">
      <c r="A3809" t="s">
        <v>12278</v>
      </c>
      <c r="B3809" t="s">
        <v>12606</v>
      </c>
      <c r="C3809">
        <v>1260</v>
      </c>
    </row>
    <row r="3810" spans="1:3">
      <c r="A3810" t="s">
        <v>12279</v>
      </c>
      <c r="B3810" t="s">
        <v>12607</v>
      </c>
      <c r="C3810">
        <v>1260</v>
      </c>
    </row>
    <row r="3811" spans="1:3">
      <c r="A3811" t="s">
        <v>12280</v>
      </c>
      <c r="B3811" t="s">
        <v>12608</v>
      </c>
      <c r="C3811">
        <v>1374</v>
      </c>
    </row>
    <row r="3812" spans="1:3">
      <c r="A3812" t="s">
        <v>12281</v>
      </c>
      <c r="B3812" t="s">
        <v>12609</v>
      </c>
      <c r="C3812">
        <v>1167</v>
      </c>
    </row>
    <row r="3813" spans="1:3">
      <c r="A3813" t="s">
        <v>12282</v>
      </c>
      <c r="B3813" t="s">
        <v>12610</v>
      </c>
      <c r="C3813">
        <v>1260</v>
      </c>
    </row>
    <row r="3814" spans="1:3">
      <c r="A3814" t="s">
        <v>12283</v>
      </c>
      <c r="B3814" t="s">
        <v>12611</v>
      </c>
      <c r="C3814">
        <v>1374</v>
      </c>
    </row>
    <row r="3815" spans="1:3">
      <c r="A3815" t="s">
        <v>12284</v>
      </c>
      <c r="B3815" t="s">
        <v>12612</v>
      </c>
      <c r="C3815">
        <v>1374</v>
      </c>
    </row>
    <row r="3816" spans="1:3">
      <c r="A3816" t="s">
        <v>12285</v>
      </c>
      <c r="B3816" t="s">
        <v>12613</v>
      </c>
      <c r="C3816">
        <v>1374</v>
      </c>
    </row>
    <row r="3817" spans="1:3">
      <c r="A3817" t="s">
        <v>12286</v>
      </c>
      <c r="B3817" t="s">
        <v>12614</v>
      </c>
      <c r="C3817">
        <v>1680</v>
      </c>
    </row>
    <row r="3818" spans="1:3">
      <c r="A3818" t="s">
        <v>12287</v>
      </c>
      <c r="B3818" t="s">
        <v>12615</v>
      </c>
      <c r="C3818">
        <v>1750</v>
      </c>
    </row>
    <row r="3819" spans="1:3">
      <c r="A3819" t="s">
        <v>12288</v>
      </c>
      <c r="B3819" t="s">
        <v>12616</v>
      </c>
      <c r="C3819">
        <v>1950</v>
      </c>
    </row>
    <row r="3820" spans="1:3">
      <c r="A3820" t="s">
        <v>12289</v>
      </c>
      <c r="B3820" t="s">
        <v>12617</v>
      </c>
      <c r="C3820">
        <v>1750</v>
      </c>
    </row>
    <row r="3821" spans="1:3">
      <c r="A3821" t="s">
        <v>12290</v>
      </c>
      <c r="B3821" t="s">
        <v>12618</v>
      </c>
      <c r="C3821">
        <v>1950</v>
      </c>
    </row>
    <row r="3822" spans="1:3">
      <c r="A3822" t="s">
        <v>12267</v>
      </c>
      <c r="B3822" t="s">
        <v>12619</v>
      </c>
      <c r="C3822">
        <v>945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52"/>
  <sheetViews>
    <sheetView workbookViewId="0">
      <selection activeCell="B16" sqref="B16"/>
    </sheetView>
  </sheetViews>
  <sheetFormatPr baseColWidth="10" defaultColWidth="14.42578125" defaultRowHeight="15" customHeight="1"/>
  <cols>
    <col min="1" max="1" width="62.28515625" customWidth="1"/>
    <col min="2" max="2" width="56.5703125" customWidth="1"/>
    <col min="3" max="6" width="10.85546875" customWidth="1"/>
    <col min="7" max="26" width="10.7109375" customWidth="1"/>
  </cols>
  <sheetData>
    <row r="1" spans="1:2" ht="12.75" customHeight="1">
      <c r="A1" s="34" t="s">
        <v>2921</v>
      </c>
      <c r="B1" s="34" t="s">
        <v>5620</v>
      </c>
    </row>
    <row r="2" spans="1:2" ht="12.75" customHeight="1">
      <c r="A2" s="35" t="s">
        <v>72</v>
      </c>
      <c r="B2" s="35" t="s">
        <v>5621</v>
      </c>
    </row>
    <row r="3" spans="1:2" ht="12.75" customHeight="1">
      <c r="A3" s="36" t="s">
        <v>73</v>
      </c>
      <c r="B3" s="35" t="s">
        <v>5622</v>
      </c>
    </row>
    <row r="4" spans="1:2" ht="12.75" customHeight="1">
      <c r="A4" s="35" t="s">
        <v>74</v>
      </c>
      <c r="B4" s="35" t="s">
        <v>5623</v>
      </c>
    </row>
    <row r="5" spans="1:2" ht="12.75" customHeight="1">
      <c r="A5" s="36" t="s">
        <v>75</v>
      </c>
      <c r="B5" s="35" t="s">
        <v>5624</v>
      </c>
    </row>
    <row r="6" spans="1:2" ht="12.75" customHeight="1">
      <c r="A6" s="35" t="s">
        <v>76</v>
      </c>
      <c r="B6" s="35" t="s">
        <v>5625</v>
      </c>
    </row>
    <row r="7" spans="1:2" ht="12.75" customHeight="1">
      <c r="A7" s="36" t="s">
        <v>77</v>
      </c>
      <c r="B7" s="35" t="s">
        <v>5626</v>
      </c>
    </row>
    <row r="8" spans="1:2" ht="12.75" customHeight="1">
      <c r="A8" s="35" t="s">
        <v>78</v>
      </c>
      <c r="B8" s="35" t="s">
        <v>5627</v>
      </c>
    </row>
    <row r="9" spans="1:2" ht="12.75" customHeight="1">
      <c r="A9" s="36" t="s">
        <v>79</v>
      </c>
      <c r="B9" s="35" t="s">
        <v>5628</v>
      </c>
    </row>
    <row r="10" spans="1:2" ht="12.75" customHeight="1">
      <c r="A10" s="35" t="s">
        <v>80</v>
      </c>
      <c r="B10" s="35" t="s">
        <v>5629</v>
      </c>
    </row>
    <row r="11" spans="1:2" ht="12.75" customHeight="1">
      <c r="A11" s="36" t="s">
        <v>81</v>
      </c>
      <c r="B11" s="35" t="s">
        <v>5630</v>
      </c>
    </row>
    <row r="12" spans="1:2" ht="12.75" customHeight="1">
      <c r="A12" s="35" t="s">
        <v>82</v>
      </c>
      <c r="B12" s="35" t="s">
        <v>5631</v>
      </c>
    </row>
    <row r="13" spans="1:2" ht="12.75" customHeight="1">
      <c r="A13" s="36" t="s">
        <v>83</v>
      </c>
      <c r="B13" s="35" t="s">
        <v>5632</v>
      </c>
    </row>
    <row r="14" spans="1:2" ht="12.75" customHeight="1">
      <c r="A14" s="35" t="s">
        <v>84</v>
      </c>
      <c r="B14" s="35" t="s">
        <v>5633</v>
      </c>
    </row>
    <row r="15" spans="1:2" ht="12.75" customHeight="1">
      <c r="A15" s="36" t="s">
        <v>85</v>
      </c>
      <c r="B15" s="35" t="s">
        <v>2878</v>
      </c>
    </row>
    <row r="16" spans="1:2" ht="12.75" customHeight="1">
      <c r="A16" s="35" t="s">
        <v>86</v>
      </c>
      <c r="B16" s="35" t="s">
        <v>5634</v>
      </c>
    </row>
    <row r="17" spans="1:2" ht="12.75" customHeight="1">
      <c r="A17" s="36" t="s">
        <v>87</v>
      </c>
      <c r="B17" s="35" t="s">
        <v>5635</v>
      </c>
    </row>
    <row r="18" spans="1:2" ht="12.75" customHeight="1">
      <c r="A18" s="35" t="s">
        <v>88</v>
      </c>
      <c r="B18" s="35" t="s">
        <v>5636</v>
      </c>
    </row>
    <row r="19" spans="1:2" ht="12.75" customHeight="1">
      <c r="A19" s="36" t="s">
        <v>89</v>
      </c>
      <c r="B19" s="35" t="s">
        <v>5637</v>
      </c>
    </row>
    <row r="20" spans="1:2" ht="12.75" customHeight="1">
      <c r="A20" s="35" t="s">
        <v>90</v>
      </c>
      <c r="B20" s="35" t="s">
        <v>5638</v>
      </c>
    </row>
    <row r="21" spans="1:2" ht="12.75" customHeight="1">
      <c r="A21" s="36" t="s">
        <v>91</v>
      </c>
      <c r="B21" s="35" t="s">
        <v>5639</v>
      </c>
    </row>
    <row r="22" spans="1:2" ht="12.75" customHeight="1">
      <c r="A22" s="35" t="s">
        <v>92</v>
      </c>
      <c r="B22" s="35" t="s">
        <v>5640</v>
      </c>
    </row>
    <row r="23" spans="1:2" ht="12.75" customHeight="1">
      <c r="A23" s="36" t="s">
        <v>93</v>
      </c>
      <c r="B23" s="35" t="s">
        <v>5641</v>
      </c>
    </row>
    <row r="24" spans="1:2" ht="12.75" customHeight="1">
      <c r="A24" s="35" t="s">
        <v>94</v>
      </c>
      <c r="B24" s="35" t="s">
        <v>5642</v>
      </c>
    </row>
    <row r="25" spans="1:2" ht="12.75" customHeight="1">
      <c r="A25" s="36" t="s">
        <v>95</v>
      </c>
      <c r="B25" s="35" t="s">
        <v>5643</v>
      </c>
    </row>
    <row r="26" spans="1:2" ht="12.75" customHeight="1">
      <c r="A26" s="35" t="s">
        <v>96</v>
      </c>
      <c r="B26" s="35" t="s">
        <v>5644</v>
      </c>
    </row>
    <row r="27" spans="1:2" ht="12.75" customHeight="1">
      <c r="A27" s="36" t="s">
        <v>97</v>
      </c>
      <c r="B27" s="35" t="s">
        <v>5645</v>
      </c>
    </row>
    <row r="28" spans="1:2" ht="12.75" customHeight="1">
      <c r="A28" s="35" t="s">
        <v>98</v>
      </c>
      <c r="B28" s="35" t="s">
        <v>5646</v>
      </c>
    </row>
    <row r="29" spans="1:2" ht="12.75" customHeight="1">
      <c r="A29" s="36" t="s">
        <v>99</v>
      </c>
      <c r="B29" s="35" t="s">
        <v>5647</v>
      </c>
    </row>
    <row r="30" spans="1:2" ht="12.75" customHeight="1">
      <c r="A30" s="35" t="s">
        <v>100</v>
      </c>
      <c r="B30" s="35" t="s">
        <v>5648</v>
      </c>
    </row>
    <row r="31" spans="1:2" ht="12.75" customHeight="1">
      <c r="A31" s="36" t="s">
        <v>101</v>
      </c>
      <c r="B31" s="35" t="s">
        <v>5649</v>
      </c>
    </row>
    <row r="32" spans="1:2" ht="12.75" customHeight="1">
      <c r="A32" s="35" t="s">
        <v>102</v>
      </c>
      <c r="B32" s="35" t="s">
        <v>5650</v>
      </c>
    </row>
    <row r="33" spans="1:2" ht="12.75" customHeight="1">
      <c r="A33" s="36" t="s">
        <v>103</v>
      </c>
      <c r="B33" s="35" t="s">
        <v>5651</v>
      </c>
    </row>
    <row r="34" spans="1:2" ht="12.75" customHeight="1">
      <c r="A34" s="35" t="s">
        <v>104</v>
      </c>
      <c r="B34" s="35" t="s">
        <v>5652</v>
      </c>
    </row>
    <row r="35" spans="1:2" ht="12.75" customHeight="1">
      <c r="A35" s="36" t="s">
        <v>105</v>
      </c>
      <c r="B35" s="35" t="s">
        <v>5653</v>
      </c>
    </row>
    <row r="36" spans="1:2" ht="12.75" customHeight="1">
      <c r="A36" s="35" t="s">
        <v>106</v>
      </c>
      <c r="B36" s="35" t="s">
        <v>5654</v>
      </c>
    </row>
    <row r="37" spans="1:2" ht="12.75" customHeight="1">
      <c r="A37" s="36" t="s">
        <v>107</v>
      </c>
      <c r="B37" s="35" t="s">
        <v>5655</v>
      </c>
    </row>
    <row r="38" spans="1:2" ht="12.75" customHeight="1">
      <c r="A38" s="35" t="s">
        <v>108</v>
      </c>
      <c r="B38" s="35" t="s">
        <v>5656</v>
      </c>
    </row>
    <row r="39" spans="1:2" ht="12.75" customHeight="1">
      <c r="A39" s="36" t="s">
        <v>109</v>
      </c>
      <c r="B39" s="35" t="s">
        <v>5657</v>
      </c>
    </row>
    <row r="40" spans="1:2" ht="12.75" customHeight="1">
      <c r="A40" s="35" t="s">
        <v>110</v>
      </c>
      <c r="B40" s="35" t="s">
        <v>5658</v>
      </c>
    </row>
    <row r="41" spans="1:2" ht="12.75" customHeight="1">
      <c r="A41" s="36" t="s">
        <v>111</v>
      </c>
      <c r="B41" s="35" t="s">
        <v>5659</v>
      </c>
    </row>
    <row r="42" spans="1:2" ht="12.75" customHeight="1">
      <c r="A42" s="35" t="s">
        <v>112</v>
      </c>
      <c r="B42" s="35" t="s">
        <v>5660</v>
      </c>
    </row>
    <row r="43" spans="1:2" ht="12.75" customHeight="1">
      <c r="A43" s="36" t="s">
        <v>113</v>
      </c>
      <c r="B43" s="35" t="s">
        <v>5661</v>
      </c>
    </row>
    <row r="44" spans="1:2" ht="12.75" customHeight="1">
      <c r="A44" s="35" t="s">
        <v>114</v>
      </c>
      <c r="B44" s="35" t="s">
        <v>5662</v>
      </c>
    </row>
    <row r="45" spans="1:2" ht="12.75" customHeight="1">
      <c r="A45" s="36" t="s">
        <v>115</v>
      </c>
      <c r="B45" s="35" t="s">
        <v>5663</v>
      </c>
    </row>
    <row r="46" spans="1:2" ht="12.75" customHeight="1">
      <c r="A46" s="35" t="s">
        <v>116</v>
      </c>
      <c r="B46" s="35" t="s">
        <v>5664</v>
      </c>
    </row>
    <row r="47" spans="1:2" ht="12.75" customHeight="1">
      <c r="A47" s="36" t="s">
        <v>117</v>
      </c>
      <c r="B47" s="35" t="s">
        <v>5665</v>
      </c>
    </row>
    <row r="48" spans="1:2" ht="12.75" customHeight="1">
      <c r="A48" s="35" t="s">
        <v>118</v>
      </c>
      <c r="B48" s="35" t="s">
        <v>5666</v>
      </c>
    </row>
    <row r="49" spans="1:2" ht="12.75" customHeight="1">
      <c r="A49" s="36" t="s">
        <v>119</v>
      </c>
      <c r="B49" s="35" t="s">
        <v>5667</v>
      </c>
    </row>
    <row r="50" spans="1:2" ht="12.75" customHeight="1">
      <c r="A50" s="35" t="s">
        <v>120</v>
      </c>
      <c r="B50" s="35" t="s">
        <v>2878</v>
      </c>
    </row>
    <row r="51" spans="1:2" ht="12.75" customHeight="1">
      <c r="A51" s="36" t="s">
        <v>121</v>
      </c>
      <c r="B51" s="35" t="s">
        <v>5668</v>
      </c>
    </row>
    <row r="52" spans="1:2" ht="12.75" customHeight="1">
      <c r="A52" s="35" t="s">
        <v>122</v>
      </c>
      <c r="B52" s="35" t="s">
        <v>5669</v>
      </c>
    </row>
    <row r="53" spans="1:2" ht="12.75" customHeight="1">
      <c r="A53" s="36" t="s">
        <v>123</v>
      </c>
      <c r="B53" s="35" t="s">
        <v>5670</v>
      </c>
    </row>
    <row r="54" spans="1:2" ht="12.75" customHeight="1">
      <c r="A54" s="35" t="s">
        <v>124</v>
      </c>
      <c r="B54" s="35" t="s">
        <v>5671</v>
      </c>
    </row>
    <row r="55" spans="1:2" ht="12.75" customHeight="1">
      <c r="A55" s="36" t="s">
        <v>125</v>
      </c>
      <c r="B55" s="35" t="s">
        <v>5672</v>
      </c>
    </row>
    <row r="56" spans="1:2" ht="12.75" customHeight="1">
      <c r="A56" s="35" t="s">
        <v>126</v>
      </c>
      <c r="B56" s="35" t="s">
        <v>5673</v>
      </c>
    </row>
    <row r="57" spans="1:2" ht="12.75" customHeight="1">
      <c r="A57" s="36" t="s">
        <v>127</v>
      </c>
      <c r="B57" s="35" t="s">
        <v>5674</v>
      </c>
    </row>
    <row r="58" spans="1:2" ht="12.75" customHeight="1">
      <c r="A58" s="35" t="s">
        <v>128</v>
      </c>
      <c r="B58" s="35" t="s">
        <v>2878</v>
      </c>
    </row>
    <row r="59" spans="1:2" ht="12.75" customHeight="1">
      <c r="A59" s="36" t="s">
        <v>129</v>
      </c>
      <c r="B59" s="35" t="s">
        <v>5675</v>
      </c>
    </row>
    <row r="60" spans="1:2" ht="12.75" customHeight="1">
      <c r="A60" s="35" t="s">
        <v>130</v>
      </c>
      <c r="B60" s="35" t="s">
        <v>5676</v>
      </c>
    </row>
    <row r="61" spans="1:2" ht="12.75" customHeight="1">
      <c r="A61" s="36" t="s">
        <v>131</v>
      </c>
      <c r="B61" s="35" t="s">
        <v>5677</v>
      </c>
    </row>
    <row r="62" spans="1:2" ht="12.75" customHeight="1">
      <c r="A62" s="35" t="s">
        <v>132</v>
      </c>
      <c r="B62" s="35" t="s">
        <v>5678</v>
      </c>
    </row>
    <row r="63" spans="1:2" ht="12.75" customHeight="1">
      <c r="A63" s="36" t="s">
        <v>133</v>
      </c>
      <c r="B63" s="35" t="s">
        <v>5679</v>
      </c>
    </row>
    <row r="64" spans="1:2" ht="12.75" customHeight="1">
      <c r="A64" s="35" t="s">
        <v>134</v>
      </c>
      <c r="B64" s="35" t="s">
        <v>5680</v>
      </c>
    </row>
    <row r="65" spans="1:2" ht="12.75" customHeight="1">
      <c r="A65" s="36" t="s">
        <v>135</v>
      </c>
      <c r="B65" s="35" t="s">
        <v>5681</v>
      </c>
    </row>
    <row r="66" spans="1:2" ht="12.75" customHeight="1">
      <c r="A66" s="35" t="s">
        <v>136</v>
      </c>
      <c r="B66" s="35" t="s">
        <v>5682</v>
      </c>
    </row>
    <row r="67" spans="1:2" ht="12.75" customHeight="1">
      <c r="A67" s="36" t="s">
        <v>137</v>
      </c>
      <c r="B67" s="35" t="s">
        <v>5683</v>
      </c>
    </row>
    <row r="68" spans="1:2" ht="12.75" customHeight="1">
      <c r="A68" s="35" t="s">
        <v>138</v>
      </c>
      <c r="B68" s="35" t="s">
        <v>5684</v>
      </c>
    </row>
    <row r="69" spans="1:2" ht="12.75" customHeight="1">
      <c r="A69" s="36" t="s">
        <v>139</v>
      </c>
      <c r="B69" s="35" t="s">
        <v>5685</v>
      </c>
    </row>
    <row r="70" spans="1:2" ht="12.75" customHeight="1">
      <c r="A70" s="35" t="s">
        <v>140</v>
      </c>
      <c r="B70" s="35" t="s">
        <v>5686</v>
      </c>
    </row>
    <row r="71" spans="1:2" ht="12.75" customHeight="1">
      <c r="A71" s="36" t="s">
        <v>141</v>
      </c>
      <c r="B71" s="35" t="s">
        <v>5687</v>
      </c>
    </row>
    <row r="72" spans="1:2" ht="12.75" customHeight="1">
      <c r="A72" s="35" t="s">
        <v>142</v>
      </c>
      <c r="B72" s="35" t="s">
        <v>5688</v>
      </c>
    </row>
    <row r="73" spans="1:2" ht="12.75" customHeight="1">
      <c r="A73" s="36" t="s">
        <v>143</v>
      </c>
      <c r="B73" s="35" t="s">
        <v>5689</v>
      </c>
    </row>
    <row r="74" spans="1:2" ht="12.75" customHeight="1">
      <c r="A74" s="35" t="s">
        <v>144</v>
      </c>
      <c r="B74" s="35" t="s">
        <v>5690</v>
      </c>
    </row>
    <row r="75" spans="1:2" ht="12.75" customHeight="1">
      <c r="A75" s="36" t="s">
        <v>145</v>
      </c>
      <c r="B75" s="35" t="s">
        <v>5691</v>
      </c>
    </row>
    <row r="76" spans="1:2" ht="12.75" customHeight="1">
      <c r="A76" s="35" t="s">
        <v>146</v>
      </c>
      <c r="B76" s="35" t="s">
        <v>5692</v>
      </c>
    </row>
    <row r="77" spans="1:2" ht="12.75" customHeight="1">
      <c r="A77" s="36" t="s">
        <v>147</v>
      </c>
      <c r="B77" s="35" t="s">
        <v>5693</v>
      </c>
    </row>
    <row r="78" spans="1:2" ht="12.75" customHeight="1">
      <c r="A78" s="35" t="s">
        <v>148</v>
      </c>
      <c r="B78" s="35" t="s">
        <v>5694</v>
      </c>
    </row>
    <row r="79" spans="1:2" ht="12.75" customHeight="1">
      <c r="A79" s="36" t="s">
        <v>149</v>
      </c>
      <c r="B79" s="35" t="s">
        <v>5695</v>
      </c>
    </row>
    <row r="80" spans="1:2" ht="12.75" customHeight="1">
      <c r="A80" s="35" t="s">
        <v>150</v>
      </c>
      <c r="B80" s="35" t="s">
        <v>5696</v>
      </c>
    </row>
    <row r="81" spans="1:2" ht="12.75" customHeight="1">
      <c r="A81" s="36" t="s">
        <v>151</v>
      </c>
      <c r="B81" s="35" t="s">
        <v>5697</v>
      </c>
    </row>
    <row r="82" spans="1:2" ht="12.75" customHeight="1">
      <c r="A82" s="35" t="s">
        <v>152</v>
      </c>
      <c r="B82" s="35" t="s">
        <v>5698</v>
      </c>
    </row>
    <row r="83" spans="1:2" ht="12.75" customHeight="1">
      <c r="A83" s="36" t="s">
        <v>153</v>
      </c>
      <c r="B83" s="35" t="s">
        <v>5699</v>
      </c>
    </row>
    <row r="84" spans="1:2" ht="12.75" customHeight="1">
      <c r="A84" s="35" t="s">
        <v>154</v>
      </c>
      <c r="B84" s="35" t="s">
        <v>5700</v>
      </c>
    </row>
    <row r="85" spans="1:2" ht="12.75" customHeight="1">
      <c r="A85" s="36" t="s">
        <v>155</v>
      </c>
      <c r="B85" s="35" t="s">
        <v>5701</v>
      </c>
    </row>
    <row r="86" spans="1:2" ht="12.75" customHeight="1">
      <c r="A86" s="35" t="s">
        <v>156</v>
      </c>
      <c r="B86" s="35" t="s">
        <v>5702</v>
      </c>
    </row>
    <row r="87" spans="1:2" ht="12.75" customHeight="1">
      <c r="A87" s="36" t="s">
        <v>157</v>
      </c>
      <c r="B87" s="35" t="s">
        <v>5703</v>
      </c>
    </row>
    <row r="88" spans="1:2" ht="12.75" customHeight="1">
      <c r="A88" s="35" t="s">
        <v>158</v>
      </c>
      <c r="B88" s="35" t="s">
        <v>5704</v>
      </c>
    </row>
    <row r="89" spans="1:2" ht="12.75" customHeight="1">
      <c r="A89" s="36" t="s">
        <v>159</v>
      </c>
      <c r="B89" s="35" t="s">
        <v>5705</v>
      </c>
    </row>
    <row r="90" spans="1:2" ht="12.75" customHeight="1">
      <c r="A90" s="35" t="s">
        <v>160</v>
      </c>
      <c r="B90" s="35" t="s">
        <v>5706</v>
      </c>
    </row>
    <row r="91" spans="1:2" ht="12.75" customHeight="1">
      <c r="A91" s="36" t="s">
        <v>161</v>
      </c>
      <c r="B91" s="35" t="s">
        <v>5707</v>
      </c>
    </row>
    <row r="92" spans="1:2" ht="12.75" customHeight="1">
      <c r="A92" s="35" t="s">
        <v>162</v>
      </c>
      <c r="B92" s="35" t="s">
        <v>5708</v>
      </c>
    </row>
    <row r="93" spans="1:2" ht="12.75" customHeight="1">
      <c r="A93" s="36" t="s">
        <v>163</v>
      </c>
      <c r="B93" s="35" t="s">
        <v>5709</v>
      </c>
    </row>
    <row r="94" spans="1:2" ht="12.75" customHeight="1">
      <c r="A94" s="35" t="s">
        <v>164</v>
      </c>
      <c r="B94" s="35" t="s">
        <v>5710</v>
      </c>
    </row>
    <row r="95" spans="1:2" ht="12.75" customHeight="1">
      <c r="A95" s="36" t="s">
        <v>165</v>
      </c>
      <c r="B95" s="35" t="s">
        <v>5711</v>
      </c>
    </row>
    <row r="96" spans="1:2" ht="12.75" customHeight="1">
      <c r="A96" s="35" t="s">
        <v>166</v>
      </c>
      <c r="B96" s="35" t="s">
        <v>5712</v>
      </c>
    </row>
    <row r="97" spans="1:2" ht="12.75" customHeight="1">
      <c r="A97" s="36" t="s">
        <v>167</v>
      </c>
      <c r="B97" s="35" t="s">
        <v>5713</v>
      </c>
    </row>
    <row r="98" spans="1:2" ht="12.75" customHeight="1">
      <c r="A98" s="35" t="s">
        <v>168</v>
      </c>
      <c r="B98" s="35" t="s">
        <v>5714</v>
      </c>
    </row>
    <row r="99" spans="1:2" ht="12.75" customHeight="1">
      <c r="A99" s="36" t="s">
        <v>169</v>
      </c>
      <c r="B99" s="35" t="s">
        <v>2878</v>
      </c>
    </row>
    <row r="100" spans="1:2" ht="12.75" customHeight="1">
      <c r="A100" s="35" t="s">
        <v>170</v>
      </c>
      <c r="B100" s="35" t="s">
        <v>5715</v>
      </c>
    </row>
    <row r="101" spans="1:2" ht="12.75" customHeight="1">
      <c r="A101" s="36" t="s">
        <v>171</v>
      </c>
      <c r="B101" s="35" t="s">
        <v>5716</v>
      </c>
    </row>
    <row r="102" spans="1:2" ht="12.75" customHeight="1">
      <c r="A102" s="35" t="s">
        <v>172</v>
      </c>
      <c r="B102" s="35" t="s">
        <v>5717</v>
      </c>
    </row>
    <row r="103" spans="1:2" ht="12.75" customHeight="1">
      <c r="A103" s="36" t="s">
        <v>173</v>
      </c>
      <c r="B103" s="35" t="s">
        <v>5718</v>
      </c>
    </row>
    <row r="104" spans="1:2" ht="12.75" customHeight="1">
      <c r="A104" s="35" t="s">
        <v>174</v>
      </c>
      <c r="B104" s="35" t="s">
        <v>5719</v>
      </c>
    </row>
    <row r="105" spans="1:2" ht="12.75" customHeight="1">
      <c r="A105" s="36" t="s">
        <v>175</v>
      </c>
      <c r="B105" s="35" t="s">
        <v>5720</v>
      </c>
    </row>
    <row r="106" spans="1:2" ht="12.75" customHeight="1">
      <c r="A106" s="35" t="s">
        <v>176</v>
      </c>
      <c r="B106" s="35" t="s">
        <v>5721</v>
      </c>
    </row>
    <row r="107" spans="1:2" ht="12.75" customHeight="1">
      <c r="A107" s="36" t="s">
        <v>177</v>
      </c>
      <c r="B107" s="35" t="s">
        <v>5722</v>
      </c>
    </row>
    <row r="108" spans="1:2" ht="12.75" customHeight="1">
      <c r="A108" s="35" t="s">
        <v>178</v>
      </c>
      <c r="B108" s="35" t="s">
        <v>5723</v>
      </c>
    </row>
    <row r="109" spans="1:2" ht="12.75" customHeight="1">
      <c r="A109" s="36" t="s">
        <v>179</v>
      </c>
      <c r="B109" s="35" t="s">
        <v>5724</v>
      </c>
    </row>
    <row r="110" spans="1:2" ht="12.75" customHeight="1">
      <c r="A110" s="35" t="s">
        <v>180</v>
      </c>
      <c r="B110" s="35" t="s">
        <v>5725</v>
      </c>
    </row>
    <row r="111" spans="1:2" ht="12.75" customHeight="1">
      <c r="A111" s="36" t="s">
        <v>181</v>
      </c>
      <c r="B111" s="35" t="s">
        <v>5726</v>
      </c>
    </row>
    <row r="112" spans="1:2" ht="12.75" customHeight="1">
      <c r="A112" s="35" t="s">
        <v>182</v>
      </c>
      <c r="B112" s="35" t="s">
        <v>5727</v>
      </c>
    </row>
    <row r="113" spans="1:2" ht="12.75" customHeight="1">
      <c r="A113" s="36" t="s">
        <v>183</v>
      </c>
      <c r="B113" s="35" t="s">
        <v>5728</v>
      </c>
    </row>
    <row r="114" spans="1:2" ht="12.75" customHeight="1">
      <c r="A114" s="35" t="s">
        <v>184</v>
      </c>
      <c r="B114" s="35" t="s">
        <v>5729</v>
      </c>
    </row>
    <row r="115" spans="1:2" ht="12.75" customHeight="1">
      <c r="A115" s="36" t="s">
        <v>185</v>
      </c>
      <c r="B115" s="35" t="s">
        <v>5730</v>
      </c>
    </row>
    <row r="116" spans="1:2" ht="12.75" customHeight="1">
      <c r="A116" s="35" t="s">
        <v>186</v>
      </c>
      <c r="B116" s="35" t="s">
        <v>5731</v>
      </c>
    </row>
    <row r="117" spans="1:2" ht="12.75" customHeight="1">
      <c r="A117" s="36" t="s">
        <v>187</v>
      </c>
      <c r="B117" s="35" t="s">
        <v>5732</v>
      </c>
    </row>
    <row r="118" spans="1:2" ht="12.75" customHeight="1">
      <c r="A118" s="35" t="s">
        <v>188</v>
      </c>
      <c r="B118" s="35" t="s">
        <v>5733</v>
      </c>
    </row>
    <row r="119" spans="1:2" ht="12.75" customHeight="1">
      <c r="A119" s="36" t="s">
        <v>189</v>
      </c>
      <c r="B119" s="35" t="s">
        <v>5734</v>
      </c>
    </row>
    <row r="120" spans="1:2" ht="12.75" customHeight="1">
      <c r="A120" s="35" t="s">
        <v>190</v>
      </c>
      <c r="B120" s="35" t="s">
        <v>5735</v>
      </c>
    </row>
    <row r="121" spans="1:2" ht="12.75" customHeight="1">
      <c r="A121" s="36" t="s">
        <v>191</v>
      </c>
      <c r="B121" s="35" t="s">
        <v>5736</v>
      </c>
    </row>
    <row r="122" spans="1:2" ht="12.75" customHeight="1">
      <c r="A122" s="35" t="s">
        <v>192</v>
      </c>
      <c r="B122" s="35" t="s">
        <v>5737</v>
      </c>
    </row>
    <row r="123" spans="1:2" ht="12.75" customHeight="1">
      <c r="A123" s="36" t="s">
        <v>193</v>
      </c>
      <c r="B123" s="35" t="s">
        <v>5738</v>
      </c>
    </row>
    <row r="124" spans="1:2" ht="12.75" customHeight="1">
      <c r="A124" s="35" t="s">
        <v>194</v>
      </c>
      <c r="B124" s="35" t="s">
        <v>2878</v>
      </c>
    </row>
    <row r="125" spans="1:2" ht="12.75" customHeight="1">
      <c r="A125" s="36" t="s">
        <v>195</v>
      </c>
      <c r="B125" s="35" t="s">
        <v>5739</v>
      </c>
    </row>
    <row r="126" spans="1:2" ht="12.75" customHeight="1">
      <c r="A126" s="35" t="s">
        <v>196</v>
      </c>
      <c r="B126" s="35" t="s">
        <v>2878</v>
      </c>
    </row>
    <row r="127" spans="1:2" ht="12.75" customHeight="1">
      <c r="A127" s="36" t="s">
        <v>197</v>
      </c>
      <c r="B127" s="35" t="s">
        <v>2878</v>
      </c>
    </row>
    <row r="128" spans="1:2" ht="12.75" customHeight="1">
      <c r="A128" s="35" t="s">
        <v>198</v>
      </c>
      <c r="B128" s="35" t="s">
        <v>2878</v>
      </c>
    </row>
    <row r="129" spans="1:2" ht="12.75" customHeight="1">
      <c r="A129" s="36" t="s">
        <v>199</v>
      </c>
      <c r="B129" s="35" t="s">
        <v>5740</v>
      </c>
    </row>
    <row r="130" spans="1:2" ht="12.75" customHeight="1">
      <c r="A130" s="35" t="s">
        <v>200</v>
      </c>
      <c r="B130" s="35" t="s">
        <v>5741</v>
      </c>
    </row>
    <row r="131" spans="1:2" ht="12.75" customHeight="1">
      <c r="A131" s="36" t="s">
        <v>201</v>
      </c>
      <c r="B131" s="35" t="s">
        <v>5742</v>
      </c>
    </row>
    <row r="132" spans="1:2" ht="12.75" customHeight="1">
      <c r="A132" s="35" t="s">
        <v>202</v>
      </c>
      <c r="B132" s="35" t="s">
        <v>2878</v>
      </c>
    </row>
    <row r="133" spans="1:2" ht="12.75" customHeight="1">
      <c r="A133" s="36" t="s">
        <v>203</v>
      </c>
      <c r="B133" s="35" t="s">
        <v>2878</v>
      </c>
    </row>
    <row r="134" spans="1:2" ht="12.75" customHeight="1">
      <c r="A134" s="35" t="s">
        <v>204</v>
      </c>
      <c r="B134" s="35" t="s">
        <v>5743</v>
      </c>
    </row>
    <row r="135" spans="1:2" ht="12.75" customHeight="1">
      <c r="A135" s="36" t="s">
        <v>205</v>
      </c>
      <c r="B135" s="35" t="s">
        <v>2878</v>
      </c>
    </row>
    <row r="136" spans="1:2" ht="12.75" customHeight="1">
      <c r="A136" s="35" t="s">
        <v>206</v>
      </c>
      <c r="B136" s="35" t="s">
        <v>5744</v>
      </c>
    </row>
    <row r="137" spans="1:2" ht="12.75" customHeight="1">
      <c r="A137" s="36" t="s">
        <v>207</v>
      </c>
      <c r="B137" s="35" t="s">
        <v>5745</v>
      </c>
    </row>
    <row r="138" spans="1:2" ht="12.75" customHeight="1">
      <c r="A138" s="35" t="s">
        <v>208</v>
      </c>
      <c r="B138" s="35" t="s">
        <v>5746</v>
      </c>
    </row>
    <row r="139" spans="1:2" ht="12.75" customHeight="1">
      <c r="A139" s="36" t="s">
        <v>209</v>
      </c>
      <c r="B139" s="35" t="s">
        <v>5747</v>
      </c>
    </row>
    <row r="140" spans="1:2" ht="12.75" customHeight="1">
      <c r="A140" s="35" t="s">
        <v>210</v>
      </c>
      <c r="B140" s="35" t="s">
        <v>5748</v>
      </c>
    </row>
    <row r="141" spans="1:2" ht="12.75" customHeight="1">
      <c r="A141" s="36" t="s">
        <v>211</v>
      </c>
      <c r="B141" s="35" t="s">
        <v>5749</v>
      </c>
    </row>
    <row r="142" spans="1:2" ht="12.75" customHeight="1">
      <c r="A142" s="35" t="s">
        <v>212</v>
      </c>
      <c r="B142" s="35" t="s">
        <v>5750</v>
      </c>
    </row>
    <row r="143" spans="1:2" ht="12.75" customHeight="1">
      <c r="A143" s="36" t="s">
        <v>213</v>
      </c>
      <c r="B143" s="35" t="s">
        <v>5751</v>
      </c>
    </row>
    <row r="144" spans="1:2" ht="12.75" customHeight="1">
      <c r="A144" s="35" t="s">
        <v>214</v>
      </c>
      <c r="B144" s="35" t="s">
        <v>2878</v>
      </c>
    </row>
    <row r="145" spans="1:2" ht="12.75" customHeight="1">
      <c r="A145" s="36" t="s">
        <v>215</v>
      </c>
      <c r="B145" s="35" t="s">
        <v>5752</v>
      </c>
    </row>
    <row r="146" spans="1:2" ht="12.75" customHeight="1">
      <c r="A146" s="35" t="s">
        <v>216</v>
      </c>
      <c r="B146" s="35" t="s">
        <v>5753</v>
      </c>
    </row>
    <row r="147" spans="1:2" ht="12.75" customHeight="1">
      <c r="A147" s="36" t="s">
        <v>217</v>
      </c>
      <c r="B147" s="35" t="s">
        <v>5754</v>
      </c>
    </row>
    <row r="148" spans="1:2" ht="12.75" customHeight="1">
      <c r="A148" s="35" t="s">
        <v>218</v>
      </c>
      <c r="B148" s="35" t="s">
        <v>5755</v>
      </c>
    </row>
    <row r="149" spans="1:2" ht="12.75" customHeight="1">
      <c r="A149" s="36" t="s">
        <v>219</v>
      </c>
      <c r="B149" s="35" t="s">
        <v>5756</v>
      </c>
    </row>
    <row r="150" spans="1:2" ht="12.75" customHeight="1">
      <c r="A150" s="35" t="s">
        <v>220</v>
      </c>
      <c r="B150" s="35" t="s">
        <v>5757</v>
      </c>
    </row>
    <row r="151" spans="1:2" ht="12.75" customHeight="1">
      <c r="A151" s="36" t="s">
        <v>221</v>
      </c>
      <c r="B151" s="35" t="s">
        <v>5758</v>
      </c>
    </row>
    <row r="152" spans="1:2" ht="12.75" customHeight="1">
      <c r="A152" s="35" t="s">
        <v>222</v>
      </c>
      <c r="B152" s="35" t="s">
        <v>5759</v>
      </c>
    </row>
    <row r="153" spans="1:2" ht="12.75" customHeight="1">
      <c r="A153" s="36" t="s">
        <v>223</v>
      </c>
      <c r="B153" s="35" t="s">
        <v>5760</v>
      </c>
    </row>
    <row r="154" spans="1:2" ht="12.75" customHeight="1">
      <c r="A154" s="35" t="s">
        <v>224</v>
      </c>
      <c r="B154" s="35" t="s">
        <v>5761</v>
      </c>
    </row>
    <row r="155" spans="1:2" ht="12.75" customHeight="1">
      <c r="A155" s="36" t="s">
        <v>225</v>
      </c>
      <c r="B155" s="35" t="s">
        <v>5762</v>
      </c>
    </row>
    <row r="156" spans="1:2" ht="12.75" customHeight="1">
      <c r="A156" s="35" t="s">
        <v>226</v>
      </c>
      <c r="B156" s="35" t="s">
        <v>5763</v>
      </c>
    </row>
    <row r="157" spans="1:2" ht="12.75" customHeight="1">
      <c r="A157" s="36" t="s">
        <v>227</v>
      </c>
      <c r="B157" s="35" t="s">
        <v>2878</v>
      </c>
    </row>
    <row r="158" spans="1:2" ht="12.75" customHeight="1">
      <c r="A158" s="35" t="s">
        <v>228</v>
      </c>
      <c r="B158" s="35" t="s">
        <v>5764</v>
      </c>
    </row>
    <row r="159" spans="1:2" ht="12.75" customHeight="1">
      <c r="A159" s="36" t="s">
        <v>229</v>
      </c>
      <c r="B159" s="35" t="s">
        <v>5765</v>
      </c>
    </row>
    <row r="160" spans="1:2" ht="12.75" customHeight="1">
      <c r="A160" s="35" t="s">
        <v>230</v>
      </c>
      <c r="B160" s="35" t="s">
        <v>5766</v>
      </c>
    </row>
    <row r="161" spans="1:2" ht="12.75" customHeight="1">
      <c r="A161" s="36" t="s">
        <v>231</v>
      </c>
      <c r="B161" s="35" t="s">
        <v>5767</v>
      </c>
    </row>
    <row r="162" spans="1:2" ht="12.75" customHeight="1">
      <c r="A162" s="35" t="s">
        <v>232</v>
      </c>
      <c r="B162" s="35" t="s">
        <v>2878</v>
      </c>
    </row>
    <row r="163" spans="1:2" ht="12.75" customHeight="1">
      <c r="A163" s="36" t="s">
        <v>233</v>
      </c>
      <c r="B163" s="35" t="s">
        <v>5768</v>
      </c>
    </row>
    <row r="164" spans="1:2" ht="12.75" customHeight="1">
      <c r="A164" s="35" t="s">
        <v>234</v>
      </c>
      <c r="B164" s="35" t="s">
        <v>5769</v>
      </c>
    </row>
    <row r="165" spans="1:2" ht="12.75" customHeight="1">
      <c r="A165" s="36" t="s">
        <v>235</v>
      </c>
      <c r="B165" s="35" t="s">
        <v>5770</v>
      </c>
    </row>
    <row r="166" spans="1:2" ht="12.75" customHeight="1">
      <c r="A166" s="35" t="s">
        <v>236</v>
      </c>
      <c r="B166" s="35" t="s">
        <v>5771</v>
      </c>
    </row>
    <row r="167" spans="1:2" ht="12.75" customHeight="1">
      <c r="A167" s="36" t="s">
        <v>237</v>
      </c>
      <c r="B167" s="35" t="s">
        <v>5772</v>
      </c>
    </row>
    <row r="168" spans="1:2" ht="12.75" customHeight="1">
      <c r="A168" s="35" t="s">
        <v>238</v>
      </c>
      <c r="B168" s="35" t="s">
        <v>5773</v>
      </c>
    </row>
    <row r="169" spans="1:2" ht="12.75" customHeight="1">
      <c r="A169" s="36" t="s">
        <v>239</v>
      </c>
      <c r="B169" s="35" t="s">
        <v>5774</v>
      </c>
    </row>
    <row r="170" spans="1:2" ht="12.75" customHeight="1">
      <c r="A170" s="35" t="s">
        <v>240</v>
      </c>
      <c r="B170" s="35" t="s">
        <v>2878</v>
      </c>
    </row>
    <row r="171" spans="1:2" ht="12.75" customHeight="1">
      <c r="A171" s="36" t="s">
        <v>241</v>
      </c>
      <c r="B171" s="35" t="s">
        <v>2878</v>
      </c>
    </row>
    <row r="172" spans="1:2" ht="12.75" customHeight="1">
      <c r="A172" s="35" t="s">
        <v>242</v>
      </c>
      <c r="B172" s="35" t="s">
        <v>2878</v>
      </c>
    </row>
    <row r="173" spans="1:2" ht="12.75" customHeight="1">
      <c r="A173" s="36" t="s">
        <v>243</v>
      </c>
      <c r="B173" s="35" t="s">
        <v>2878</v>
      </c>
    </row>
    <row r="174" spans="1:2" ht="12.75" customHeight="1">
      <c r="A174" s="35" t="s">
        <v>244</v>
      </c>
      <c r="B174" s="35" t="s">
        <v>5775</v>
      </c>
    </row>
    <row r="175" spans="1:2" ht="12.75" customHeight="1">
      <c r="A175" s="36" t="s">
        <v>245</v>
      </c>
      <c r="B175" s="35" t="s">
        <v>2878</v>
      </c>
    </row>
    <row r="176" spans="1:2" ht="12.75" customHeight="1">
      <c r="A176" s="35" t="s">
        <v>246</v>
      </c>
      <c r="B176" s="35" t="s">
        <v>5776</v>
      </c>
    </row>
    <row r="177" spans="1:2" ht="12.75" customHeight="1">
      <c r="A177" s="36" t="s">
        <v>247</v>
      </c>
      <c r="B177" s="35" t="s">
        <v>5777</v>
      </c>
    </row>
    <row r="178" spans="1:2" ht="12.75" customHeight="1">
      <c r="A178" s="35" t="s">
        <v>248</v>
      </c>
      <c r="B178" s="35" t="s">
        <v>5740</v>
      </c>
    </row>
    <row r="179" spans="1:2" ht="12.75" customHeight="1">
      <c r="A179" s="36" t="s">
        <v>249</v>
      </c>
      <c r="B179" s="35" t="s">
        <v>5778</v>
      </c>
    </row>
    <row r="180" spans="1:2" ht="12.75" customHeight="1">
      <c r="A180" s="35" t="s">
        <v>250</v>
      </c>
      <c r="B180" s="35" t="s">
        <v>5779</v>
      </c>
    </row>
    <row r="181" spans="1:2" ht="12.75" customHeight="1">
      <c r="A181" s="36" t="s">
        <v>251</v>
      </c>
      <c r="B181" s="35" t="s">
        <v>5780</v>
      </c>
    </row>
    <row r="182" spans="1:2" ht="12.75" customHeight="1">
      <c r="A182" s="35" t="s">
        <v>252</v>
      </c>
      <c r="B182" s="35" t="s">
        <v>5781</v>
      </c>
    </row>
    <row r="183" spans="1:2" ht="12.75" customHeight="1">
      <c r="A183" s="36" t="s">
        <v>253</v>
      </c>
      <c r="B183" s="35" t="s">
        <v>5782</v>
      </c>
    </row>
    <row r="184" spans="1:2" ht="12.75" customHeight="1">
      <c r="A184" s="35" t="s">
        <v>254</v>
      </c>
      <c r="B184" s="35" t="s">
        <v>2878</v>
      </c>
    </row>
    <row r="185" spans="1:2" ht="12.75" customHeight="1">
      <c r="A185" s="36" t="s">
        <v>255</v>
      </c>
      <c r="B185" s="35" t="s">
        <v>5783</v>
      </c>
    </row>
    <row r="186" spans="1:2" ht="12.75" customHeight="1">
      <c r="A186" s="35" t="s">
        <v>256</v>
      </c>
      <c r="B186" s="35" t="s">
        <v>5784</v>
      </c>
    </row>
    <row r="187" spans="1:2" ht="12.75" customHeight="1">
      <c r="A187" s="36" t="s">
        <v>257</v>
      </c>
      <c r="B187" s="35" t="s">
        <v>5785</v>
      </c>
    </row>
    <row r="188" spans="1:2" ht="12.75" customHeight="1">
      <c r="A188" s="35" t="s">
        <v>258</v>
      </c>
      <c r="B188" s="35" t="s">
        <v>5786</v>
      </c>
    </row>
    <row r="189" spans="1:2" ht="12.75" customHeight="1">
      <c r="A189" s="36" t="s">
        <v>259</v>
      </c>
      <c r="B189" s="35" t="s">
        <v>5787</v>
      </c>
    </row>
    <row r="190" spans="1:2" ht="12.75" customHeight="1">
      <c r="A190" s="35" t="s">
        <v>260</v>
      </c>
      <c r="B190" s="35" t="s">
        <v>5788</v>
      </c>
    </row>
    <row r="191" spans="1:2" ht="12.75" customHeight="1">
      <c r="A191" s="36" t="s">
        <v>261</v>
      </c>
      <c r="B191" s="35" t="s">
        <v>5789</v>
      </c>
    </row>
    <row r="192" spans="1:2" ht="12.75" customHeight="1">
      <c r="A192" s="35" t="s">
        <v>262</v>
      </c>
      <c r="B192" s="35" t="s">
        <v>5790</v>
      </c>
    </row>
    <row r="193" spans="1:2" ht="12.75" customHeight="1">
      <c r="A193" s="36" t="s">
        <v>263</v>
      </c>
      <c r="B193" s="35" t="s">
        <v>2878</v>
      </c>
    </row>
    <row r="194" spans="1:2" ht="12.75" customHeight="1">
      <c r="A194" s="35" t="s">
        <v>264</v>
      </c>
      <c r="B194" s="35" t="s">
        <v>5791</v>
      </c>
    </row>
    <row r="195" spans="1:2" ht="12.75" customHeight="1">
      <c r="A195" s="36" t="s">
        <v>265</v>
      </c>
      <c r="B195" s="35" t="s">
        <v>5792</v>
      </c>
    </row>
    <row r="196" spans="1:2" ht="12.75" customHeight="1">
      <c r="A196" s="35" t="s">
        <v>266</v>
      </c>
      <c r="B196" s="35" t="s">
        <v>5793</v>
      </c>
    </row>
    <row r="197" spans="1:2" ht="12.75" customHeight="1">
      <c r="A197" s="36" t="s">
        <v>267</v>
      </c>
      <c r="B197" s="35" t="s">
        <v>5794</v>
      </c>
    </row>
    <row r="198" spans="1:2" ht="12.75" customHeight="1">
      <c r="A198" s="35" t="s">
        <v>268</v>
      </c>
      <c r="B198" s="35" t="s">
        <v>5795</v>
      </c>
    </row>
    <row r="199" spans="1:2" ht="12.75" customHeight="1">
      <c r="A199" s="36" t="s">
        <v>269</v>
      </c>
      <c r="B199" s="35" t="s">
        <v>5796</v>
      </c>
    </row>
    <row r="200" spans="1:2" ht="12.75" customHeight="1">
      <c r="A200" s="35" t="s">
        <v>270</v>
      </c>
      <c r="B200" s="35" t="s">
        <v>5797</v>
      </c>
    </row>
    <row r="201" spans="1:2" ht="12.75" customHeight="1">
      <c r="A201" s="36" t="s">
        <v>271</v>
      </c>
      <c r="B201" s="35" t="s">
        <v>5798</v>
      </c>
    </row>
    <row r="202" spans="1:2" ht="12.75" customHeight="1">
      <c r="A202" s="35" t="s">
        <v>272</v>
      </c>
      <c r="B202" s="35" t="s">
        <v>5799</v>
      </c>
    </row>
    <row r="203" spans="1:2" ht="12.75" customHeight="1">
      <c r="A203" s="36" t="s">
        <v>273</v>
      </c>
      <c r="B203" s="35" t="s">
        <v>5800</v>
      </c>
    </row>
    <row r="204" spans="1:2" ht="12.75" customHeight="1">
      <c r="A204" s="35" t="s">
        <v>274</v>
      </c>
      <c r="B204" s="35" t="s">
        <v>5801</v>
      </c>
    </row>
    <row r="205" spans="1:2" ht="12.75" customHeight="1">
      <c r="A205" s="36" t="s">
        <v>275</v>
      </c>
      <c r="B205" s="35" t="s">
        <v>5802</v>
      </c>
    </row>
    <row r="206" spans="1:2" ht="12.75" customHeight="1">
      <c r="A206" s="35" t="s">
        <v>276</v>
      </c>
      <c r="B206" s="35" t="s">
        <v>5803</v>
      </c>
    </row>
    <row r="207" spans="1:2" ht="12.75" customHeight="1">
      <c r="A207" s="36" t="s">
        <v>277</v>
      </c>
      <c r="B207" s="35" t="s">
        <v>5804</v>
      </c>
    </row>
    <row r="208" spans="1:2" ht="12.75" customHeight="1">
      <c r="A208" s="35" t="s">
        <v>278</v>
      </c>
      <c r="B208" s="35" t="s">
        <v>5805</v>
      </c>
    </row>
    <row r="209" spans="1:2" ht="12.75" customHeight="1">
      <c r="A209" s="36" t="s">
        <v>279</v>
      </c>
      <c r="B209" s="35" t="s">
        <v>5806</v>
      </c>
    </row>
    <row r="210" spans="1:2" ht="12.75" customHeight="1">
      <c r="A210" s="35" t="s">
        <v>280</v>
      </c>
      <c r="B210" s="35" t="s">
        <v>2878</v>
      </c>
    </row>
    <row r="211" spans="1:2" ht="12.75" customHeight="1">
      <c r="A211" s="36" t="s">
        <v>281</v>
      </c>
      <c r="B211" s="35" t="s">
        <v>2878</v>
      </c>
    </row>
    <row r="212" spans="1:2" ht="12.75" customHeight="1">
      <c r="A212" s="35" t="s">
        <v>282</v>
      </c>
      <c r="B212" s="35" t="s">
        <v>2878</v>
      </c>
    </row>
    <row r="213" spans="1:2" ht="12.75" customHeight="1">
      <c r="A213" s="36" t="s">
        <v>283</v>
      </c>
      <c r="B213" s="35" t="s">
        <v>5807</v>
      </c>
    </row>
    <row r="214" spans="1:2" ht="12.75" customHeight="1">
      <c r="A214" s="35" t="s">
        <v>284</v>
      </c>
      <c r="B214" s="35" t="s">
        <v>2878</v>
      </c>
    </row>
    <row r="215" spans="1:2" ht="12.75" customHeight="1">
      <c r="A215" s="36" t="s">
        <v>285</v>
      </c>
      <c r="B215" s="35" t="s">
        <v>5808</v>
      </c>
    </row>
    <row r="216" spans="1:2" ht="12.75" customHeight="1">
      <c r="A216" s="35" t="s">
        <v>286</v>
      </c>
      <c r="B216" s="35" t="s">
        <v>2878</v>
      </c>
    </row>
    <row r="217" spans="1:2" ht="12.75" customHeight="1">
      <c r="A217" s="36" t="s">
        <v>287</v>
      </c>
      <c r="B217" s="35" t="s">
        <v>5740</v>
      </c>
    </row>
    <row r="218" spans="1:2" ht="12.75" customHeight="1">
      <c r="A218" s="35" t="s">
        <v>288</v>
      </c>
      <c r="B218" s="35" t="s">
        <v>5809</v>
      </c>
    </row>
    <row r="219" spans="1:2" ht="12.75" customHeight="1">
      <c r="A219" s="36" t="s">
        <v>289</v>
      </c>
      <c r="B219" s="35" t="s">
        <v>5740</v>
      </c>
    </row>
    <row r="220" spans="1:2" ht="12.75" customHeight="1">
      <c r="A220" s="35" t="s">
        <v>290</v>
      </c>
      <c r="B220" s="35" t="s">
        <v>5810</v>
      </c>
    </row>
    <row r="221" spans="1:2" ht="12.75" customHeight="1">
      <c r="A221" s="36" t="s">
        <v>291</v>
      </c>
      <c r="B221" s="35" t="s">
        <v>5811</v>
      </c>
    </row>
    <row r="222" spans="1:2" ht="12.75" customHeight="1">
      <c r="A222" s="35" t="s">
        <v>292</v>
      </c>
      <c r="B222" s="35" t="s">
        <v>5812</v>
      </c>
    </row>
    <row r="223" spans="1:2" ht="12.75" customHeight="1">
      <c r="A223" s="36" t="s">
        <v>293</v>
      </c>
      <c r="B223" s="35" t="s">
        <v>5813</v>
      </c>
    </row>
    <row r="224" spans="1:2" ht="12.75" customHeight="1">
      <c r="A224" s="35" t="s">
        <v>294</v>
      </c>
      <c r="B224" s="35" t="s">
        <v>5814</v>
      </c>
    </row>
    <row r="225" spans="1:2" ht="12.75" customHeight="1">
      <c r="A225" s="36" t="s">
        <v>295</v>
      </c>
      <c r="B225" s="35" t="s">
        <v>5815</v>
      </c>
    </row>
    <row r="226" spans="1:2" ht="12.75" customHeight="1">
      <c r="A226" s="35" t="s">
        <v>296</v>
      </c>
      <c r="B226" s="35" t="s">
        <v>2878</v>
      </c>
    </row>
    <row r="227" spans="1:2" ht="12.75" customHeight="1">
      <c r="A227" s="36" t="s">
        <v>297</v>
      </c>
      <c r="B227" s="35" t="s">
        <v>2878</v>
      </c>
    </row>
    <row r="228" spans="1:2" ht="12.75" customHeight="1">
      <c r="A228" s="35" t="s">
        <v>298</v>
      </c>
      <c r="B228" s="35" t="s">
        <v>2878</v>
      </c>
    </row>
    <row r="229" spans="1:2" ht="12.75" customHeight="1">
      <c r="A229" s="36" t="s">
        <v>299</v>
      </c>
      <c r="B229" s="35" t="s">
        <v>5816</v>
      </c>
    </row>
    <row r="230" spans="1:2" ht="12.75" customHeight="1">
      <c r="A230" s="35" t="s">
        <v>300</v>
      </c>
      <c r="B230" s="35" t="s">
        <v>2878</v>
      </c>
    </row>
    <row r="231" spans="1:2" ht="12.75" customHeight="1">
      <c r="A231" s="36" t="s">
        <v>301</v>
      </c>
      <c r="B231" s="35" t="s">
        <v>2878</v>
      </c>
    </row>
    <row r="232" spans="1:2" ht="12.75" customHeight="1">
      <c r="A232" s="35" t="s">
        <v>302</v>
      </c>
      <c r="B232" s="35" t="s">
        <v>2878</v>
      </c>
    </row>
    <row r="233" spans="1:2" ht="12.75" customHeight="1">
      <c r="A233" s="36" t="s">
        <v>303</v>
      </c>
      <c r="B233" s="35" t="s">
        <v>5817</v>
      </c>
    </row>
    <row r="234" spans="1:2" ht="12.75" customHeight="1">
      <c r="A234" s="35" t="s">
        <v>304</v>
      </c>
      <c r="B234" s="35" t="s">
        <v>5818</v>
      </c>
    </row>
    <row r="235" spans="1:2" ht="12.75" customHeight="1">
      <c r="A235" s="36" t="s">
        <v>305</v>
      </c>
      <c r="B235" s="35" t="s">
        <v>2878</v>
      </c>
    </row>
    <row r="236" spans="1:2" ht="12.75" customHeight="1">
      <c r="A236" s="35" t="s">
        <v>306</v>
      </c>
      <c r="B236" s="35" t="s">
        <v>2878</v>
      </c>
    </row>
    <row r="237" spans="1:2" ht="12.75" customHeight="1">
      <c r="A237" s="36" t="s">
        <v>307</v>
      </c>
      <c r="B237" s="35" t="s">
        <v>5819</v>
      </c>
    </row>
    <row r="238" spans="1:2" ht="12.75" customHeight="1">
      <c r="A238" s="35" t="s">
        <v>308</v>
      </c>
      <c r="B238" s="35" t="s">
        <v>2878</v>
      </c>
    </row>
    <row r="239" spans="1:2" ht="12.75" customHeight="1">
      <c r="A239" s="36" t="s">
        <v>309</v>
      </c>
      <c r="B239" s="35" t="s">
        <v>5740</v>
      </c>
    </row>
    <row r="240" spans="1:2" ht="12.75" customHeight="1">
      <c r="A240" s="35" t="s">
        <v>310</v>
      </c>
      <c r="B240" s="35" t="s">
        <v>5820</v>
      </c>
    </row>
    <row r="241" spans="1:2" ht="12.75" customHeight="1">
      <c r="A241" s="36" t="s">
        <v>311</v>
      </c>
      <c r="B241" s="35" t="s">
        <v>2878</v>
      </c>
    </row>
    <row r="242" spans="1:2" ht="12.75" customHeight="1">
      <c r="A242" s="35" t="s">
        <v>312</v>
      </c>
      <c r="B242" s="35" t="s">
        <v>2878</v>
      </c>
    </row>
    <row r="243" spans="1:2" ht="12.75" customHeight="1">
      <c r="A243" s="36" t="s">
        <v>313</v>
      </c>
      <c r="B243" s="35" t="s">
        <v>2878</v>
      </c>
    </row>
    <row r="244" spans="1:2" ht="12.75" customHeight="1">
      <c r="A244" s="35" t="s">
        <v>314</v>
      </c>
      <c r="B244" s="35" t="s">
        <v>2878</v>
      </c>
    </row>
    <row r="245" spans="1:2" ht="12.75" customHeight="1">
      <c r="A245" s="36" t="s">
        <v>315</v>
      </c>
      <c r="B245" s="35" t="s">
        <v>5821</v>
      </c>
    </row>
    <row r="246" spans="1:2" ht="12.75" customHeight="1">
      <c r="A246" s="35" t="s">
        <v>316</v>
      </c>
      <c r="B246" s="35" t="s">
        <v>5822</v>
      </c>
    </row>
    <row r="247" spans="1:2" ht="12.75" customHeight="1">
      <c r="A247" s="36" t="s">
        <v>317</v>
      </c>
      <c r="B247" s="35" t="s">
        <v>5823</v>
      </c>
    </row>
    <row r="248" spans="1:2" ht="12.75" customHeight="1">
      <c r="A248" s="35" t="s">
        <v>318</v>
      </c>
      <c r="B248" s="35" t="s">
        <v>5824</v>
      </c>
    </row>
    <row r="249" spans="1:2" ht="12.75" customHeight="1">
      <c r="A249" s="36" t="s">
        <v>319</v>
      </c>
      <c r="B249" s="35" t="s">
        <v>5825</v>
      </c>
    </row>
    <row r="250" spans="1:2" ht="12.75" customHeight="1">
      <c r="A250" s="35" t="s">
        <v>320</v>
      </c>
      <c r="B250" s="35" t="s">
        <v>5826</v>
      </c>
    </row>
    <row r="251" spans="1:2" ht="12.75" customHeight="1">
      <c r="A251" s="36" t="s">
        <v>321</v>
      </c>
      <c r="B251" s="35" t="s">
        <v>5827</v>
      </c>
    </row>
    <row r="252" spans="1:2" ht="12.75" customHeight="1">
      <c r="A252" s="35" t="s">
        <v>322</v>
      </c>
      <c r="B252" s="35" t="s">
        <v>5828</v>
      </c>
    </row>
    <row r="253" spans="1:2" ht="12.75" customHeight="1">
      <c r="A253" s="36" t="s">
        <v>323</v>
      </c>
      <c r="B253" s="35" t="s">
        <v>5740</v>
      </c>
    </row>
    <row r="254" spans="1:2" ht="12.75" customHeight="1">
      <c r="A254" s="35" t="s">
        <v>324</v>
      </c>
      <c r="B254" s="35" t="s">
        <v>5829</v>
      </c>
    </row>
    <row r="255" spans="1:2" ht="12.75" customHeight="1">
      <c r="A255" s="36" t="s">
        <v>325</v>
      </c>
      <c r="B255" s="35" t="s">
        <v>5830</v>
      </c>
    </row>
    <row r="256" spans="1:2" ht="12.75" customHeight="1">
      <c r="A256" s="35" t="s">
        <v>326</v>
      </c>
      <c r="B256" s="35" t="s">
        <v>5831</v>
      </c>
    </row>
    <row r="257" spans="1:2" ht="12.75" customHeight="1">
      <c r="A257" s="36" t="s">
        <v>327</v>
      </c>
      <c r="B257" s="35" t="s">
        <v>5832</v>
      </c>
    </row>
    <row r="258" spans="1:2" ht="12.75" customHeight="1">
      <c r="A258" s="35" t="s">
        <v>328</v>
      </c>
      <c r="B258" s="35" t="s">
        <v>2878</v>
      </c>
    </row>
    <row r="259" spans="1:2" ht="12.75" customHeight="1">
      <c r="A259" s="36" t="s">
        <v>329</v>
      </c>
      <c r="B259" s="35" t="s">
        <v>5833</v>
      </c>
    </row>
    <row r="260" spans="1:2" ht="12.75" customHeight="1">
      <c r="A260" s="35" t="s">
        <v>330</v>
      </c>
      <c r="B260" s="35" t="s">
        <v>5834</v>
      </c>
    </row>
    <row r="261" spans="1:2" ht="12.75" customHeight="1">
      <c r="A261" s="36" t="s">
        <v>331</v>
      </c>
      <c r="B261" s="35" t="s">
        <v>5835</v>
      </c>
    </row>
    <row r="262" spans="1:2" ht="12.75" customHeight="1">
      <c r="A262" s="35" t="s">
        <v>332</v>
      </c>
      <c r="B262" s="35" t="s">
        <v>5836</v>
      </c>
    </row>
    <row r="263" spans="1:2" ht="12.75" customHeight="1">
      <c r="A263" s="36" t="s">
        <v>333</v>
      </c>
      <c r="B263" s="35" t="s">
        <v>5837</v>
      </c>
    </row>
    <row r="264" spans="1:2" ht="12.75" customHeight="1">
      <c r="A264" s="35" t="s">
        <v>334</v>
      </c>
      <c r="B264" s="35" t="s">
        <v>5838</v>
      </c>
    </row>
    <row r="265" spans="1:2" ht="12.75" customHeight="1">
      <c r="A265" s="36" t="s">
        <v>335</v>
      </c>
      <c r="B265" s="35" t="s">
        <v>5839</v>
      </c>
    </row>
    <row r="266" spans="1:2" ht="12.75" customHeight="1">
      <c r="A266" s="35" t="s">
        <v>336</v>
      </c>
      <c r="B266" s="35" t="s">
        <v>5840</v>
      </c>
    </row>
    <row r="267" spans="1:2" ht="12.75" customHeight="1">
      <c r="A267" s="36" t="s">
        <v>337</v>
      </c>
      <c r="B267" s="35" t="s">
        <v>5841</v>
      </c>
    </row>
    <row r="268" spans="1:2" ht="12.75" customHeight="1">
      <c r="A268" s="35" t="s">
        <v>338</v>
      </c>
      <c r="B268" s="35" t="s">
        <v>5842</v>
      </c>
    </row>
    <row r="269" spans="1:2" ht="12.75" customHeight="1">
      <c r="A269" s="36" t="s">
        <v>339</v>
      </c>
      <c r="B269" s="35" t="s">
        <v>2878</v>
      </c>
    </row>
    <row r="270" spans="1:2" ht="12.75" customHeight="1">
      <c r="A270" s="35" t="s">
        <v>340</v>
      </c>
      <c r="B270" s="35" t="s">
        <v>2878</v>
      </c>
    </row>
    <row r="271" spans="1:2" ht="12.75" customHeight="1">
      <c r="A271" s="36" t="s">
        <v>341</v>
      </c>
      <c r="B271" s="35" t="s">
        <v>5843</v>
      </c>
    </row>
    <row r="272" spans="1:2" ht="12.75" customHeight="1">
      <c r="A272" s="35" t="s">
        <v>342</v>
      </c>
      <c r="B272" s="35" t="s">
        <v>5844</v>
      </c>
    </row>
    <row r="273" spans="1:2" ht="12.75" customHeight="1">
      <c r="A273" s="36" t="s">
        <v>343</v>
      </c>
      <c r="B273" s="35" t="s">
        <v>5845</v>
      </c>
    </row>
    <row r="274" spans="1:2" ht="12.75" customHeight="1">
      <c r="A274" s="35" t="s">
        <v>344</v>
      </c>
      <c r="B274" s="35" t="s">
        <v>5846</v>
      </c>
    </row>
    <row r="275" spans="1:2" ht="12.75" customHeight="1">
      <c r="A275" s="36" t="s">
        <v>345</v>
      </c>
      <c r="B275" s="35" t="s">
        <v>2878</v>
      </c>
    </row>
    <row r="276" spans="1:2" ht="12.75" customHeight="1">
      <c r="A276" s="35" t="s">
        <v>346</v>
      </c>
      <c r="B276" s="35" t="s">
        <v>5847</v>
      </c>
    </row>
    <row r="277" spans="1:2" ht="12.75" customHeight="1">
      <c r="A277" s="36" t="s">
        <v>347</v>
      </c>
      <c r="B277" s="35" t="s">
        <v>5848</v>
      </c>
    </row>
    <row r="278" spans="1:2" ht="12.75" customHeight="1">
      <c r="A278" s="35" t="s">
        <v>348</v>
      </c>
      <c r="B278" s="35" t="s">
        <v>5849</v>
      </c>
    </row>
    <row r="279" spans="1:2" ht="12.75" customHeight="1">
      <c r="A279" s="36" t="s">
        <v>349</v>
      </c>
      <c r="B279" s="35" t="s">
        <v>5850</v>
      </c>
    </row>
    <row r="280" spans="1:2" ht="12.75" customHeight="1">
      <c r="A280" s="35" t="s">
        <v>350</v>
      </c>
      <c r="B280" s="35" t="s">
        <v>5851</v>
      </c>
    </row>
    <row r="281" spans="1:2" ht="12.75" customHeight="1">
      <c r="A281" s="36" t="s">
        <v>351</v>
      </c>
      <c r="B281" s="35" t="s">
        <v>5852</v>
      </c>
    </row>
    <row r="282" spans="1:2" ht="12.75" customHeight="1">
      <c r="A282" s="35" t="s">
        <v>352</v>
      </c>
      <c r="B282" s="35" t="s">
        <v>5853</v>
      </c>
    </row>
    <row r="283" spans="1:2" ht="12.75" customHeight="1">
      <c r="A283" s="36" t="s">
        <v>353</v>
      </c>
      <c r="B283" s="35" t="s">
        <v>5854</v>
      </c>
    </row>
    <row r="284" spans="1:2" ht="12.75" customHeight="1">
      <c r="A284" s="35" t="s">
        <v>354</v>
      </c>
      <c r="B284" s="35" t="s">
        <v>2878</v>
      </c>
    </row>
    <row r="285" spans="1:2" ht="12.75" customHeight="1">
      <c r="A285" s="36" t="s">
        <v>355</v>
      </c>
      <c r="B285" s="35" t="s">
        <v>5855</v>
      </c>
    </row>
    <row r="286" spans="1:2" ht="12.75" customHeight="1">
      <c r="A286" s="35" t="s">
        <v>356</v>
      </c>
      <c r="B286" s="35" t="s">
        <v>5856</v>
      </c>
    </row>
    <row r="287" spans="1:2" ht="12.75" customHeight="1">
      <c r="A287" s="36" t="s">
        <v>357</v>
      </c>
      <c r="B287" s="35" t="s">
        <v>5857</v>
      </c>
    </row>
    <row r="288" spans="1:2" ht="12.75" customHeight="1">
      <c r="A288" s="35" t="s">
        <v>358</v>
      </c>
      <c r="B288" s="35" t="s">
        <v>5858</v>
      </c>
    </row>
    <row r="289" spans="1:2" ht="12.75" customHeight="1">
      <c r="A289" s="36" t="s">
        <v>359</v>
      </c>
      <c r="B289" s="35" t="s">
        <v>5859</v>
      </c>
    </row>
    <row r="290" spans="1:2" ht="12.75" customHeight="1">
      <c r="A290" s="35" t="s">
        <v>360</v>
      </c>
      <c r="B290" s="35" t="s">
        <v>5860</v>
      </c>
    </row>
    <row r="291" spans="1:2" ht="12.75" customHeight="1">
      <c r="A291" s="36" t="s">
        <v>361</v>
      </c>
      <c r="B291" s="35" t="s">
        <v>5861</v>
      </c>
    </row>
    <row r="292" spans="1:2" ht="12.75" customHeight="1">
      <c r="A292" s="35" t="s">
        <v>362</v>
      </c>
      <c r="B292" s="35" t="s">
        <v>5862</v>
      </c>
    </row>
    <row r="293" spans="1:2" ht="12.75" customHeight="1">
      <c r="A293" s="36" t="s">
        <v>363</v>
      </c>
      <c r="B293" s="35" t="s">
        <v>5863</v>
      </c>
    </row>
    <row r="294" spans="1:2" ht="12.75" customHeight="1">
      <c r="A294" s="35" t="s">
        <v>364</v>
      </c>
      <c r="B294" s="35" t="s">
        <v>5864</v>
      </c>
    </row>
    <row r="295" spans="1:2" ht="12.75" customHeight="1">
      <c r="A295" s="36" t="s">
        <v>365</v>
      </c>
      <c r="B295" s="35" t="s">
        <v>5865</v>
      </c>
    </row>
    <row r="296" spans="1:2" ht="12.75" customHeight="1">
      <c r="A296" s="35" t="s">
        <v>366</v>
      </c>
      <c r="B296" s="35" t="s">
        <v>5866</v>
      </c>
    </row>
    <row r="297" spans="1:2" ht="12.75" customHeight="1">
      <c r="A297" s="36" t="s">
        <v>367</v>
      </c>
      <c r="B297" s="35" t="s">
        <v>2878</v>
      </c>
    </row>
    <row r="298" spans="1:2" ht="12.75" customHeight="1">
      <c r="A298" s="35" t="s">
        <v>368</v>
      </c>
      <c r="B298" s="35" t="s">
        <v>5867</v>
      </c>
    </row>
    <row r="299" spans="1:2" ht="12.75" customHeight="1">
      <c r="A299" s="36" t="s">
        <v>369</v>
      </c>
      <c r="B299" s="35" t="s">
        <v>5868</v>
      </c>
    </row>
    <row r="300" spans="1:2" ht="12.75" customHeight="1">
      <c r="A300" s="35" t="s">
        <v>370</v>
      </c>
      <c r="B300" s="35" t="s">
        <v>5869</v>
      </c>
    </row>
    <row r="301" spans="1:2" ht="12.75" customHeight="1">
      <c r="A301" s="36" t="s">
        <v>371</v>
      </c>
      <c r="B301" s="35" t="s">
        <v>5870</v>
      </c>
    </row>
    <row r="302" spans="1:2" ht="12.75" customHeight="1">
      <c r="A302" s="35" t="s">
        <v>372</v>
      </c>
      <c r="B302" s="35" t="s">
        <v>5871</v>
      </c>
    </row>
    <row r="303" spans="1:2" ht="12.75" customHeight="1">
      <c r="A303" s="36" t="s">
        <v>373</v>
      </c>
      <c r="B303" s="35" t="s">
        <v>5872</v>
      </c>
    </row>
    <row r="304" spans="1:2" ht="12.75" customHeight="1">
      <c r="A304" s="35" t="s">
        <v>374</v>
      </c>
      <c r="B304" s="35" t="s">
        <v>5873</v>
      </c>
    </row>
    <row r="305" spans="1:2" ht="12.75" customHeight="1">
      <c r="A305" s="36" t="s">
        <v>375</v>
      </c>
      <c r="B305" s="35" t="s">
        <v>5874</v>
      </c>
    </row>
    <row r="306" spans="1:2" ht="12.75" customHeight="1">
      <c r="A306" s="35" t="s">
        <v>376</v>
      </c>
      <c r="B306" s="35" t="s">
        <v>5875</v>
      </c>
    </row>
    <row r="307" spans="1:2" ht="12.75" customHeight="1">
      <c r="A307" s="36" t="s">
        <v>377</v>
      </c>
      <c r="B307" s="35" t="s">
        <v>5876</v>
      </c>
    </row>
    <row r="308" spans="1:2" ht="12.75" customHeight="1">
      <c r="A308" s="35" t="s">
        <v>378</v>
      </c>
      <c r="B308" s="35" t="s">
        <v>5877</v>
      </c>
    </row>
    <row r="309" spans="1:2" ht="12.75" customHeight="1">
      <c r="A309" s="36" t="s">
        <v>379</v>
      </c>
      <c r="B309" s="35" t="s">
        <v>5878</v>
      </c>
    </row>
    <row r="310" spans="1:2" ht="12.75" customHeight="1">
      <c r="A310" s="35" t="s">
        <v>380</v>
      </c>
      <c r="B310" s="35" t="s">
        <v>5879</v>
      </c>
    </row>
    <row r="311" spans="1:2" ht="12.75" customHeight="1">
      <c r="A311" s="36" t="s">
        <v>381</v>
      </c>
      <c r="B311" s="35" t="s">
        <v>5880</v>
      </c>
    </row>
    <row r="312" spans="1:2" ht="12.75" customHeight="1">
      <c r="A312" s="35" t="s">
        <v>382</v>
      </c>
      <c r="B312" s="35" t="s">
        <v>5881</v>
      </c>
    </row>
    <row r="313" spans="1:2" ht="12.75" customHeight="1">
      <c r="A313" s="36" t="s">
        <v>383</v>
      </c>
      <c r="B313" s="35" t="s">
        <v>5882</v>
      </c>
    </row>
    <row r="314" spans="1:2" ht="12.75" customHeight="1">
      <c r="A314" s="35" t="s">
        <v>384</v>
      </c>
      <c r="B314" s="35" t="s">
        <v>5883</v>
      </c>
    </row>
    <row r="315" spans="1:2" ht="12.75" customHeight="1">
      <c r="A315" s="36" t="s">
        <v>385</v>
      </c>
      <c r="B315" s="35" t="s">
        <v>5884</v>
      </c>
    </row>
    <row r="316" spans="1:2" ht="12.75" customHeight="1">
      <c r="A316" s="35" t="s">
        <v>386</v>
      </c>
      <c r="B316" s="35" t="s">
        <v>5885</v>
      </c>
    </row>
    <row r="317" spans="1:2" ht="12.75" customHeight="1">
      <c r="A317" s="36" t="s">
        <v>387</v>
      </c>
      <c r="B317" s="35" t="s">
        <v>5886</v>
      </c>
    </row>
    <row r="318" spans="1:2" ht="12.75" customHeight="1">
      <c r="A318" s="35" t="s">
        <v>388</v>
      </c>
      <c r="B318" s="35" t="s">
        <v>5887</v>
      </c>
    </row>
    <row r="319" spans="1:2" ht="12.75" customHeight="1">
      <c r="A319" s="36" t="s">
        <v>389</v>
      </c>
      <c r="B319" s="35" t="s">
        <v>5888</v>
      </c>
    </row>
    <row r="320" spans="1:2" ht="12.75" customHeight="1">
      <c r="A320" s="35" t="s">
        <v>390</v>
      </c>
      <c r="B320" s="35" t="s">
        <v>5889</v>
      </c>
    </row>
    <row r="321" spans="1:2" ht="12.75" customHeight="1">
      <c r="A321" s="36" t="s">
        <v>391</v>
      </c>
      <c r="B321" s="35" t="s">
        <v>5740</v>
      </c>
    </row>
    <row r="322" spans="1:2" ht="12.75" customHeight="1">
      <c r="A322" s="35" t="s">
        <v>392</v>
      </c>
      <c r="B322" s="35" t="s">
        <v>5890</v>
      </c>
    </row>
    <row r="323" spans="1:2" ht="12.75" customHeight="1">
      <c r="A323" s="36" t="s">
        <v>393</v>
      </c>
      <c r="B323" s="35" t="s">
        <v>5891</v>
      </c>
    </row>
    <row r="324" spans="1:2" ht="12.75" customHeight="1">
      <c r="A324" s="35" t="s">
        <v>394</v>
      </c>
      <c r="B324" s="35" t="s">
        <v>5892</v>
      </c>
    </row>
    <row r="325" spans="1:2" ht="12.75" customHeight="1">
      <c r="A325" s="36" t="s">
        <v>395</v>
      </c>
      <c r="B325" s="35" t="s">
        <v>5893</v>
      </c>
    </row>
    <row r="326" spans="1:2" ht="12.75" customHeight="1">
      <c r="A326" s="35" t="s">
        <v>396</v>
      </c>
      <c r="B326" s="35" t="s">
        <v>2878</v>
      </c>
    </row>
    <row r="327" spans="1:2" ht="12.75" customHeight="1">
      <c r="A327" s="36" t="s">
        <v>397</v>
      </c>
      <c r="B327" s="35" t="s">
        <v>5894</v>
      </c>
    </row>
    <row r="328" spans="1:2" ht="12.75" customHeight="1">
      <c r="A328" s="35" t="s">
        <v>398</v>
      </c>
      <c r="B328" s="35" t="s">
        <v>5895</v>
      </c>
    </row>
    <row r="329" spans="1:2" ht="12.75" customHeight="1">
      <c r="A329" s="36" t="s">
        <v>399</v>
      </c>
      <c r="B329" s="35" t="s">
        <v>5896</v>
      </c>
    </row>
    <row r="330" spans="1:2" ht="12.75" customHeight="1">
      <c r="A330" s="35" t="s">
        <v>400</v>
      </c>
      <c r="B330" s="35" t="s">
        <v>5897</v>
      </c>
    </row>
    <row r="331" spans="1:2" ht="12.75" customHeight="1">
      <c r="A331" s="36" t="s">
        <v>401</v>
      </c>
      <c r="B331" s="35" t="s">
        <v>5898</v>
      </c>
    </row>
    <row r="332" spans="1:2" ht="12.75" customHeight="1">
      <c r="A332" s="35" t="s">
        <v>402</v>
      </c>
      <c r="B332" s="35" t="s">
        <v>5899</v>
      </c>
    </row>
    <row r="333" spans="1:2" ht="12.75" customHeight="1">
      <c r="A333" s="36" t="s">
        <v>403</v>
      </c>
      <c r="B333" s="35" t="s">
        <v>5900</v>
      </c>
    </row>
    <row r="334" spans="1:2" ht="12.75" customHeight="1">
      <c r="A334" s="35" t="s">
        <v>404</v>
      </c>
      <c r="B334" s="35" t="s">
        <v>5901</v>
      </c>
    </row>
    <row r="335" spans="1:2" ht="12.75" customHeight="1">
      <c r="A335" s="36" t="s">
        <v>405</v>
      </c>
      <c r="B335" s="35" t="s">
        <v>5902</v>
      </c>
    </row>
    <row r="336" spans="1:2" ht="12.75" customHeight="1">
      <c r="A336" s="35" t="s">
        <v>406</v>
      </c>
      <c r="B336" s="35" t="s">
        <v>5903</v>
      </c>
    </row>
    <row r="337" spans="1:2" ht="12.75" customHeight="1">
      <c r="A337" s="36" t="s">
        <v>407</v>
      </c>
      <c r="B337" s="35" t="s">
        <v>5904</v>
      </c>
    </row>
    <row r="338" spans="1:2" ht="12.75" customHeight="1">
      <c r="A338" s="35" t="s">
        <v>408</v>
      </c>
      <c r="B338" s="35" t="s">
        <v>5905</v>
      </c>
    </row>
    <row r="339" spans="1:2" ht="12.75" customHeight="1">
      <c r="A339" s="36" t="s">
        <v>409</v>
      </c>
      <c r="B339" s="35" t="s">
        <v>5906</v>
      </c>
    </row>
    <row r="340" spans="1:2" ht="12.75" customHeight="1">
      <c r="A340" s="35" t="s">
        <v>410</v>
      </c>
      <c r="B340" s="35" t="s">
        <v>2878</v>
      </c>
    </row>
    <row r="341" spans="1:2" ht="12.75" customHeight="1">
      <c r="A341" s="36" t="s">
        <v>411</v>
      </c>
      <c r="B341" s="35" t="s">
        <v>5907</v>
      </c>
    </row>
    <row r="342" spans="1:2" ht="12.75" customHeight="1">
      <c r="A342" s="35" t="s">
        <v>412</v>
      </c>
      <c r="B342" s="35" t="s">
        <v>2878</v>
      </c>
    </row>
    <row r="343" spans="1:2" ht="12.75" customHeight="1">
      <c r="A343" s="36" t="s">
        <v>413</v>
      </c>
      <c r="B343" s="35" t="s">
        <v>5908</v>
      </c>
    </row>
    <row r="344" spans="1:2" ht="12.75" customHeight="1">
      <c r="A344" s="35" t="s">
        <v>414</v>
      </c>
      <c r="B344" s="35" t="s">
        <v>5909</v>
      </c>
    </row>
    <row r="345" spans="1:2" ht="12.75" customHeight="1">
      <c r="A345" s="36" t="s">
        <v>415</v>
      </c>
      <c r="B345" s="35" t="s">
        <v>5910</v>
      </c>
    </row>
    <row r="346" spans="1:2" ht="12.75" customHeight="1">
      <c r="A346" s="35" t="s">
        <v>416</v>
      </c>
      <c r="B346" s="35" t="s">
        <v>5911</v>
      </c>
    </row>
    <row r="347" spans="1:2" ht="12.75" customHeight="1">
      <c r="A347" s="36" t="s">
        <v>417</v>
      </c>
      <c r="B347" s="35" t="s">
        <v>5912</v>
      </c>
    </row>
    <row r="348" spans="1:2" ht="12.75" customHeight="1">
      <c r="A348" s="35" t="s">
        <v>418</v>
      </c>
      <c r="B348" s="35" t="s">
        <v>5913</v>
      </c>
    </row>
    <row r="349" spans="1:2" ht="12.75" customHeight="1">
      <c r="A349" s="36" t="s">
        <v>419</v>
      </c>
      <c r="B349" s="35" t="s">
        <v>5914</v>
      </c>
    </row>
    <row r="350" spans="1:2" ht="12.75" customHeight="1">
      <c r="A350" s="35" t="s">
        <v>420</v>
      </c>
      <c r="B350" s="35" t="s">
        <v>5915</v>
      </c>
    </row>
    <row r="351" spans="1:2" ht="12.75" customHeight="1">
      <c r="A351" s="36" t="s">
        <v>421</v>
      </c>
      <c r="B351" s="35" t="s">
        <v>5916</v>
      </c>
    </row>
    <row r="352" spans="1:2" ht="12.75" customHeight="1">
      <c r="A352" s="35" t="s">
        <v>422</v>
      </c>
      <c r="B352" s="35" t="s">
        <v>5917</v>
      </c>
    </row>
    <row r="353" spans="1:2" ht="12.75" customHeight="1">
      <c r="A353" s="36" t="s">
        <v>423</v>
      </c>
      <c r="B353" s="35" t="s">
        <v>5918</v>
      </c>
    </row>
    <row r="354" spans="1:2" ht="12.75" customHeight="1">
      <c r="A354" s="35" t="s">
        <v>424</v>
      </c>
      <c r="B354" s="35" t="s">
        <v>5919</v>
      </c>
    </row>
    <row r="355" spans="1:2" ht="12.75" customHeight="1">
      <c r="A355" s="36" t="s">
        <v>425</v>
      </c>
      <c r="B355" s="35" t="s">
        <v>5920</v>
      </c>
    </row>
    <row r="356" spans="1:2" ht="12.75" customHeight="1">
      <c r="A356" s="35" t="s">
        <v>426</v>
      </c>
      <c r="B356" s="35" t="s">
        <v>5921</v>
      </c>
    </row>
    <row r="357" spans="1:2" ht="12.75" customHeight="1">
      <c r="A357" s="36" t="s">
        <v>427</v>
      </c>
      <c r="B357" s="35" t="s">
        <v>5922</v>
      </c>
    </row>
    <row r="358" spans="1:2" ht="12.75" customHeight="1">
      <c r="A358" s="35" t="s">
        <v>428</v>
      </c>
      <c r="B358" s="35" t="s">
        <v>5923</v>
      </c>
    </row>
    <row r="359" spans="1:2" ht="12.75" customHeight="1">
      <c r="A359" s="36" t="s">
        <v>429</v>
      </c>
      <c r="B359" s="35" t="s">
        <v>5924</v>
      </c>
    </row>
    <row r="360" spans="1:2" ht="12.75" customHeight="1">
      <c r="A360" s="35" t="s">
        <v>430</v>
      </c>
      <c r="B360" s="35" t="s">
        <v>5925</v>
      </c>
    </row>
    <row r="361" spans="1:2" ht="12.75" customHeight="1">
      <c r="A361" s="36" t="s">
        <v>431</v>
      </c>
      <c r="B361" s="35" t="s">
        <v>5926</v>
      </c>
    </row>
    <row r="362" spans="1:2" ht="12.75" customHeight="1">
      <c r="A362" s="35" t="s">
        <v>432</v>
      </c>
      <c r="B362" s="35" t="s">
        <v>5927</v>
      </c>
    </row>
    <row r="363" spans="1:2" ht="12.75" customHeight="1">
      <c r="A363" s="36" t="s">
        <v>433</v>
      </c>
      <c r="B363" s="35" t="s">
        <v>5928</v>
      </c>
    </row>
    <row r="364" spans="1:2" ht="12.75" customHeight="1">
      <c r="A364" s="35" t="s">
        <v>434</v>
      </c>
      <c r="B364" s="35" t="s">
        <v>5929</v>
      </c>
    </row>
    <row r="365" spans="1:2" ht="12.75" customHeight="1">
      <c r="A365" s="36" t="s">
        <v>435</v>
      </c>
      <c r="B365" s="35" t="s">
        <v>5930</v>
      </c>
    </row>
    <row r="366" spans="1:2" ht="12.75" customHeight="1">
      <c r="A366" s="35" t="s">
        <v>436</v>
      </c>
      <c r="B366" s="35" t="s">
        <v>5931</v>
      </c>
    </row>
    <row r="367" spans="1:2" ht="12.75" customHeight="1">
      <c r="A367" s="36" t="s">
        <v>437</v>
      </c>
      <c r="B367" s="35" t="s">
        <v>5932</v>
      </c>
    </row>
    <row r="368" spans="1:2" ht="12.75" customHeight="1">
      <c r="A368" s="35" t="s">
        <v>438</v>
      </c>
      <c r="B368" s="35" t="s">
        <v>5933</v>
      </c>
    </row>
    <row r="369" spans="1:2" ht="12.75" customHeight="1">
      <c r="A369" s="36" t="s">
        <v>439</v>
      </c>
      <c r="B369" s="35" t="s">
        <v>5934</v>
      </c>
    </row>
    <row r="370" spans="1:2" ht="12.75" customHeight="1">
      <c r="A370" s="35" t="s">
        <v>440</v>
      </c>
      <c r="B370" s="35" t="s">
        <v>5935</v>
      </c>
    </row>
    <row r="371" spans="1:2" ht="12.75" customHeight="1">
      <c r="A371" s="36" t="s">
        <v>441</v>
      </c>
      <c r="B371" s="35" t="s">
        <v>5936</v>
      </c>
    </row>
    <row r="372" spans="1:2" ht="12.75" customHeight="1">
      <c r="A372" s="35" t="s">
        <v>442</v>
      </c>
      <c r="B372" s="35" t="s">
        <v>5937</v>
      </c>
    </row>
    <row r="373" spans="1:2" ht="12.75" customHeight="1">
      <c r="A373" s="36" t="s">
        <v>443</v>
      </c>
      <c r="B373" s="35" t="s">
        <v>5938</v>
      </c>
    </row>
    <row r="374" spans="1:2" ht="12.75" customHeight="1">
      <c r="A374" s="35" t="s">
        <v>444</v>
      </c>
      <c r="B374" s="35" t="s">
        <v>5939</v>
      </c>
    </row>
    <row r="375" spans="1:2" ht="12.75" customHeight="1">
      <c r="A375" s="36" t="s">
        <v>445</v>
      </c>
      <c r="B375" s="35" t="s">
        <v>5940</v>
      </c>
    </row>
    <row r="376" spans="1:2" ht="12.75" customHeight="1">
      <c r="A376" s="35" t="s">
        <v>446</v>
      </c>
      <c r="B376" s="35" t="s">
        <v>5941</v>
      </c>
    </row>
    <row r="377" spans="1:2" ht="12.75" customHeight="1">
      <c r="A377" s="36" t="s">
        <v>447</v>
      </c>
      <c r="B377" s="35" t="s">
        <v>5942</v>
      </c>
    </row>
    <row r="378" spans="1:2" ht="12.75" customHeight="1">
      <c r="A378" s="35" t="s">
        <v>448</v>
      </c>
      <c r="B378" s="35" t="s">
        <v>5943</v>
      </c>
    </row>
    <row r="379" spans="1:2" ht="12.75" customHeight="1">
      <c r="A379" s="36" t="s">
        <v>449</v>
      </c>
      <c r="B379" s="35" t="s">
        <v>5944</v>
      </c>
    </row>
    <row r="380" spans="1:2" ht="12.75" customHeight="1">
      <c r="A380" s="35" t="s">
        <v>450</v>
      </c>
      <c r="B380" s="35" t="s">
        <v>2878</v>
      </c>
    </row>
    <row r="381" spans="1:2" ht="12.75" customHeight="1">
      <c r="A381" s="36" t="s">
        <v>451</v>
      </c>
      <c r="B381" s="35" t="s">
        <v>5945</v>
      </c>
    </row>
    <row r="382" spans="1:2" ht="12.75" customHeight="1">
      <c r="A382" s="35" t="s">
        <v>452</v>
      </c>
      <c r="B382" s="35" t="s">
        <v>5946</v>
      </c>
    </row>
    <row r="383" spans="1:2" ht="12.75" customHeight="1">
      <c r="A383" s="36" t="s">
        <v>453</v>
      </c>
      <c r="B383" s="35" t="s">
        <v>5947</v>
      </c>
    </row>
    <row r="384" spans="1:2" ht="12.75" customHeight="1">
      <c r="A384" s="35" t="s">
        <v>454</v>
      </c>
      <c r="B384" s="35" t="s">
        <v>5948</v>
      </c>
    </row>
    <row r="385" spans="1:2" ht="12.75" customHeight="1">
      <c r="A385" s="36" t="s">
        <v>455</v>
      </c>
      <c r="B385" s="35" t="s">
        <v>5949</v>
      </c>
    </row>
    <row r="386" spans="1:2" ht="12.75" customHeight="1">
      <c r="A386" s="35" t="s">
        <v>456</v>
      </c>
      <c r="B386" s="35" t="s">
        <v>5950</v>
      </c>
    </row>
    <row r="387" spans="1:2" ht="12.75" customHeight="1">
      <c r="A387" s="36" t="s">
        <v>457</v>
      </c>
      <c r="B387" s="35" t="s">
        <v>5951</v>
      </c>
    </row>
    <row r="388" spans="1:2" ht="12.75" customHeight="1">
      <c r="A388" s="35" t="s">
        <v>458</v>
      </c>
      <c r="B388" s="35" t="s">
        <v>5952</v>
      </c>
    </row>
    <row r="389" spans="1:2" ht="12.75" customHeight="1">
      <c r="A389" s="36" t="s">
        <v>459</v>
      </c>
      <c r="B389" s="35" t="s">
        <v>5953</v>
      </c>
    </row>
    <row r="390" spans="1:2" ht="12.75" customHeight="1">
      <c r="A390" s="35" t="s">
        <v>460</v>
      </c>
      <c r="B390" s="35" t="s">
        <v>5954</v>
      </c>
    </row>
    <row r="391" spans="1:2" ht="12.75" customHeight="1">
      <c r="A391" s="36" t="s">
        <v>461</v>
      </c>
      <c r="B391" s="35" t="s">
        <v>5955</v>
      </c>
    </row>
    <row r="392" spans="1:2" ht="12.75" customHeight="1">
      <c r="A392" s="35" t="s">
        <v>462</v>
      </c>
      <c r="B392" s="35" t="s">
        <v>2878</v>
      </c>
    </row>
    <row r="393" spans="1:2" ht="12.75" customHeight="1">
      <c r="A393" s="36" t="s">
        <v>463</v>
      </c>
      <c r="B393" s="35" t="s">
        <v>2878</v>
      </c>
    </row>
    <row r="394" spans="1:2" ht="12.75" customHeight="1">
      <c r="A394" s="35" t="s">
        <v>464</v>
      </c>
      <c r="B394" s="35" t="s">
        <v>2878</v>
      </c>
    </row>
    <row r="395" spans="1:2" ht="12.75" customHeight="1">
      <c r="A395" s="36" t="s">
        <v>465</v>
      </c>
      <c r="B395" s="35" t="s">
        <v>2878</v>
      </c>
    </row>
    <row r="396" spans="1:2" ht="12.75" customHeight="1">
      <c r="A396" s="35" t="s">
        <v>466</v>
      </c>
      <c r="B396" s="35" t="s">
        <v>2878</v>
      </c>
    </row>
    <row r="397" spans="1:2" ht="12.75" customHeight="1">
      <c r="A397" s="36" t="s">
        <v>467</v>
      </c>
      <c r="B397" s="35" t="s">
        <v>2878</v>
      </c>
    </row>
    <row r="398" spans="1:2" ht="12.75" customHeight="1">
      <c r="A398" s="35" t="s">
        <v>468</v>
      </c>
      <c r="B398" s="35" t="s">
        <v>2878</v>
      </c>
    </row>
    <row r="399" spans="1:2" ht="12.75" customHeight="1">
      <c r="A399" s="36" t="s">
        <v>469</v>
      </c>
      <c r="B399" s="35" t="s">
        <v>2878</v>
      </c>
    </row>
    <row r="400" spans="1:2" ht="12.75" customHeight="1">
      <c r="A400" s="35" t="s">
        <v>470</v>
      </c>
      <c r="B400" s="35" t="s">
        <v>5956</v>
      </c>
    </row>
    <row r="401" spans="1:2" ht="12.75" customHeight="1">
      <c r="A401" s="36" t="s">
        <v>471</v>
      </c>
      <c r="B401" s="35" t="s">
        <v>5957</v>
      </c>
    </row>
    <row r="402" spans="1:2" ht="12.75" customHeight="1">
      <c r="A402" s="35" t="s">
        <v>472</v>
      </c>
      <c r="B402" s="35" t="s">
        <v>5958</v>
      </c>
    </row>
    <row r="403" spans="1:2" ht="12.75" customHeight="1">
      <c r="A403" s="36" t="s">
        <v>473</v>
      </c>
      <c r="B403" s="35" t="s">
        <v>5959</v>
      </c>
    </row>
    <row r="404" spans="1:2" ht="12.75" customHeight="1">
      <c r="A404" s="35" t="s">
        <v>474</v>
      </c>
      <c r="B404" s="35" t="s">
        <v>5960</v>
      </c>
    </row>
    <row r="405" spans="1:2" ht="12.75" customHeight="1">
      <c r="A405" s="36" t="s">
        <v>475</v>
      </c>
      <c r="B405" s="35" t="s">
        <v>5961</v>
      </c>
    </row>
    <row r="406" spans="1:2" ht="12.75" customHeight="1">
      <c r="A406" s="35" t="s">
        <v>476</v>
      </c>
      <c r="B406" s="35" t="s">
        <v>5962</v>
      </c>
    </row>
    <row r="407" spans="1:2" ht="12.75" customHeight="1">
      <c r="A407" s="36" t="s">
        <v>477</v>
      </c>
      <c r="B407" s="35" t="s">
        <v>5963</v>
      </c>
    </row>
    <row r="408" spans="1:2" ht="12.75" customHeight="1">
      <c r="A408" s="35" t="s">
        <v>478</v>
      </c>
      <c r="B408" s="35" t="s">
        <v>5964</v>
      </c>
    </row>
    <row r="409" spans="1:2" ht="12.75" customHeight="1">
      <c r="A409" s="36" t="s">
        <v>479</v>
      </c>
      <c r="B409" s="35" t="s">
        <v>5965</v>
      </c>
    </row>
    <row r="410" spans="1:2" ht="12.75" customHeight="1">
      <c r="A410" s="35" t="s">
        <v>480</v>
      </c>
      <c r="B410" s="35" t="s">
        <v>5966</v>
      </c>
    </row>
    <row r="411" spans="1:2" ht="12.75" customHeight="1">
      <c r="A411" s="36" t="s">
        <v>481</v>
      </c>
      <c r="B411" s="35" t="s">
        <v>5967</v>
      </c>
    </row>
    <row r="412" spans="1:2" ht="12.75" customHeight="1">
      <c r="A412" s="35" t="s">
        <v>482</v>
      </c>
      <c r="B412" s="35" t="s">
        <v>5968</v>
      </c>
    </row>
    <row r="413" spans="1:2" ht="12.75" customHeight="1">
      <c r="A413" s="36" t="s">
        <v>483</v>
      </c>
      <c r="B413" s="35" t="s">
        <v>5969</v>
      </c>
    </row>
    <row r="414" spans="1:2" ht="12.75" customHeight="1">
      <c r="A414" s="35" t="s">
        <v>484</v>
      </c>
      <c r="B414" s="35" t="s">
        <v>5970</v>
      </c>
    </row>
    <row r="415" spans="1:2" ht="12.75" customHeight="1">
      <c r="A415" s="36" t="s">
        <v>485</v>
      </c>
      <c r="B415" s="35" t="s">
        <v>5971</v>
      </c>
    </row>
    <row r="416" spans="1:2" ht="12.75" customHeight="1">
      <c r="A416" s="35" t="s">
        <v>486</v>
      </c>
      <c r="B416" s="35" t="s">
        <v>5972</v>
      </c>
    </row>
    <row r="417" spans="1:2" ht="12.75" customHeight="1">
      <c r="A417" s="36" t="s">
        <v>487</v>
      </c>
      <c r="B417" s="35" t="s">
        <v>5973</v>
      </c>
    </row>
    <row r="418" spans="1:2" ht="12.75" customHeight="1">
      <c r="A418" s="35" t="s">
        <v>488</v>
      </c>
      <c r="B418" s="35" t="s">
        <v>5974</v>
      </c>
    </row>
    <row r="419" spans="1:2" ht="12.75" customHeight="1">
      <c r="A419" s="36" t="s">
        <v>489</v>
      </c>
      <c r="B419" s="35" t="s">
        <v>5975</v>
      </c>
    </row>
    <row r="420" spans="1:2" ht="12.75" customHeight="1">
      <c r="A420" s="35" t="s">
        <v>490</v>
      </c>
      <c r="B420" s="35" t="s">
        <v>5976</v>
      </c>
    </row>
    <row r="421" spans="1:2" ht="12.75" customHeight="1">
      <c r="A421" s="36" t="s">
        <v>491</v>
      </c>
      <c r="B421" s="35" t="s">
        <v>5977</v>
      </c>
    </row>
    <row r="422" spans="1:2" ht="12.75" customHeight="1">
      <c r="A422" s="35" t="s">
        <v>492</v>
      </c>
      <c r="B422" s="35" t="s">
        <v>5978</v>
      </c>
    </row>
    <row r="423" spans="1:2" ht="12.75" customHeight="1">
      <c r="A423" s="36" t="s">
        <v>493</v>
      </c>
      <c r="B423" s="35" t="s">
        <v>5979</v>
      </c>
    </row>
    <row r="424" spans="1:2" ht="12.75" customHeight="1">
      <c r="A424" s="35" t="s">
        <v>494</v>
      </c>
      <c r="B424" s="35" t="s">
        <v>5980</v>
      </c>
    </row>
    <row r="425" spans="1:2" ht="12.75" customHeight="1">
      <c r="A425" s="36" t="s">
        <v>495</v>
      </c>
      <c r="B425" s="35" t="s">
        <v>5981</v>
      </c>
    </row>
    <row r="426" spans="1:2" ht="12.75" customHeight="1">
      <c r="A426" s="35" t="s">
        <v>496</v>
      </c>
      <c r="B426" s="35" t="s">
        <v>5982</v>
      </c>
    </row>
    <row r="427" spans="1:2" ht="12.75" customHeight="1">
      <c r="A427" s="36" t="s">
        <v>497</v>
      </c>
      <c r="B427" s="35" t="s">
        <v>5983</v>
      </c>
    </row>
    <row r="428" spans="1:2" ht="12.75" customHeight="1">
      <c r="A428" s="35" t="s">
        <v>498</v>
      </c>
      <c r="B428" s="35" t="s">
        <v>5984</v>
      </c>
    </row>
    <row r="429" spans="1:2" ht="12.75" customHeight="1">
      <c r="A429" s="36" t="s">
        <v>499</v>
      </c>
      <c r="B429" s="35" t="s">
        <v>5985</v>
      </c>
    </row>
    <row r="430" spans="1:2" ht="12.75" customHeight="1">
      <c r="A430" s="35" t="s">
        <v>500</v>
      </c>
      <c r="B430" s="35" t="s">
        <v>5986</v>
      </c>
    </row>
    <row r="431" spans="1:2" ht="12.75" customHeight="1">
      <c r="A431" s="36" t="s">
        <v>501</v>
      </c>
      <c r="B431" s="35" t="s">
        <v>5987</v>
      </c>
    </row>
    <row r="432" spans="1:2" ht="12.75" customHeight="1">
      <c r="A432" s="35" t="s">
        <v>502</v>
      </c>
      <c r="B432" s="35" t="s">
        <v>5988</v>
      </c>
    </row>
    <row r="433" spans="1:2" ht="12.75" customHeight="1">
      <c r="A433" s="36" t="s">
        <v>503</v>
      </c>
      <c r="B433" s="35" t="s">
        <v>2878</v>
      </c>
    </row>
    <row r="434" spans="1:2" ht="12.75" customHeight="1">
      <c r="A434" s="35" t="s">
        <v>504</v>
      </c>
      <c r="B434" s="35" t="s">
        <v>5989</v>
      </c>
    </row>
    <row r="435" spans="1:2" ht="12.75" customHeight="1">
      <c r="A435" s="36" t="s">
        <v>505</v>
      </c>
      <c r="B435" s="35" t="s">
        <v>2878</v>
      </c>
    </row>
    <row r="436" spans="1:2" ht="12.75" customHeight="1">
      <c r="A436" s="35" t="s">
        <v>506</v>
      </c>
      <c r="B436" s="35" t="s">
        <v>2878</v>
      </c>
    </row>
    <row r="437" spans="1:2" ht="12.75" customHeight="1">
      <c r="A437" s="36" t="s">
        <v>507</v>
      </c>
      <c r="B437" s="35" t="s">
        <v>5990</v>
      </c>
    </row>
    <row r="438" spans="1:2" ht="12.75" customHeight="1">
      <c r="A438" s="35" t="s">
        <v>508</v>
      </c>
      <c r="B438" s="35" t="s">
        <v>2878</v>
      </c>
    </row>
    <row r="439" spans="1:2" ht="12.75" customHeight="1">
      <c r="A439" s="36" t="s">
        <v>509</v>
      </c>
      <c r="B439" s="35" t="s">
        <v>5991</v>
      </c>
    </row>
    <row r="440" spans="1:2" ht="12.75" customHeight="1">
      <c r="A440" s="35" t="s">
        <v>510</v>
      </c>
      <c r="B440" s="35" t="s">
        <v>2878</v>
      </c>
    </row>
    <row r="441" spans="1:2" ht="12.75" customHeight="1">
      <c r="A441" s="36" t="s">
        <v>511</v>
      </c>
      <c r="B441" s="35" t="s">
        <v>5992</v>
      </c>
    </row>
    <row r="442" spans="1:2" ht="12.75" customHeight="1">
      <c r="A442" s="35" t="s">
        <v>512</v>
      </c>
      <c r="B442" s="35" t="s">
        <v>2878</v>
      </c>
    </row>
    <row r="443" spans="1:2" ht="12.75" customHeight="1">
      <c r="A443" s="36" t="s">
        <v>513</v>
      </c>
      <c r="B443" s="35" t="s">
        <v>2878</v>
      </c>
    </row>
    <row r="444" spans="1:2" ht="12.75" customHeight="1">
      <c r="A444" s="35" t="s">
        <v>514</v>
      </c>
      <c r="B444" s="35" t="s">
        <v>2878</v>
      </c>
    </row>
    <row r="445" spans="1:2" ht="12.75" customHeight="1">
      <c r="A445" s="36" t="s">
        <v>515</v>
      </c>
      <c r="B445" s="35" t="s">
        <v>5993</v>
      </c>
    </row>
    <row r="446" spans="1:2" ht="12.75" customHeight="1">
      <c r="A446" s="35" t="s">
        <v>516</v>
      </c>
      <c r="B446" s="35" t="s">
        <v>5994</v>
      </c>
    </row>
    <row r="447" spans="1:2" ht="12.75" customHeight="1">
      <c r="A447" s="36" t="s">
        <v>517</v>
      </c>
      <c r="B447" s="35" t="s">
        <v>5995</v>
      </c>
    </row>
    <row r="448" spans="1:2" ht="12.75" customHeight="1">
      <c r="A448" s="35" t="s">
        <v>518</v>
      </c>
      <c r="B448" s="35" t="s">
        <v>5996</v>
      </c>
    </row>
    <row r="449" spans="1:2" ht="12.75" customHeight="1">
      <c r="A449" s="36" t="s">
        <v>519</v>
      </c>
      <c r="B449" s="35" t="s">
        <v>5997</v>
      </c>
    </row>
    <row r="450" spans="1:2" ht="12.75" customHeight="1">
      <c r="A450" s="35" t="s">
        <v>520</v>
      </c>
      <c r="B450" s="35" t="s">
        <v>5998</v>
      </c>
    </row>
    <row r="451" spans="1:2" ht="12.75" customHeight="1">
      <c r="A451" s="36" t="s">
        <v>521</v>
      </c>
      <c r="B451" s="35" t="s">
        <v>5999</v>
      </c>
    </row>
    <row r="452" spans="1:2" ht="12.75" customHeight="1">
      <c r="A452" s="35" t="s">
        <v>522</v>
      </c>
      <c r="B452" s="35" t="s">
        <v>6000</v>
      </c>
    </row>
    <row r="453" spans="1:2" ht="12.75" customHeight="1">
      <c r="A453" s="36" t="s">
        <v>523</v>
      </c>
      <c r="B453" s="35" t="s">
        <v>6001</v>
      </c>
    </row>
    <row r="454" spans="1:2" ht="12.75" customHeight="1">
      <c r="A454" s="35" t="s">
        <v>524</v>
      </c>
      <c r="B454" s="35" t="s">
        <v>6002</v>
      </c>
    </row>
    <row r="455" spans="1:2" ht="12.75" customHeight="1">
      <c r="A455" s="36" t="s">
        <v>525</v>
      </c>
      <c r="B455" s="35" t="s">
        <v>6003</v>
      </c>
    </row>
    <row r="456" spans="1:2" ht="12.75" customHeight="1">
      <c r="A456" s="35" t="s">
        <v>526</v>
      </c>
      <c r="B456" s="35" t="s">
        <v>6004</v>
      </c>
    </row>
    <row r="457" spans="1:2" ht="12.75" customHeight="1">
      <c r="A457" s="36" t="s">
        <v>527</v>
      </c>
      <c r="B457" s="35" t="s">
        <v>6005</v>
      </c>
    </row>
    <row r="458" spans="1:2" ht="12.75" customHeight="1">
      <c r="A458" s="35" t="s">
        <v>528</v>
      </c>
      <c r="B458" s="35" t="s">
        <v>6006</v>
      </c>
    </row>
    <row r="459" spans="1:2" ht="12.75" customHeight="1">
      <c r="A459" s="36" t="s">
        <v>529</v>
      </c>
      <c r="B459" s="35" t="s">
        <v>6007</v>
      </c>
    </row>
    <row r="460" spans="1:2" ht="12.75" customHeight="1">
      <c r="A460" s="35" t="s">
        <v>530</v>
      </c>
      <c r="B460" s="35" t="s">
        <v>6008</v>
      </c>
    </row>
    <row r="461" spans="1:2" ht="12.75" customHeight="1">
      <c r="A461" s="36" t="s">
        <v>531</v>
      </c>
      <c r="B461" s="35" t="s">
        <v>6009</v>
      </c>
    </row>
    <row r="462" spans="1:2" ht="12.75" customHeight="1">
      <c r="A462" s="35" t="s">
        <v>532</v>
      </c>
      <c r="B462" s="35" t="s">
        <v>6010</v>
      </c>
    </row>
    <row r="463" spans="1:2" ht="12.75" customHeight="1">
      <c r="A463" s="36" t="s">
        <v>533</v>
      </c>
      <c r="B463" s="35" t="s">
        <v>6011</v>
      </c>
    </row>
    <row r="464" spans="1:2" ht="12.75" customHeight="1">
      <c r="A464" s="35" t="s">
        <v>534</v>
      </c>
      <c r="B464" s="35" t="s">
        <v>6012</v>
      </c>
    </row>
    <row r="465" spans="1:2" ht="12.75" customHeight="1">
      <c r="A465" s="36" t="s">
        <v>535</v>
      </c>
      <c r="B465" s="35" t="s">
        <v>6013</v>
      </c>
    </row>
    <row r="466" spans="1:2" ht="12.75" customHeight="1">
      <c r="A466" s="35" t="s">
        <v>536</v>
      </c>
      <c r="B466" s="35" t="s">
        <v>6014</v>
      </c>
    </row>
    <row r="467" spans="1:2" ht="12.75" customHeight="1">
      <c r="A467" s="36" t="s">
        <v>537</v>
      </c>
      <c r="B467" s="35" t="s">
        <v>6015</v>
      </c>
    </row>
    <row r="468" spans="1:2" ht="12.75" customHeight="1">
      <c r="A468" s="35" t="s">
        <v>538</v>
      </c>
      <c r="B468" s="35" t="s">
        <v>6016</v>
      </c>
    </row>
    <row r="469" spans="1:2" ht="12.75" customHeight="1">
      <c r="A469" s="36" t="s">
        <v>539</v>
      </c>
      <c r="B469" s="35" t="s">
        <v>6017</v>
      </c>
    </row>
    <row r="470" spans="1:2" ht="12.75" customHeight="1">
      <c r="A470" s="35" t="s">
        <v>540</v>
      </c>
      <c r="B470" s="35" t="s">
        <v>6018</v>
      </c>
    </row>
    <row r="471" spans="1:2" ht="12.75" customHeight="1">
      <c r="A471" s="36" t="s">
        <v>541</v>
      </c>
      <c r="B471" s="35" t="s">
        <v>6019</v>
      </c>
    </row>
    <row r="472" spans="1:2" ht="12.75" customHeight="1">
      <c r="A472" s="35" t="s">
        <v>542</v>
      </c>
      <c r="B472" s="35" t="s">
        <v>6020</v>
      </c>
    </row>
    <row r="473" spans="1:2" ht="12.75" customHeight="1">
      <c r="A473" s="36" t="s">
        <v>543</v>
      </c>
      <c r="B473" s="35" t="s">
        <v>6021</v>
      </c>
    </row>
    <row r="474" spans="1:2" ht="12.75" customHeight="1">
      <c r="A474" s="35" t="s">
        <v>544</v>
      </c>
      <c r="B474" s="35" t="s">
        <v>6022</v>
      </c>
    </row>
    <row r="475" spans="1:2" ht="12.75" customHeight="1">
      <c r="A475" s="36" t="s">
        <v>545</v>
      </c>
      <c r="B475" s="35" t="s">
        <v>2878</v>
      </c>
    </row>
    <row r="476" spans="1:2" ht="12.75" customHeight="1">
      <c r="A476" s="35" t="s">
        <v>546</v>
      </c>
      <c r="B476" s="35" t="s">
        <v>6023</v>
      </c>
    </row>
    <row r="477" spans="1:2" ht="12.75" customHeight="1">
      <c r="A477" s="36" t="s">
        <v>547</v>
      </c>
      <c r="B477" s="35" t="s">
        <v>6024</v>
      </c>
    </row>
    <row r="478" spans="1:2" ht="12.75" customHeight="1">
      <c r="A478" s="35" t="s">
        <v>548</v>
      </c>
      <c r="B478" s="35" t="s">
        <v>6025</v>
      </c>
    </row>
    <row r="479" spans="1:2" ht="12.75" customHeight="1">
      <c r="A479" s="36" t="s">
        <v>549</v>
      </c>
      <c r="B479" s="35" t="s">
        <v>6026</v>
      </c>
    </row>
    <row r="480" spans="1:2" ht="12.75" customHeight="1">
      <c r="A480" s="35" t="s">
        <v>550</v>
      </c>
      <c r="B480" s="35" t="s">
        <v>6027</v>
      </c>
    </row>
    <row r="481" spans="1:2" ht="12.75" customHeight="1">
      <c r="A481" s="36" t="s">
        <v>551</v>
      </c>
      <c r="B481" s="35" t="s">
        <v>6028</v>
      </c>
    </row>
    <row r="482" spans="1:2" ht="12.75" customHeight="1">
      <c r="A482" s="35" t="s">
        <v>552</v>
      </c>
      <c r="B482" s="35" t="s">
        <v>6029</v>
      </c>
    </row>
    <row r="483" spans="1:2" ht="12.75" customHeight="1">
      <c r="A483" s="36" t="s">
        <v>553</v>
      </c>
      <c r="B483" s="35" t="s">
        <v>6030</v>
      </c>
    </row>
    <row r="484" spans="1:2" ht="12.75" customHeight="1">
      <c r="A484" s="35" t="s">
        <v>554</v>
      </c>
      <c r="B484" s="35" t="s">
        <v>2878</v>
      </c>
    </row>
    <row r="485" spans="1:2" ht="12.75" customHeight="1">
      <c r="A485" s="36" t="s">
        <v>555</v>
      </c>
      <c r="B485" s="35" t="s">
        <v>6031</v>
      </c>
    </row>
    <row r="486" spans="1:2" ht="12.75" customHeight="1">
      <c r="A486" s="35" t="s">
        <v>556</v>
      </c>
      <c r="B486" s="35" t="s">
        <v>2878</v>
      </c>
    </row>
    <row r="487" spans="1:2" ht="12.75" customHeight="1">
      <c r="A487" s="36" t="s">
        <v>557</v>
      </c>
      <c r="B487" s="35" t="s">
        <v>6032</v>
      </c>
    </row>
    <row r="488" spans="1:2" ht="12.75" customHeight="1">
      <c r="A488" s="35" t="s">
        <v>558</v>
      </c>
      <c r="B488" s="35" t="s">
        <v>6033</v>
      </c>
    </row>
    <row r="489" spans="1:2" ht="12.75" customHeight="1">
      <c r="A489" s="36" t="s">
        <v>559</v>
      </c>
      <c r="B489" s="35" t="s">
        <v>6034</v>
      </c>
    </row>
    <row r="490" spans="1:2" ht="12.75" customHeight="1">
      <c r="A490" s="35" t="s">
        <v>560</v>
      </c>
      <c r="B490" s="35" t="s">
        <v>6035</v>
      </c>
    </row>
    <row r="491" spans="1:2" ht="12.75" customHeight="1">
      <c r="A491" s="36" t="s">
        <v>561</v>
      </c>
      <c r="B491" s="35" t="s">
        <v>6036</v>
      </c>
    </row>
    <row r="492" spans="1:2" ht="12.75" customHeight="1">
      <c r="A492" s="35" t="s">
        <v>562</v>
      </c>
      <c r="B492" s="35" t="s">
        <v>6037</v>
      </c>
    </row>
    <row r="493" spans="1:2" ht="12.75" customHeight="1">
      <c r="A493" s="36" t="s">
        <v>563</v>
      </c>
      <c r="B493" s="35" t="s">
        <v>6038</v>
      </c>
    </row>
    <row r="494" spans="1:2" ht="12.75" customHeight="1">
      <c r="A494" s="35" t="s">
        <v>564</v>
      </c>
      <c r="B494" s="35" t="s">
        <v>2878</v>
      </c>
    </row>
    <row r="495" spans="1:2" ht="12.75" customHeight="1">
      <c r="A495" s="36" t="s">
        <v>565</v>
      </c>
      <c r="B495" s="35" t="s">
        <v>6039</v>
      </c>
    </row>
    <row r="496" spans="1:2" ht="12.75" customHeight="1">
      <c r="A496" s="35" t="s">
        <v>566</v>
      </c>
      <c r="B496" s="35" t="s">
        <v>6040</v>
      </c>
    </row>
    <row r="497" spans="1:2" ht="12.75" customHeight="1">
      <c r="A497" s="36" t="s">
        <v>567</v>
      </c>
      <c r="B497" s="35" t="s">
        <v>6041</v>
      </c>
    </row>
    <row r="498" spans="1:2" ht="12.75" customHeight="1">
      <c r="A498" s="35" t="s">
        <v>568</v>
      </c>
      <c r="B498" s="35" t="s">
        <v>6042</v>
      </c>
    </row>
    <row r="499" spans="1:2" ht="12.75" customHeight="1">
      <c r="A499" s="36" t="s">
        <v>569</v>
      </c>
      <c r="B499" s="35" t="s">
        <v>6043</v>
      </c>
    </row>
    <row r="500" spans="1:2" ht="12.75" customHeight="1">
      <c r="A500" s="35" t="s">
        <v>570</v>
      </c>
      <c r="B500" s="35" t="s">
        <v>6044</v>
      </c>
    </row>
    <row r="501" spans="1:2" ht="12.75" customHeight="1">
      <c r="A501" s="36" t="s">
        <v>571</v>
      </c>
      <c r="B501" s="35" t="s">
        <v>6045</v>
      </c>
    </row>
    <row r="502" spans="1:2" ht="12.75" customHeight="1">
      <c r="A502" s="35" t="s">
        <v>572</v>
      </c>
      <c r="B502" s="35" t="s">
        <v>6046</v>
      </c>
    </row>
    <row r="503" spans="1:2" ht="12.75" customHeight="1">
      <c r="A503" s="36" t="s">
        <v>573</v>
      </c>
      <c r="B503" s="35" t="s">
        <v>6047</v>
      </c>
    </row>
    <row r="504" spans="1:2" ht="12.75" customHeight="1">
      <c r="A504" s="35" t="s">
        <v>574</v>
      </c>
      <c r="B504" s="35" t="s">
        <v>6048</v>
      </c>
    </row>
    <row r="505" spans="1:2" ht="12.75" customHeight="1">
      <c r="A505" s="36" t="s">
        <v>575</v>
      </c>
      <c r="B505" s="35" t="s">
        <v>6049</v>
      </c>
    </row>
    <row r="506" spans="1:2" ht="12.75" customHeight="1">
      <c r="A506" s="35" t="s">
        <v>576</v>
      </c>
      <c r="B506" s="35" t="s">
        <v>6050</v>
      </c>
    </row>
    <row r="507" spans="1:2" ht="12.75" customHeight="1">
      <c r="A507" s="36" t="s">
        <v>577</v>
      </c>
      <c r="B507" s="35" t="s">
        <v>6051</v>
      </c>
    </row>
    <row r="508" spans="1:2" ht="12.75" customHeight="1">
      <c r="A508" s="35" t="s">
        <v>578</v>
      </c>
      <c r="B508" s="35" t="s">
        <v>6052</v>
      </c>
    </row>
    <row r="509" spans="1:2" ht="12.75" customHeight="1">
      <c r="A509" s="36" t="s">
        <v>579</v>
      </c>
      <c r="B509" s="35" t="s">
        <v>6053</v>
      </c>
    </row>
    <row r="510" spans="1:2" ht="12.75" customHeight="1">
      <c r="A510" s="35" t="s">
        <v>580</v>
      </c>
      <c r="B510" s="35" t="s">
        <v>6054</v>
      </c>
    </row>
    <row r="511" spans="1:2" ht="12.75" customHeight="1">
      <c r="A511" s="36" t="s">
        <v>581</v>
      </c>
      <c r="B511" s="35" t="s">
        <v>6055</v>
      </c>
    </row>
    <row r="512" spans="1:2" ht="12.75" customHeight="1">
      <c r="A512" s="35" t="s">
        <v>582</v>
      </c>
      <c r="B512" s="35" t="s">
        <v>6056</v>
      </c>
    </row>
    <row r="513" spans="1:2" ht="12.75" customHeight="1">
      <c r="A513" s="36" t="s">
        <v>583</v>
      </c>
      <c r="B513" s="35" t="s">
        <v>6057</v>
      </c>
    </row>
    <row r="514" spans="1:2" ht="12.75" customHeight="1">
      <c r="A514" s="35" t="s">
        <v>584</v>
      </c>
      <c r="B514" s="35" t="s">
        <v>2878</v>
      </c>
    </row>
    <row r="515" spans="1:2" ht="12.75" customHeight="1">
      <c r="A515" s="36" t="s">
        <v>585</v>
      </c>
      <c r="B515" s="35" t="s">
        <v>6058</v>
      </c>
    </row>
    <row r="516" spans="1:2" ht="12.75" customHeight="1">
      <c r="A516" s="35" t="s">
        <v>586</v>
      </c>
      <c r="B516" s="35" t="s">
        <v>6059</v>
      </c>
    </row>
    <row r="517" spans="1:2" ht="12.75" customHeight="1">
      <c r="A517" s="36" t="s">
        <v>587</v>
      </c>
      <c r="B517" s="35" t="s">
        <v>6060</v>
      </c>
    </row>
    <row r="518" spans="1:2" ht="12.75" customHeight="1">
      <c r="A518" s="35" t="s">
        <v>588</v>
      </c>
      <c r="B518" s="35" t="s">
        <v>6061</v>
      </c>
    </row>
    <row r="519" spans="1:2" ht="12.75" customHeight="1">
      <c r="A519" s="36" t="s">
        <v>589</v>
      </c>
      <c r="B519" s="35" t="s">
        <v>6062</v>
      </c>
    </row>
    <row r="520" spans="1:2" ht="12.75" customHeight="1">
      <c r="A520" s="35" t="s">
        <v>590</v>
      </c>
      <c r="B520" s="35" t="s">
        <v>6063</v>
      </c>
    </row>
    <row r="521" spans="1:2" ht="12.75" customHeight="1">
      <c r="A521" s="36" t="s">
        <v>591</v>
      </c>
      <c r="B521" s="35" t="s">
        <v>6064</v>
      </c>
    </row>
    <row r="522" spans="1:2" ht="12.75" customHeight="1">
      <c r="A522" s="35" t="s">
        <v>592</v>
      </c>
      <c r="B522" s="35" t="s">
        <v>2878</v>
      </c>
    </row>
    <row r="523" spans="1:2" ht="12.75" customHeight="1">
      <c r="A523" s="36" t="s">
        <v>593</v>
      </c>
      <c r="B523" s="35" t="s">
        <v>6065</v>
      </c>
    </row>
    <row r="524" spans="1:2" ht="12.75" customHeight="1">
      <c r="A524" s="35" t="s">
        <v>594</v>
      </c>
      <c r="B524" s="35" t="s">
        <v>6066</v>
      </c>
    </row>
    <row r="525" spans="1:2" ht="12.75" customHeight="1">
      <c r="A525" s="36" t="s">
        <v>595</v>
      </c>
      <c r="B525" s="35" t="s">
        <v>6067</v>
      </c>
    </row>
    <row r="526" spans="1:2" ht="12.75" customHeight="1">
      <c r="A526" s="35" t="s">
        <v>596</v>
      </c>
      <c r="B526" s="35" t="s">
        <v>6068</v>
      </c>
    </row>
    <row r="527" spans="1:2" ht="12.75" customHeight="1">
      <c r="A527" s="36" t="s">
        <v>597</v>
      </c>
      <c r="B527" s="35" t="s">
        <v>6069</v>
      </c>
    </row>
    <row r="528" spans="1:2" ht="12.75" customHeight="1">
      <c r="A528" s="35" t="s">
        <v>598</v>
      </c>
      <c r="B528" s="35" t="s">
        <v>6070</v>
      </c>
    </row>
    <row r="529" spans="1:2" ht="12.75" customHeight="1">
      <c r="A529" s="36" t="s">
        <v>599</v>
      </c>
      <c r="B529" s="35" t="s">
        <v>6071</v>
      </c>
    </row>
    <row r="530" spans="1:2" ht="12.75" customHeight="1">
      <c r="A530" s="35" t="s">
        <v>600</v>
      </c>
      <c r="B530" s="35" t="s">
        <v>6072</v>
      </c>
    </row>
    <row r="531" spans="1:2" ht="12.75" customHeight="1">
      <c r="A531" s="36" t="s">
        <v>601</v>
      </c>
      <c r="B531" s="35" t="s">
        <v>6073</v>
      </c>
    </row>
    <row r="532" spans="1:2" ht="12.75" customHeight="1">
      <c r="A532" s="35" t="s">
        <v>602</v>
      </c>
      <c r="B532" s="35" t="s">
        <v>6074</v>
      </c>
    </row>
    <row r="533" spans="1:2" ht="12.75" customHeight="1">
      <c r="A533" s="36" t="s">
        <v>603</v>
      </c>
      <c r="B533" s="35" t="s">
        <v>6075</v>
      </c>
    </row>
    <row r="534" spans="1:2" ht="12.75" customHeight="1">
      <c r="A534" s="35" t="s">
        <v>604</v>
      </c>
      <c r="B534" s="35" t="s">
        <v>6076</v>
      </c>
    </row>
    <row r="535" spans="1:2" ht="12.75" customHeight="1">
      <c r="A535" s="36" t="s">
        <v>605</v>
      </c>
      <c r="B535" s="35" t="s">
        <v>6077</v>
      </c>
    </row>
    <row r="536" spans="1:2" ht="12.75" customHeight="1">
      <c r="A536" s="35" t="s">
        <v>606</v>
      </c>
      <c r="B536" s="35" t="s">
        <v>6078</v>
      </c>
    </row>
    <row r="537" spans="1:2" ht="12.75" customHeight="1">
      <c r="A537" s="36" t="s">
        <v>607</v>
      </c>
      <c r="B537" s="35" t="s">
        <v>6079</v>
      </c>
    </row>
    <row r="538" spans="1:2" ht="12.75" customHeight="1">
      <c r="A538" s="35" t="s">
        <v>608</v>
      </c>
      <c r="B538" s="35" t="s">
        <v>6080</v>
      </c>
    </row>
    <row r="539" spans="1:2" ht="12.75" customHeight="1">
      <c r="A539" s="36" t="s">
        <v>609</v>
      </c>
      <c r="B539" s="35" t="s">
        <v>6081</v>
      </c>
    </row>
    <row r="540" spans="1:2" ht="12.75" customHeight="1">
      <c r="A540" s="35" t="s">
        <v>610</v>
      </c>
      <c r="B540" s="35" t="s">
        <v>6082</v>
      </c>
    </row>
    <row r="541" spans="1:2" ht="12.75" customHeight="1">
      <c r="A541" s="36" t="s">
        <v>611</v>
      </c>
      <c r="B541" s="35" t="s">
        <v>6083</v>
      </c>
    </row>
    <row r="542" spans="1:2" ht="12.75" customHeight="1">
      <c r="A542" s="35" t="s">
        <v>612</v>
      </c>
      <c r="B542" s="35" t="s">
        <v>6084</v>
      </c>
    </row>
    <row r="543" spans="1:2" ht="12.75" customHeight="1">
      <c r="A543" s="36" t="s">
        <v>613</v>
      </c>
      <c r="B543" s="35" t="s">
        <v>6085</v>
      </c>
    </row>
    <row r="544" spans="1:2" ht="12.75" customHeight="1">
      <c r="A544" s="35" t="s">
        <v>614</v>
      </c>
      <c r="B544" s="35" t="s">
        <v>6086</v>
      </c>
    </row>
    <row r="545" spans="1:2" ht="12.75" customHeight="1">
      <c r="A545" s="36" t="s">
        <v>615</v>
      </c>
      <c r="B545" s="35" t="s">
        <v>6087</v>
      </c>
    </row>
    <row r="546" spans="1:2" ht="12.75" customHeight="1">
      <c r="A546" s="35" t="s">
        <v>616</v>
      </c>
      <c r="B546" s="35" t="s">
        <v>6088</v>
      </c>
    </row>
    <row r="547" spans="1:2" ht="12.75" customHeight="1">
      <c r="A547" s="36" t="s">
        <v>617</v>
      </c>
      <c r="B547" s="35" t="s">
        <v>6089</v>
      </c>
    </row>
    <row r="548" spans="1:2" ht="12.75" customHeight="1">
      <c r="A548" s="35" t="s">
        <v>618</v>
      </c>
      <c r="B548" s="35" t="s">
        <v>6090</v>
      </c>
    </row>
    <row r="549" spans="1:2" ht="12.75" customHeight="1">
      <c r="A549" s="36" t="s">
        <v>619</v>
      </c>
      <c r="B549" s="35" t="s">
        <v>6091</v>
      </c>
    </row>
    <row r="550" spans="1:2" ht="12.75" customHeight="1">
      <c r="A550" s="35" t="s">
        <v>620</v>
      </c>
      <c r="B550" s="35" t="s">
        <v>6092</v>
      </c>
    </row>
    <row r="551" spans="1:2" ht="12.75" customHeight="1">
      <c r="A551" s="36" t="s">
        <v>621</v>
      </c>
      <c r="B551" s="35" t="s">
        <v>6093</v>
      </c>
    </row>
    <row r="552" spans="1:2" ht="12.75" customHeight="1">
      <c r="A552" s="35" t="s">
        <v>622</v>
      </c>
      <c r="B552" s="35" t="s">
        <v>6094</v>
      </c>
    </row>
    <row r="553" spans="1:2" ht="12.75" customHeight="1">
      <c r="A553" s="36" t="s">
        <v>623</v>
      </c>
      <c r="B553" s="35" t="s">
        <v>6095</v>
      </c>
    </row>
    <row r="554" spans="1:2" ht="12.75" customHeight="1">
      <c r="A554" s="35" t="s">
        <v>624</v>
      </c>
      <c r="B554" s="35" t="s">
        <v>6096</v>
      </c>
    </row>
    <row r="555" spans="1:2" ht="12.75" customHeight="1">
      <c r="A555" s="36" t="s">
        <v>625</v>
      </c>
      <c r="B555" s="35" t="s">
        <v>6097</v>
      </c>
    </row>
    <row r="556" spans="1:2" ht="12.75" customHeight="1">
      <c r="A556" s="35" t="s">
        <v>626</v>
      </c>
      <c r="B556" s="35" t="s">
        <v>6098</v>
      </c>
    </row>
    <row r="557" spans="1:2" ht="12.75" customHeight="1">
      <c r="A557" s="36" t="s">
        <v>627</v>
      </c>
      <c r="B557" s="35" t="s">
        <v>6099</v>
      </c>
    </row>
    <row r="558" spans="1:2" ht="12.75" customHeight="1">
      <c r="A558" s="35" t="s">
        <v>628</v>
      </c>
      <c r="B558" s="35" t="s">
        <v>6100</v>
      </c>
    </row>
    <row r="559" spans="1:2" ht="12.75" customHeight="1">
      <c r="A559" s="36" t="s">
        <v>629</v>
      </c>
      <c r="B559" s="35" t="s">
        <v>6101</v>
      </c>
    </row>
    <row r="560" spans="1:2" ht="12.75" customHeight="1">
      <c r="A560" s="35" t="s">
        <v>630</v>
      </c>
      <c r="B560" s="35" t="s">
        <v>2878</v>
      </c>
    </row>
    <row r="561" spans="1:2" ht="12.75" customHeight="1">
      <c r="A561" s="36" t="s">
        <v>631</v>
      </c>
      <c r="B561" s="35" t="s">
        <v>6102</v>
      </c>
    </row>
    <row r="562" spans="1:2" ht="12.75" customHeight="1">
      <c r="A562" s="35" t="s">
        <v>632</v>
      </c>
      <c r="B562" s="35" t="s">
        <v>6103</v>
      </c>
    </row>
    <row r="563" spans="1:2" ht="12.75" customHeight="1">
      <c r="A563" s="36" t="s">
        <v>633</v>
      </c>
      <c r="B563" s="35" t="s">
        <v>6104</v>
      </c>
    </row>
    <row r="564" spans="1:2" ht="12.75" customHeight="1">
      <c r="A564" s="35" t="s">
        <v>634</v>
      </c>
      <c r="B564" s="35" t="s">
        <v>6105</v>
      </c>
    </row>
    <row r="565" spans="1:2" ht="12.75" customHeight="1">
      <c r="A565" s="36" t="s">
        <v>635</v>
      </c>
      <c r="B565" s="35" t="s">
        <v>6106</v>
      </c>
    </row>
    <row r="566" spans="1:2" ht="12.75" customHeight="1">
      <c r="A566" s="35" t="s">
        <v>636</v>
      </c>
      <c r="B566" s="35" t="s">
        <v>6107</v>
      </c>
    </row>
    <row r="567" spans="1:2" ht="12.75" customHeight="1">
      <c r="A567" s="36" t="s">
        <v>637</v>
      </c>
      <c r="B567" s="35" t="s">
        <v>6108</v>
      </c>
    </row>
    <row r="568" spans="1:2" ht="12.75" customHeight="1">
      <c r="A568" s="35" t="s">
        <v>638</v>
      </c>
      <c r="B568" s="35" t="s">
        <v>2878</v>
      </c>
    </row>
    <row r="569" spans="1:2" ht="12.75" customHeight="1">
      <c r="A569" s="36" t="s">
        <v>639</v>
      </c>
      <c r="B569" s="35" t="s">
        <v>6109</v>
      </c>
    </row>
    <row r="570" spans="1:2" ht="12.75" customHeight="1">
      <c r="A570" s="35" t="s">
        <v>640</v>
      </c>
      <c r="B570" s="35" t="s">
        <v>6110</v>
      </c>
    </row>
    <row r="571" spans="1:2" ht="12.75" customHeight="1">
      <c r="A571" s="36" t="s">
        <v>641</v>
      </c>
      <c r="B571" s="35" t="s">
        <v>6111</v>
      </c>
    </row>
    <row r="572" spans="1:2" ht="12.75" customHeight="1">
      <c r="A572" s="35" t="s">
        <v>642</v>
      </c>
      <c r="B572" s="35" t="s">
        <v>6112</v>
      </c>
    </row>
    <row r="573" spans="1:2" ht="12.75" customHeight="1">
      <c r="A573" s="36" t="s">
        <v>643</v>
      </c>
      <c r="B573" s="35" t="s">
        <v>6113</v>
      </c>
    </row>
    <row r="574" spans="1:2" ht="12.75" customHeight="1">
      <c r="A574" s="35" t="s">
        <v>644</v>
      </c>
      <c r="B574" s="35" t="s">
        <v>6114</v>
      </c>
    </row>
    <row r="575" spans="1:2" ht="12.75" customHeight="1">
      <c r="A575" s="36" t="s">
        <v>645</v>
      </c>
      <c r="B575" s="35" t="s">
        <v>6115</v>
      </c>
    </row>
    <row r="576" spans="1:2" ht="12.75" customHeight="1">
      <c r="A576" s="35" t="s">
        <v>646</v>
      </c>
      <c r="B576" s="35" t="s">
        <v>6116</v>
      </c>
    </row>
    <row r="577" spans="1:2" ht="12.75" customHeight="1">
      <c r="A577" s="36" t="s">
        <v>647</v>
      </c>
      <c r="B577" s="35" t="s">
        <v>6117</v>
      </c>
    </row>
    <row r="578" spans="1:2" ht="12.75" customHeight="1">
      <c r="A578" s="35" t="s">
        <v>648</v>
      </c>
      <c r="B578" s="35" t="s">
        <v>6118</v>
      </c>
    </row>
    <row r="579" spans="1:2" ht="12.75" customHeight="1">
      <c r="A579" s="36" t="s">
        <v>649</v>
      </c>
      <c r="B579" s="35" t="s">
        <v>6119</v>
      </c>
    </row>
    <row r="580" spans="1:2" ht="12.75" customHeight="1">
      <c r="A580" s="35" t="s">
        <v>650</v>
      </c>
      <c r="B580" s="35" t="s">
        <v>6120</v>
      </c>
    </row>
    <row r="581" spans="1:2" ht="12.75" customHeight="1">
      <c r="A581" s="36" t="s">
        <v>651</v>
      </c>
      <c r="B581" s="35" t="s">
        <v>6121</v>
      </c>
    </row>
    <row r="582" spans="1:2" ht="12.75" customHeight="1">
      <c r="A582" s="35" t="s">
        <v>652</v>
      </c>
      <c r="B582" s="35" t="s">
        <v>6122</v>
      </c>
    </row>
    <row r="583" spans="1:2" ht="12.75" customHeight="1">
      <c r="A583" s="36" t="s">
        <v>653</v>
      </c>
      <c r="B583" s="35" t="s">
        <v>6123</v>
      </c>
    </row>
    <row r="584" spans="1:2" ht="12.75" customHeight="1">
      <c r="A584" s="35" t="s">
        <v>654</v>
      </c>
      <c r="B584" s="35" t="s">
        <v>6124</v>
      </c>
    </row>
    <row r="585" spans="1:2" ht="12.75" customHeight="1">
      <c r="A585" s="36" t="s">
        <v>655</v>
      </c>
      <c r="B585" s="35" t="s">
        <v>2878</v>
      </c>
    </row>
    <row r="586" spans="1:2" ht="12.75" customHeight="1">
      <c r="A586" s="35" t="s">
        <v>656</v>
      </c>
      <c r="B586" s="35" t="s">
        <v>6125</v>
      </c>
    </row>
    <row r="587" spans="1:2" ht="12.75" customHeight="1">
      <c r="A587" s="36" t="s">
        <v>657</v>
      </c>
      <c r="B587" s="35" t="s">
        <v>2878</v>
      </c>
    </row>
    <row r="588" spans="1:2" ht="12.75" customHeight="1">
      <c r="A588" s="35" t="s">
        <v>658</v>
      </c>
      <c r="B588" s="35" t="s">
        <v>2878</v>
      </c>
    </row>
    <row r="589" spans="1:2" ht="12.75" customHeight="1">
      <c r="A589" s="36" t="s">
        <v>659</v>
      </c>
      <c r="B589" s="35" t="s">
        <v>6126</v>
      </c>
    </row>
    <row r="590" spans="1:2" ht="12.75" customHeight="1">
      <c r="A590" s="35" t="s">
        <v>660</v>
      </c>
      <c r="B590" s="35" t="s">
        <v>6127</v>
      </c>
    </row>
    <row r="591" spans="1:2" ht="12.75" customHeight="1">
      <c r="A591" s="36" t="s">
        <v>661</v>
      </c>
      <c r="B591" s="35" t="s">
        <v>6128</v>
      </c>
    </row>
    <row r="592" spans="1:2" ht="12.75" customHeight="1">
      <c r="A592" s="35" t="s">
        <v>662</v>
      </c>
      <c r="B592" s="35" t="s">
        <v>6129</v>
      </c>
    </row>
    <row r="593" spans="1:2" ht="12.75" customHeight="1">
      <c r="A593" s="36" t="s">
        <v>663</v>
      </c>
      <c r="B593" s="35" t="s">
        <v>6130</v>
      </c>
    </row>
    <row r="594" spans="1:2" ht="12.75" customHeight="1">
      <c r="A594" s="35" t="s">
        <v>664</v>
      </c>
      <c r="B594" s="35" t="s">
        <v>6131</v>
      </c>
    </row>
    <row r="595" spans="1:2" ht="12.75" customHeight="1">
      <c r="A595" s="36" t="s">
        <v>665</v>
      </c>
      <c r="B595" s="35" t="s">
        <v>6132</v>
      </c>
    </row>
    <row r="596" spans="1:2" ht="12.75" customHeight="1">
      <c r="A596" s="35" t="s">
        <v>666</v>
      </c>
      <c r="B596" s="35" t="s">
        <v>6133</v>
      </c>
    </row>
    <row r="597" spans="1:2" ht="12.75" customHeight="1">
      <c r="A597" s="36" t="s">
        <v>667</v>
      </c>
      <c r="B597" s="35" t="s">
        <v>6134</v>
      </c>
    </row>
    <row r="598" spans="1:2" ht="12.75" customHeight="1">
      <c r="A598" s="35" t="s">
        <v>668</v>
      </c>
      <c r="B598" s="35" t="s">
        <v>6135</v>
      </c>
    </row>
    <row r="599" spans="1:2" ht="12.75" customHeight="1">
      <c r="A599" s="36" t="s">
        <v>669</v>
      </c>
      <c r="B599" s="35" t="s">
        <v>6136</v>
      </c>
    </row>
    <row r="600" spans="1:2" ht="12.75" customHeight="1">
      <c r="A600" s="35" t="s">
        <v>670</v>
      </c>
      <c r="B600" s="35" t="s">
        <v>6137</v>
      </c>
    </row>
    <row r="601" spans="1:2" ht="12.75" customHeight="1">
      <c r="A601" s="36" t="s">
        <v>671</v>
      </c>
      <c r="B601" s="35" t="s">
        <v>6138</v>
      </c>
    </row>
    <row r="602" spans="1:2" ht="12.75" customHeight="1">
      <c r="A602" s="35" t="s">
        <v>672</v>
      </c>
      <c r="B602" s="35" t="s">
        <v>6139</v>
      </c>
    </row>
    <row r="603" spans="1:2" ht="12.75" customHeight="1">
      <c r="A603" s="36" t="s">
        <v>673</v>
      </c>
      <c r="B603" s="35" t="s">
        <v>6140</v>
      </c>
    </row>
    <row r="604" spans="1:2" ht="12.75" customHeight="1">
      <c r="A604" s="35" t="s">
        <v>674</v>
      </c>
      <c r="B604" s="35" t="s">
        <v>2878</v>
      </c>
    </row>
    <row r="605" spans="1:2" ht="12.75" customHeight="1">
      <c r="A605" s="36" t="s">
        <v>675</v>
      </c>
      <c r="B605" s="35" t="s">
        <v>2878</v>
      </c>
    </row>
    <row r="606" spans="1:2" ht="12.75" customHeight="1">
      <c r="A606" s="35" t="s">
        <v>676</v>
      </c>
      <c r="B606" s="35" t="s">
        <v>2878</v>
      </c>
    </row>
    <row r="607" spans="1:2" ht="12.75" customHeight="1">
      <c r="A607" s="36" t="s">
        <v>677</v>
      </c>
      <c r="B607" s="35" t="s">
        <v>6141</v>
      </c>
    </row>
    <row r="608" spans="1:2" ht="12.75" customHeight="1">
      <c r="A608" s="35" t="s">
        <v>678</v>
      </c>
      <c r="B608" s="35" t="s">
        <v>6142</v>
      </c>
    </row>
    <row r="609" spans="1:2" ht="12.75" customHeight="1">
      <c r="A609" s="36" t="s">
        <v>679</v>
      </c>
      <c r="B609" s="35" t="s">
        <v>6143</v>
      </c>
    </row>
    <row r="610" spans="1:2" ht="12.75" customHeight="1">
      <c r="A610" s="35" t="s">
        <v>680</v>
      </c>
      <c r="B610" s="35" t="s">
        <v>6144</v>
      </c>
    </row>
    <row r="611" spans="1:2" ht="12.75" customHeight="1">
      <c r="A611" s="36" t="s">
        <v>681</v>
      </c>
      <c r="B611" s="35" t="s">
        <v>6145</v>
      </c>
    </row>
    <row r="612" spans="1:2" ht="12.75" customHeight="1">
      <c r="A612" s="35" t="s">
        <v>682</v>
      </c>
      <c r="B612" s="35" t="s">
        <v>2878</v>
      </c>
    </row>
    <row r="613" spans="1:2" ht="12.75" customHeight="1">
      <c r="A613" s="36" t="s">
        <v>683</v>
      </c>
      <c r="B613" s="35" t="s">
        <v>6146</v>
      </c>
    </row>
    <row r="614" spans="1:2" ht="12.75" customHeight="1">
      <c r="A614" s="35" t="s">
        <v>684</v>
      </c>
      <c r="B614" s="35" t="s">
        <v>6147</v>
      </c>
    </row>
    <row r="615" spans="1:2" ht="12.75" customHeight="1">
      <c r="A615" s="36" t="s">
        <v>685</v>
      </c>
      <c r="B615" s="35" t="s">
        <v>2878</v>
      </c>
    </row>
    <row r="616" spans="1:2" ht="12.75" customHeight="1">
      <c r="A616" s="35" t="s">
        <v>686</v>
      </c>
      <c r="B616" s="35" t="s">
        <v>6148</v>
      </c>
    </row>
    <row r="617" spans="1:2" ht="12.75" customHeight="1">
      <c r="A617" s="36" t="s">
        <v>687</v>
      </c>
      <c r="B617" s="35" t="s">
        <v>6149</v>
      </c>
    </row>
    <row r="618" spans="1:2" ht="12.75" customHeight="1">
      <c r="A618" s="35" t="s">
        <v>688</v>
      </c>
      <c r="B618" s="35" t="s">
        <v>6150</v>
      </c>
    </row>
    <row r="619" spans="1:2" ht="12.75" customHeight="1">
      <c r="A619" s="36" t="s">
        <v>689</v>
      </c>
      <c r="B619" s="35" t="s">
        <v>6151</v>
      </c>
    </row>
    <row r="620" spans="1:2" ht="12.75" customHeight="1">
      <c r="A620" s="35" t="s">
        <v>690</v>
      </c>
      <c r="B620" s="35" t="s">
        <v>6152</v>
      </c>
    </row>
    <row r="621" spans="1:2" ht="12.75" customHeight="1">
      <c r="A621" s="36" t="s">
        <v>691</v>
      </c>
      <c r="B621" s="35" t="s">
        <v>6153</v>
      </c>
    </row>
    <row r="622" spans="1:2" ht="12.75" customHeight="1">
      <c r="A622" s="35" t="s">
        <v>692</v>
      </c>
      <c r="B622" s="35" t="s">
        <v>6154</v>
      </c>
    </row>
    <row r="623" spans="1:2" ht="12.75" customHeight="1">
      <c r="A623" s="36" t="s">
        <v>693</v>
      </c>
      <c r="B623" s="35" t="s">
        <v>6155</v>
      </c>
    </row>
    <row r="624" spans="1:2" ht="12.75" customHeight="1">
      <c r="A624" s="35" t="s">
        <v>694</v>
      </c>
      <c r="B624" s="35" t="s">
        <v>6156</v>
      </c>
    </row>
    <row r="625" spans="1:2" ht="12.75" customHeight="1">
      <c r="A625" s="36" t="s">
        <v>695</v>
      </c>
      <c r="B625" s="35" t="s">
        <v>6157</v>
      </c>
    </row>
    <row r="626" spans="1:2" ht="12.75" customHeight="1">
      <c r="A626" s="35" t="s">
        <v>696</v>
      </c>
      <c r="B626" s="35" t="s">
        <v>6158</v>
      </c>
    </row>
    <row r="627" spans="1:2" ht="12.75" customHeight="1">
      <c r="A627" s="36" t="s">
        <v>697</v>
      </c>
      <c r="B627" s="35" t="s">
        <v>6159</v>
      </c>
    </row>
    <row r="628" spans="1:2" ht="12.75" customHeight="1">
      <c r="A628" s="35" t="s">
        <v>698</v>
      </c>
      <c r="B628" s="35" t="s">
        <v>2878</v>
      </c>
    </row>
    <row r="629" spans="1:2" ht="12.75" customHeight="1">
      <c r="A629" s="36" t="s">
        <v>699</v>
      </c>
      <c r="B629" s="35" t="s">
        <v>6160</v>
      </c>
    </row>
    <row r="630" spans="1:2" ht="12.75" customHeight="1">
      <c r="A630" s="35" t="s">
        <v>700</v>
      </c>
      <c r="B630" s="35" t="s">
        <v>2878</v>
      </c>
    </row>
    <row r="631" spans="1:2" ht="12.75" customHeight="1">
      <c r="A631" s="36" t="s">
        <v>701</v>
      </c>
      <c r="B631" s="35" t="s">
        <v>6161</v>
      </c>
    </row>
    <row r="632" spans="1:2" ht="12.75" customHeight="1">
      <c r="A632" s="35" t="s">
        <v>702</v>
      </c>
      <c r="B632" s="35" t="s">
        <v>6162</v>
      </c>
    </row>
    <row r="633" spans="1:2" ht="12.75" customHeight="1">
      <c r="A633" s="36" t="s">
        <v>703</v>
      </c>
      <c r="B633" s="35" t="s">
        <v>6163</v>
      </c>
    </row>
    <row r="634" spans="1:2" ht="12.75" customHeight="1">
      <c r="A634" s="35" t="s">
        <v>704</v>
      </c>
      <c r="B634" s="35" t="s">
        <v>6164</v>
      </c>
    </row>
    <row r="635" spans="1:2" ht="12.75" customHeight="1">
      <c r="A635" s="36" t="s">
        <v>705</v>
      </c>
      <c r="B635" s="35" t="s">
        <v>6165</v>
      </c>
    </row>
    <row r="636" spans="1:2" ht="12.75" customHeight="1">
      <c r="A636" s="35" t="s">
        <v>706</v>
      </c>
      <c r="B636" s="35" t="s">
        <v>6166</v>
      </c>
    </row>
    <row r="637" spans="1:2" ht="12.75" customHeight="1">
      <c r="A637" s="36" t="s">
        <v>707</v>
      </c>
      <c r="B637" s="35" t="s">
        <v>6167</v>
      </c>
    </row>
    <row r="638" spans="1:2" ht="12.75" customHeight="1">
      <c r="A638" s="35" t="s">
        <v>708</v>
      </c>
      <c r="B638" s="35" t="s">
        <v>6168</v>
      </c>
    </row>
    <row r="639" spans="1:2" ht="12.75" customHeight="1">
      <c r="A639" s="36" t="s">
        <v>709</v>
      </c>
      <c r="B639" s="35" t="s">
        <v>6169</v>
      </c>
    </row>
    <row r="640" spans="1:2" ht="12.75" customHeight="1">
      <c r="A640" s="35" t="s">
        <v>710</v>
      </c>
      <c r="B640" s="35" t="s">
        <v>2878</v>
      </c>
    </row>
    <row r="641" spans="1:2" ht="12.75" customHeight="1">
      <c r="A641" s="36" t="s">
        <v>711</v>
      </c>
      <c r="B641" s="35" t="s">
        <v>2878</v>
      </c>
    </row>
    <row r="642" spans="1:2" ht="12.75" customHeight="1">
      <c r="A642" s="35" t="s">
        <v>712</v>
      </c>
      <c r="B642" s="35" t="s">
        <v>6170</v>
      </c>
    </row>
    <row r="643" spans="1:2" ht="12.75" customHeight="1">
      <c r="A643" s="36" t="s">
        <v>713</v>
      </c>
      <c r="B643" s="35" t="s">
        <v>6171</v>
      </c>
    </row>
    <row r="644" spans="1:2" ht="12.75" customHeight="1">
      <c r="A644" s="35" t="s">
        <v>714</v>
      </c>
      <c r="B644" s="35" t="s">
        <v>6172</v>
      </c>
    </row>
    <row r="645" spans="1:2" ht="12.75" customHeight="1">
      <c r="A645" s="36" t="s">
        <v>715</v>
      </c>
      <c r="B645" s="35" t="s">
        <v>2878</v>
      </c>
    </row>
    <row r="646" spans="1:2" ht="12.75" customHeight="1">
      <c r="A646" s="35" t="s">
        <v>716</v>
      </c>
      <c r="B646" s="35" t="s">
        <v>6173</v>
      </c>
    </row>
    <row r="647" spans="1:2" ht="12.75" customHeight="1">
      <c r="A647" s="36" t="s">
        <v>717</v>
      </c>
      <c r="B647" s="35" t="s">
        <v>6174</v>
      </c>
    </row>
    <row r="648" spans="1:2" ht="12.75" customHeight="1">
      <c r="A648" s="35" t="s">
        <v>718</v>
      </c>
      <c r="B648" s="35" t="s">
        <v>6175</v>
      </c>
    </row>
    <row r="649" spans="1:2" ht="12.75" customHeight="1">
      <c r="A649" s="36" t="s">
        <v>755</v>
      </c>
      <c r="B649" s="35" t="s">
        <v>2878</v>
      </c>
    </row>
    <row r="650" spans="1:2" ht="12.75" customHeight="1">
      <c r="A650" s="35" t="s">
        <v>756</v>
      </c>
      <c r="B650" s="35" t="s">
        <v>2878</v>
      </c>
    </row>
    <row r="651" spans="1:2" ht="12.75" customHeight="1">
      <c r="A651" s="36" t="s">
        <v>757</v>
      </c>
      <c r="B651" s="35" t="s">
        <v>2878</v>
      </c>
    </row>
    <row r="652" spans="1:2" ht="12.75" customHeight="1">
      <c r="A652" s="35" t="s">
        <v>758</v>
      </c>
      <c r="B652" s="35" t="s">
        <v>2878</v>
      </c>
    </row>
    <row r="653" spans="1:2" ht="12.75" customHeight="1">
      <c r="A653" s="36" t="s">
        <v>759</v>
      </c>
      <c r="B653" s="35" t="s">
        <v>2878</v>
      </c>
    </row>
    <row r="654" spans="1:2" ht="12.75" customHeight="1">
      <c r="A654" s="35" t="s">
        <v>760</v>
      </c>
      <c r="B654" s="35" t="s">
        <v>2878</v>
      </c>
    </row>
    <row r="655" spans="1:2" ht="12.75" customHeight="1">
      <c r="A655" s="36" t="s">
        <v>761</v>
      </c>
      <c r="B655" s="35" t="s">
        <v>2878</v>
      </c>
    </row>
    <row r="656" spans="1:2" ht="12.75" customHeight="1">
      <c r="A656" s="35" t="s">
        <v>762</v>
      </c>
      <c r="B656" s="35" t="s">
        <v>2878</v>
      </c>
    </row>
    <row r="657" spans="1:2" ht="12.75" customHeight="1">
      <c r="A657" s="36" t="s">
        <v>763</v>
      </c>
      <c r="B657" s="35" t="s">
        <v>2878</v>
      </c>
    </row>
    <row r="658" spans="1:2" ht="12.75" customHeight="1">
      <c r="A658" s="35" t="s">
        <v>764</v>
      </c>
      <c r="B658" s="35" t="s">
        <v>2878</v>
      </c>
    </row>
    <row r="659" spans="1:2" ht="12.75" customHeight="1">
      <c r="A659" s="36" t="s">
        <v>765</v>
      </c>
      <c r="B659" s="35" t="s">
        <v>2878</v>
      </c>
    </row>
    <row r="660" spans="1:2" ht="12.75" customHeight="1">
      <c r="A660" s="35" t="s">
        <v>766</v>
      </c>
      <c r="B660" s="35" t="s">
        <v>2878</v>
      </c>
    </row>
    <row r="661" spans="1:2" ht="12.75" customHeight="1">
      <c r="A661" s="36" t="s">
        <v>767</v>
      </c>
      <c r="B661" s="35" t="s">
        <v>2878</v>
      </c>
    </row>
    <row r="662" spans="1:2" ht="12.75" customHeight="1">
      <c r="A662" s="35" t="s">
        <v>768</v>
      </c>
      <c r="B662" s="35" t="s">
        <v>2878</v>
      </c>
    </row>
    <row r="663" spans="1:2" ht="12.75" customHeight="1">
      <c r="A663" s="36" t="s">
        <v>769</v>
      </c>
      <c r="B663" s="35" t="s">
        <v>2878</v>
      </c>
    </row>
    <row r="664" spans="1:2" ht="12.75" customHeight="1">
      <c r="A664" s="35" t="s">
        <v>770</v>
      </c>
      <c r="B664" s="35" t="s">
        <v>2878</v>
      </c>
    </row>
    <row r="665" spans="1:2" ht="12.75" customHeight="1">
      <c r="A665" s="36" t="s">
        <v>771</v>
      </c>
      <c r="B665" s="35" t="s">
        <v>2878</v>
      </c>
    </row>
    <row r="666" spans="1:2" ht="12.75" customHeight="1">
      <c r="A666" s="35" t="s">
        <v>772</v>
      </c>
      <c r="B666" s="35" t="s">
        <v>2878</v>
      </c>
    </row>
    <row r="667" spans="1:2" ht="12.75" customHeight="1">
      <c r="A667" s="36" t="s">
        <v>773</v>
      </c>
      <c r="B667" s="35" t="s">
        <v>2878</v>
      </c>
    </row>
    <row r="668" spans="1:2" ht="12.75" customHeight="1">
      <c r="A668" s="35" t="s">
        <v>774</v>
      </c>
      <c r="B668" s="35" t="s">
        <v>2878</v>
      </c>
    </row>
    <row r="669" spans="1:2" ht="12.75" customHeight="1">
      <c r="A669" s="36" t="s">
        <v>775</v>
      </c>
      <c r="B669" s="35" t="s">
        <v>2878</v>
      </c>
    </row>
    <row r="670" spans="1:2" ht="12.75" customHeight="1">
      <c r="A670" s="35" t="s">
        <v>776</v>
      </c>
      <c r="B670" s="35" t="s">
        <v>2878</v>
      </c>
    </row>
    <row r="671" spans="1:2" ht="12.75" customHeight="1">
      <c r="A671" s="36" t="s">
        <v>777</v>
      </c>
      <c r="B671" s="35" t="s">
        <v>2878</v>
      </c>
    </row>
    <row r="672" spans="1:2" ht="12.75" customHeight="1">
      <c r="A672" s="35" t="s">
        <v>778</v>
      </c>
      <c r="B672" s="35" t="s">
        <v>2878</v>
      </c>
    </row>
    <row r="673" spans="1:2" ht="12.75" customHeight="1">
      <c r="A673" s="36" t="s">
        <v>779</v>
      </c>
      <c r="B673" s="35" t="s">
        <v>2878</v>
      </c>
    </row>
    <row r="674" spans="1:2" ht="12.75" customHeight="1">
      <c r="A674" s="35" t="s">
        <v>780</v>
      </c>
      <c r="B674" s="35" t="s">
        <v>2878</v>
      </c>
    </row>
    <row r="675" spans="1:2" ht="12.75" customHeight="1">
      <c r="A675" s="36" t="s">
        <v>781</v>
      </c>
      <c r="B675" s="35" t="s">
        <v>2878</v>
      </c>
    </row>
    <row r="676" spans="1:2" ht="12.75" customHeight="1">
      <c r="A676" s="35" t="s">
        <v>782</v>
      </c>
      <c r="B676" s="35" t="s">
        <v>2878</v>
      </c>
    </row>
    <row r="677" spans="1:2" ht="12.75" customHeight="1">
      <c r="A677" s="36" t="s">
        <v>783</v>
      </c>
      <c r="B677" s="35" t="s">
        <v>2878</v>
      </c>
    </row>
    <row r="678" spans="1:2" ht="12.75" customHeight="1">
      <c r="A678" s="35" t="s">
        <v>784</v>
      </c>
      <c r="B678" s="35" t="s">
        <v>2878</v>
      </c>
    </row>
    <row r="679" spans="1:2" ht="12.75" customHeight="1">
      <c r="A679" s="36" t="s">
        <v>785</v>
      </c>
      <c r="B679" s="35" t="s">
        <v>2878</v>
      </c>
    </row>
    <row r="680" spans="1:2" ht="12.75" customHeight="1">
      <c r="A680" s="35" t="s">
        <v>786</v>
      </c>
      <c r="B680" s="35" t="s">
        <v>2878</v>
      </c>
    </row>
    <row r="681" spans="1:2" ht="12.75" customHeight="1">
      <c r="A681" s="36" t="s">
        <v>787</v>
      </c>
      <c r="B681" s="35" t="s">
        <v>2878</v>
      </c>
    </row>
    <row r="682" spans="1:2" ht="12.75" customHeight="1">
      <c r="A682" s="35" t="s">
        <v>788</v>
      </c>
      <c r="B682" s="35" t="s">
        <v>2878</v>
      </c>
    </row>
    <row r="683" spans="1:2" ht="12.75" customHeight="1">
      <c r="A683" s="36" t="s">
        <v>789</v>
      </c>
      <c r="B683" s="35" t="s">
        <v>2878</v>
      </c>
    </row>
    <row r="684" spans="1:2" ht="12.75" customHeight="1">
      <c r="A684" s="35" t="s">
        <v>790</v>
      </c>
      <c r="B684" s="35" t="s">
        <v>2878</v>
      </c>
    </row>
    <row r="685" spans="1:2" ht="12.75" customHeight="1">
      <c r="A685" s="36" t="s">
        <v>791</v>
      </c>
      <c r="B685" s="35" t="s">
        <v>2878</v>
      </c>
    </row>
    <row r="686" spans="1:2" ht="12.75" customHeight="1">
      <c r="A686" s="35" t="s">
        <v>792</v>
      </c>
      <c r="B686" s="35" t="s">
        <v>2878</v>
      </c>
    </row>
    <row r="687" spans="1:2" ht="12.75" customHeight="1">
      <c r="A687" s="36" t="s">
        <v>793</v>
      </c>
      <c r="B687" s="35" t="s">
        <v>2878</v>
      </c>
    </row>
    <row r="688" spans="1:2" ht="12.75" customHeight="1">
      <c r="A688" s="35" t="s">
        <v>794</v>
      </c>
      <c r="B688" s="35" t="s">
        <v>2878</v>
      </c>
    </row>
    <row r="689" spans="1:2" ht="12.75" customHeight="1">
      <c r="A689" s="36" t="s">
        <v>795</v>
      </c>
      <c r="B689" s="35" t="s">
        <v>2878</v>
      </c>
    </row>
    <row r="690" spans="1:2" ht="12.75" customHeight="1">
      <c r="A690" s="35" t="s">
        <v>796</v>
      </c>
      <c r="B690" s="35" t="s">
        <v>2878</v>
      </c>
    </row>
    <row r="691" spans="1:2" ht="12.75" customHeight="1">
      <c r="A691" s="36" t="s">
        <v>797</v>
      </c>
      <c r="B691" s="35" t="s">
        <v>2878</v>
      </c>
    </row>
    <row r="692" spans="1:2" ht="12.75" customHeight="1">
      <c r="A692" s="35" t="s">
        <v>798</v>
      </c>
      <c r="B692" s="35" t="s">
        <v>2878</v>
      </c>
    </row>
    <row r="693" spans="1:2" ht="12.75" customHeight="1">
      <c r="A693" s="36" t="s">
        <v>799</v>
      </c>
      <c r="B693" s="35" t="s">
        <v>2878</v>
      </c>
    </row>
    <row r="694" spans="1:2" ht="12.75" customHeight="1">
      <c r="A694" s="35" t="s">
        <v>800</v>
      </c>
      <c r="B694" s="35" t="s">
        <v>2878</v>
      </c>
    </row>
    <row r="695" spans="1:2" ht="12.75" customHeight="1">
      <c r="A695" s="36" t="s">
        <v>801</v>
      </c>
      <c r="B695" s="35" t="s">
        <v>2878</v>
      </c>
    </row>
    <row r="696" spans="1:2" ht="12.75" customHeight="1">
      <c r="A696" s="35" t="s">
        <v>802</v>
      </c>
      <c r="B696" s="35" t="s">
        <v>2878</v>
      </c>
    </row>
    <row r="697" spans="1:2" ht="12.75" customHeight="1">
      <c r="A697" s="36" t="s">
        <v>803</v>
      </c>
      <c r="B697" s="35" t="s">
        <v>2878</v>
      </c>
    </row>
    <row r="698" spans="1:2" ht="12.75" customHeight="1">
      <c r="A698" s="35" t="s">
        <v>804</v>
      </c>
      <c r="B698" s="35" t="s">
        <v>2878</v>
      </c>
    </row>
    <row r="699" spans="1:2" ht="12.75" customHeight="1">
      <c r="A699" s="36" t="s">
        <v>805</v>
      </c>
      <c r="B699" s="35" t="s">
        <v>2878</v>
      </c>
    </row>
    <row r="700" spans="1:2" ht="12.75" customHeight="1">
      <c r="A700" s="35" t="s">
        <v>806</v>
      </c>
      <c r="B700" s="35" t="s">
        <v>2878</v>
      </c>
    </row>
    <row r="701" spans="1:2" ht="12.75" customHeight="1">
      <c r="A701" s="36" t="s">
        <v>807</v>
      </c>
      <c r="B701" s="35" t="s">
        <v>2878</v>
      </c>
    </row>
    <row r="702" spans="1:2" ht="12.75" customHeight="1">
      <c r="A702" s="35" t="s">
        <v>808</v>
      </c>
      <c r="B702" s="35" t="s">
        <v>2878</v>
      </c>
    </row>
    <row r="703" spans="1:2" ht="12.75" customHeight="1">
      <c r="A703" s="36" t="s">
        <v>809</v>
      </c>
      <c r="B703" s="35" t="s">
        <v>2878</v>
      </c>
    </row>
    <row r="704" spans="1:2" ht="12.75" customHeight="1">
      <c r="A704" s="35" t="s">
        <v>810</v>
      </c>
      <c r="B704" s="35" t="s">
        <v>2878</v>
      </c>
    </row>
    <row r="705" spans="1:2" ht="12.75" customHeight="1">
      <c r="A705" s="36" t="s">
        <v>811</v>
      </c>
      <c r="B705" s="35" t="s">
        <v>2878</v>
      </c>
    </row>
    <row r="706" spans="1:2" ht="12.75" customHeight="1">
      <c r="A706" s="35" t="s">
        <v>812</v>
      </c>
      <c r="B706" s="35" t="s">
        <v>2878</v>
      </c>
    </row>
    <row r="707" spans="1:2" ht="12.75" customHeight="1">
      <c r="A707" s="36" t="s">
        <v>813</v>
      </c>
      <c r="B707" s="35" t="s">
        <v>2878</v>
      </c>
    </row>
    <row r="708" spans="1:2" ht="12.75" customHeight="1">
      <c r="A708" s="35" t="s">
        <v>814</v>
      </c>
      <c r="B708" s="35" t="s">
        <v>2878</v>
      </c>
    </row>
    <row r="709" spans="1:2" ht="12.75" customHeight="1">
      <c r="A709" s="36" t="s">
        <v>815</v>
      </c>
      <c r="B709" s="35" t="s">
        <v>2878</v>
      </c>
    </row>
    <row r="710" spans="1:2" ht="12.75" customHeight="1">
      <c r="A710" s="35" t="s">
        <v>816</v>
      </c>
      <c r="B710" s="35" t="s">
        <v>2878</v>
      </c>
    </row>
    <row r="711" spans="1:2" ht="12.75" customHeight="1">
      <c r="A711" s="36" t="s">
        <v>817</v>
      </c>
      <c r="B711" s="35" t="s">
        <v>2878</v>
      </c>
    </row>
    <row r="712" spans="1:2" ht="12.75" customHeight="1">
      <c r="A712" s="35" t="s">
        <v>818</v>
      </c>
      <c r="B712" s="35" t="s">
        <v>2878</v>
      </c>
    </row>
    <row r="713" spans="1:2" ht="12.75" customHeight="1">
      <c r="A713" s="36" t="s">
        <v>819</v>
      </c>
      <c r="B713" s="35" t="s">
        <v>2878</v>
      </c>
    </row>
    <row r="714" spans="1:2" ht="12.75" customHeight="1">
      <c r="A714" s="35" t="s">
        <v>820</v>
      </c>
      <c r="B714" s="35" t="s">
        <v>2878</v>
      </c>
    </row>
    <row r="715" spans="1:2" ht="12.75" customHeight="1">
      <c r="A715" s="36" t="s">
        <v>821</v>
      </c>
      <c r="B715" s="35" t="s">
        <v>2878</v>
      </c>
    </row>
    <row r="716" spans="1:2" ht="12.75" customHeight="1">
      <c r="A716" s="35" t="s">
        <v>822</v>
      </c>
      <c r="B716" s="35" t="s">
        <v>2878</v>
      </c>
    </row>
    <row r="717" spans="1:2" ht="12.75" customHeight="1">
      <c r="A717" s="36" t="s">
        <v>823</v>
      </c>
      <c r="B717" s="35" t="s">
        <v>2878</v>
      </c>
    </row>
    <row r="718" spans="1:2" ht="12.75" customHeight="1">
      <c r="A718" s="35" t="s">
        <v>824</v>
      </c>
      <c r="B718" s="35" t="s">
        <v>2878</v>
      </c>
    </row>
    <row r="719" spans="1:2" ht="12.75" customHeight="1">
      <c r="A719" s="36" t="s">
        <v>825</v>
      </c>
      <c r="B719" s="35" t="s">
        <v>2878</v>
      </c>
    </row>
    <row r="720" spans="1:2" ht="12.75" customHeight="1">
      <c r="A720" s="35" t="s">
        <v>826</v>
      </c>
      <c r="B720" s="35" t="s">
        <v>2878</v>
      </c>
    </row>
    <row r="721" spans="1:2" ht="12.75" customHeight="1">
      <c r="A721" s="36" t="s">
        <v>827</v>
      </c>
      <c r="B721" s="35" t="s">
        <v>2878</v>
      </c>
    </row>
    <row r="722" spans="1:2" ht="12.75" customHeight="1">
      <c r="A722" s="35" t="s">
        <v>828</v>
      </c>
      <c r="B722" s="35" t="s">
        <v>2878</v>
      </c>
    </row>
    <row r="723" spans="1:2" ht="12.75" customHeight="1">
      <c r="A723" s="36" t="s">
        <v>829</v>
      </c>
      <c r="B723" s="35" t="s">
        <v>2878</v>
      </c>
    </row>
    <row r="724" spans="1:2" ht="12.75" customHeight="1">
      <c r="A724" s="35" t="s">
        <v>830</v>
      </c>
      <c r="B724" s="35" t="s">
        <v>2878</v>
      </c>
    </row>
    <row r="725" spans="1:2" ht="12.75" customHeight="1">
      <c r="A725" s="36" t="s">
        <v>831</v>
      </c>
      <c r="B725" s="35" t="s">
        <v>2878</v>
      </c>
    </row>
    <row r="726" spans="1:2" ht="12.75" customHeight="1">
      <c r="A726" s="35" t="s">
        <v>832</v>
      </c>
      <c r="B726" s="35" t="s">
        <v>2878</v>
      </c>
    </row>
    <row r="727" spans="1:2" ht="12.75" customHeight="1">
      <c r="A727" s="36" t="s">
        <v>833</v>
      </c>
      <c r="B727" s="35" t="s">
        <v>2878</v>
      </c>
    </row>
    <row r="728" spans="1:2" ht="12.75" customHeight="1">
      <c r="A728" s="35" t="s">
        <v>834</v>
      </c>
      <c r="B728" s="35" t="s">
        <v>2878</v>
      </c>
    </row>
    <row r="729" spans="1:2" ht="12.75" customHeight="1">
      <c r="A729" s="36" t="s">
        <v>835</v>
      </c>
      <c r="B729" s="35" t="s">
        <v>2878</v>
      </c>
    </row>
    <row r="730" spans="1:2" ht="12.75" customHeight="1">
      <c r="A730" s="35" t="s">
        <v>836</v>
      </c>
      <c r="B730" s="35" t="s">
        <v>2878</v>
      </c>
    </row>
    <row r="731" spans="1:2" ht="12.75" customHeight="1">
      <c r="A731" s="36" t="s">
        <v>837</v>
      </c>
      <c r="B731" s="35" t="s">
        <v>2878</v>
      </c>
    </row>
    <row r="732" spans="1:2" ht="12.75" customHeight="1">
      <c r="A732" s="35" t="s">
        <v>838</v>
      </c>
      <c r="B732" s="35" t="s">
        <v>2878</v>
      </c>
    </row>
    <row r="733" spans="1:2" ht="12.75" customHeight="1">
      <c r="A733" s="36" t="s">
        <v>839</v>
      </c>
      <c r="B733" s="35" t="s">
        <v>2878</v>
      </c>
    </row>
    <row r="734" spans="1:2" ht="12.75" customHeight="1">
      <c r="A734" s="35" t="s">
        <v>840</v>
      </c>
      <c r="B734" s="35" t="s">
        <v>2878</v>
      </c>
    </row>
    <row r="735" spans="1:2" ht="12.75" customHeight="1">
      <c r="A735" s="36" t="s">
        <v>841</v>
      </c>
      <c r="B735" s="35" t="s">
        <v>2878</v>
      </c>
    </row>
    <row r="736" spans="1:2" ht="12.75" customHeight="1">
      <c r="A736" s="35" t="s">
        <v>842</v>
      </c>
      <c r="B736" s="35" t="s">
        <v>2878</v>
      </c>
    </row>
    <row r="737" spans="1:2" ht="12.75" customHeight="1">
      <c r="A737" s="36" t="s">
        <v>843</v>
      </c>
      <c r="B737" s="35" t="s">
        <v>2878</v>
      </c>
    </row>
    <row r="738" spans="1:2" ht="12.75" customHeight="1">
      <c r="A738" s="35" t="s">
        <v>844</v>
      </c>
      <c r="B738" s="35" t="s">
        <v>2878</v>
      </c>
    </row>
    <row r="739" spans="1:2" ht="12.75" customHeight="1">
      <c r="A739" s="36" t="s">
        <v>845</v>
      </c>
      <c r="B739" s="35" t="s">
        <v>2878</v>
      </c>
    </row>
    <row r="740" spans="1:2" ht="12.75" customHeight="1">
      <c r="A740" s="35" t="s">
        <v>846</v>
      </c>
      <c r="B740" s="35" t="s">
        <v>2878</v>
      </c>
    </row>
    <row r="741" spans="1:2" ht="12.75" customHeight="1">
      <c r="A741" s="36" t="s">
        <v>847</v>
      </c>
      <c r="B741" s="35" t="s">
        <v>2878</v>
      </c>
    </row>
    <row r="742" spans="1:2" ht="12.75" customHeight="1">
      <c r="A742" s="35" t="s">
        <v>848</v>
      </c>
      <c r="B742" s="35" t="s">
        <v>2878</v>
      </c>
    </row>
    <row r="743" spans="1:2" ht="12.75" customHeight="1">
      <c r="A743" s="36" t="s">
        <v>849</v>
      </c>
      <c r="B743" s="35" t="s">
        <v>2878</v>
      </c>
    </row>
    <row r="744" spans="1:2" ht="12.75" customHeight="1">
      <c r="A744" s="35" t="s">
        <v>850</v>
      </c>
      <c r="B744" s="35" t="s">
        <v>2878</v>
      </c>
    </row>
    <row r="745" spans="1:2" ht="12.75" customHeight="1">
      <c r="A745" s="36" t="s">
        <v>851</v>
      </c>
      <c r="B745" s="35" t="s">
        <v>2878</v>
      </c>
    </row>
    <row r="746" spans="1:2" ht="12.75" customHeight="1">
      <c r="A746" s="35" t="s">
        <v>852</v>
      </c>
      <c r="B746" s="35" t="s">
        <v>2878</v>
      </c>
    </row>
    <row r="747" spans="1:2" ht="12.75" customHeight="1">
      <c r="A747" s="36" t="s">
        <v>853</v>
      </c>
      <c r="B747" s="35" t="s">
        <v>2878</v>
      </c>
    </row>
    <row r="748" spans="1:2" ht="12.75" customHeight="1">
      <c r="A748" s="35" t="s">
        <v>854</v>
      </c>
      <c r="B748" s="35" t="s">
        <v>2878</v>
      </c>
    </row>
    <row r="749" spans="1:2" ht="12.75" customHeight="1">
      <c r="A749" s="36" t="s">
        <v>855</v>
      </c>
      <c r="B749" s="35" t="s">
        <v>2878</v>
      </c>
    </row>
    <row r="750" spans="1:2" ht="12.75" customHeight="1">
      <c r="A750" s="35" t="s">
        <v>856</v>
      </c>
      <c r="B750" s="35" t="s">
        <v>2878</v>
      </c>
    </row>
    <row r="751" spans="1:2" ht="12.75" customHeight="1">
      <c r="A751" s="36" t="s">
        <v>857</v>
      </c>
      <c r="B751" s="35" t="s">
        <v>2878</v>
      </c>
    </row>
    <row r="752" spans="1:2" ht="12.75" customHeight="1">
      <c r="A752" s="35" t="s">
        <v>858</v>
      </c>
      <c r="B752" s="35" t="s">
        <v>2878</v>
      </c>
    </row>
    <row r="753" spans="1:2" ht="12.75" customHeight="1">
      <c r="A753" s="36" t="s">
        <v>859</v>
      </c>
      <c r="B753" s="35" t="s">
        <v>2878</v>
      </c>
    </row>
    <row r="754" spans="1:2" ht="12.75" customHeight="1">
      <c r="A754" s="35" t="s">
        <v>860</v>
      </c>
      <c r="B754" s="35" t="s">
        <v>2878</v>
      </c>
    </row>
    <row r="755" spans="1:2" ht="12.75" customHeight="1">
      <c r="A755" s="36" t="s">
        <v>861</v>
      </c>
      <c r="B755" s="35" t="s">
        <v>2878</v>
      </c>
    </row>
    <row r="756" spans="1:2" ht="12.75" customHeight="1">
      <c r="A756" s="35" t="s">
        <v>862</v>
      </c>
      <c r="B756" s="35" t="s">
        <v>2878</v>
      </c>
    </row>
    <row r="757" spans="1:2" ht="12.75" customHeight="1">
      <c r="A757" s="36" t="s">
        <v>863</v>
      </c>
      <c r="B757" s="35" t="s">
        <v>2878</v>
      </c>
    </row>
    <row r="758" spans="1:2" ht="12.75" customHeight="1">
      <c r="A758" s="35" t="s">
        <v>864</v>
      </c>
      <c r="B758" s="35" t="s">
        <v>2878</v>
      </c>
    </row>
    <row r="759" spans="1:2" ht="12.75" customHeight="1">
      <c r="A759" s="36" t="s">
        <v>865</v>
      </c>
      <c r="B759" s="35" t="s">
        <v>2878</v>
      </c>
    </row>
    <row r="760" spans="1:2" ht="12.75" customHeight="1">
      <c r="A760" s="35" t="s">
        <v>866</v>
      </c>
      <c r="B760" s="35" t="s">
        <v>2878</v>
      </c>
    </row>
    <row r="761" spans="1:2" ht="12.75" customHeight="1">
      <c r="A761" s="36" t="s">
        <v>867</v>
      </c>
      <c r="B761" s="35" t="s">
        <v>2878</v>
      </c>
    </row>
    <row r="762" spans="1:2" ht="12.75" customHeight="1">
      <c r="A762" s="35" t="s">
        <v>868</v>
      </c>
      <c r="B762" s="35" t="s">
        <v>2878</v>
      </c>
    </row>
    <row r="763" spans="1:2" ht="12.75" customHeight="1">
      <c r="A763" s="36" t="s">
        <v>869</v>
      </c>
      <c r="B763" s="35" t="s">
        <v>2878</v>
      </c>
    </row>
    <row r="764" spans="1:2" ht="12.75" customHeight="1">
      <c r="A764" s="35" t="s">
        <v>870</v>
      </c>
      <c r="B764" s="35" t="s">
        <v>2878</v>
      </c>
    </row>
    <row r="765" spans="1:2" ht="12.75" customHeight="1">
      <c r="A765" s="36" t="s">
        <v>871</v>
      </c>
      <c r="B765" s="35" t="s">
        <v>2878</v>
      </c>
    </row>
    <row r="766" spans="1:2" ht="12.75" customHeight="1">
      <c r="A766" s="35" t="s">
        <v>872</v>
      </c>
      <c r="B766" s="35" t="s">
        <v>2878</v>
      </c>
    </row>
    <row r="767" spans="1:2" ht="12.75" customHeight="1">
      <c r="A767" s="36" t="s">
        <v>873</v>
      </c>
      <c r="B767" s="35" t="s">
        <v>2878</v>
      </c>
    </row>
    <row r="768" spans="1:2" ht="12.75" customHeight="1">
      <c r="A768" s="35" t="s">
        <v>874</v>
      </c>
      <c r="B768" s="35" t="s">
        <v>2878</v>
      </c>
    </row>
    <row r="769" spans="1:2" ht="12.75" customHeight="1">
      <c r="A769" s="36" t="s">
        <v>875</v>
      </c>
      <c r="B769" s="35" t="s">
        <v>2878</v>
      </c>
    </row>
    <row r="770" spans="1:2" ht="12.75" customHeight="1">
      <c r="A770" s="35" t="s">
        <v>876</v>
      </c>
      <c r="B770" s="35" t="s">
        <v>2878</v>
      </c>
    </row>
    <row r="771" spans="1:2" ht="12.75" customHeight="1">
      <c r="A771" s="36" t="s">
        <v>877</v>
      </c>
      <c r="B771" s="35" t="s">
        <v>2878</v>
      </c>
    </row>
    <row r="772" spans="1:2" ht="12.75" customHeight="1">
      <c r="A772" s="35" t="s">
        <v>878</v>
      </c>
      <c r="B772" s="35" t="s">
        <v>2878</v>
      </c>
    </row>
    <row r="773" spans="1:2" ht="12.75" customHeight="1">
      <c r="A773" s="36" t="s">
        <v>719</v>
      </c>
      <c r="B773" s="35" t="s">
        <v>6176</v>
      </c>
    </row>
    <row r="774" spans="1:2" ht="12.75" customHeight="1">
      <c r="A774" s="35" t="s">
        <v>720</v>
      </c>
      <c r="B774" s="35" t="s">
        <v>6177</v>
      </c>
    </row>
    <row r="775" spans="1:2" ht="12.75" customHeight="1">
      <c r="A775" s="36" t="s">
        <v>721</v>
      </c>
      <c r="B775" s="35" t="s">
        <v>6178</v>
      </c>
    </row>
    <row r="776" spans="1:2" ht="12.75" customHeight="1">
      <c r="A776" s="35" t="s">
        <v>722</v>
      </c>
      <c r="B776" s="35" t="s">
        <v>6179</v>
      </c>
    </row>
    <row r="777" spans="1:2" ht="12.75" customHeight="1">
      <c r="A777" s="36" t="s">
        <v>723</v>
      </c>
      <c r="B777" s="35" t="s">
        <v>6180</v>
      </c>
    </row>
    <row r="778" spans="1:2" ht="12.75" customHeight="1">
      <c r="A778" s="35" t="s">
        <v>724</v>
      </c>
      <c r="B778" s="35" t="s">
        <v>6176</v>
      </c>
    </row>
    <row r="779" spans="1:2" ht="12.75" customHeight="1">
      <c r="A779" s="36" t="s">
        <v>725</v>
      </c>
      <c r="B779" s="35" t="s">
        <v>6181</v>
      </c>
    </row>
    <row r="780" spans="1:2" ht="12.75" customHeight="1">
      <c r="A780" s="35" t="s">
        <v>726</v>
      </c>
      <c r="B780" s="35" t="s">
        <v>6176</v>
      </c>
    </row>
    <row r="781" spans="1:2" ht="12.75" customHeight="1">
      <c r="A781" s="36" t="s">
        <v>727</v>
      </c>
      <c r="B781" s="35" t="s">
        <v>6176</v>
      </c>
    </row>
    <row r="782" spans="1:2" ht="12.75" customHeight="1">
      <c r="A782" s="35" t="s">
        <v>728</v>
      </c>
      <c r="B782" s="35" t="s">
        <v>6176</v>
      </c>
    </row>
    <row r="783" spans="1:2" ht="12.75" customHeight="1">
      <c r="A783" s="36" t="s">
        <v>729</v>
      </c>
      <c r="B783" s="35" t="s">
        <v>6176</v>
      </c>
    </row>
    <row r="784" spans="1:2" ht="12.75" customHeight="1">
      <c r="A784" s="35" t="s">
        <v>730</v>
      </c>
      <c r="B784" s="35" t="s">
        <v>6176</v>
      </c>
    </row>
    <row r="785" spans="1:2" ht="12.75" customHeight="1">
      <c r="A785" s="36" t="s">
        <v>731</v>
      </c>
      <c r="B785" s="35" t="s">
        <v>6176</v>
      </c>
    </row>
    <row r="786" spans="1:2" ht="12.75" customHeight="1">
      <c r="A786" s="35" t="s">
        <v>732</v>
      </c>
      <c r="B786" s="35" t="s">
        <v>6176</v>
      </c>
    </row>
    <row r="787" spans="1:2" ht="12.75" customHeight="1">
      <c r="A787" s="36" t="s">
        <v>733</v>
      </c>
      <c r="B787" s="35" t="s">
        <v>6176</v>
      </c>
    </row>
    <row r="788" spans="1:2" ht="12.75" customHeight="1">
      <c r="A788" s="35" t="s">
        <v>734</v>
      </c>
      <c r="B788" s="35" t="s">
        <v>6176</v>
      </c>
    </row>
    <row r="789" spans="1:2" ht="12.75" customHeight="1">
      <c r="A789" s="36" t="s">
        <v>735</v>
      </c>
      <c r="B789" s="35" t="s">
        <v>6176</v>
      </c>
    </row>
    <row r="790" spans="1:2" ht="12.75" customHeight="1">
      <c r="A790" s="35" t="s">
        <v>736</v>
      </c>
      <c r="B790" s="35" t="s">
        <v>6176</v>
      </c>
    </row>
    <row r="791" spans="1:2" ht="12.75" customHeight="1">
      <c r="A791" s="36" t="s">
        <v>737</v>
      </c>
      <c r="B791" s="35" t="s">
        <v>6176</v>
      </c>
    </row>
    <row r="792" spans="1:2" ht="12.75" customHeight="1">
      <c r="A792" s="35" t="s">
        <v>738</v>
      </c>
      <c r="B792" s="35" t="s">
        <v>6176</v>
      </c>
    </row>
    <row r="793" spans="1:2" ht="12.75" customHeight="1">
      <c r="A793" s="36" t="s">
        <v>739</v>
      </c>
      <c r="B793" s="35" t="s">
        <v>6176</v>
      </c>
    </row>
    <row r="794" spans="1:2" ht="12.75" customHeight="1">
      <c r="A794" s="35" t="s">
        <v>740</v>
      </c>
      <c r="B794" s="35" t="s">
        <v>6176</v>
      </c>
    </row>
    <row r="795" spans="1:2" ht="12.75" customHeight="1">
      <c r="A795" s="36" t="s">
        <v>741</v>
      </c>
      <c r="B795" s="35" t="s">
        <v>6176</v>
      </c>
    </row>
    <row r="796" spans="1:2" ht="12.75" customHeight="1">
      <c r="A796" s="35" t="s">
        <v>742</v>
      </c>
      <c r="B796" s="35" t="s">
        <v>6176</v>
      </c>
    </row>
    <row r="797" spans="1:2" ht="12.75" customHeight="1">
      <c r="A797" s="36" t="s">
        <v>743</v>
      </c>
      <c r="B797" s="35" t="s">
        <v>6176</v>
      </c>
    </row>
    <row r="798" spans="1:2" ht="12.75" customHeight="1">
      <c r="A798" s="35" t="s">
        <v>744</v>
      </c>
      <c r="B798" s="35" t="s">
        <v>6176</v>
      </c>
    </row>
    <row r="799" spans="1:2" ht="12.75" customHeight="1">
      <c r="A799" s="36" t="s">
        <v>745</v>
      </c>
      <c r="B799" s="35" t="s">
        <v>6176</v>
      </c>
    </row>
    <row r="800" spans="1:2" ht="12.75" customHeight="1">
      <c r="A800" s="35" t="s">
        <v>746</v>
      </c>
      <c r="B800" s="35" t="s">
        <v>6176</v>
      </c>
    </row>
    <row r="801" spans="1:2" ht="12.75" customHeight="1">
      <c r="A801" s="36" t="s">
        <v>747</v>
      </c>
      <c r="B801" s="35" t="s">
        <v>6176</v>
      </c>
    </row>
    <row r="802" spans="1:2" ht="12.75" customHeight="1">
      <c r="A802" s="35" t="s">
        <v>748</v>
      </c>
      <c r="B802" s="35" t="s">
        <v>6176</v>
      </c>
    </row>
    <row r="803" spans="1:2" ht="12.75" customHeight="1">
      <c r="A803" s="36" t="s">
        <v>749</v>
      </c>
      <c r="B803" s="35" t="s">
        <v>6176</v>
      </c>
    </row>
    <row r="804" spans="1:2" ht="12.75" customHeight="1">
      <c r="A804" s="35" t="s">
        <v>750</v>
      </c>
      <c r="B804" s="35" t="s">
        <v>6176</v>
      </c>
    </row>
    <row r="805" spans="1:2" ht="12.75" customHeight="1">
      <c r="A805" s="36" t="s">
        <v>751</v>
      </c>
      <c r="B805" s="35" t="s">
        <v>6176</v>
      </c>
    </row>
    <row r="806" spans="1:2" ht="12.75" customHeight="1">
      <c r="A806" s="35" t="s">
        <v>752</v>
      </c>
      <c r="B806" s="35" t="s">
        <v>6176</v>
      </c>
    </row>
    <row r="807" spans="1:2" ht="12.75" customHeight="1">
      <c r="A807" s="36" t="s">
        <v>753</v>
      </c>
      <c r="B807" s="35" t="s">
        <v>6176</v>
      </c>
    </row>
    <row r="808" spans="1:2" ht="12.75" customHeight="1">
      <c r="A808" s="35" t="s">
        <v>754</v>
      </c>
      <c r="B808" s="35" t="s">
        <v>6176</v>
      </c>
    </row>
    <row r="809" spans="1:2" ht="12.75" customHeight="1">
      <c r="A809" s="36" t="s">
        <v>1320</v>
      </c>
      <c r="B809" s="35" t="s">
        <v>2878</v>
      </c>
    </row>
    <row r="810" spans="1:2" ht="12.75" customHeight="1">
      <c r="A810" s="35" t="s">
        <v>1321</v>
      </c>
      <c r="B810" s="35" t="s">
        <v>6182</v>
      </c>
    </row>
    <row r="811" spans="1:2" ht="12.75" customHeight="1">
      <c r="A811" s="36" t="s">
        <v>1322</v>
      </c>
      <c r="B811" s="35" t="s">
        <v>6183</v>
      </c>
    </row>
    <row r="812" spans="1:2" ht="12.75" customHeight="1">
      <c r="A812" s="35" t="s">
        <v>1323</v>
      </c>
      <c r="B812" s="35" t="s">
        <v>6184</v>
      </c>
    </row>
    <row r="813" spans="1:2" ht="12.75" customHeight="1">
      <c r="A813" s="36" t="s">
        <v>1324</v>
      </c>
      <c r="B813" s="35" t="s">
        <v>6185</v>
      </c>
    </row>
    <row r="814" spans="1:2" ht="12.75" customHeight="1">
      <c r="A814" s="35" t="s">
        <v>1325</v>
      </c>
      <c r="B814" s="35" t="s">
        <v>6186</v>
      </c>
    </row>
    <row r="815" spans="1:2" ht="12.75" customHeight="1">
      <c r="A815" s="36" t="s">
        <v>1326</v>
      </c>
      <c r="B815" s="35" t="s">
        <v>6187</v>
      </c>
    </row>
    <row r="816" spans="1:2" ht="12.75" customHeight="1">
      <c r="A816" s="35" t="s">
        <v>1327</v>
      </c>
      <c r="B816" s="35" t="s">
        <v>6188</v>
      </c>
    </row>
    <row r="817" spans="1:2" ht="12.75" customHeight="1">
      <c r="A817" s="36" t="s">
        <v>1328</v>
      </c>
      <c r="B817" s="35" t="s">
        <v>6189</v>
      </c>
    </row>
    <row r="818" spans="1:2" ht="12.75" customHeight="1">
      <c r="A818" s="35" t="s">
        <v>1329</v>
      </c>
      <c r="B818" s="35" t="s">
        <v>6190</v>
      </c>
    </row>
    <row r="819" spans="1:2" ht="12.75" customHeight="1">
      <c r="A819" s="36" t="s">
        <v>1330</v>
      </c>
      <c r="B819" s="35" t="s">
        <v>6191</v>
      </c>
    </row>
    <row r="820" spans="1:2" ht="12.75" customHeight="1">
      <c r="A820" s="35" t="s">
        <v>1331</v>
      </c>
      <c r="B820" s="35" t="s">
        <v>6192</v>
      </c>
    </row>
    <row r="821" spans="1:2" ht="12.75" customHeight="1">
      <c r="A821" s="36" t="s">
        <v>1332</v>
      </c>
      <c r="B821" s="35" t="s">
        <v>6193</v>
      </c>
    </row>
    <row r="822" spans="1:2" ht="12.75" customHeight="1">
      <c r="A822" s="35" t="s">
        <v>1333</v>
      </c>
      <c r="B822" s="35" t="s">
        <v>6194</v>
      </c>
    </row>
    <row r="823" spans="1:2" ht="12.75" customHeight="1">
      <c r="A823" s="36" t="s">
        <v>1334</v>
      </c>
      <c r="B823" s="35" t="s">
        <v>6195</v>
      </c>
    </row>
    <row r="824" spans="1:2" ht="12.75" customHeight="1">
      <c r="A824" s="35" t="s">
        <v>1335</v>
      </c>
      <c r="B824" s="35" t="s">
        <v>6196</v>
      </c>
    </row>
    <row r="825" spans="1:2" ht="12.75" customHeight="1">
      <c r="A825" s="36" t="s">
        <v>1336</v>
      </c>
      <c r="B825" s="35" t="s">
        <v>6197</v>
      </c>
    </row>
    <row r="826" spans="1:2" ht="12.75" customHeight="1">
      <c r="A826" s="35" t="s">
        <v>1337</v>
      </c>
      <c r="B826" s="35" t="s">
        <v>6198</v>
      </c>
    </row>
    <row r="827" spans="1:2" ht="12.75" customHeight="1">
      <c r="A827" s="36" t="s">
        <v>1338</v>
      </c>
      <c r="B827" s="35" t="s">
        <v>6199</v>
      </c>
    </row>
    <row r="828" spans="1:2" ht="12.75" customHeight="1">
      <c r="A828" s="35" t="s">
        <v>1339</v>
      </c>
      <c r="B828" s="35" t="s">
        <v>6200</v>
      </c>
    </row>
    <row r="829" spans="1:2" ht="12.75" customHeight="1">
      <c r="A829" s="36" t="s">
        <v>1340</v>
      </c>
      <c r="B829" s="35" t="s">
        <v>6201</v>
      </c>
    </row>
    <row r="830" spans="1:2" ht="12.75" customHeight="1">
      <c r="A830" s="35" t="s">
        <v>1341</v>
      </c>
      <c r="B830" s="35" t="s">
        <v>6202</v>
      </c>
    </row>
    <row r="831" spans="1:2" ht="12.75" customHeight="1">
      <c r="A831" s="36" t="s">
        <v>1342</v>
      </c>
      <c r="B831" s="35" t="s">
        <v>6203</v>
      </c>
    </row>
    <row r="832" spans="1:2" ht="12.75" customHeight="1">
      <c r="A832" s="35" t="s">
        <v>1343</v>
      </c>
      <c r="B832" s="35" t="s">
        <v>6204</v>
      </c>
    </row>
    <row r="833" spans="1:2" ht="12.75" customHeight="1">
      <c r="A833" s="36" t="s">
        <v>1344</v>
      </c>
      <c r="B833" s="35" t="s">
        <v>6205</v>
      </c>
    </row>
    <row r="834" spans="1:2" ht="12.75" customHeight="1">
      <c r="A834" s="35" t="s">
        <v>1345</v>
      </c>
      <c r="B834" s="35" t="s">
        <v>6206</v>
      </c>
    </row>
    <row r="835" spans="1:2" ht="12.75" customHeight="1">
      <c r="A835" s="36" t="s">
        <v>1346</v>
      </c>
      <c r="B835" s="35" t="s">
        <v>6207</v>
      </c>
    </row>
    <row r="836" spans="1:2" ht="12.75" customHeight="1">
      <c r="A836" s="35" t="s">
        <v>1347</v>
      </c>
      <c r="B836" s="35" t="s">
        <v>2878</v>
      </c>
    </row>
    <row r="837" spans="1:2" ht="12.75" customHeight="1">
      <c r="A837" s="36" t="s">
        <v>1348</v>
      </c>
      <c r="B837" s="35" t="s">
        <v>2878</v>
      </c>
    </row>
    <row r="838" spans="1:2" ht="12.75" customHeight="1">
      <c r="A838" s="35" t="s">
        <v>1349</v>
      </c>
      <c r="B838" s="35" t="s">
        <v>2878</v>
      </c>
    </row>
    <row r="839" spans="1:2" ht="12.75" customHeight="1">
      <c r="A839" s="36" t="s">
        <v>1350</v>
      </c>
      <c r="B839" s="35" t="s">
        <v>2878</v>
      </c>
    </row>
    <row r="840" spans="1:2" ht="12.75" customHeight="1">
      <c r="A840" s="35" t="s">
        <v>1351</v>
      </c>
      <c r="B840" s="35" t="s">
        <v>2878</v>
      </c>
    </row>
    <row r="841" spans="1:2" ht="12.75" customHeight="1">
      <c r="A841" s="36" t="s">
        <v>1352</v>
      </c>
      <c r="B841" s="35" t="s">
        <v>2878</v>
      </c>
    </row>
    <row r="842" spans="1:2" ht="12.75" customHeight="1">
      <c r="A842" s="35" t="s">
        <v>1353</v>
      </c>
      <c r="B842" s="35" t="s">
        <v>2878</v>
      </c>
    </row>
    <row r="843" spans="1:2" ht="12.75" customHeight="1">
      <c r="A843" s="36" t="s">
        <v>1354</v>
      </c>
      <c r="B843" s="35" t="s">
        <v>2878</v>
      </c>
    </row>
    <row r="844" spans="1:2" ht="12.75" customHeight="1">
      <c r="A844" s="35" t="s">
        <v>1355</v>
      </c>
      <c r="B844" s="35" t="s">
        <v>2878</v>
      </c>
    </row>
    <row r="845" spans="1:2" ht="12.75" customHeight="1">
      <c r="A845" s="36" t="s">
        <v>1356</v>
      </c>
      <c r="B845" s="35" t="s">
        <v>2878</v>
      </c>
    </row>
    <row r="846" spans="1:2" ht="12.75" customHeight="1">
      <c r="A846" s="35" t="s">
        <v>1357</v>
      </c>
      <c r="B846" s="35" t="s">
        <v>2878</v>
      </c>
    </row>
    <row r="847" spans="1:2" ht="12.75" customHeight="1">
      <c r="A847" s="36" t="s">
        <v>1358</v>
      </c>
      <c r="B847" s="35" t="s">
        <v>2878</v>
      </c>
    </row>
    <row r="848" spans="1:2" ht="12.75" customHeight="1">
      <c r="A848" s="35" t="s">
        <v>1359</v>
      </c>
      <c r="B848" s="35" t="s">
        <v>2878</v>
      </c>
    </row>
    <row r="849" spans="1:2" ht="12.75" customHeight="1">
      <c r="A849" s="36" t="s">
        <v>1360</v>
      </c>
      <c r="B849" s="35" t="s">
        <v>2878</v>
      </c>
    </row>
    <row r="850" spans="1:2" ht="12.75" customHeight="1">
      <c r="A850" s="35" t="s">
        <v>1361</v>
      </c>
      <c r="B850" s="35" t="s">
        <v>2878</v>
      </c>
    </row>
    <row r="851" spans="1:2" ht="12.75" customHeight="1">
      <c r="A851" s="36" t="s">
        <v>1362</v>
      </c>
      <c r="B851" s="35" t="s">
        <v>2878</v>
      </c>
    </row>
    <row r="852" spans="1:2" ht="12.75" customHeight="1">
      <c r="A852" s="35" t="s">
        <v>1363</v>
      </c>
      <c r="B852" s="35" t="s">
        <v>2878</v>
      </c>
    </row>
    <row r="853" spans="1:2" ht="12.75" customHeight="1">
      <c r="A853" s="36" t="s">
        <v>1364</v>
      </c>
      <c r="B853" s="35" t="s">
        <v>2878</v>
      </c>
    </row>
    <row r="854" spans="1:2" ht="12.75" customHeight="1">
      <c r="A854" s="35" t="s">
        <v>1365</v>
      </c>
      <c r="B854" s="35" t="s">
        <v>2878</v>
      </c>
    </row>
    <row r="855" spans="1:2" ht="12.75" customHeight="1">
      <c r="A855" s="36" t="s">
        <v>1366</v>
      </c>
      <c r="B855" s="35" t="s">
        <v>2878</v>
      </c>
    </row>
    <row r="856" spans="1:2" ht="12.75" customHeight="1">
      <c r="A856" s="35" t="s">
        <v>1367</v>
      </c>
      <c r="B856" s="35" t="s">
        <v>2878</v>
      </c>
    </row>
    <row r="857" spans="1:2" ht="12.75" customHeight="1">
      <c r="A857" s="36" t="s">
        <v>1368</v>
      </c>
      <c r="B857" s="35" t="s">
        <v>2878</v>
      </c>
    </row>
    <row r="858" spans="1:2" ht="12.75" customHeight="1">
      <c r="A858" s="35" t="s">
        <v>1369</v>
      </c>
      <c r="B858" s="35" t="s">
        <v>2878</v>
      </c>
    </row>
    <row r="859" spans="1:2" ht="12.75" customHeight="1">
      <c r="A859" s="36" t="s">
        <v>1370</v>
      </c>
      <c r="B859" s="35" t="s">
        <v>2878</v>
      </c>
    </row>
    <row r="860" spans="1:2" ht="12.75" customHeight="1">
      <c r="A860" s="35" t="s">
        <v>1371</v>
      </c>
      <c r="B860" s="35" t="s">
        <v>2878</v>
      </c>
    </row>
    <row r="861" spans="1:2" ht="12.75" customHeight="1">
      <c r="A861" s="36" t="s">
        <v>1372</v>
      </c>
      <c r="B861" s="35" t="s">
        <v>2878</v>
      </c>
    </row>
    <row r="862" spans="1:2" ht="12.75" customHeight="1">
      <c r="A862" s="35" t="s">
        <v>1373</v>
      </c>
      <c r="B862" s="35" t="s">
        <v>2878</v>
      </c>
    </row>
    <row r="863" spans="1:2" ht="12.75" customHeight="1">
      <c r="A863" s="36" t="s">
        <v>1374</v>
      </c>
      <c r="B863" s="35" t="s">
        <v>2878</v>
      </c>
    </row>
    <row r="864" spans="1:2" ht="12.75" customHeight="1">
      <c r="A864" s="35" t="s">
        <v>1375</v>
      </c>
      <c r="B864" s="35" t="s">
        <v>2878</v>
      </c>
    </row>
    <row r="865" spans="1:2" ht="12.75" customHeight="1">
      <c r="A865" s="36" t="s">
        <v>1376</v>
      </c>
      <c r="B865" s="35" t="s">
        <v>2878</v>
      </c>
    </row>
    <row r="866" spans="1:2" ht="12.75" customHeight="1">
      <c r="A866" s="35" t="s">
        <v>1377</v>
      </c>
      <c r="B866" s="35" t="s">
        <v>2878</v>
      </c>
    </row>
    <row r="867" spans="1:2" ht="12.75" customHeight="1">
      <c r="A867" s="36" t="s">
        <v>1378</v>
      </c>
      <c r="B867" s="35" t="s">
        <v>2878</v>
      </c>
    </row>
    <row r="868" spans="1:2" ht="12.75" customHeight="1">
      <c r="A868" s="35" t="s">
        <v>1379</v>
      </c>
      <c r="B868" s="35" t="s">
        <v>2878</v>
      </c>
    </row>
    <row r="869" spans="1:2" ht="12.75" customHeight="1">
      <c r="A869" s="36" t="s">
        <v>1380</v>
      </c>
      <c r="B869" s="35" t="s">
        <v>2878</v>
      </c>
    </row>
    <row r="870" spans="1:2" ht="12.75" customHeight="1">
      <c r="A870" s="35" t="s">
        <v>1381</v>
      </c>
      <c r="B870" s="35" t="s">
        <v>6208</v>
      </c>
    </row>
    <row r="871" spans="1:2" ht="12.75" customHeight="1">
      <c r="A871" s="36" t="s">
        <v>1382</v>
      </c>
      <c r="B871" s="35" t="s">
        <v>6209</v>
      </c>
    </row>
    <row r="872" spans="1:2" ht="12.75" customHeight="1">
      <c r="A872" s="35" t="s">
        <v>1383</v>
      </c>
      <c r="B872" s="35" t="s">
        <v>6210</v>
      </c>
    </row>
    <row r="873" spans="1:2" ht="12.75" customHeight="1">
      <c r="A873" s="36" t="s">
        <v>1384</v>
      </c>
      <c r="B873" s="35" t="s">
        <v>6211</v>
      </c>
    </row>
    <row r="874" spans="1:2" ht="12.75" customHeight="1">
      <c r="A874" s="35" t="s">
        <v>1385</v>
      </c>
      <c r="B874" s="35" t="s">
        <v>6212</v>
      </c>
    </row>
    <row r="875" spans="1:2" ht="12.75" customHeight="1">
      <c r="A875" s="36" t="s">
        <v>1386</v>
      </c>
      <c r="B875" s="35" t="s">
        <v>6213</v>
      </c>
    </row>
    <row r="876" spans="1:2" ht="12.75" customHeight="1">
      <c r="A876" s="35" t="s">
        <v>1387</v>
      </c>
      <c r="B876" s="35" t="s">
        <v>6214</v>
      </c>
    </row>
    <row r="877" spans="1:2" ht="12.75" customHeight="1">
      <c r="A877" s="36" t="s">
        <v>1388</v>
      </c>
      <c r="B877" s="35" t="s">
        <v>6215</v>
      </c>
    </row>
    <row r="878" spans="1:2" ht="12.75" customHeight="1">
      <c r="A878" s="35" t="s">
        <v>1389</v>
      </c>
      <c r="B878" s="35" t="s">
        <v>6216</v>
      </c>
    </row>
    <row r="879" spans="1:2" ht="12.75" customHeight="1">
      <c r="A879" s="36" t="s">
        <v>1390</v>
      </c>
      <c r="B879" s="35" t="s">
        <v>6217</v>
      </c>
    </row>
    <row r="880" spans="1:2" ht="12.75" customHeight="1">
      <c r="A880" s="35" t="s">
        <v>1391</v>
      </c>
      <c r="B880" s="35" t="s">
        <v>6218</v>
      </c>
    </row>
    <row r="881" spans="1:2" ht="12.75" customHeight="1">
      <c r="A881" s="36" t="s">
        <v>1392</v>
      </c>
      <c r="B881" s="35" t="s">
        <v>6219</v>
      </c>
    </row>
    <row r="882" spans="1:2" ht="12.75" customHeight="1">
      <c r="A882" s="35" t="s">
        <v>1393</v>
      </c>
      <c r="B882" s="35" t="s">
        <v>6220</v>
      </c>
    </row>
    <row r="883" spans="1:2" ht="12.75" customHeight="1">
      <c r="A883" s="36" t="s">
        <v>1394</v>
      </c>
      <c r="B883" s="35" t="s">
        <v>6221</v>
      </c>
    </row>
    <row r="884" spans="1:2" ht="12.75" customHeight="1">
      <c r="A884" s="35" t="s">
        <v>1395</v>
      </c>
      <c r="B884" s="35" t="s">
        <v>6222</v>
      </c>
    </row>
    <row r="885" spans="1:2" ht="12.75" customHeight="1">
      <c r="A885" s="36" t="s">
        <v>1396</v>
      </c>
      <c r="B885" s="35" t="s">
        <v>6223</v>
      </c>
    </row>
    <row r="886" spans="1:2" ht="12.75" customHeight="1">
      <c r="A886" s="35" t="s">
        <v>1397</v>
      </c>
      <c r="B886" s="35" t="s">
        <v>6224</v>
      </c>
    </row>
    <row r="887" spans="1:2" ht="12.75" customHeight="1">
      <c r="A887" s="36" t="s">
        <v>1398</v>
      </c>
      <c r="B887" s="35" t="s">
        <v>6225</v>
      </c>
    </row>
    <row r="888" spans="1:2" ht="12.75" customHeight="1">
      <c r="A888" s="35" t="s">
        <v>1399</v>
      </c>
      <c r="B888" s="35" t="s">
        <v>6226</v>
      </c>
    </row>
    <row r="889" spans="1:2" ht="12.75" customHeight="1">
      <c r="A889" s="36" t="s">
        <v>1400</v>
      </c>
      <c r="B889" s="35" t="s">
        <v>6227</v>
      </c>
    </row>
    <row r="890" spans="1:2" ht="12.75" customHeight="1">
      <c r="A890" s="35" t="s">
        <v>1401</v>
      </c>
      <c r="B890" s="35" t="s">
        <v>6228</v>
      </c>
    </row>
    <row r="891" spans="1:2" ht="12.75" customHeight="1">
      <c r="A891" s="36" t="s">
        <v>1402</v>
      </c>
      <c r="B891" s="35" t="s">
        <v>6229</v>
      </c>
    </row>
    <row r="892" spans="1:2" ht="12.75" customHeight="1">
      <c r="A892" s="35" t="s">
        <v>1403</v>
      </c>
      <c r="B892" s="35" t="s">
        <v>6230</v>
      </c>
    </row>
    <row r="893" spans="1:2" ht="12.75" customHeight="1">
      <c r="A893" s="36" t="s">
        <v>1404</v>
      </c>
      <c r="B893" s="35" t="s">
        <v>2878</v>
      </c>
    </row>
    <row r="894" spans="1:2" ht="12.75" customHeight="1">
      <c r="A894" s="35" t="s">
        <v>1405</v>
      </c>
      <c r="B894" s="35" t="s">
        <v>2878</v>
      </c>
    </row>
    <row r="895" spans="1:2" ht="12.75" customHeight="1">
      <c r="A895" s="36" t="s">
        <v>1406</v>
      </c>
      <c r="B895" s="35" t="s">
        <v>2878</v>
      </c>
    </row>
    <row r="896" spans="1:2" ht="12.75" customHeight="1">
      <c r="A896" s="35" t="s">
        <v>1407</v>
      </c>
      <c r="B896" s="35" t="s">
        <v>2878</v>
      </c>
    </row>
    <row r="897" spans="1:2" ht="12.75" customHeight="1">
      <c r="A897" s="36" t="s">
        <v>1408</v>
      </c>
      <c r="B897" s="35" t="s">
        <v>2878</v>
      </c>
    </row>
    <row r="898" spans="1:2" ht="12.75" customHeight="1">
      <c r="A898" s="35" t="s">
        <v>1409</v>
      </c>
      <c r="B898" s="35" t="s">
        <v>2878</v>
      </c>
    </row>
    <row r="899" spans="1:2" ht="12.75" customHeight="1">
      <c r="A899" s="36" t="s">
        <v>1410</v>
      </c>
      <c r="B899" s="35" t="s">
        <v>2878</v>
      </c>
    </row>
    <row r="900" spans="1:2" ht="12.75" customHeight="1">
      <c r="A900" s="35" t="s">
        <v>1411</v>
      </c>
      <c r="B900" s="35" t="s">
        <v>2878</v>
      </c>
    </row>
    <row r="901" spans="1:2" ht="12.75" customHeight="1">
      <c r="A901" s="36" t="s">
        <v>1412</v>
      </c>
      <c r="B901" s="35" t="s">
        <v>2878</v>
      </c>
    </row>
    <row r="902" spans="1:2" ht="12.75" customHeight="1">
      <c r="A902" s="35" t="s">
        <v>1413</v>
      </c>
      <c r="B902" s="35" t="s">
        <v>2878</v>
      </c>
    </row>
    <row r="903" spans="1:2" ht="12.75" customHeight="1">
      <c r="A903" s="36" t="s">
        <v>1414</v>
      </c>
      <c r="B903" s="35" t="s">
        <v>2878</v>
      </c>
    </row>
    <row r="904" spans="1:2" ht="12.75" customHeight="1">
      <c r="A904" s="35" t="s">
        <v>1415</v>
      </c>
      <c r="B904" s="35" t="s">
        <v>2878</v>
      </c>
    </row>
    <row r="905" spans="1:2" ht="12.75" customHeight="1">
      <c r="A905" s="36" t="s">
        <v>1416</v>
      </c>
      <c r="B905" s="35" t="s">
        <v>2878</v>
      </c>
    </row>
    <row r="906" spans="1:2" ht="12.75" customHeight="1">
      <c r="A906" s="35" t="s">
        <v>1417</v>
      </c>
      <c r="B906" s="35" t="s">
        <v>2878</v>
      </c>
    </row>
    <row r="907" spans="1:2" ht="12.75" customHeight="1">
      <c r="A907" s="36" t="s">
        <v>1418</v>
      </c>
      <c r="B907" s="35" t="s">
        <v>2878</v>
      </c>
    </row>
    <row r="908" spans="1:2" ht="12.75" customHeight="1">
      <c r="A908" s="35" t="s">
        <v>1419</v>
      </c>
      <c r="B908" s="35" t="s">
        <v>2878</v>
      </c>
    </row>
    <row r="909" spans="1:2" ht="12.75" customHeight="1">
      <c r="A909" s="36" t="s">
        <v>1420</v>
      </c>
      <c r="B909" s="35" t="s">
        <v>2878</v>
      </c>
    </row>
    <row r="910" spans="1:2" ht="12.75" customHeight="1">
      <c r="A910" s="35" t="s">
        <v>1421</v>
      </c>
      <c r="B910" s="35" t="s">
        <v>2878</v>
      </c>
    </row>
    <row r="911" spans="1:2" ht="12.75" customHeight="1">
      <c r="A911" s="36" t="s">
        <v>1422</v>
      </c>
      <c r="B911" s="35" t="s">
        <v>2878</v>
      </c>
    </row>
    <row r="912" spans="1:2" ht="12.75" customHeight="1">
      <c r="A912" s="35" t="s">
        <v>1423</v>
      </c>
      <c r="B912" s="35" t="s">
        <v>2878</v>
      </c>
    </row>
    <row r="913" spans="1:2" ht="12.75" customHeight="1">
      <c r="A913" s="36" t="s">
        <v>1424</v>
      </c>
      <c r="B913" s="35" t="s">
        <v>2878</v>
      </c>
    </row>
    <row r="914" spans="1:2" ht="12.75" customHeight="1">
      <c r="A914" s="35" t="s">
        <v>1425</v>
      </c>
      <c r="B914" s="35" t="s">
        <v>2878</v>
      </c>
    </row>
    <row r="915" spans="1:2" ht="12.75" customHeight="1">
      <c r="A915" s="36" t="s">
        <v>1426</v>
      </c>
      <c r="B915" s="35" t="s">
        <v>2878</v>
      </c>
    </row>
    <row r="916" spans="1:2" ht="12.75" customHeight="1">
      <c r="A916" s="35" t="s">
        <v>1427</v>
      </c>
      <c r="B916" s="35" t="s">
        <v>2878</v>
      </c>
    </row>
    <row r="917" spans="1:2" ht="12.75" customHeight="1">
      <c r="A917" s="36" t="s">
        <v>1428</v>
      </c>
      <c r="B917" s="35" t="s">
        <v>2878</v>
      </c>
    </row>
    <row r="918" spans="1:2" ht="12.75" customHeight="1">
      <c r="A918" s="35" t="s">
        <v>1429</v>
      </c>
      <c r="B918" s="35" t="s">
        <v>2878</v>
      </c>
    </row>
    <row r="919" spans="1:2" ht="12.75" customHeight="1">
      <c r="A919" s="36" t="s">
        <v>1430</v>
      </c>
      <c r="B919" s="35" t="s">
        <v>2878</v>
      </c>
    </row>
    <row r="920" spans="1:2" ht="12.75" customHeight="1">
      <c r="A920" s="35" t="s">
        <v>1431</v>
      </c>
      <c r="B920" s="35" t="s">
        <v>2878</v>
      </c>
    </row>
    <row r="921" spans="1:2" ht="12.75" customHeight="1">
      <c r="A921" s="36" t="s">
        <v>1432</v>
      </c>
      <c r="B921" s="35" t="s">
        <v>2878</v>
      </c>
    </row>
    <row r="922" spans="1:2" ht="12.75" customHeight="1">
      <c r="A922" s="35" t="s">
        <v>1433</v>
      </c>
      <c r="B922" s="35" t="s">
        <v>2878</v>
      </c>
    </row>
    <row r="923" spans="1:2" ht="12.75" customHeight="1">
      <c r="A923" s="36" t="s">
        <v>1434</v>
      </c>
      <c r="B923" s="35" t="s">
        <v>2878</v>
      </c>
    </row>
    <row r="924" spans="1:2" ht="12.75" customHeight="1">
      <c r="A924" s="35" t="s">
        <v>1435</v>
      </c>
      <c r="B924" s="35" t="s">
        <v>2878</v>
      </c>
    </row>
    <row r="925" spans="1:2" ht="12.75" customHeight="1">
      <c r="A925" s="36" t="s">
        <v>1436</v>
      </c>
      <c r="B925" s="35" t="s">
        <v>2878</v>
      </c>
    </row>
    <row r="926" spans="1:2" ht="12.75" customHeight="1">
      <c r="A926" s="35" t="s">
        <v>1437</v>
      </c>
      <c r="B926" s="35" t="s">
        <v>2878</v>
      </c>
    </row>
    <row r="927" spans="1:2" ht="12.75" customHeight="1">
      <c r="A927" s="36" t="s">
        <v>1439</v>
      </c>
      <c r="B927" s="35" t="s">
        <v>2878</v>
      </c>
    </row>
    <row r="928" spans="1:2" ht="12.75" customHeight="1">
      <c r="A928" s="35" t="s">
        <v>1440</v>
      </c>
      <c r="B928" s="35" t="s">
        <v>2878</v>
      </c>
    </row>
    <row r="929" spans="1:2" ht="12.75" customHeight="1">
      <c r="A929" s="36" t="s">
        <v>1444</v>
      </c>
      <c r="B929" s="35" t="s">
        <v>2878</v>
      </c>
    </row>
    <row r="930" spans="1:2" ht="12.75" customHeight="1">
      <c r="A930" s="35" t="s">
        <v>1445</v>
      </c>
      <c r="B930" s="35" t="s">
        <v>2878</v>
      </c>
    </row>
    <row r="931" spans="1:2" ht="12.75" customHeight="1">
      <c r="A931" s="36" t="s">
        <v>1446</v>
      </c>
      <c r="B931" s="35" t="s">
        <v>2878</v>
      </c>
    </row>
    <row r="932" spans="1:2" ht="12.75" customHeight="1">
      <c r="A932" s="35" t="s">
        <v>879</v>
      </c>
      <c r="B932" s="35" t="s">
        <v>6231</v>
      </c>
    </row>
    <row r="933" spans="1:2" ht="12.75" customHeight="1">
      <c r="A933" s="36" t="s">
        <v>880</v>
      </c>
      <c r="B933" s="35" t="s">
        <v>6232</v>
      </c>
    </row>
    <row r="934" spans="1:2" ht="12.75" customHeight="1">
      <c r="A934" s="35" t="s">
        <v>881</v>
      </c>
      <c r="B934" s="35" t="s">
        <v>6233</v>
      </c>
    </row>
    <row r="935" spans="1:2" ht="12.75" customHeight="1">
      <c r="A935" s="36" t="s">
        <v>882</v>
      </c>
      <c r="B935" s="35" t="s">
        <v>6234</v>
      </c>
    </row>
    <row r="936" spans="1:2" ht="12.75" customHeight="1">
      <c r="A936" s="35" t="s">
        <v>883</v>
      </c>
      <c r="B936" s="35" t="s">
        <v>6235</v>
      </c>
    </row>
    <row r="937" spans="1:2" ht="12.75" customHeight="1">
      <c r="A937" s="36" t="s">
        <v>884</v>
      </c>
      <c r="B937" s="35" t="s">
        <v>6236</v>
      </c>
    </row>
    <row r="938" spans="1:2" ht="12.75" customHeight="1">
      <c r="A938" s="35" t="s">
        <v>885</v>
      </c>
      <c r="B938" s="35" t="s">
        <v>6233</v>
      </c>
    </row>
    <row r="939" spans="1:2" ht="12.75" customHeight="1">
      <c r="A939" s="36" t="s">
        <v>886</v>
      </c>
      <c r="B939" s="35" t="s">
        <v>6233</v>
      </c>
    </row>
    <row r="940" spans="1:2" ht="12.75" customHeight="1">
      <c r="A940" s="35" t="s">
        <v>887</v>
      </c>
      <c r="B940" s="35" t="s">
        <v>6233</v>
      </c>
    </row>
    <row r="941" spans="1:2" ht="12.75" customHeight="1">
      <c r="A941" s="36" t="s">
        <v>888</v>
      </c>
      <c r="B941" s="35" t="s">
        <v>6233</v>
      </c>
    </row>
    <row r="942" spans="1:2" ht="12.75" customHeight="1">
      <c r="A942" s="35" t="s">
        <v>889</v>
      </c>
      <c r="B942" s="35" t="s">
        <v>6233</v>
      </c>
    </row>
    <row r="943" spans="1:2" ht="12.75" customHeight="1">
      <c r="A943" s="36" t="s">
        <v>890</v>
      </c>
      <c r="B943" s="35" t="s">
        <v>6233</v>
      </c>
    </row>
    <row r="944" spans="1:2" ht="12.75" customHeight="1">
      <c r="A944" s="35" t="s">
        <v>891</v>
      </c>
      <c r="B944" s="35" t="s">
        <v>6233</v>
      </c>
    </row>
    <row r="945" spans="1:2" ht="12.75" customHeight="1">
      <c r="A945" s="36" t="s">
        <v>892</v>
      </c>
      <c r="B945" s="35" t="s">
        <v>6233</v>
      </c>
    </row>
    <row r="946" spans="1:2" ht="12.75" customHeight="1">
      <c r="A946" s="35" t="s">
        <v>893</v>
      </c>
      <c r="B946" s="35" t="s">
        <v>6233</v>
      </c>
    </row>
    <row r="947" spans="1:2" ht="12.75" customHeight="1">
      <c r="A947" s="36" t="s">
        <v>894</v>
      </c>
      <c r="B947" s="35" t="s">
        <v>6233</v>
      </c>
    </row>
    <row r="948" spans="1:2" ht="12.75" customHeight="1">
      <c r="A948" s="35" t="s">
        <v>895</v>
      </c>
      <c r="B948" s="35" t="s">
        <v>6233</v>
      </c>
    </row>
    <row r="949" spans="1:2" ht="12.75" customHeight="1">
      <c r="A949" s="36" t="s">
        <v>896</v>
      </c>
      <c r="B949" s="35" t="s">
        <v>6233</v>
      </c>
    </row>
    <row r="950" spans="1:2" ht="12.75" customHeight="1">
      <c r="A950" s="35" t="s">
        <v>897</v>
      </c>
      <c r="B950" s="35" t="s">
        <v>6233</v>
      </c>
    </row>
    <row r="951" spans="1:2" ht="12.75" customHeight="1">
      <c r="A951" s="36" t="s">
        <v>898</v>
      </c>
      <c r="B951" s="35" t="s">
        <v>6233</v>
      </c>
    </row>
    <row r="952" spans="1:2" ht="12.75" customHeight="1">
      <c r="A952" s="35" t="s">
        <v>899</v>
      </c>
      <c r="B952" s="35" t="s">
        <v>6233</v>
      </c>
    </row>
    <row r="953" spans="1:2" ht="12.75" customHeight="1">
      <c r="A953" s="36" t="s">
        <v>900</v>
      </c>
      <c r="B953" s="35" t="s">
        <v>6233</v>
      </c>
    </row>
    <row r="954" spans="1:2" ht="12.75" customHeight="1">
      <c r="A954" s="35" t="s">
        <v>901</v>
      </c>
      <c r="B954" s="35" t="s">
        <v>6233</v>
      </c>
    </row>
    <row r="955" spans="1:2" ht="12.75" customHeight="1">
      <c r="A955" s="36" t="s">
        <v>902</v>
      </c>
      <c r="B955" s="35" t="s">
        <v>6233</v>
      </c>
    </row>
    <row r="956" spans="1:2" ht="12.75" customHeight="1">
      <c r="A956" s="35" t="s">
        <v>903</v>
      </c>
      <c r="B956" s="35" t="s">
        <v>6233</v>
      </c>
    </row>
    <row r="957" spans="1:2" ht="12.75" customHeight="1">
      <c r="A957" s="36" t="s">
        <v>904</v>
      </c>
      <c r="B957" s="35" t="s">
        <v>6233</v>
      </c>
    </row>
    <row r="958" spans="1:2" ht="12.75" customHeight="1">
      <c r="A958" s="35" t="s">
        <v>905</v>
      </c>
      <c r="B958" s="35" t="s">
        <v>6233</v>
      </c>
    </row>
    <row r="959" spans="1:2" ht="12.75" customHeight="1">
      <c r="A959" s="36" t="s">
        <v>906</v>
      </c>
      <c r="B959" s="35" t="s">
        <v>6233</v>
      </c>
    </row>
    <row r="960" spans="1:2" ht="12.75" customHeight="1">
      <c r="A960" s="35" t="s">
        <v>907</v>
      </c>
      <c r="B960" s="35" t="s">
        <v>6233</v>
      </c>
    </row>
    <row r="961" spans="1:2" ht="12.75" customHeight="1">
      <c r="A961" s="36" t="s">
        <v>908</v>
      </c>
      <c r="B961" s="35" t="s">
        <v>6233</v>
      </c>
    </row>
    <row r="962" spans="1:2" ht="12.75" customHeight="1">
      <c r="A962" s="35" t="s">
        <v>909</v>
      </c>
      <c r="B962" s="35" t="s">
        <v>6233</v>
      </c>
    </row>
    <row r="963" spans="1:2" ht="12.75" customHeight="1">
      <c r="A963" s="36" t="s">
        <v>910</v>
      </c>
      <c r="B963" s="35" t="s">
        <v>6233</v>
      </c>
    </row>
    <row r="964" spans="1:2" ht="12.75" customHeight="1">
      <c r="A964" s="35" t="s">
        <v>911</v>
      </c>
      <c r="B964" s="35" t="s">
        <v>6233</v>
      </c>
    </row>
    <row r="965" spans="1:2" ht="12.75" customHeight="1">
      <c r="A965" s="36" t="s">
        <v>912</v>
      </c>
      <c r="B965" s="35" t="s">
        <v>6233</v>
      </c>
    </row>
    <row r="966" spans="1:2" ht="12.75" customHeight="1">
      <c r="A966" s="35" t="s">
        <v>913</v>
      </c>
      <c r="B966" s="35" t="s">
        <v>6233</v>
      </c>
    </row>
    <row r="967" spans="1:2" ht="12.75" customHeight="1">
      <c r="A967" s="36" t="s">
        <v>914</v>
      </c>
      <c r="B967" s="35" t="s">
        <v>6233</v>
      </c>
    </row>
    <row r="968" spans="1:2" ht="12.75" customHeight="1">
      <c r="A968" s="35" t="s">
        <v>915</v>
      </c>
      <c r="B968" s="35" t="s">
        <v>6233</v>
      </c>
    </row>
    <row r="969" spans="1:2" ht="12.75" customHeight="1">
      <c r="A969" s="36" t="s">
        <v>916</v>
      </c>
      <c r="B969" s="35" t="s">
        <v>6233</v>
      </c>
    </row>
    <row r="970" spans="1:2" ht="12.75" customHeight="1">
      <c r="A970" s="35" t="s">
        <v>917</v>
      </c>
      <c r="B970" s="35" t="s">
        <v>6233</v>
      </c>
    </row>
    <row r="971" spans="1:2" ht="12.75" customHeight="1">
      <c r="A971" s="36" t="s">
        <v>918</v>
      </c>
      <c r="B971" s="35" t="s">
        <v>6233</v>
      </c>
    </row>
    <row r="972" spans="1:2" ht="12.75" customHeight="1">
      <c r="A972" s="35" t="s">
        <v>919</v>
      </c>
      <c r="B972" s="35" t="s">
        <v>6233</v>
      </c>
    </row>
    <row r="973" spans="1:2" ht="12.75" customHeight="1">
      <c r="A973" s="36" t="s">
        <v>920</v>
      </c>
      <c r="B973" s="35" t="s">
        <v>6233</v>
      </c>
    </row>
    <row r="974" spans="1:2" ht="12.75" customHeight="1">
      <c r="A974" s="35" t="s">
        <v>921</v>
      </c>
      <c r="B974" s="35" t="s">
        <v>6233</v>
      </c>
    </row>
    <row r="975" spans="1:2" ht="12.75" customHeight="1">
      <c r="A975" s="36" t="s">
        <v>922</v>
      </c>
      <c r="B975" s="35" t="s">
        <v>6233</v>
      </c>
    </row>
    <row r="976" spans="1:2" ht="12.75" customHeight="1">
      <c r="A976" s="35" t="s">
        <v>923</v>
      </c>
      <c r="B976" s="35" t="s">
        <v>6233</v>
      </c>
    </row>
    <row r="977" spans="1:2" ht="12.75" customHeight="1">
      <c r="A977" s="36" t="s">
        <v>924</v>
      </c>
      <c r="B977" s="35" t="s">
        <v>6233</v>
      </c>
    </row>
    <row r="978" spans="1:2" ht="12.75" customHeight="1">
      <c r="A978" s="35" t="s">
        <v>925</v>
      </c>
      <c r="B978" s="35" t="s">
        <v>6233</v>
      </c>
    </row>
    <row r="979" spans="1:2" ht="12.75" customHeight="1">
      <c r="A979" s="36" t="s">
        <v>926</v>
      </c>
      <c r="B979" s="35" t="s">
        <v>6233</v>
      </c>
    </row>
    <row r="980" spans="1:2" ht="12.75" customHeight="1">
      <c r="A980" s="35" t="s">
        <v>927</v>
      </c>
      <c r="B980" s="35" t="s">
        <v>6233</v>
      </c>
    </row>
    <row r="981" spans="1:2" ht="12.75" customHeight="1">
      <c r="A981" s="36" t="s">
        <v>928</v>
      </c>
      <c r="B981" s="35" t="s">
        <v>6233</v>
      </c>
    </row>
    <row r="982" spans="1:2" ht="12.75" customHeight="1">
      <c r="A982" s="35" t="s">
        <v>929</v>
      </c>
      <c r="B982" s="35" t="s">
        <v>6233</v>
      </c>
    </row>
    <row r="983" spans="1:2" ht="12.75" customHeight="1">
      <c r="A983" s="36" t="s">
        <v>930</v>
      </c>
      <c r="B983" s="35" t="s">
        <v>6233</v>
      </c>
    </row>
    <row r="984" spans="1:2" ht="12.75" customHeight="1">
      <c r="A984" s="35" t="s">
        <v>931</v>
      </c>
      <c r="B984" s="35" t="s">
        <v>6233</v>
      </c>
    </row>
    <row r="985" spans="1:2" ht="12.75" customHeight="1">
      <c r="A985" s="36" t="s">
        <v>932</v>
      </c>
      <c r="B985" s="35" t="s">
        <v>6233</v>
      </c>
    </row>
    <row r="986" spans="1:2" ht="12.75" customHeight="1">
      <c r="A986" s="35" t="s">
        <v>933</v>
      </c>
      <c r="B986" s="35" t="s">
        <v>6233</v>
      </c>
    </row>
    <row r="987" spans="1:2" ht="12.75" customHeight="1">
      <c r="A987" s="36" t="s">
        <v>934</v>
      </c>
      <c r="B987" s="35" t="s">
        <v>6233</v>
      </c>
    </row>
    <row r="988" spans="1:2" ht="12.75" customHeight="1">
      <c r="A988" s="35" t="s">
        <v>935</v>
      </c>
      <c r="B988" s="35" t="s">
        <v>6233</v>
      </c>
    </row>
    <row r="989" spans="1:2" ht="12.75" customHeight="1">
      <c r="A989" s="36" t="s">
        <v>936</v>
      </c>
      <c r="B989" s="35" t="s">
        <v>6233</v>
      </c>
    </row>
    <row r="990" spans="1:2" ht="12.75" customHeight="1">
      <c r="A990" s="35" t="s">
        <v>937</v>
      </c>
      <c r="B990" s="35" t="s">
        <v>6233</v>
      </c>
    </row>
    <row r="991" spans="1:2" ht="12.75" customHeight="1">
      <c r="A991" s="36" t="s">
        <v>938</v>
      </c>
      <c r="B991" s="35" t="s">
        <v>6233</v>
      </c>
    </row>
    <row r="992" spans="1:2" ht="12.75" customHeight="1">
      <c r="A992" s="35" t="s">
        <v>939</v>
      </c>
      <c r="B992" s="35" t="s">
        <v>6233</v>
      </c>
    </row>
    <row r="993" spans="1:2" ht="12.75" customHeight="1">
      <c r="A993" s="36" t="s">
        <v>940</v>
      </c>
      <c r="B993" s="35" t="s">
        <v>6233</v>
      </c>
    </row>
    <row r="994" spans="1:2" ht="12.75" customHeight="1">
      <c r="A994" s="35" t="s">
        <v>941</v>
      </c>
      <c r="B994" s="35" t="s">
        <v>6233</v>
      </c>
    </row>
    <row r="995" spans="1:2" ht="12.75" customHeight="1">
      <c r="A995" s="36" t="s">
        <v>942</v>
      </c>
      <c r="B995" s="35" t="s">
        <v>6233</v>
      </c>
    </row>
    <row r="996" spans="1:2" ht="12.75" customHeight="1">
      <c r="A996" s="35" t="s">
        <v>943</v>
      </c>
      <c r="B996" s="35" t="s">
        <v>6233</v>
      </c>
    </row>
    <row r="997" spans="1:2" ht="12.75" customHeight="1">
      <c r="A997" s="36" t="s">
        <v>944</v>
      </c>
      <c r="B997" s="35" t="s">
        <v>6233</v>
      </c>
    </row>
    <row r="998" spans="1:2" ht="12.75" customHeight="1">
      <c r="A998" s="35" t="s">
        <v>945</v>
      </c>
      <c r="B998" s="35" t="s">
        <v>6233</v>
      </c>
    </row>
    <row r="999" spans="1:2" ht="12.75" customHeight="1">
      <c r="A999" s="36" t="s">
        <v>946</v>
      </c>
      <c r="B999" s="35" t="s">
        <v>6233</v>
      </c>
    </row>
    <row r="1000" spans="1:2" ht="12.75" customHeight="1">
      <c r="A1000" s="35" t="s">
        <v>947</v>
      </c>
      <c r="B1000" s="35" t="s">
        <v>6233</v>
      </c>
    </row>
    <row r="1001" spans="1:2" ht="12.75" customHeight="1">
      <c r="A1001" s="36" t="s">
        <v>948</v>
      </c>
      <c r="B1001" s="35" t="s">
        <v>6233</v>
      </c>
    </row>
    <row r="1002" spans="1:2" ht="12.75" customHeight="1">
      <c r="A1002" s="35" t="s">
        <v>949</v>
      </c>
      <c r="B1002" s="35" t="s">
        <v>6233</v>
      </c>
    </row>
    <row r="1003" spans="1:2" ht="12.75" customHeight="1">
      <c r="A1003" s="36" t="s">
        <v>950</v>
      </c>
      <c r="B1003" s="35" t="s">
        <v>6233</v>
      </c>
    </row>
    <row r="1004" spans="1:2" ht="12.75" customHeight="1">
      <c r="A1004" s="35" t="s">
        <v>951</v>
      </c>
      <c r="B1004" s="35" t="s">
        <v>6233</v>
      </c>
    </row>
    <row r="1005" spans="1:2" ht="12.75" customHeight="1">
      <c r="A1005" s="36" t="s">
        <v>952</v>
      </c>
      <c r="B1005" s="35" t="s">
        <v>6233</v>
      </c>
    </row>
    <row r="1006" spans="1:2" ht="12.75" customHeight="1">
      <c r="A1006" s="35" t="s">
        <v>953</v>
      </c>
      <c r="B1006" s="35" t="s">
        <v>6233</v>
      </c>
    </row>
    <row r="1007" spans="1:2" ht="12.75" customHeight="1">
      <c r="A1007" s="36" t="s">
        <v>954</v>
      </c>
      <c r="B1007" s="35" t="s">
        <v>6233</v>
      </c>
    </row>
    <row r="1008" spans="1:2" ht="12.75" customHeight="1">
      <c r="A1008" s="35" t="s">
        <v>955</v>
      </c>
      <c r="B1008" s="35" t="s">
        <v>6233</v>
      </c>
    </row>
    <row r="1009" spans="1:2" ht="12.75" customHeight="1">
      <c r="A1009" s="36" t="s">
        <v>956</v>
      </c>
      <c r="B1009" s="35" t="s">
        <v>6233</v>
      </c>
    </row>
    <row r="1010" spans="1:2" ht="12.75" customHeight="1">
      <c r="A1010" s="35" t="s">
        <v>957</v>
      </c>
      <c r="B1010" s="35" t="s">
        <v>6233</v>
      </c>
    </row>
    <row r="1011" spans="1:2" ht="12.75" customHeight="1">
      <c r="A1011" s="36" t="s">
        <v>958</v>
      </c>
      <c r="B1011" s="35" t="s">
        <v>6233</v>
      </c>
    </row>
    <row r="1012" spans="1:2" ht="12.75" customHeight="1">
      <c r="A1012" s="35" t="s">
        <v>959</v>
      </c>
      <c r="B1012" s="35" t="s">
        <v>6233</v>
      </c>
    </row>
    <row r="1013" spans="1:2" ht="12.75" customHeight="1">
      <c r="A1013" s="36" t="s">
        <v>960</v>
      </c>
      <c r="B1013" s="35" t="s">
        <v>6233</v>
      </c>
    </row>
    <row r="1014" spans="1:2" ht="12.75" customHeight="1">
      <c r="A1014" s="35" t="s">
        <v>961</v>
      </c>
      <c r="B1014" s="35" t="s">
        <v>6233</v>
      </c>
    </row>
    <row r="1015" spans="1:2" ht="12.75" customHeight="1">
      <c r="A1015" s="36" t="s">
        <v>962</v>
      </c>
      <c r="B1015" s="35" t="s">
        <v>6233</v>
      </c>
    </row>
    <row r="1016" spans="1:2" ht="12.75" customHeight="1">
      <c r="A1016" s="35" t="s">
        <v>963</v>
      </c>
      <c r="B1016" s="35" t="s">
        <v>6233</v>
      </c>
    </row>
    <row r="1017" spans="1:2" ht="12.75" customHeight="1">
      <c r="A1017" s="36" t="s">
        <v>964</v>
      </c>
      <c r="B1017" s="35" t="s">
        <v>6233</v>
      </c>
    </row>
    <row r="1018" spans="1:2" ht="12.75" customHeight="1">
      <c r="A1018" s="35" t="s">
        <v>965</v>
      </c>
      <c r="B1018" s="35" t="s">
        <v>6233</v>
      </c>
    </row>
    <row r="1019" spans="1:2" ht="12.75" customHeight="1">
      <c r="A1019" s="36" t="s">
        <v>966</v>
      </c>
      <c r="B1019" s="35" t="s">
        <v>6233</v>
      </c>
    </row>
    <row r="1020" spans="1:2" ht="12.75" customHeight="1">
      <c r="A1020" s="35" t="s">
        <v>967</v>
      </c>
      <c r="B1020" s="35" t="s">
        <v>6233</v>
      </c>
    </row>
    <row r="1021" spans="1:2" ht="12.75" customHeight="1">
      <c r="A1021" s="36" t="s">
        <v>968</v>
      </c>
      <c r="B1021" s="35" t="s">
        <v>6233</v>
      </c>
    </row>
    <row r="1022" spans="1:2" ht="12.75" customHeight="1">
      <c r="A1022" s="35" t="s">
        <v>969</v>
      </c>
      <c r="B1022" s="35" t="s">
        <v>6233</v>
      </c>
    </row>
    <row r="1023" spans="1:2" ht="12.75" customHeight="1">
      <c r="A1023" s="36" t="s">
        <v>970</v>
      </c>
      <c r="B1023" s="35" t="s">
        <v>6233</v>
      </c>
    </row>
    <row r="1024" spans="1:2" ht="12.75" customHeight="1">
      <c r="A1024" s="35" t="s">
        <v>971</v>
      </c>
      <c r="B1024" s="35" t="s">
        <v>6233</v>
      </c>
    </row>
    <row r="1025" spans="1:2" ht="12.75" customHeight="1">
      <c r="A1025" s="36" t="s">
        <v>972</v>
      </c>
      <c r="B1025" s="35" t="s">
        <v>6233</v>
      </c>
    </row>
    <row r="1026" spans="1:2" ht="12.75" customHeight="1">
      <c r="A1026" s="35" t="s">
        <v>973</v>
      </c>
      <c r="B1026" s="35" t="s">
        <v>6233</v>
      </c>
    </row>
    <row r="1027" spans="1:2" ht="12.75" customHeight="1">
      <c r="A1027" s="36" t="s">
        <v>974</v>
      </c>
      <c r="B1027" s="35" t="s">
        <v>6233</v>
      </c>
    </row>
    <row r="1028" spans="1:2" ht="12.75" customHeight="1">
      <c r="A1028" s="35" t="s">
        <v>975</v>
      </c>
      <c r="B1028" s="35" t="s">
        <v>6233</v>
      </c>
    </row>
    <row r="1029" spans="1:2" ht="12.75" customHeight="1">
      <c r="A1029" s="36" t="s">
        <v>976</v>
      </c>
      <c r="B1029" s="35" t="s">
        <v>6233</v>
      </c>
    </row>
    <row r="1030" spans="1:2" ht="12.75" customHeight="1">
      <c r="A1030" s="35" t="s">
        <v>977</v>
      </c>
      <c r="B1030" s="35" t="s">
        <v>6233</v>
      </c>
    </row>
    <row r="1031" spans="1:2" ht="12.75" customHeight="1">
      <c r="A1031" s="36" t="s">
        <v>978</v>
      </c>
      <c r="B1031" s="35" t="s">
        <v>6233</v>
      </c>
    </row>
    <row r="1032" spans="1:2" ht="12.75" customHeight="1">
      <c r="A1032" s="35" t="s">
        <v>979</v>
      </c>
      <c r="B1032" s="35" t="s">
        <v>6233</v>
      </c>
    </row>
    <row r="1033" spans="1:2" ht="12.75" customHeight="1">
      <c r="A1033" s="36" t="s">
        <v>980</v>
      </c>
      <c r="B1033" s="35" t="s">
        <v>6233</v>
      </c>
    </row>
    <row r="1034" spans="1:2" ht="12.75" customHeight="1">
      <c r="A1034" s="35" t="s">
        <v>981</v>
      </c>
      <c r="B1034" s="35" t="s">
        <v>6233</v>
      </c>
    </row>
    <row r="1035" spans="1:2" ht="12.75" customHeight="1">
      <c r="A1035" s="36" t="s">
        <v>982</v>
      </c>
      <c r="B1035" s="35" t="s">
        <v>6233</v>
      </c>
    </row>
    <row r="1036" spans="1:2" ht="12.75" customHeight="1">
      <c r="A1036" s="35" t="s">
        <v>983</v>
      </c>
      <c r="B1036" s="35" t="s">
        <v>6233</v>
      </c>
    </row>
    <row r="1037" spans="1:2" ht="12.75" customHeight="1">
      <c r="A1037" s="36" t="s">
        <v>984</v>
      </c>
      <c r="B1037" s="35" t="s">
        <v>6233</v>
      </c>
    </row>
    <row r="1038" spans="1:2" ht="12.75" customHeight="1">
      <c r="A1038" s="35" t="s">
        <v>985</v>
      </c>
      <c r="B1038" s="35" t="s">
        <v>6233</v>
      </c>
    </row>
    <row r="1039" spans="1:2" ht="12.75" customHeight="1">
      <c r="A1039" s="36" t="s">
        <v>986</v>
      </c>
      <c r="B1039" s="35" t="s">
        <v>6233</v>
      </c>
    </row>
    <row r="1040" spans="1:2" ht="12.75" customHeight="1">
      <c r="A1040" s="35" t="s">
        <v>987</v>
      </c>
      <c r="B1040" s="35" t="s">
        <v>6233</v>
      </c>
    </row>
    <row r="1041" spans="1:2" ht="12.75" customHeight="1">
      <c r="A1041" s="36" t="s">
        <v>988</v>
      </c>
      <c r="B1041" s="35" t="s">
        <v>6233</v>
      </c>
    </row>
    <row r="1042" spans="1:2" ht="12.75" customHeight="1">
      <c r="A1042" s="35" t="s">
        <v>989</v>
      </c>
      <c r="B1042" s="35" t="s">
        <v>6233</v>
      </c>
    </row>
    <row r="1043" spans="1:2" ht="12.75" customHeight="1">
      <c r="A1043" s="36" t="s">
        <v>990</v>
      </c>
      <c r="B1043" s="35" t="s">
        <v>6233</v>
      </c>
    </row>
    <row r="1044" spans="1:2" ht="12.75" customHeight="1">
      <c r="A1044" s="35" t="s">
        <v>991</v>
      </c>
      <c r="B1044" s="35" t="s">
        <v>6233</v>
      </c>
    </row>
    <row r="1045" spans="1:2" ht="12.75" customHeight="1">
      <c r="A1045" s="36" t="s">
        <v>992</v>
      </c>
      <c r="B1045" s="35" t="s">
        <v>6233</v>
      </c>
    </row>
    <row r="1046" spans="1:2" ht="12.75" customHeight="1">
      <c r="A1046" s="35" t="s">
        <v>993</v>
      </c>
      <c r="B1046" s="35" t="s">
        <v>6233</v>
      </c>
    </row>
    <row r="1047" spans="1:2" ht="12.75" customHeight="1">
      <c r="A1047" s="36" t="s">
        <v>994</v>
      </c>
      <c r="B1047" s="35" t="s">
        <v>6233</v>
      </c>
    </row>
    <row r="1048" spans="1:2" ht="12.75" customHeight="1">
      <c r="A1048" s="35" t="s">
        <v>995</v>
      </c>
      <c r="B1048" s="35" t="s">
        <v>6233</v>
      </c>
    </row>
    <row r="1049" spans="1:2" ht="12.75" customHeight="1">
      <c r="A1049" s="36" t="s">
        <v>996</v>
      </c>
      <c r="B1049" s="35" t="s">
        <v>6233</v>
      </c>
    </row>
    <row r="1050" spans="1:2" ht="12.75" customHeight="1">
      <c r="A1050" s="35" t="s">
        <v>997</v>
      </c>
      <c r="B1050" s="35" t="s">
        <v>6233</v>
      </c>
    </row>
    <row r="1051" spans="1:2" ht="12.75" customHeight="1">
      <c r="A1051" s="36" t="s">
        <v>998</v>
      </c>
      <c r="B1051" s="35" t="s">
        <v>6233</v>
      </c>
    </row>
    <row r="1052" spans="1:2" ht="12.75" customHeight="1">
      <c r="A1052" s="35" t="s">
        <v>999</v>
      </c>
      <c r="B1052" s="35" t="s">
        <v>6233</v>
      </c>
    </row>
    <row r="1053" spans="1:2" ht="12.75" customHeight="1">
      <c r="A1053" s="36" t="s">
        <v>1000</v>
      </c>
      <c r="B1053" s="35" t="s">
        <v>6233</v>
      </c>
    </row>
    <row r="1054" spans="1:2" ht="12.75" customHeight="1">
      <c r="A1054" s="35" t="s">
        <v>1001</v>
      </c>
      <c r="B1054" s="35" t="s">
        <v>6233</v>
      </c>
    </row>
    <row r="1055" spans="1:2" ht="12.75" customHeight="1">
      <c r="A1055" s="36" t="s">
        <v>1002</v>
      </c>
      <c r="B1055" s="35" t="s">
        <v>6233</v>
      </c>
    </row>
    <row r="1056" spans="1:2" ht="12.75" customHeight="1">
      <c r="A1056" s="35" t="s">
        <v>1003</v>
      </c>
      <c r="B1056" s="35" t="s">
        <v>6233</v>
      </c>
    </row>
    <row r="1057" spans="1:2" ht="12.75" customHeight="1">
      <c r="A1057" s="36" t="s">
        <v>1004</v>
      </c>
      <c r="B1057" s="35" t="s">
        <v>6233</v>
      </c>
    </row>
    <row r="1058" spans="1:2" ht="12.75" customHeight="1">
      <c r="A1058" s="35" t="s">
        <v>1005</v>
      </c>
      <c r="B1058" s="35" t="s">
        <v>6233</v>
      </c>
    </row>
    <row r="1059" spans="1:2" ht="12.75" customHeight="1">
      <c r="A1059" s="36" t="s">
        <v>1006</v>
      </c>
      <c r="B1059" s="35" t="s">
        <v>6233</v>
      </c>
    </row>
    <row r="1060" spans="1:2" ht="12.75" customHeight="1">
      <c r="A1060" s="35" t="s">
        <v>1007</v>
      </c>
      <c r="B1060" s="35" t="s">
        <v>6233</v>
      </c>
    </row>
    <row r="1061" spans="1:2" ht="12.75" customHeight="1">
      <c r="A1061" s="36" t="s">
        <v>1008</v>
      </c>
      <c r="B1061" s="35" t="s">
        <v>6233</v>
      </c>
    </row>
    <row r="1062" spans="1:2" ht="12.75" customHeight="1">
      <c r="A1062" s="35" t="s">
        <v>1009</v>
      </c>
      <c r="B1062" s="35" t="s">
        <v>6233</v>
      </c>
    </row>
    <row r="1063" spans="1:2" ht="12.75" customHeight="1">
      <c r="A1063" s="36" t="s">
        <v>1010</v>
      </c>
      <c r="B1063" s="35" t="s">
        <v>6233</v>
      </c>
    </row>
    <row r="1064" spans="1:2" ht="12.75" customHeight="1">
      <c r="A1064" s="35" t="s">
        <v>1011</v>
      </c>
      <c r="B1064" s="35" t="s">
        <v>6233</v>
      </c>
    </row>
    <row r="1065" spans="1:2" ht="12.75" customHeight="1">
      <c r="A1065" s="36" t="s">
        <v>1012</v>
      </c>
      <c r="B1065" s="35" t="s">
        <v>6233</v>
      </c>
    </row>
    <row r="1066" spans="1:2" ht="12.75" customHeight="1">
      <c r="A1066" s="35" t="s">
        <v>1013</v>
      </c>
      <c r="B1066" s="35" t="s">
        <v>6233</v>
      </c>
    </row>
    <row r="1067" spans="1:2" ht="12.75" customHeight="1">
      <c r="A1067" s="36" t="s">
        <v>1014</v>
      </c>
      <c r="B1067" s="35" t="s">
        <v>6233</v>
      </c>
    </row>
    <row r="1068" spans="1:2" ht="12.75" customHeight="1">
      <c r="A1068" s="35" t="s">
        <v>1015</v>
      </c>
      <c r="B1068" s="35" t="s">
        <v>6233</v>
      </c>
    </row>
    <row r="1069" spans="1:2" ht="12.75" customHeight="1">
      <c r="A1069" s="36" t="s">
        <v>1016</v>
      </c>
      <c r="B1069" s="35" t="s">
        <v>6233</v>
      </c>
    </row>
    <row r="1070" spans="1:2" ht="12.75" customHeight="1">
      <c r="A1070" s="35" t="s">
        <v>1017</v>
      </c>
      <c r="B1070" s="35" t="s">
        <v>6233</v>
      </c>
    </row>
    <row r="1071" spans="1:2" ht="12.75" customHeight="1">
      <c r="A1071" s="36" t="s">
        <v>1018</v>
      </c>
      <c r="B1071" s="35" t="s">
        <v>6233</v>
      </c>
    </row>
    <row r="1072" spans="1:2" ht="12.75" customHeight="1">
      <c r="A1072" s="35" t="s">
        <v>1019</v>
      </c>
      <c r="B1072" s="35" t="s">
        <v>6233</v>
      </c>
    </row>
    <row r="1073" spans="1:2" ht="12.75" customHeight="1">
      <c r="A1073" s="36" t="s">
        <v>1020</v>
      </c>
      <c r="B1073" s="35" t="s">
        <v>6233</v>
      </c>
    </row>
    <row r="1074" spans="1:2" ht="12.75" customHeight="1">
      <c r="A1074" s="35" t="s">
        <v>1021</v>
      </c>
      <c r="B1074" s="35" t="s">
        <v>6233</v>
      </c>
    </row>
    <row r="1075" spans="1:2" ht="12.75" customHeight="1">
      <c r="A1075" s="36" t="s">
        <v>1022</v>
      </c>
      <c r="B1075" s="35" t="s">
        <v>6233</v>
      </c>
    </row>
    <row r="1076" spans="1:2" ht="12.75" customHeight="1">
      <c r="A1076" s="35" t="s">
        <v>1023</v>
      </c>
      <c r="B1076" s="35" t="s">
        <v>6233</v>
      </c>
    </row>
    <row r="1077" spans="1:2" ht="12.75" customHeight="1">
      <c r="A1077" s="36" t="s">
        <v>1024</v>
      </c>
      <c r="B1077" s="35" t="s">
        <v>6233</v>
      </c>
    </row>
    <row r="1078" spans="1:2" ht="12.75" customHeight="1">
      <c r="A1078" s="35" t="s">
        <v>1025</v>
      </c>
      <c r="B1078" s="35" t="s">
        <v>2878</v>
      </c>
    </row>
    <row r="1079" spans="1:2" ht="12.75" customHeight="1">
      <c r="A1079" s="36" t="s">
        <v>1026</v>
      </c>
      <c r="B1079" s="35" t="s">
        <v>2878</v>
      </c>
    </row>
    <row r="1080" spans="1:2" ht="12.75" customHeight="1">
      <c r="A1080" s="35" t="s">
        <v>1027</v>
      </c>
      <c r="B1080" s="35" t="s">
        <v>2878</v>
      </c>
    </row>
    <row r="1081" spans="1:2" ht="12.75" customHeight="1">
      <c r="A1081" s="36" t="s">
        <v>1447</v>
      </c>
      <c r="B1081" s="35" t="s">
        <v>2878</v>
      </c>
    </row>
    <row r="1082" spans="1:2" ht="12.75" customHeight="1">
      <c r="A1082" s="35" t="s">
        <v>1448</v>
      </c>
      <c r="B1082" s="35" t="s">
        <v>6237</v>
      </c>
    </row>
    <row r="1083" spans="1:2" ht="12.75" customHeight="1">
      <c r="A1083" s="36" t="s">
        <v>1449</v>
      </c>
      <c r="B1083" s="35" t="s">
        <v>6238</v>
      </c>
    </row>
    <row r="1084" spans="1:2" ht="12.75" customHeight="1">
      <c r="A1084" s="35" t="s">
        <v>1450</v>
      </c>
      <c r="B1084" s="35" t="s">
        <v>6239</v>
      </c>
    </row>
    <row r="1085" spans="1:2" ht="12.75" customHeight="1">
      <c r="A1085" s="36" t="s">
        <v>1451</v>
      </c>
      <c r="B1085" s="35" t="s">
        <v>2878</v>
      </c>
    </row>
    <row r="1086" spans="1:2" ht="12.75" customHeight="1">
      <c r="A1086" s="35" t="s">
        <v>1452</v>
      </c>
      <c r="B1086" s="35" t="s">
        <v>6240</v>
      </c>
    </row>
    <row r="1087" spans="1:2" ht="12.75" customHeight="1">
      <c r="A1087" s="36" t="s">
        <v>1453</v>
      </c>
      <c r="B1087" s="35" t="s">
        <v>6241</v>
      </c>
    </row>
    <row r="1088" spans="1:2" ht="12.75" customHeight="1">
      <c r="A1088" s="35" t="s">
        <v>1454</v>
      </c>
      <c r="B1088" s="35" t="s">
        <v>2878</v>
      </c>
    </row>
    <row r="1089" spans="1:2" ht="12.75" customHeight="1">
      <c r="A1089" s="36" t="s">
        <v>1455</v>
      </c>
      <c r="B1089" s="35" t="s">
        <v>2878</v>
      </c>
    </row>
    <row r="1090" spans="1:2" ht="12.75" customHeight="1">
      <c r="A1090" s="35" t="s">
        <v>1456</v>
      </c>
      <c r="B1090" s="35" t="s">
        <v>2878</v>
      </c>
    </row>
    <row r="1091" spans="1:2" ht="12.75" customHeight="1">
      <c r="A1091" s="36" t="s">
        <v>1457</v>
      </c>
      <c r="B1091" s="35" t="s">
        <v>6242</v>
      </c>
    </row>
    <row r="1092" spans="1:2" ht="12.75" customHeight="1">
      <c r="A1092" s="35" t="s">
        <v>1458</v>
      </c>
      <c r="B1092" s="35" t="s">
        <v>6243</v>
      </c>
    </row>
    <row r="1093" spans="1:2" ht="12.75" customHeight="1">
      <c r="A1093" s="36" t="s">
        <v>1459</v>
      </c>
      <c r="B1093" s="35" t="s">
        <v>6244</v>
      </c>
    </row>
    <row r="1094" spans="1:2" ht="12.75" customHeight="1">
      <c r="A1094" s="35" t="s">
        <v>1460</v>
      </c>
      <c r="B1094" s="35" t="s">
        <v>2878</v>
      </c>
    </row>
    <row r="1095" spans="1:2" ht="12.75" customHeight="1">
      <c r="A1095" s="36" t="s">
        <v>1461</v>
      </c>
      <c r="B1095" s="35" t="s">
        <v>2878</v>
      </c>
    </row>
    <row r="1096" spans="1:2" ht="12.75" customHeight="1">
      <c r="A1096" s="35" t="s">
        <v>1462</v>
      </c>
      <c r="B1096" s="35" t="s">
        <v>2878</v>
      </c>
    </row>
    <row r="1097" spans="1:2" ht="12.75" customHeight="1">
      <c r="A1097" s="36" t="s">
        <v>1463</v>
      </c>
      <c r="B1097" s="35" t="s">
        <v>2878</v>
      </c>
    </row>
    <row r="1098" spans="1:2" ht="12.75" customHeight="1">
      <c r="A1098" s="35" t="s">
        <v>1464</v>
      </c>
      <c r="B1098" s="35" t="s">
        <v>2878</v>
      </c>
    </row>
    <row r="1099" spans="1:2" ht="12.75" customHeight="1">
      <c r="A1099" s="36" t="s">
        <v>1465</v>
      </c>
      <c r="B1099" s="35" t="s">
        <v>2878</v>
      </c>
    </row>
    <row r="1100" spans="1:2" ht="12.75" customHeight="1">
      <c r="A1100" s="35" t="s">
        <v>1466</v>
      </c>
      <c r="B1100" s="35" t="s">
        <v>6245</v>
      </c>
    </row>
    <row r="1101" spans="1:2" ht="12.75" customHeight="1">
      <c r="A1101" s="36" t="s">
        <v>1467</v>
      </c>
      <c r="B1101" s="35" t="s">
        <v>6246</v>
      </c>
    </row>
    <row r="1102" spans="1:2" ht="12.75" customHeight="1">
      <c r="A1102" s="35" t="s">
        <v>1468</v>
      </c>
      <c r="B1102" s="35" t="s">
        <v>6246</v>
      </c>
    </row>
    <row r="1103" spans="1:2" ht="12.75" customHeight="1">
      <c r="A1103" s="36" t="s">
        <v>1469</v>
      </c>
      <c r="B1103" s="35" t="s">
        <v>6247</v>
      </c>
    </row>
    <row r="1104" spans="1:2" ht="12.75" customHeight="1">
      <c r="A1104" s="35" t="s">
        <v>1470</v>
      </c>
      <c r="B1104" s="35" t="s">
        <v>6248</v>
      </c>
    </row>
    <row r="1105" spans="1:2" ht="12.75" customHeight="1">
      <c r="A1105" s="36" t="s">
        <v>1471</v>
      </c>
      <c r="B1105" s="35" t="s">
        <v>2878</v>
      </c>
    </row>
    <row r="1106" spans="1:2" ht="12.75" customHeight="1">
      <c r="A1106" s="35" t="s">
        <v>1472</v>
      </c>
      <c r="B1106" s="35" t="s">
        <v>6249</v>
      </c>
    </row>
    <row r="1107" spans="1:2" ht="12.75" customHeight="1">
      <c r="A1107" s="36" t="s">
        <v>1798</v>
      </c>
      <c r="B1107" s="35" t="s">
        <v>6250</v>
      </c>
    </row>
    <row r="1108" spans="1:2" ht="12.75" customHeight="1">
      <c r="A1108" s="35" t="s">
        <v>1799</v>
      </c>
      <c r="B1108" s="35" t="s">
        <v>6251</v>
      </c>
    </row>
    <row r="1109" spans="1:2" ht="12.75" customHeight="1">
      <c r="A1109" s="36" t="s">
        <v>1800</v>
      </c>
      <c r="B1109" s="35" t="s">
        <v>6252</v>
      </c>
    </row>
    <row r="1110" spans="1:2" ht="12.75" customHeight="1">
      <c r="A1110" s="35" t="s">
        <v>1801</v>
      </c>
      <c r="B1110" s="35" t="s">
        <v>6253</v>
      </c>
    </row>
    <row r="1111" spans="1:2" ht="12.75" customHeight="1">
      <c r="A1111" s="36" t="s">
        <v>1802</v>
      </c>
      <c r="B1111" s="35" t="s">
        <v>6254</v>
      </c>
    </row>
    <row r="1112" spans="1:2" ht="12.75" customHeight="1">
      <c r="A1112" s="35" t="s">
        <v>1803</v>
      </c>
      <c r="B1112" s="35" t="s">
        <v>6255</v>
      </c>
    </row>
    <row r="1113" spans="1:2" ht="12.75" customHeight="1">
      <c r="A1113" s="36" t="s">
        <v>1804</v>
      </c>
      <c r="B1113" s="35" t="s">
        <v>6256</v>
      </c>
    </row>
    <row r="1114" spans="1:2" ht="12.75" customHeight="1">
      <c r="A1114" s="35" t="s">
        <v>1805</v>
      </c>
      <c r="B1114" s="35" t="s">
        <v>6257</v>
      </c>
    </row>
    <row r="1115" spans="1:2" ht="12.75" customHeight="1">
      <c r="A1115" s="36" t="s">
        <v>1806</v>
      </c>
      <c r="B1115" s="35" t="s">
        <v>6258</v>
      </c>
    </row>
    <row r="1116" spans="1:2" ht="12.75" customHeight="1">
      <c r="A1116" s="35" t="s">
        <v>1807</v>
      </c>
      <c r="B1116" s="35" t="s">
        <v>6259</v>
      </c>
    </row>
    <row r="1117" spans="1:2" ht="12.75" customHeight="1">
      <c r="A1117" s="36" t="s">
        <v>1808</v>
      </c>
      <c r="B1117" s="35" t="s">
        <v>6260</v>
      </c>
    </row>
    <row r="1118" spans="1:2" ht="12.75" customHeight="1">
      <c r="A1118" s="35" t="s">
        <v>1809</v>
      </c>
      <c r="B1118" s="35" t="s">
        <v>6261</v>
      </c>
    </row>
    <row r="1119" spans="1:2" ht="12.75" customHeight="1">
      <c r="A1119" s="36" t="s">
        <v>1810</v>
      </c>
      <c r="B1119" s="35" t="s">
        <v>6262</v>
      </c>
    </row>
    <row r="1120" spans="1:2" ht="12.75" customHeight="1">
      <c r="A1120" s="35" t="s">
        <v>1811</v>
      </c>
      <c r="B1120" s="35" t="s">
        <v>6263</v>
      </c>
    </row>
    <row r="1121" spans="1:2" ht="12.75" customHeight="1">
      <c r="A1121" s="36" t="s">
        <v>1812</v>
      </c>
      <c r="B1121" s="35" t="s">
        <v>6264</v>
      </c>
    </row>
    <row r="1122" spans="1:2" ht="12.75" customHeight="1">
      <c r="A1122" s="35" t="s">
        <v>1813</v>
      </c>
      <c r="B1122" s="35" t="s">
        <v>2878</v>
      </c>
    </row>
    <row r="1123" spans="1:2" ht="12.75" customHeight="1">
      <c r="A1123" s="36" t="s">
        <v>1814</v>
      </c>
      <c r="B1123" s="35" t="s">
        <v>2878</v>
      </c>
    </row>
    <row r="1124" spans="1:2" ht="12.75" customHeight="1">
      <c r="A1124" s="35" t="s">
        <v>1815</v>
      </c>
      <c r="B1124" s="35" t="s">
        <v>2878</v>
      </c>
    </row>
    <row r="1125" spans="1:2" ht="12.75" customHeight="1">
      <c r="A1125" s="36" t="s">
        <v>1816</v>
      </c>
      <c r="B1125" s="35" t="s">
        <v>2878</v>
      </c>
    </row>
    <row r="1126" spans="1:2" ht="12.75" customHeight="1">
      <c r="A1126" s="35" t="s">
        <v>1817</v>
      </c>
      <c r="B1126" s="35" t="s">
        <v>2878</v>
      </c>
    </row>
    <row r="1127" spans="1:2" ht="12.75" customHeight="1">
      <c r="A1127" s="36" t="s">
        <v>1818</v>
      </c>
      <c r="B1127" s="35" t="s">
        <v>2878</v>
      </c>
    </row>
    <row r="1128" spans="1:2" ht="12.75" customHeight="1">
      <c r="A1128" s="35" t="s">
        <v>1819</v>
      </c>
      <c r="B1128" s="35" t="s">
        <v>2878</v>
      </c>
    </row>
    <row r="1129" spans="1:2" ht="12.75" customHeight="1">
      <c r="A1129" s="36" t="s">
        <v>1820</v>
      </c>
      <c r="B1129" s="35" t="s">
        <v>2878</v>
      </c>
    </row>
    <row r="1130" spans="1:2" ht="12.75" customHeight="1">
      <c r="A1130" s="35" t="s">
        <v>1821</v>
      </c>
      <c r="B1130" s="35" t="s">
        <v>2878</v>
      </c>
    </row>
    <row r="1131" spans="1:2" ht="12.75" customHeight="1">
      <c r="A1131" s="36" t="s">
        <v>1822</v>
      </c>
      <c r="B1131" s="35" t="s">
        <v>2878</v>
      </c>
    </row>
    <row r="1132" spans="1:2" ht="12.75" customHeight="1">
      <c r="A1132" s="35" t="s">
        <v>1823</v>
      </c>
      <c r="B1132" s="35" t="s">
        <v>2878</v>
      </c>
    </row>
    <row r="1133" spans="1:2" ht="12.75" customHeight="1">
      <c r="A1133" s="36" t="s">
        <v>1824</v>
      </c>
      <c r="B1133" s="35" t="s">
        <v>6265</v>
      </c>
    </row>
    <row r="1134" spans="1:2" ht="12.75" customHeight="1">
      <c r="A1134" s="35" t="s">
        <v>1825</v>
      </c>
      <c r="B1134" s="35" t="s">
        <v>6266</v>
      </c>
    </row>
    <row r="1135" spans="1:2" ht="12.75" customHeight="1">
      <c r="A1135" s="36" t="s">
        <v>1826</v>
      </c>
      <c r="B1135" s="35" t="s">
        <v>6267</v>
      </c>
    </row>
    <row r="1136" spans="1:2" ht="12.75" customHeight="1">
      <c r="A1136" s="35" t="s">
        <v>1827</v>
      </c>
      <c r="B1136" s="35" t="s">
        <v>6268</v>
      </c>
    </row>
    <row r="1137" spans="1:2" ht="12.75" customHeight="1">
      <c r="A1137" s="36" t="s">
        <v>1828</v>
      </c>
      <c r="B1137" s="35" t="s">
        <v>6269</v>
      </c>
    </row>
    <row r="1138" spans="1:2" ht="12.75" customHeight="1">
      <c r="A1138" s="35" t="s">
        <v>1829</v>
      </c>
      <c r="B1138" s="35" t="s">
        <v>6270</v>
      </c>
    </row>
    <row r="1139" spans="1:2" ht="12.75" customHeight="1">
      <c r="A1139" s="36" t="s">
        <v>1830</v>
      </c>
      <c r="B1139" s="35" t="s">
        <v>6271</v>
      </c>
    </row>
    <row r="1140" spans="1:2" ht="12.75" customHeight="1">
      <c r="A1140" s="35" t="s">
        <v>1831</v>
      </c>
      <c r="B1140" s="35" t="s">
        <v>6272</v>
      </c>
    </row>
    <row r="1141" spans="1:2" ht="12.75" customHeight="1">
      <c r="A1141" s="36" t="s">
        <v>1832</v>
      </c>
      <c r="B1141" s="35" t="s">
        <v>2878</v>
      </c>
    </row>
    <row r="1142" spans="1:2" ht="12.75" customHeight="1">
      <c r="A1142" s="35" t="s">
        <v>1833</v>
      </c>
      <c r="B1142" s="35" t="s">
        <v>2878</v>
      </c>
    </row>
    <row r="1143" spans="1:2" ht="12.75" customHeight="1">
      <c r="A1143" s="36" t="s">
        <v>1834</v>
      </c>
      <c r="B1143" s="35" t="s">
        <v>2878</v>
      </c>
    </row>
    <row r="1144" spans="1:2" ht="12.75" customHeight="1">
      <c r="A1144" s="35" t="s">
        <v>1835</v>
      </c>
      <c r="B1144" s="35" t="s">
        <v>2878</v>
      </c>
    </row>
    <row r="1145" spans="1:2" ht="12.75" customHeight="1">
      <c r="A1145" s="36" t="s">
        <v>1836</v>
      </c>
      <c r="B1145" s="35" t="s">
        <v>6273</v>
      </c>
    </row>
    <row r="1146" spans="1:2" ht="12.75" customHeight="1">
      <c r="A1146" s="35" t="s">
        <v>1837</v>
      </c>
      <c r="B1146" s="35" t="s">
        <v>2878</v>
      </c>
    </row>
    <row r="1147" spans="1:2" ht="12.75" customHeight="1">
      <c r="A1147" s="36" t="s">
        <v>1838</v>
      </c>
      <c r="B1147" s="35" t="s">
        <v>2878</v>
      </c>
    </row>
    <row r="1148" spans="1:2" ht="12.75" customHeight="1">
      <c r="A1148" s="35" t="s">
        <v>1839</v>
      </c>
      <c r="B1148" s="35" t="s">
        <v>6274</v>
      </c>
    </row>
    <row r="1149" spans="1:2" ht="12.75" customHeight="1">
      <c r="A1149" s="36" t="s">
        <v>1840</v>
      </c>
      <c r="B1149" s="35" t="s">
        <v>2878</v>
      </c>
    </row>
    <row r="1150" spans="1:2" ht="12.75" customHeight="1">
      <c r="A1150" s="35" t="s">
        <v>1841</v>
      </c>
      <c r="B1150" s="35" t="s">
        <v>2878</v>
      </c>
    </row>
    <row r="1151" spans="1:2" ht="12.75" customHeight="1">
      <c r="A1151" s="36" t="s">
        <v>1842</v>
      </c>
      <c r="B1151" s="35" t="s">
        <v>2878</v>
      </c>
    </row>
    <row r="1152" spans="1:2" ht="12.75" customHeight="1">
      <c r="A1152" s="35" t="s">
        <v>1843</v>
      </c>
      <c r="B1152" s="35" t="s">
        <v>2878</v>
      </c>
    </row>
    <row r="1153" spans="1:2" ht="12.75" customHeight="1">
      <c r="A1153" s="36" t="s">
        <v>1844</v>
      </c>
      <c r="B1153" s="35" t="s">
        <v>2878</v>
      </c>
    </row>
    <row r="1154" spans="1:2" ht="12.75" customHeight="1">
      <c r="A1154" s="35" t="s">
        <v>1845</v>
      </c>
      <c r="B1154" s="35" t="s">
        <v>2878</v>
      </c>
    </row>
    <row r="1155" spans="1:2" ht="12.75" customHeight="1">
      <c r="A1155" s="36" t="s">
        <v>1846</v>
      </c>
      <c r="B1155" s="35" t="s">
        <v>2878</v>
      </c>
    </row>
    <row r="1156" spans="1:2" ht="12.75" customHeight="1">
      <c r="A1156" s="35" t="s">
        <v>1847</v>
      </c>
      <c r="B1156" s="35" t="s">
        <v>2878</v>
      </c>
    </row>
    <row r="1157" spans="1:2" ht="12.75" customHeight="1">
      <c r="A1157" s="36" t="s">
        <v>1848</v>
      </c>
      <c r="B1157" s="35" t="s">
        <v>6275</v>
      </c>
    </row>
    <row r="1158" spans="1:2" ht="12.75" customHeight="1">
      <c r="A1158" s="35" t="s">
        <v>1849</v>
      </c>
      <c r="B1158" s="35" t="s">
        <v>6276</v>
      </c>
    </row>
    <row r="1159" spans="1:2" ht="12.75" customHeight="1">
      <c r="A1159" s="36" t="s">
        <v>1850</v>
      </c>
      <c r="B1159" s="35" t="s">
        <v>6277</v>
      </c>
    </row>
    <row r="1160" spans="1:2" ht="12.75" customHeight="1">
      <c r="A1160" s="35" t="s">
        <v>1851</v>
      </c>
      <c r="B1160" s="35" t="s">
        <v>6278</v>
      </c>
    </row>
    <row r="1161" spans="1:2" ht="12.75" customHeight="1">
      <c r="A1161" s="36" t="s">
        <v>1852</v>
      </c>
      <c r="B1161" s="35" t="s">
        <v>6279</v>
      </c>
    </row>
    <row r="1162" spans="1:2" ht="12.75" customHeight="1">
      <c r="A1162" s="35" t="s">
        <v>1853</v>
      </c>
      <c r="B1162" s="35" t="s">
        <v>2878</v>
      </c>
    </row>
    <row r="1163" spans="1:2" ht="12.75" customHeight="1">
      <c r="A1163" s="36" t="s">
        <v>1854</v>
      </c>
      <c r="B1163" s="35" t="s">
        <v>2878</v>
      </c>
    </row>
    <row r="1164" spans="1:2" ht="12.75" customHeight="1">
      <c r="A1164" s="35" t="s">
        <v>1855</v>
      </c>
      <c r="B1164" s="35" t="s">
        <v>6280</v>
      </c>
    </row>
    <row r="1165" spans="1:2" ht="12.75" customHeight="1">
      <c r="A1165" s="36" t="s">
        <v>1856</v>
      </c>
      <c r="B1165" s="35" t="s">
        <v>6281</v>
      </c>
    </row>
    <row r="1166" spans="1:2" ht="12.75" customHeight="1">
      <c r="A1166" s="35" t="s">
        <v>1857</v>
      </c>
      <c r="B1166" s="35" t="s">
        <v>2878</v>
      </c>
    </row>
    <row r="1167" spans="1:2" ht="12.75" customHeight="1">
      <c r="A1167" s="36" t="s">
        <v>1858</v>
      </c>
      <c r="B1167" s="35" t="s">
        <v>6282</v>
      </c>
    </row>
    <row r="1168" spans="1:2" ht="12.75" customHeight="1">
      <c r="A1168" s="35" t="s">
        <v>1859</v>
      </c>
      <c r="B1168" s="35" t="s">
        <v>2878</v>
      </c>
    </row>
    <row r="1169" spans="1:2" ht="12.75" customHeight="1">
      <c r="A1169" s="36" t="s">
        <v>1860</v>
      </c>
      <c r="B1169" s="35" t="s">
        <v>2878</v>
      </c>
    </row>
    <row r="1170" spans="1:2" ht="12.75" customHeight="1">
      <c r="A1170" s="35" t="s">
        <v>1861</v>
      </c>
      <c r="B1170" s="35" t="s">
        <v>2878</v>
      </c>
    </row>
    <row r="1171" spans="1:2" ht="12.75" customHeight="1">
      <c r="A1171" s="36" t="s">
        <v>1862</v>
      </c>
      <c r="B1171" s="35" t="s">
        <v>2878</v>
      </c>
    </row>
    <row r="1172" spans="1:2" ht="12.75" customHeight="1">
      <c r="A1172" s="35" t="s">
        <v>1863</v>
      </c>
      <c r="B1172" s="35" t="s">
        <v>2878</v>
      </c>
    </row>
    <row r="1173" spans="1:2" ht="12.75" customHeight="1">
      <c r="A1173" s="36" t="s">
        <v>1864</v>
      </c>
      <c r="B1173" s="35" t="s">
        <v>2878</v>
      </c>
    </row>
    <row r="1174" spans="1:2" ht="12.75" customHeight="1">
      <c r="A1174" s="35" t="s">
        <v>1865</v>
      </c>
      <c r="B1174" s="35" t="s">
        <v>6283</v>
      </c>
    </row>
    <row r="1175" spans="1:2" ht="12.75" customHeight="1">
      <c r="A1175" s="36" t="s">
        <v>1473</v>
      </c>
      <c r="B1175" s="35" t="s">
        <v>2878</v>
      </c>
    </row>
    <row r="1176" spans="1:2" ht="12.75" customHeight="1">
      <c r="A1176" s="35" t="s">
        <v>1474</v>
      </c>
      <c r="B1176" s="35" t="s">
        <v>2878</v>
      </c>
    </row>
    <row r="1177" spans="1:2" ht="12.75" customHeight="1">
      <c r="A1177" s="36" t="s">
        <v>1475</v>
      </c>
      <c r="B1177" s="35" t="s">
        <v>2878</v>
      </c>
    </row>
    <row r="1178" spans="1:2" ht="12.75" customHeight="1">
      <c r="A1178" s="35" t="s">
        <v>1476</v>
      </c>
      <c r="B1178" s="35" t="s">
        <v>2878</v>
      </c>
    </row>
    <row r="1179" spans="1:2" ht="12.75" customHeight="1">
      <c r="A1179" s="36" t="s">
        <v>1477</v>
      </c>
      <c r="B1179" s="35" t="s">
        <v>2878</v>
      </c>
    </row>
    <row r="1180" spans="1:2" ht="12.75" customHeight="1">
      <c r="A1180" s="35" t="s">
        <v>1478</v>
      </c>
      <c r="B1180" s="35" t="s">
        <v>2878</v>
      </c>
    </row>
    <row r="1181" spans="1:2" ht="12.75" customHeight="1">
      <c r="A1181" s="36" t="s">
        <v>1479</v>
      </c>
      <c r="B1181" s="35" t="s">
        <v>2878</v>
      </c>
    </row>
    <row r="1182" spans="1:2" ht="12.75" customHeight="1">
      <c r="A1182" s="35" t="s">
        <v>1480</v>
      </c>
      <c r="B1182" s="35" t="s">
        <v>2878</v>
      </c>
    </row>
    <row r="1183" spans="1:2" ht="12.75" customHeight="1">
      <c r="A1183" s="36" t="s">
        <v>1481</v>
      </c>
      <c r="B1183" s="35" t="s">
        <v>2878</v>
      </c>
    </row>
    <row r="1184" spans="1:2" ht="12.75" customHeight="1">
      <c r="A1184" s="35" t="s">
        <v>1482</v>
      </c>
      <c r="B1184" s="35" t="s">
        <v>2878</v>
      </c>
    </row>
    <row r="1185" spans="1:2" ht="12.75" customHeight="1">
      <c r="A1185" s="36" t="s">
        <v>1483</v>
      </c>
      <c r="B1185" s="35" t="s">
        <v>2878</v>
      </c>
    </row>
    <row r="1186" spans="1:2" ht="12.75" customHeight="1">
      <c r="A1186" s="35" t="s">
        <v>1481</v>
      </c>
      <c r="B1186" s="35" t="s">
        <v>2878</v>
      </c>
    </row>
    <row r="1187" spans="1:2" ht="12.75" customHeight="1">
      <c r="A1187" s="36" t="s">
        <v>1484</v>
      </c>
      <c r="B1187" s="35" t="s">
        <v>2878</v>
      </c>
    </row>
    <row r="1188" spans="1:2" ht="12.75" customHeight="1">
      <c r="A1188" s="35" t="s">
        <v>1485</v>
      </c>
      <c r="B1188" s="35" t="s">
        <v>2878</v>
      </c>
    </row>
    <row r="1189" spans="1:2" ht="12.75" customHeight="1">
      <c r="A1189" s="36" t="s">
        <v>1486</v>
      </c>
      <c r="B1189" s="35" t="s">
        <v>2878</v>
      </c>
    </row>
    <row r="1190" spans="1:2" ht="12.75" customHeight="1">
      <c r="A1190" s="35" t="s">
        <v>1487</v>
      </c>
      <c r="B1190" s="35" t="s">
        <v>2878</v>
      </c>
    </row>
    <row r="1191" spans="1:2" ht="12.75" customHeight="1">
      <c r="A1191" s="36" t="s">
        <v>1488</v>
      </c>
      <c r="B1191" s="35" t="s">
        <v>2878</v>
      </c>
    </row>
    <row r="1192" spans="1:2" ht="12.75" customHeight="1">
      <c r="A1192" s="35" t="s">
        <v>1489</v>
      </c>
      <c r="B1192" s="35" t="s">
        <v>2878</v>
      </c>
    </row>
    <row r="1193" spans="1:2" ht="12.75" customHeight="1">
      <c r="A1193" s="36" t="s">
        <v>1490</v>
      </c>
      <c r="B1193" s="35" t="s">
        <v>2878</v>
      </c>
    </row>
    <row r="1194" spans="1:2" ht="12.75" customHeight="1">
      <c r="A1194" s="35" t="s">
        <v>1491</v>
      </c>
      <c r="B1194" s="35" t="s">
        <v>2878</v>
      </c>
    </row>
    <row r="1195" spans="1:2" ht="12.75" customHeight="1">
      <c r="A1195" s="36" t="s">
        <v>1492</v>
      </c>
      <c r="B1195" s="35" t="s">
        <v>2878</v>
      </c>
    </row>
    <row r="1196" spans="1:2" ht="12.75" customHeight="1">
      <c r="A1196" s="35" t="s">
        <v>1493</v>
      </c>
      <c r="B1196" s="35" t="s">
        <v>2878</v>
      </c>
    </row>
    <row r="1197" spans="1:2" ht="12.75" customHeight="1">
      <c r="A1197" s="36" t="s">
        <v>1494</v>
      </c>
      <c r="B1197" s="35" t="s">
        <v>2878</v>
      </c>
    </row>
    <row r="1198" spans="1:2" ht="12.75" customHeight="1">
      <c r="A1198" s="35" t="s">
        <v>1495</v>
      </c>
      <c r="B1198" s="35" t="s">
        <v>2878</v>
      </c>
    </row>
    <row r="1199" spans="1:2" ht="12.75" customHeight="1">
      <c r="A1199" s="36" t="s">
        <v>1488</v>
      </c>
      <c r="B1199" s="35" t="s">
        <v>2878</v>
      </c>
    </row>
    <row r="1200" spans="1:2" ht="12.75" customHeight="1">
      <c r="A1200" s="35" t="s">
        <v>1492</v>
      </c>
      <c r="B1200" s="35" t="s">
        <v>2878</v>
      </c>
    </row>
    <row r="1201" spans="1:2" ht="12.75" customHeight="1">
      <c r="A1201" s="36" t="s">
        <v>1496</v>
      </c>
      <c r="B1201" s="35" t="s">
        <v>2878</v>
      </c>
    </row>
    <row r="1202" spans="1:2" ht="12.75" customHeight="1">
      <c r="A1202" s="35" t="s">
        <v>1497</v>
      </c>
      <c r="B1202" s="35" t="s">
        <v>2878</v>
      </c>
    </row>
    <row r="1203" spans="1:2" ht="12.75" customHeight="1">
      <c r="A1203" s="36" t="s">
        <v>1498</v>
      </c>
      <c r="B1203" s="35" t="s">
        <v>2878</v>
      </c>
    </row>
    <row r="1204" spans="1:2" ht="12.75" customHeight="1">
      <c r="A1204" s="35" t="s">
        <v>1499</v>
      </c>
      <c r="B1204" s="35" t="s">
        <v>2878</v>
      </c>
    </row>
    <row r="1205" spans="1:2" ht="12.75" customHeight="1">
      <c r="A1205" s="36" t="s">
        <v>1500</v>
      </c>
      <c r="B1205" s="35" t="s">
        <v>2878</v>
      </c>
    </row>
    <row r="1206" spans="1:2" ht="12.75" customHeight="1">
      <c r="A1206" s="35" t="s">
        <v>1501</v>
      </c>
      <c r="B1206" s="35" t="s">
        <v>2878</v>
      </c>
    </row>
    <row r="1207" spans="1:2" ht="12.75" customHeight="1">
      <c r="A1207" s="36" t="s">
        <v>1502</v>
      </c>
      <c r="B1207" s="35" t="s">
        <v>2878</v>
      </c>
    </row>
    <row r="1208" spans="1:2" ht="12.75" customHeight="1">
      <c r="A1208" s="35" t="s">
        <v>1503</v>
      </c>
      <c r="B1208" s="35" t="s">
        <v>2878</v>
      </c>
    </row>
    <row r="1209" spans="1:2" ht="12.75" customHeight="1">
      <c r="A1209" s="36" t="s">
        <v>1504</v>
      </c>
      <c r="B1209" s="35" t="s">
        <v>2878</v>
      </c>
    </row>
    <row r="1210" spans="1:2" ht="12.75" customHeight="1">
      <c r="A1210" s="35" t="s">
        <v>1481</v>
      </c>
      <c r="B1210" s="35" t="s">
        <v>2878</v>
      </c>
    </row>
    <row r="1211" spans="1:2" ht="12.75" customHeight="1">
      <c r="A1211" s="36" t="s">
        <v>1490</v>
      </c>
      <c r="B1211" s="35" t="s">
        <v>2878</v>
      </c>
    </row>
    <row r="1212" spans="1:2" ht="12.75" customHeight="1">
      <c r="A1212" s="35" t="s">
        <v>1493</v>
      </c>
      <c r="B1212" s="35" t="s">
        <v>2878</v>
      </c>
    </row>
    <row r="1213" spans="1:2" ht="12.75" customHeight="1">
      <c r="A1213" s="36" t="s">
        <v>1505</v>
      </c>
      <c r="B1213" s="35" t="s">
        <v>2878</v>
      </c>
    </row>
    <row r="1214" spans="1:2" ht="12.75" customHeight="1">
      <c r="A1214" s="35" t="s">
        <v>1538</v>
      </c>
      <c r="B1214" s="35" t="s">
        <v>2878</v>
      </c>
    </row>
    <row r="1215" spans="1:2" ht="12.75" customHeight="1">
      <c r="A1215" s="36" t="s">
        <v>1506</v>
      </c>
      <c r="B1215" s="35" t="s">
        <v>2878</v>
      </c>
    </row>
    <row r="1216" spans="1:2" ht="12.75" customHeight="1">
      <c r="A1216" s="35" t="s">
        <v>1507</v>
      </c>
      <c r="B1216" s="35" t="s">
        <v>2878</v>
      </c>
    </row>
    <row r="1217" spans="1:2" ht="12.75" customHeight="1">
      <c r="A1217" s="36" t="s">
        <v>1508</v>
      </c>
      <c r="B1217" s="35" t="s">
        <v>2878</v>
      </c>
    </row>
    <row r="1218" spans="1:2" ht="12.75" customHeight="1">
      <c r="A1218" s="35" t="s">
        <v>1509</v>
      </c>
      <c r="B1218" s="35" t="s">
        <v>2878</v>
      </c>
    </row>
    <row r="1219" spans="1:2" ht="12.75" customHeight="1">
      <c r="A1219" s="36" t="s">
        <v>1510</v>
      </c>
      <c r="B1219" s="35" t="s">
        <v>2878</v>
      </c>
    </row>
    <row r="1220" spans="1:2" ht="12.75" customHeight="1">
      <c r="A1220" s="35" t="s">
        <v>1481</v>
      </c>
      <c r="B1220" s="35" t="s">
        <v>2878</v>
      </c>
    </row>
    <row r="1221" spans="1:2" ht="12.75" customHeight="1">
      <c r="A1221" s="36" t="s">
        <v>1511</v>
      </c>
      <c r="B1221" s="35" t="s">
        <v>2878</v>
      </c>
    </row>
    <row r="1222" spans="1:2" ht="12.75" customHeight="1">
      <c r="A1222" s="35" t="s">
        <v>1512</v>
      </c>
      <c r="B1222" s="35" t="s">
        <v>2878</v>
      </c>
    </row>
    <row r="1223" spans="1:2" ht="12.75" customHeight="1">
      <c r="A1223" s="36" t="s">
        <v>1513</v>
      </c>
      <c r="B1223" s="35" t="s">
        <v>2878</v>
      </c>
    </row>
    <row r="1224" spans="1:2" ht="12.75" customHeight="1">
      <c r="A1224" s="35" t="s">
        <v>1514</v>
      </c>
      <c r="B1224" s="35" t="s">
        <v>2878</v>
      </c>
    </row>
    <row r="1225" spans="1:2" ht="12.75" customHeight="1">
      <c r="A1225" s="36" t="s">
        <v>1515</v>
      </c>
      <c r="B1225" s="35" t="s">
        <v>2878</v>
      </c>
    </row>
    <row r="1226" spans="1:2" ht="12.75" customHeight="1">
      <c r="A1226" s="35" t="s">
        <v>1516</v>
      </c>
      <c r="B1226" s="35" t="s">
        <v>2878</v>
      </c>
    </row>
    <row r="1227" spans="1:2" ht="12.75" customHeight="1">
      <c r="A1227" s="36" t="s">
        <v>1517</v>
      </c>
      <c r="B1227" s="35" t="s">
        <v>2878</v>
      </c>
    </row>
    <row r="1228" spans="1:2" ht="12.75" customHeight="1">
      <c r="A1228" s="35" t="s">
        <v>1518</v>
      </c>
      <c r="B1228" s="35" t="s">
        <v>2878</v>
      </c>
    </row>
    <row r="1229" spans="1:2" ht="12.75" customHeight="1">
      <c r="A1229" s="36" t="s">
        <v>1519</v>
      </c>
      <c r="B1229" s="35" t="s">
        <v>2878</v>
      </c>
    </row>
    <row r="1230" spans="1:2" ht="12.75" customHeight="1">
      <c r="A1230" s="35" t="s">
        <v>1520</v>
      </c>
      <c r="B1230" s="35" t="s">
        <v>2878</v>
      </c>
    </row>
    <row r="1231" spans="1:2" ht="12.75" customHeight="1">
      <c r="A1231" s="36" t="s">
        <v>1521</v>
      </c>
      <c r="B1231" s="35" t="s">
        <v>2878</v>
      </c>
    </row>
    <row r="1232" spans="1:2" ht="12.75" customHeight="1">
      <c r="A1232" s="35" t="s">
        <v>1522</v>
      </c>
      <c r="B1232" s="35" t="s">
        <v>2878</v>
      </c>
    </row>
    <row r="1233" spans="1:2" ht="12.75" customHeight="1">
      <c r="A1233" s="36" t="s">
        <v>1523</v>
      </c>
      <c r="B1233" s="35" t="s">
        <v>2878</v>
      </c>
    </row>
    <row r="1234" spans="1:2" ht="12.75" customHeight="1">
      <c r="A1234" s="35" t="s">
        <v>1524</v>
      </c>
      <c r="B1234" s="35" t="s">
        <v>2878</v>
      </c>
    </row>
    <row r="1235" spans="1:2" ht="12.75" customHeight="1">
      <c r="A1235" s="36" t="s">
        <v>1525</v>
      </c>
      <c r="B1235" s="35" t="s">
        <v>2878</v>
      </c>
    </row>
    <row r="1236" spans="1:2" ht="12.75" customHeight="1">
      <c r="A1236" s="35" t="s">
        <v>1526</v>
      </c>
      <c r="B1236" s="35" t="s">
        <v>2878</v>
      </c>
    </row>
    <row r="1237" spans="1:2" ht="12.75" customHeight="1">
      <c r="A1237" s="36" t="s">
        <v>1527</v>
      </c>
      <c r="B1237" s="35" t="s">
        <v>2878</v>
      </c>
    </row>
    <row r="1238" spans="1:2" ht="12.75" customHeight="1">
      <c r="A1238" s="35" t="s">
        <v>1528</v>
      </c>
      <c r="B1238" s="35" t="s">
        <v>2878</v>
      </c>
    </row>
    <row r="1239" spans="1:2" ht="12.75" customHeight="1">
      <c r="A1239" s="36" t="s">
        <v>1529</v>
      </c>
      <c r="B1239" s="35" t="s">
        <v>2878</v>
      </c>
    </row>
    <row r="1240" spans="1:2" ht="12.75" customHeight="1">
      <c r="A1240" s="35" t="s">
        <v>1530</v>
      </c>
      <c r="B1240" s="35" t="s">
        <v>2878</v>
      </c>
    </row>
    <row r="1241" spans="1:2" ht="12.75" customHeight="1">
      <c r="A1241" s="36" t="s">
        <v>1531</v>
      </c>
      <c r="B1241" s="35" t="s">
        <v>2878</v>
      </c>
    </row>
    <row r="1242" spans="1:2" ht="12.75" customHeight="1">
      <c r="A1242" s="35" t="s">
        <v>1532</v>
      </c>
      <c r="B1242" s="35" t="s">
        <v>2878</v>
      </c>
    </row>
    <row r="1243" spans="1:2" ht="12.75" customHeight="1">
      <c r="A1243" s="36" t="s">
        <v>1533</v>
      </c>
      <c r="B1243" s="35" t="s">
        <v>2878</v>
      </c>
    </row>
    <row r="1244" spans="1:2" ht="12.75" customHeight="1">
      <c r="A1244" s="35" t="s">
        <v>1534</v>
      </c>
      <c r="B1244" s="35" t="s">
        <v>2878</v>
      </c>
    </row>
    <row r="1245" spans="1:2" ht="12.75" customHeight="1">
      <c r="A1245" s="36" t="s">
        <v>1535</v>
      </c>
      <c r="B1245" s="35" t="s">
        <v>2878</v>
      </c>
    </row>
    <row r="1246" spans="1:2" ht="12.75" customHeight="1">
      <c r="A1246" s="35" t="s">
        <v>1536</v>
      </c>
      <c r="B1246" s="35" t="s">
        <v>2878</v>
      </c>
    </row>
    <row r="1247" spans="1:2" ht="12.75" customHeight="1">
      <c r="A1247" s="36" t="s">
        <v>1537</v>
      </c>
      <c r="B1247" s="35" t="s">
        <v>2878</v>
      </c>
    </row>
    <row r="1248" spans="1:2" ht="12.75" customHeight="1">
      <c r="A1248" s="35" t="s">
        <v>1538</v>
      </c>
      <c r="B1248" s="35" t="s">
        <v>2878</v>
      </c>
    </row>
    <row r="1249" spans="1:2" ht="12.75" customHeight="1">
      <c r="A1249" s="36" t="s">
        <v>1866</v>
      </c>
      <c r="B1249" s="35" t="s">
        <v>2878</v>
      </c>
    </row>
    <row r="1250" spans="1:2" ht="12.75" customHeight="1">
      <c r="A1250" s="35" t="s">
        <v>1867</v>
      </c>
      <c r="B1250" s="35" t="s">
        <v>2878</v>
      </c>
    </row>
    <row r="1251" spans="1:2" ht="12.75" customHeight="1">
      <c r="A1251" s="36" t="s">
        <v>1868</v>
      </c>
      <c r="B1251" s="35" t="s">
        <v>2878</v>
      </c>
    </row>
    <row r="1252" spans="1:2" ht="12.75" customHeight="1">
      <c r="A1252" s="35" t="s">
        <v>1869</v>
      </c>
      <c r="B1252" s="35" t="s">
        <v>2878</v>
      </c>
    </row>
    <row r="1253" spans="1:2" ht="12.75" customHeight="1">
      <c r="A1253" s="36" t="s">
        <v>1870</v>
      </c>
      <c r="B1253" s="35" t="s">
        <v>2878</v>
      </c>
    </row>
    <row r="1254" spans="1:2" ht="12.75" customHeight="1">
      <c r="A1254" s="35" t="s">
        <v>1871</v>
      </c>
      <c r="B1254" s="35" t="s">
        <v>2878</v>
      </c>
    </row>
    <row r="1255" spans="1:2" ht="12.75" customHeight="1">
      <c r="A1255" s="36" t="s">
        <v>1872</v>
      </c>
      <c r="B1255" s="35" t="s">
        <v>2878</v>
      </c>
    </row>
    <row r="1256" spans="1:2" ht="12.75" customHeight="1">
      <c r="A1256" s="35" t="s">
        <v>1873</v>
      </c>
      <c r="B1256" s="35" t="s">
        <v>2878</v>
      </c>
    </row>
    <row r="1257" spans="1:2" ht="12.75" customHeight="1">
      <c r="A1257" s="36" t="s">
        <v>1874</v>
      </c>
      <c r="B1257" s="35" t="s">
        <v>2878</v>
      </c>
    </row>
    <row r="1258" spans="1:2" ht="12.75" customHeight="1">
      <c r="A1258" s="35" t="s">
        <v>1875</v>
      </c>
      <c r="B1258" s="35" t="s">
        <v>2878</v>
      </c>
    </row>
    <row r="1259" spans="1:2" ht="12.75" customHeight="1">
      <c r="A1259" s="36" t="s">
        <v>1876</v>
      </c>
      <c r="B1259" s="35" t="s">
        <v>2878</v>
      </c>
    </row>
    <row r="1260" spans="1:2" ht="12.75" customHeight="1">
      <c r="A1260" s="35" t="s">
        <v>1877</v>
      </c>
      <c r="B1260" s="35" t="s">
        <v>2878</v>
      </c>
    </row>
    <row r="1261" spans="1:2" ht="12.75" customHeight="1">
      <c r="A1261" s="36" t="s">
        <v>1878</v>
      </c>
      <c r="B1261" s="35" t="s">
        <v>2878</v>
      </c>
    </row>
    <row r="1262" spans="1:2" ht="12.75" customHeight="1">
      <c r="A1262" s="35" t="s">
        <v>1879</v>
      </c>
      <c r="B1262" s="35" t="s">
        <v>2878</v>
      </c>
    </row>
    <row r="1263" spans="1:2" ht="12.75" customHeight="1">
      <c r="A1263" s="36" t="s">
        <v>1880</v>
      </c>
      <c r="B1263" s="35" t="s">
        <v>2878</v>
      </c>
    </row>
    <row r="1264" spans="1:2" ht="12.75" customHeight="1">
      <c r="A1264" s="35" t="s">
        <v>1881</v>
      </c>
      <c r="B1264" s="35" t="s">
        <v>2878</v>
      </c>
    </row>
    <row r="1265" spans="1:2" ht="12.75" customHeight="1">
      <c r="A1265" s="36" t="s">
        <v>1882</v>
      </c>
      <c r="B1265" s="35" t="s">
        <v>2878</v>
      </c>
    </row>
    <row r="1266" spans="1:2" ht="12.75" customHeight="1">
      <c r="A1266" s="35" t="s">
        <v>1883</v>
      </c>
      <c r="B1266" s="35" t="s">
        <v>2878</v>
      </c>
    </row>
    <row r="1267" spans="1:2" ht="12.75" customHeight="1">
      <c r="A1267" s="36" t="s">
        <v>1884</v>
      </c>
      <c r="B1267" s="35" t="s">
        <v>2878</v>
      </c>
    </row>
    <row r="1268" spans="1:2" ht="12.75" customHeight="1">
      <c r="A1268" s="35" t="s">
        <v>1885</v>
      </c>
      <c r="B1268" s="35" t="s">
        <v>2878</v>
      </c>
    </row>
    <row r="1269" spans="1:2" ht="12.75" customHeight="1">
      <c r="A1269" s="36" t="s">
        <v>1886</v>
      </c>
      <c r="B1269" s="35" t="s">
        <v>2878</v>
      </c>
    </row>
    <row r="1270" spans="1:2" ht="12.75" customHeight="1">
      <c r="A1270" s="35" t="s">
        <v>1887</v>
      </c>
      <c r="B1270" s="35" t="s">
        <v>2878</v>
      </c>
    </row>
    <row r="1271" spans="1:2" ht="12.75" customHeight="1">
      <c r="A1271" s="36" t="s">
        <v>1888</v>
      </c>
      <c r="B1271" s="35" t="s">
        <v>2878</v>
      </c>
    </row>
    <row r="1272" spans="1:2" ht="12.75" customHeight="1">
      <c r="A1272" s="35" t="s">
        <v>1889</v>
      </c>
      <c r="B1272" s="35" t="s">
        <v>2878</v>
      </c>
    </row>
    <row r="1273" spans="1:2" ht="12.75" customHeight="1">
      <c r="A1273" s="36" t="s">
        <v>1890</v>
      </c>
      <c r="B1273" s="35" t="s">
        <v>2878</v>
      </c>
    </row>
    <row r="1274" spans="1:2" ht="12.75" customHeight="1">
      <c r="A1274" s="35" t="s">
        <v>1891</v>
      </c>
      <c r="B1274" s="35" t="s">
        <v>2878</v>
      </c>
    </row>
    <row r="1275" spans="1:2" ht="12.75" customHeight="1">
      <c r="A1275" s="36" t="s">
        <v>1892</v>
      </c>
      <c r="B1275" s="35" t="s">
        <v>2878</v>
      </c>
    </row>
    <row r="1276" spans="1:2" ht="12.75" customHeight="1">
      <c r="A1276" s="35" t="s">
        <v>1893</v>
      </c>
      <c r="B1276" s="35" t="s">
        <v>2878</v>
      </c>
    </row>
    <row r="1277" spans="1:2" ht="12.75" customHeight="1">
      <c r="A1277" s="36" t="s">
        <v>1894</v>
      </c>
      <c r="B1277" s="35" t="s">
        <v>2878</v>
      </c>
    </row>
    <row r="1278" spans="1:2" ht="12.75" customHeight="1">
      <c r="A1278" s="35" t="s">
        <v>1895</v>
      </c>
      <c r="B1278" s="35" t="s">
        <v>2878</v>
      </c>
    </row>
    <row r="1279" spans="1:2" ht="12.75" customHeight="1">
      <c r="A1279" s="36" t="s">
        <v>1896</v>
      </c>
      <c r="B1279" s="35" t="s">
        <v>2878</v>
      </c>
    </row>
    <row r="1280" spans="1:2" ht="12.75" customHeight="1">
      <c r="A1280" s="35" t="s">
        <v>1897</v>
      </c>
      <c r="B1280" s="35" t="s">
        <v>2878</v>
      </c>
    </row>
    <row r="1281" spans="1:2" ht="12.75" customHeight="1">
      <c r="A1281" s="36" t="s">
        <v>1898</v>
      </c>
      <c r="B1281" s="35" t="s">
        <v>2878</v>
      </c>
    </row>
    <row r="1282" spans="1:2" ht="12.75" customHeight="1">
      <c r="A1282" s="35" t="s">
        <v>1899</v>
      </c>
      <c r="B1282" s="35" t="s">
        <v>2878</v>
      </c>
    </row>
    <row r="1283" spans="1:2" ht="12.75" customHeight="1">
      <c r="A1283" s="36" t="s">
        <v>1900</v>
      </c>
      <c r="B1283" s="35" t="s">
        <v>2878</v>
      </c>
    </row>
    <row r="1284" spans="1:2" ht="12.75" customHeight="1">
      <c r="A1284" s="35" t="s">
        <v>1901</v>
      </c>
      <c r="B1284" s="35" t="s">
        <v>2878</v>
      </c>
    </row>
    <row r="1285" spans="1:2" ht="12.75" customHeight="1">
      <c r="A1285" s="36" t="s">
        <v>1902</v>
      </c>
      <c r="B1285" s="35" t="s">
        <v>2878</v>
      </c>
    </row>
    <row r="1286" spans="1:2" ht="12.75" customHeight="1">
      <c r="A1286" s="35" t="s">
        <v>1903</v>
      </c>
      <c r="B1286" s="35" t="s">
        <v>2878</v>
      </c>
    </row>
    <row r="1287" spans="1:2" ht="12.75" customHeight="1">
      <c r="A1287" s="36" t="s">
        <v>1904</v>
      </c>
      <c r="B1287" s="35" t="s">
        <v>6284</v>
      </c>
    </row>
    <row r="1288" spans="1:2" ht="12.75" customHeight="1">
      <c r="A1288" s="35" t="s">
        <v>1905</v>
      </c>
      <c r="B1288" s="35" t="s">
        <v>6285</v>
      </c>
    </row>
    <row r="1289" spans="1:2" ht="12.75" customHeight="1">
      <c r="A1289" s="36" t="s">
        <v>1906</v>
      </c>
      <c r="B1289" s="35" t="s">
        <v>6286</v>
      </c>
    </row>
    <row r="1290" spans="1:2" ht="12.75" customHeight="1">
      <c r="A1290" s="35" t="s">
        <v>1907</v>
      </c>
      <c r="B1290" s="35" t="s">
        <v>6287</v>
      </c>
    </row>
    <row r="1291" spans="1:2" ht="12.75" customHeight="1">
      <c r="A1291" s="36" t="s">
        <v>1908</v>
      </c>
      <c r="B1291" s="35" t="s">
        <v>6288</v>
      </c>
    </row>
    <row r="1292" spans="1:2" ht="12.75" customHeight="1">
      <c r="A1292" s="35" t="s">
        <v>1909</v>
      </c>
      <c r="B1292" s="35" t="s">
        <v>6288</v>
      </c>
    </row>
    <row r="1293" spans="1:2" ht="12.75" customHeight="1">
      <c r="A1293" s="36" t="s">
        <v>1910</v>
      </c>
      <c r="B1293" s="35" t="s">
        <v>6289</v>
      </c>
    </row>
    <row r="1294" spans="1:2" ht="12.75" customHeight="1">
      <c r="A1294" s="35" t="s">
        <v>1911</v>
      </c>
      <c r="B1294" s="35" t="s">
        <v>6290</v>
      </c>
    </row>
    <row r="1295" spans="1:2" ht="12.75" customHeight="1">
      <c r="A1295" s="36" t="s">
        <v>1912</v>
      </c>
      <c r="B1295" s="35" t="s">
        <v>6291</v>
      </c>
    </row>
    <row r="1296" spans="1:2" ht="12.75" customHeight="1">
      <c r="A1296" s="35" t="s">
        <v>1913</v>
      </c>
      <c r="B1296" s="35" t="s">
        <v>6292</v>
      </c>
    </row>
    <row r="1297" spans="1:2" ht="12.75" customHeight="1">
      <c r="A1297" s="36" t="s">
        <v>1914</v>
      </c>
      <c r="B1297" s="35" t="s">
        <v>6293</v>
      </c>
    </row>
    <row r="1298" spans="1:2" ht="12.75" customHeight="1">
      <c r="A1298" s="35" t="s">
        <v>1915</v>
      </c>
      <c r="B1298" s="35" t="s">
        <v>6294</v>
      </c>
    </row>
    <row r="1299" spans="1:2" ht="12.75" customHeight="1">
      <c r="A1299" s="36" t="s">
        <v>1916</v>
      </c>
      <c r="B1299" s="35" t="s">
        <v>6295</v>
      </c>
    </row>
    <row r="1300" spans="1:2" ht="12.75" customHeight="1">
      <c r="A1300" s="35" t="s">
        <v>1917</v>
      </c>
      <c r="B1300" s="35" t="s">
        <v>6296</v>
      </c>
    </row>
    <row r="1301" spans="1:2" ht="12.75" customHeight="1">
      <c r="A1301" s="36" t="s">
        <v>1918</v>
      </c>
      <c r="B1301" s="35" t="s">
        <v>6297</v>
      </c>
    </row>
    <row r="1302" spans="1:2" ht="12.75" customHeight="1">
      <c r="A1302" s="35" t="s">
        <v>1919</v>
      </c>
      <c r="B1302" s="35" t="s">
        <v>6298</v>
      </c>
    </row>
    <row r="1303" spans="1:2" ht="12.75" customHeight="1">
      <c r="A1303" s="36" t="s">
        <v>1920</v>
      </c>
      <c r="B1303" s="35" t="s">
        <v>6299</v>
      </c>
    </row>
    <row r="1304" spans="1:2" ht="12.75" customHeight="1">
      <c r="A1304" s="35" t="s">
        <v>1921</v>
      </c>
      <c r="B1304" s="35" t="s">
        <v>6300</v>
      </c>
    </row>
    <row r="1305" spans="1:2" ht="12.75" customHeight="1">
      <c r="A1305" s="36" t="s">
        <v>1922</v>
      </c>
      <c r="B1305" s="35" t="s">
        <v>2878</v>
      </c>
    </row>
    <row r="1306" spans="1:2" ht="12.75" customHeight="1">
      <c r="A1306" s="35" t="s">
        <v>1923</v>
      </c>
      <c r="B1306" s="35" t="s">
        <v>6301</v>
      </c>
    </row>
    <row r="1307" spans="1:2" ht="12.75" customHeight="1">
      <c r="A1307" s="36" t="s">
        <v>1924</v>
      </c>
      <c r="B1307" s="35" t="s">
        <v>6302</v>
      </c>
    </row>
    <row r="1308" spans="1:2" ht="12.75" customHeight="1">
      <c r="A1308" s="35" t="s">
        <v>1925</v>
      </c>
      <c r="B1308" s="35" t="s">
        <v>6303</v>
      </c>
    </row>
    <row r="1309" spans="1:2" ht="12.75" customHeight="1">
      <c r="A1309" s="36" t="s">
        <v>1926</v>
      </c>
      <c r="B1309" s="35" t="s">
        <v>6304</v>
      </c>
    </row>
    <row r="1310" spans="1:2" ht="12.75" customHeight="1">
      <c r="A1310" s="35" t="s">
        <v>1927</v>
      </c>
      <c r="B1310" s="35" t="s">
        <v>6305</v>
      </c>
    </row>
    <row r="1311" spans="1:2" ht="12.75" customHeight="1">
      <c r="A1311" s="36" t="s">
        <v>1928</v>
      </c>
      <c r="B1311" s="35" t="s">
        <v>6306</v>
      </c>
    </row>
    <row r="1312" spans="1:2" ht="12.75" customHeight="1">
      <c r="A1312" s="35" t="s">
        <v>1929</v>
      </c>
      <c r="B1312" s="35" t="s">
        <v>6307</v>
      </c>
    </row>
    <row r="1313" spans="1:2" ht="12.75" customHeight="1">
      <c r="A1313" s="36" t="s">
        <v>1930</v>
      </c>
      <c r="B1313" s="35" t="s">
        <v>6308</v>
      </c>
    </row>
    <row r="1314" spans="1:2" ht="12.75" customHeight="1">
      <c r="A1314" s="35" t="s">
        <v>1931</v>
      </c>
      <c r="B1314" s="35" t="s">
        <v>6309</v>
      </c>
    </row>
    <row r="1315" spans="1:2" ht="12.75" customHeight="1">
      <c r="A1315" s="36" t="s">
        <v>1932</v>
      </c>
      <c r="B1315" s="35" t="s">
        <v>6310</v>
      </c>
    </row>
    <row r="1316" spans="1:2" ht="12.75" customHeight="1">
      <c r="A1316" s="35" t="s">
        <v>1933</v>
      </c>
      <c r="B1316" s="35" t="s">
        <v>6311</v>
      </c>
    </row>
    <row r="1317" spans="1:2" ht="12.75" customHeight="1">
      <c r="A1317" s="36" t="s">
        <v>1934</v>
      </c>
      <c r="B1317" s="35" t="s">
        <v>6312</v>
      </c>
    </row>
    <row r="1318" spans="1:2" ht="12.75" customHeight="1">
      <c r="A1318" s="35" t="s">
        <v>1935</v>
      </c>
      <c r="B1318" s="35" t="s">
        <v>6313</v>
      </c>
    </row>
    <row r="1319" spans="1:2" ht="12.75" customHeight="1">
      <c r="A1319" s="36" t="s">
        <v>1936</v>
      </c>
      <c r="B1319" s="35" t="s">
        <v>6314</v>
      </c>
    </row>
    <row r="1320" spans="1:2" ht="12.75" customHeight="1">
      <c r="A1320" s="35" t="s">
        <v>1937</v>
      </c>
      <c r="B1320" s="35" t="s">
        <v>6315</v>
      </c>
    </row>
    <row r="1321" spans="1:2" ht="12.75" customHeight="1">
      <c r="A1321" s="36" t="s">
        <v>1938</v>
      </c>
      <c r="B1321" s="35" t="s">
        <v>6316</v>
      </c>
    </row>
    <row r="1322" spans="1:2" ht="12.75" customHeight="1">
      <c r="A1322" s="35" t="s">
        <v>1939</v>
      </c>
      <c r="B1322" s="35" t="s">
        <v>6317</v>
      </c>
    </row>
    <row r="1323" spans="1:2" ht="12.75" customHeight="1">
      <c r="A1323" s="36" t="s">
        <v>6318</v>
      </c>
      <c r="B1323" s="35" t="s">
        <v>2878</v>
      </c>
    </row>
    <row r="1324" spans="1:2" ht="12.75" customHeight="1">
      <c r="A1324" s="35" t="s">
        <v>6319</v>
      </c>
      <c r="B1324" s="35" t="s">
        <v>2878</v>
      </c>
    </row>
    <row r="1325" spans="1:2" ht="12.75" customHeight="1">
      <c r="A1325" s="36" t="s">
        <v>6320</v>
      </c>
      <c r="B1325" s="35" t="s">
        <v>2878</v>
      </c>
    </row>
    <row r="1326" spans="1:2" ht="12.75" customHeight="1">
      <c r="A1326" s="35" t="s">
        <v>6321</v>
      </c>
      <c r="B1326" s="35" t="s">
        <v>2878</v>
      </c>
    </row>
    <row r="1327" spans="1:2" ht="12.75" customHeight="1">
      <c r="A1327" s="36" t="s">
        <v>6322</v>
      </c>
      <c r="B1327" s="35" t="s">
        <v>2878</v>
      </c>
    </row>
    <row r="1328" spans="1:2" ht="12.75" customHeight="1">
      <c r="A1328" s="35" t="s">
        <v>6323</v>
      </c>
      <c r="B1328" s="35" t="s">
        <v>2878</v>
      </c>
    </row>
    <row r="1329" spans="1:2" ht="12.75" customHeight="1">
      <c r="A1329" s="36" t="s">
        <v>6324</v>
      </c>
      <c r="B1329" s="35" t="s">
        <v>2878</v>
      </c>
    </row>
    <row r="1330" spans="1:2" ht="12.75" customHeight="1">
      <c r="A1330" s="35" t="s">
        <v>6325</v>
      </c>
      <c r="B1330" s="35" t="s">
        <v>2878</v>
      </c>
    </row>
    <row r="1331" spans="1:2" ht="12.75" customHeight="1">
      <c r="A1331" s="36" t="s">
        <v>6326</v>
      </c>
      <c r="B1331" s="35" t="s">
        <v>2878</v>
      </c>
    </row>
    <row r="1332" spans="1:2" ht="12.75" customHeight="1">
      <c r="A1332" s="35" t="s">
        <v>6327</v>
      </c>
      <c r="B1332" s="35" t="s">
        <v>2878</v>
      </c>
    </row>
    <row r="1333" spans="1:2" ht="12.75" customHeight="1">
      <c r="A1333" s="36" t="s">
        <v>6328</v>
      </c>
      <c r="B1333" s="35" t="s">
        <v>2878</v>
      </c>
    </row>
    <row r="1334" spans="1:2" ht="12.75" customHeight="1">
      <c r="A1334" s="35" t="s">
        <v>6329</v>
      </c>
      <c r="B1334" s="35" t="s">
        <v>2878</v>
      </c>
    </row>
    <row r="1335" spans="1:2" ht="12.75" customHeight="1">
      <c r="A1335" s="36" t="s">
        <v>6330</v>
      </c>
      <c r="B1335" s="35" t="s">
        <v>2878</v>
      </c>
    </row>
    <row r="1336" spans="1:2" ht="12.75" customHeight="1">
      <c r="A1336" s="35" t="s">
        <v>6331</v>
      </c>
      <c r="B1336" s="35" t="s">
        <v>2878</v>
      </c>
    </row>
    <row r="1337" spans="1:2" ht="12.75" customHeight="1">
      <c r="A1337" s="36" t="s">
        <v>6332</v>
      </c>
      <c r="B1337" s="35" t="s">
        <v>2878</v>
      </c>
    </row>
    <row r="1338" spans="1:2" ht="12.75" customHeight="1">
      <c r="A1338" s="35" t="s">
        <v>6333</v>
      </c>
      <c r="B1338" s="35" t="s">
        <v>2878</v>
      </c>
    </row>
    <row r="1339" spans="1:2" ht="12.75" customHeight="1">
      <c r="A1339" s="36" t="s">
        <v>6334</v>
      </c>
      <c r="B1339" s="35" t="s">
        <v>2878</v>
      </c>
    </row>
    <row r="1340" spans="1:2" ht="12.75" customHeight="1">
      <c r="A1340" s="35" t="s">
        <v>6335</v>
      </c>
      <c r="B1340" s="35" t="s">
        <v>2878</v>
      </c>
    </row>
    <row r="1341" spans="1:2" ht="12.75" customHeight="1">
      <c r="A1341" s="36" t="s">
        <v>6336</v>
      </c>
      <c r="B1341" s="35" t="s">
        <v>2878</v>
      </c>
    </row>
    <row r="1342" spans="1:2" ht="12.75" customHeight="1">
      <c r="A1342" s="35" t="s">
        <v>6337</v>
      </c>
      <c r="B1342" s="35" t="s">
        <v>2878</v>
      </c>
    </row>
    <row r="1343" spans="1:2" ht="12.75" customHeight="1">
      <c r="A1343" s="36" t="s">
        <v>6338</v>
      </c>
      <c r="B1343" s="35" t="s">
        <v>2878</v>
      </c>
    </row>
    <row r="1344" spans="1:2" ht="12.75" customHeight="1">
      <c r="A1344" s="35" t="s">
        <v>6339</v>
      </c>
      <c r="B1344" s="35" t="s">
        <v>2878</v>
      </c>
    </row>
    <row r="1345" spans="1:2" ht="12.75" customHeight="1">
      <c r="A1345" s="36" t="s">
        <v>6340</v>
      </c>
      <c r="B1345" s="35" t="s">
        <v>2878</v>
      </c>
    </row>
    <row r="1346" spans="1:2" ht="12.75" customHeight="1">
      <c r="A1346" s="35" t="s">
        <v>6341</v>
      </c>
      <c r="B1346" s="35" t="s">
        <v>2878</v>
      </c>
    </row>
    <row r="1347" spans="1:2" ht="12.75" customHeight="1">
      <c r="A1347" s="36" t="s">
        <v>6342</v>
      </c>
      <c r="B1347" s="35" t="s">
        <v>2878</v>
      </c>
    </row>
    <row r="1348" spans="1:2" ht="12.75" customHeight="1">
      <c r="A1348" s="35" t="s">
        <v>6343</v>
      </c>
      <c r="B1348" s="35" t="s">
        <v>2878</v>
      </c>
    </row>
    <row r="1349" spans="1:2" ht="12.75" customHeight="1">
      <c r="A1349" s="36" t="s">
        <v>6344</v>
      </c>
      <c r="B1349" s="35" t="s">
        <v>2878</v>
      </c>
    </row>
    <row r="1350" spans="1:2" ht="12.75" customHeight="1">
      <c r="A1350" s="35" t="s">
        <v>6345</v>
      </c>
      <c r="B1350" s="35" t="s">
        <v>2878</v>
      </c>
    </row>
    <row r="1351" spans="1:2" ht="12.75" customHeight="1">
      <c r="A1351" s="36" t="s">
        <v>6346</v>
      </c>
      <c r="B1351" s="35" t="s">
        <v>2878</v>
      </c>
    </row>
    <row r="1352" spans="1:2" ht="12.75" customHeight="1">
      <c r="A1352" s="35" t="s">
        <v>6347</v>
      </c>
      <c r="B1352" s="35" t="s">
        <v>2878</v>
      </c>
    </row>
    <row r="1353" spans="1:2" ht="12.75" customHeight="1">
      <c r="A1353" s="36" t="s">
        <v>6348</v>
      </c>
      <c r="B1353" s="35" t="s">
        <v>2878</v>
      </c>
    </row>
    <row r="1354" spans="1:2" ht="12.75" customHeight="1">
      <c r="A1354" s="35" t="s">
        <v>6349</v>
      </c>
      <c r="B1354" s="35" t="s">
        <v>2878</v>
      </c>
    </row>
    <row r="1355" spans="1:2" ht="12.75" customHeight="1">
      <c r="A1355" s="36" t="s">
        <v>6350</v>
      </c>
      <c r="B1355" s="35" t="s">
        <v>2878</v>
      </c>
    </row>
    <row r="1356" spans="1:2" ht="12.75" customHeight="1">
      <c r="A1356" s="35" t="s">
        <v>6351</v>
      </c>
      <c r="B1356" s="35" t="s">
        <v>2878</v>
      </c>
    </row>
    <row r="1357" spans="1:2" ht="12.75" customHeight="1">
      <c r="A1357" s="36" t="s">
        <v>6352</v>
      </c>
      <c r="B1357" s="35" t="s">
        <v>2878</v>
      </c>
    </row>
    <row r="1358" spans="1:2" ht="12.75" customHeight="1">
      <c r="A1358" s="35" t="s">
        <v>6353</v>
      </c>
      <c r="B1358" s="35" t="s">
        <v>2878</v>
      </c>
    </row>
    <row r="1359" spans="1:2" ht="12.75" customHeight="1">
      <c r="A1359" s="36" t="s">
        <v>6354</v>
      </c>
      <c r="B1359" s="35" t="s">
        <v>2878</v>
      </c>
    </row>
    <row r="1360" spans="1:2" ht="12.75" customHeight="1">
      <c r="A1360" s="35" t="s">
        <v>6355</v>
      </c>
      <c r="B1360" s="35" t="s">
        <v>2878</v>
      </c>
    </row>
    <row r="1361" spans="1:2" ht="12.75" customHeight="1">
      <c r="A1361" s="36" t="s">
        <v>6356</v>
      </c>
      <c r="B1361" s="35" t="s">
        <v>2878</v>
      </c>
    </row>
    <row r="1362" spans="1:2" ht="12.75" customHeight="1">
      <c r="A1362" s="35" t="s">
        <v>6357</v>
      </c>
      <c r="B1362" s="35" t="s">
        <v>2878</v>
      </c>
    </row>
    <row r="1363" spans="1:2" ht="12.75" customHeight="1">
      <c r="A1363" s="36" t="s">
        <v>6358</v>
      </c>
      <c r="B1363" s="35" t="s">
        <v>2878</v>
      </c>
    </row>
    <row r="1364" spans="1:2" ht="12.75" customHeight="1">
      <c r="A1364" s="35" t="s">
        <v>6359</v>
      </c>
      <c r="B1364" s="35" t="s">
        <v>2878</v>
      </c>
    </row>
    <row r="1365" spans="1:2" ht="12.75" customHeight="1">
      <c r="A1365" s="36" t="s">
        <v>6360</v>
      </c>
      <c r="B1365" s="35" t="s">
        <v>2878</v>
      </c>
    </row>
    <row r="1366" spans="1:2" ht="12.75" customHeight="1">
      <c r="A1366" s="35" t="s">
        <v>1993</v>
      </c>
      <c r="B1366" s="35" t="s">
        <v>2878</v>
      </c>
    </row>
    <row r="1367" spans="1:2" ht="12.75" customHeight="1">
      <c r="A1367" s="36" t="s">
        <v>1994</v>
      </c>
      <c r="B1367" s="35" t="s">
        <v>2878</v>
      </c>
    </row>
    <row r="1368" spans="1:2" ht="12.75" customHeight="1">
      <c r="A1368" s="35" t="s">
        <v>1995</v>
      </c>
      <c r="B1368" s="35" t="s">
        <v>2878</v>
      </c>
    </row>
    <row r="1369" spans="1:2" ht="12.75" customHeight="1">
      <c r="A1369" s="36" t="s">
        <v>1996</v>
      </c>
      <c r="B1369" s="35" t="s">
        <v>2878</v>
      </c>
    </row>
    <row r="1370" spans="1:2" ht="12.75" customHeight="1">
      <c r="A1370" s="35" t="s">
        <v>1997</v>
      </c>
      <c r="B1370" s="35" t="s">
        <v>2878</v>
      </c>
    </row>
    <row r="1371" spans="1:2" ht="12.75" customHeight="1">
      <c r="A1371" s="36" t="s">
        <v>1998</v>
      </c>
      <c r="B1371" s="35" t="s">
        <v>2878</v>
      </c>
    </row>
    <row r="1372" spans="1:2" ht="12.75" customHeight="1">
      <c r="A1372" s="35" t="s">
        <v>1999</v>
      </c>
      <c r="B1372" s="35" t="s">
        <v>2878</v>
      </c>
    </row>
    <row r="1373" spans="1:2" ht="12.75" customHeight="1">
      <c r="A1373" s="36" t="s">
        <v>2000</v>
      </c>
      <c r="B1373" s="35" t="s">
        <v>2878</v>
      </c>
    </row>
    <row r="1374" spans="1:2" ht="12.75" customHeight="1">
      <c r="A1374" s="35" t="s">
        <v>2001</v>
      </c>
      <c r="B1374" s="35" t="s">
        <v>2878</v>
      </c>
    </row>
    <row r="1375" spans="1:2" ht="12.75" customHeight="1">
      <c r="A1375" s="36" t="s">
        <v>2002</v>
      </c>
      <c r="B1375" s="35" t="s">
        <v>2878</v>
      </c>
    </row>
    <row r="1376" spans="1:2" ht="12.75" customHeight="1">
      <c r="A1376" s="35" t="s">
        <v>2003</v>
      </c>
      <c r="B1376" s="35" t="s">
        <v>2878</v>
      </c>
    </row>
    <row r="1377" spans="1:2" ht="12.75" customHeight="1">
      <c r="A1377" s="36" t="s">
        <v>2004</v>
      </c>
      <c r="B1377" s="35" t="s">
        <v>6361</v>
      </c>
    </row>
    <row r="1378" spans="1:2" ht="12.75" customHeight="1">
      <c r="A1378" s="35" t="s">
        <v>2005</v>
      </c>
      <c r="B1378" s="35" t="s">
        <v>6361</v>
      </c>
    </row>
    <row r="1379" spans="1:2" ht="12.75" customHeight="1">
      <c r="A1379" s="36" t="s">
        <v>2006</v>
      </c>
      <c r="B1379" s="35" t="s">
        <v>6361</v>
      </c>
    </row>
    <row r="1380" spans="1:2" ht="12.75" customHeight="1">
      <c r="A1380" s="35" t="s">
        <v>2007</v>
      </c>
      <c r="B1380" s="35" t="s">
        <v>6361</v>
      </c>
    </row>
    <row r="1381" spans="1:2" ht="12.75" customHeight="1">
      <c r="A1381" s="36" t="s">
        <v>2008</v>
      </c>
      <c r="B1381" s="35" t="s">
        <v>6361</v>
      </c>
    </row>
    <row r="1382" spans="1:2" ht="12.75" customHeight="1">
      <c r="A1382" s="35" t="s">
        <v>2009</v>
      </c>
      <c r="B1382" s="35" t="s">
        <v>6361</v>
      </c>
    </row>
    <row r="1383" spans="1:2" ht="12.75" customHeight="1">
      <c r="A1383" s="36" t="s">
        <v>2010</v>
      </c>
      <c r="B1383" s="35" t="s">
        <v>6361</v>
      </c>
    </row>
    <row r="1384" spans="1:2" ht="12.75" customHeight="1">
      <c r="A1384" s="35" t="s">
        <v>2011</v>
      </c>
      <c r="B1384" s="35" t="s">
        <v>6361</v>
      </c>
    </row>
    <row r="1385" spans="1:2" ht="12.75" customHeight="1">
      <c r="A1385" s="36" t="s">
        <v>2012</v>
      </c>
      <c r="B1385" s="35" t="s">
        <v>6361</v>
      </c>
    </row>
    <row r="1386" spans="1:2" ht="12.75" customHeight="1">
      <c r="A1386" s="35" t="s">
        <v>2013</v>
      </c>
      <c r="B1386" s="35" t="s">
        <v>6361</v>
      </c>
    </row>
    <row r="1387" spans="1:2" ht="12.75" customHeight="1">
      <c r="A1387" s="36" t="s">
        <v>2014</v>
      </c>
      <c r="B1387" s="35" t="s">
        <v>6361</v>
      </c>
    </row>
    <row r="1388" spans="1:2" ht="12.75" customHeight="1">
      <c r="A1388" s="35" t="s">
        <v>2015</v>
      </c>
      <c r="B1388" s="35" t="s">
        <v>6361</v>
      </c>
    </row>
    <row r="1389" spans="1:2" ht="12.75" customHeight="1">
      <c r="A1389" s="36" t="s">
        <v>2016</v>
      </c>
      <c r="B1389" s="35" t="s">
        <v>6361</v>
      </c>
    </row>
    <row r="1390" spans="1:2" ht="12.75" customHeight="1">
      <c r="A1390" s="35" t="s">
        <v>2017</v>
      </c>
      <c r="B1390" s="35" t="s">
        <v>6361</v>
      </c>
    </row>
    <row r="1391" spans="1:2" ht="12.75" customHeight="1">
      <c r="A1391" s="36" t="s">
        <v>2018</v>
      </c>
      <c r="B1391" s="35" t="s">
        <v>6361</v>
      </c>
    </row>
    <row r="1392" spans="1:2" ht="12.75" customHeight="1">
      <c r="A1392" s="35" t="s">
        <v>2019</v>
      </c>
      <c r="B1392" s="35" t="s">
        <v>6361</v>
      </c>
    </row>
    <row r="1393" spans="1:2" ht="12.75" customHeight="1">
      <c r="A1393" s="36" t="s">
        <v>2022</v>
      </c>
      <c r="B1393" s="35" t="s">
        <v>6362</v>
      </c>
    </row>
    <row r="1394" spans="1:2" ht="12.75" customHeight="1">
      <c r="A1394" s="35" t="s">
        <v>2023</v>
      </c>
      <c r="B1394" s="35" t="s">
        <v>6362</v>
      </c>
    </row>
    <row r="1395" spans="1:2" ht="12.75" customHeight="1">
      <c r="A1395" s="36" t="s">
        <v>2024</v>
      </c>
      <c r="B1395" s="35" t="s">
        <v>6362</v>
      </c>
    </row>
    <row r="1396" spans="1:2" ht="12.75" customHeight="1">
      <c r="A1396" s="35" t="s">
        <v>2025</v>
      </c>
      <c r="B1396" s="35" t="s">
        <v>6362</v>
      </c>
    </row>
    <row r="1397" spans="1:2" ht="12.75" customHeight="1">
      <c r="A1397" s="36" t="s">
        <v>2026</v>
      </c>
      <c r="B1397" s="35" t="s">
        <v>6362</v>
      </c>
    </row>
    <row r="1398" spans="1:2" ht="12.75" customHeight="1">
      <c r="A1398" s="35" t="s">
        <v>2027</v>
      </c>
      <c r="B1398" s="35" t="s">
        <v>6362</v>
      </c>
    </row>
    <row r="1399" spans="1:2" ht="12.75" customHeight="1">
      <c r="A1399" s="36" t="s">
        <v>2028</v>
      </c>
      <c r="B1399" s="35" t="s">
        <v>6362</v>
      </c>
    </row>
    <row r="1400" spans="1:2" ht="12.75" customHeight="1">
      <c r="A1400" s="35" t="s">
        <v>2029</v>
      </c>
      <c r="B1400" s="35" t="s">
        <v>6362</v>
      </c>
    </row>
    <row r="1401" spans="1:2" ht="12.75" customHeight="1">
      <c r="A1401" s="36" t="s">
        <v>2030</v>
      </c>
      <c r="B1401" s="35" t="s">
        <v>6362</v>
      </c>
    </row>
    <row r="1402" spans="1:2" ht="12.75" customHeight="1">
      <c r="A1402" s="35" t="s">
        <v>2031</v>
      </c>
      <c r="B1402" s="35" t="s">
        <v>6362</v>
      </c>
    </row>
    <row r="1403" spans="1:2" ht="12.75" customHeight="1">
      <c r="A1403" s="36" t="s">
        <v>2032</v>
      </c>
      <c r="B1403" s="35" t="s">
        <v>6362</v>
      </c>
    </row>
    <row r="1404" spans="1:2" ht="12.75" customHeight="1">
      <c r="A1404" s="35" t="s">
        <v>2033</v>
      </c>
      <c r="B1404" s="35" t="s">
        <v>6362</v>
      </c>
    </row>
    <row r="1405" spans="1:2" ht="12.75" customHeight="1">
      <c r="A1405" s="36" t="s">
        <v>2034</v>
      </c>
      <c r="B1405" s="35" t="s">
        <v>6362</v>
      </c>
    </row>
    <row r="1406" spans="1:2" ht="12.75" customHeight="1">
      <c r="A1406" s="35" t="s">
        <v>2035</v>
      </c>
      <c r="B1406" s="35" t="s">
        <v>6362</v>
      </c>
    </row>
    <row r="1407" spans="1:2" ht="12.75" customHeight="1">
      <c r="A1407" s="36" t="s">
        <v>2036</v>
      </c>
      <c r="B1407" s="35" t="s">
        <v>6362</v>
      </c>
    </row>
    <row r="1408" spans="1:2" ht="12.75" customHeight="1">
      <c r="A1408" s="35" t="s">
        <v>2037</v>
      </c>
      <c r="B1408" s="35" t="s">
        <v>6362</v>
      </c>
    </row>
    <row r="1409" spans="1:2" ht="12.75" customHeight="1">
      <c r="A1409" s="36" t="s">
        <v>2038</v>
      </c>
      <c r="B1409" s="35" t="s">
        <v>6362</v>
      </c>
    </row>
    <row r="1410" spans="1:2" ht="12.75" customHeight="1">
      <c r="A1410" s="35" t="s">
        <v>2039</v>
      </c>
      <c r="B1410" s="35" t="s">
        <v>6362</v>
      </c>
    </row>
    <row r="1411" spans="1:2" ht="12.75" customHeight="1">
      <c r="A1411" s="36" t="s">
        <v>2040</v>
      </c>
      <c r="B1411" s="35" t="s">
        <v>6362</v>
      </c>
    </row>
    <row r="1412" spans="1:2" ht="12.75" customHeight="1">
      <c r="A1412" s="35" t="s">
        <v>2041</v>
      </c>
      <c r="B1412" s="35" t="s">
        <v>6362</v>
      </c>
    </row>
    <row r="1413" spans="1:2" ht="12.75" customHeight="1">
      <c r="A1413" s="36" t="s">
        <v>2042</v>
      </c>
      <c r="B1413" s="35" t="s">
        <v>6362</v>
      </c>
    </row>
    <row r="1414" spans="1:2" ht="12.75" customHeight="1">
      <c r="A1414" s="35" t="s">
        <v>2043</v>
      </c>
      <c r="B1414" s="35" t="s">
        <v>6362</v>
      </c>
    </row>
    <row r="1415" spans="1:2" ht="12.75" customHeight="1">
      <c r="A1415" s="36" t="s">
        <v>2044</v>
      </c>
      <c r="B1415" s="35" t="s">
        <v>6362</v>
      </c>
    </row>
    <row r="1416" spans="1:2" ht="12.75" customHeight="1">
      <c r="A1416" s="35" t="s">
        <v>2045</v>
      </c>
      <c r="B1416" s="35" t="s">
        <v>6362</v>
      </c>
    </row>
    <row r="1417" spans="1:2" ht="12.75" customHeight="1">
      <c r="A1417" s="36" t="s">
        <v>2046</v>
      </c>
      <c r="B1417" s="35" t="s">
        <v>6362</v>
      </c>
    </row>
    <row r="1418" spans="1:2" ht="12.75" customHeight="1">
      <c r="A1418" s="35" t="s">
        <v>2047</v>
      </c>
      <c r="B1418" s="35" t="s">
        <v>6362</v>
      </c>
    </row>
    <row r="1419" spans="1:2" ht="12.75" customHeight="1">
      <c r="A1419" s="36" t="s">
        <v>2048</v>
      </c>
      <c r="B1419" s="35" t="s">
        <v>6362</v>
      </c>
    </row>
    <row r="1420" spans="1:2" ht="12.75" customHeight="1">
      <c r="A1420" s="35" t="s">
        <v>2049</v>
      </c>
      <c r="B1420" s="35" t="s">
        <v>6363</v>
      </c>
    </row>
    <row r="1421" spans="1:2" ht="12.75" customHeight="1">
      <c r="A1421" s="36" t="s">
        <v>2050</v>
      </c>
      <c r="B1421" s="35" t="s">
        <v>6364</v>
      </c>
    </row>
    <row r="1422" spans="1:2" ht="12.75" customHeight="1">
      <c r="A1422" s="35" t="s">
        <v>2051</v>
      </c>
      <c r="B1422" s="35" t="s">
        <v>6364</v>
      </c>
    </row>
    <row r="1423" spans="1:2" ht="12.75" customHeight="1">
      <c r="A1423" s="36" t="s">
        <v>2052</v>
      </c>
      <c r="B1423" s="35" t="s">
        <v>6365</v>
      </c>
    </row>
    <row r="1424" spans="1:2" ht="12.75" customHeight="1">
      <c r="A1424" s="35" t="s">
        <v>2053</v>
      </c>
      <c r="B1424" s="35" t="s">
        <v>6366</v>
      </c>
    </row>
    <row r="1425" spans="1:2" ht="12.75" customHeight="1">
      <c r="A1425" s="36" t="s">
        <v>2054</v>
      </c>
      <c r="B1425" s="35" t="s">
        <v>6364</v>
      </c>
    </row>
    <row r="1426" spans="1:2" ht="12.75" customHeight="1">
      <c r="A1426" s="35" t="s">
        <v>2055</v>
      </c>
      <c r="B1426" s="35" t="s">
        <v>6364</v>
      </c>
    </row>
    <row r="1427" spans="1:2" ht="12.75" customHeight="1">
      <c r="A1427" s="36" t="s">
        <v>2056</v>
      </c>
      <c r="B1427" s="35" t="s">
        <v>6364</v>
      </c>
    </row>
    <row r="1428" spans="1:2" ht="12.75" customHeight="1">
      <c r="A1428" s="35" t="s">
        <v>2057</v>
      </c>
      <c r="B1428" s="35" t="s">
        <v>2878</v>
      </c>
    </row>
    <row r="1429" spans="1:2" ht="12.75" customHeight="1">
      <c r="A1429" s="36" t="s">
        <v>2058</v>
      </c>
      <c r="B1429" s="35" t="s">
        <v>6364</v>
      </c>
    </row>
    <row r="1430" spans="1:2" ht="12.75" customHeight="1">
      <c r="A1430" s="35" t="s">
        <v>2059</v>
      </c>
      <c r="B1430" s="35" t="s">
        <v>2878</v>
      </c>
    </row>
    <row r="1431" spans="1:2" ht="12.75" customHeight="1">
      <c r="A1431" s="36" t="s">
        <v>2060</v>
      </c>
      <c r="B1431" s="35" t="s">
        <v>6364</v>
      </c>
    </row>
    <row r="1432" spans="1:2" ht="12.75" customHeight="1">
      <c r="A1432" s="35" t="s">
        <v>2061</v>
      </c>
      <c r="B1432" s="35" t="s">
        <v>6364</v>
      </c>
    </row>
    <row r="1433" spans="1:2" ht="12.75" customHeight="1">
      <c r="A1433" s="36" t="s">
        <v>2062</v>
      </c>
      <c r="B1433" s="35" t="s">
        <v>6364</v>
      </c>
    </row>
    <row r="1434" spans="1:2" ht="12.75" customHeight="1">
      <c r="A1434" s="35" t="s">
        <v>2063</v>
      </c>
      <c r="B1434" s="35" t="s">
        <v>6364</v>
      </c>
    </row>
    <row r="1435" spans="1:2" ht="12.75" customHeight="1">
      <c r="A1435" s="36" t="s">
        <v>2064</v>
      </c>
      <c r="B1435" s="35" t="s">
        <v>6364</v>
      </c>
    </row>
    <row r="1436" spans="1:2" ht="12.75" customHeight="1">
      <c r="A1436" s="35" t="s">
        <v>2065</v>
      </c>
      <c r="B1436" s="35" t="s">
        <v>6364</v>
      </c>
    </row>
    <row r="1437" spans="1:2" ht="12.75" customHeight="1">
      <c r="A1437" s="36" t="s">
        <v>2066</v>
      </c>
      <c r="B1437" s="35" t="s">
        <v>2878</v>
      </c>
    </row>
    <row r="1438" spans="1:2" ht="12.75" customHeight="1">
      <c r="A1438" s="35" t="s">
        <v>2067</v>
      </c>
      <c r="B1438" s="35" t="s">
        <v>6364</v>
      </c>
    </row>
    <row r="1439" spans="1:2" ht="12.75" customHeight="1">
      <c r="A1439" s="36" t="s">
        <v>2068</v>
      </c>
      <c r="B1439" s="35" t="s">
        <v>2878</v>
      </c>
    </row>
    <row r="1440" spans="1:2" ht="12.75" customHeight="1">
      <c r="A1440" s="35" t="s">
        <v>2069</v>
      </c>
      <c r="B1440" s="35" t="s">
        <v>2878</v>
      </c>
    </row>
    <row r="1441" spans="1:2" ht="12.75" customHeight="1">
      <c r="A1441" s="36" t="s">
        <v>2070</v>
      </c>
      <c r="B1441" s="35" t="s">
        <v>6364</v>
      </c>
    </row>
    <row r="1442" spans="1:2" ht="12.75" customHeight="1">
      <c r="A1442" s="35" t="s">
        <v>2071</v>
      </c>
      <c r="B1442" s="35" t="s">
        <v>2878</v>
      </c>
    </row>
    <row r="1443" spans="1:2" ht="12.75" customHeight="1">
      <c r="A1443" s="36" t="s">
        <v>2072</v>
      </c>
      <c r="B1443" s="35" t="s">
        <v>6364</v>
      </c>
    </row>
    <row r="1444" spans="1:2" ht="12.75" customHeight="1">
      <c r="A1444" s="35" t="s">
        <v>2073</v>
      </c>
      <c r="B1444" s="35" t="s">
        <v>6364</v>
      </c>
    </row>
    <row r="1445" spans="1:2" ht="12.75" customHeight="1">
      <c r="A1445" s="36" t="s">
        <v>2074</v>
      </c>
      <c r="B1445" s="35" t="s">
        <v>6364</v>
      </c>
    </row>
    <row r="1446" spans="1:2" ht="12.75" customHeight="1">
      <c r="A1446" s="35" t="s">
        <v>2075</v>
      </c>
      <c r="B1446" s="35" t="s">
        <v>6364</v>
      </c>
    </row>
    <row r="1447" spans="1:2" ht="12.75" customHeight="1">
      <c r="A1447" s="36" t="s">
        <v>2076</v>
      </c>
      <c r="B1447" s="35" t="s">
        <v>6364</v>
      </c>
    </row>
    <row r="1448" spans="1:2" ht="12.75" customHeight="1">
      <c r="A1448" s="35" t="s">
        <v>2077</v>
      </c>
      <c r="B1448" s="35" t="s">
        <v>6364</v>
      </c>
    </row>
    <row r="1449" spans="1:2" ht="12.75" customHeight="1">
      <c r="A1449" s="36" t="s">
        <v>2078</v>
      </c>
      <c r="B1449" s="35" t="s">
        <v>6364</v>
      </c>
    </row>
    <row r="1450" spans="1:2" ht="12.75" customHeight="1">
      <c r="A1450" s="35" t="s">
        <v>2079</v>
      </c>
      <c r="B1450" s="35" t="s">
        <v>2878</v>
      </c>
    </row>
    <row r="1451" spans="1:2" ht="12.75" customHeight="1">
      <c r="A1451" s="36" t="s">
        <v>2080</v>
      </c>
      <c r="B1451" s="35" t="s">
        <v>2878</v>
      </c>
    </row>
    <row r="1452" spans="1:2" ht="12.75" customHeight="1">
      <c r="A1452" s="35" t="s">
        <v>2081</v>
      </c>
      <c r="B1452" s="35" t="s">
        <v>2878</v>
      </c>
    </row>
    <row r="1453" spans="1:2" ht="12.75" customHeight="1">
      <c r="A1453" s="36" t="s">
        <v>2082</v>
      </c>
      <c r="B1453" s="35" t="s">
        <v>2878</v>
      </c>
    </row>
    <row r="1454" spans="1:2" ht="12.75" customHeight="1">
      <c r="A1454" s="35" t="s">
        <v>2083</v>
      </c>
      <c r="B1454" s="35" t="s">
        <v>2878</v>
      </c>
    </row>
    <row r="1455" spans="1:2" ht="12.75" customHeight="1">
      <c r="A1455" s="36" t="s">
        <v>2084</v>
      </c>
      <c r="B1455" s="35" t="s">
        <v>2878</v>
      </c>
    </row>
    <row r="1456" spans="1:2" ht="12.75" customHeight="1">
      <c r="A1456" s="35" t="s">
        <v>2085</v>
      </c>
      <c r="B1456" s="35" t="s">
        <v>2878</v>
      </c>
    </row>
    <row r="1457" spans="1:2" ht="12.75" customHeight="1">
      <c r="A1457" s="36" t="s">
        <v>2086</v>
      </c>
      <c r="B1457" s="35" t="s">
        <v>2878</v>
      </c>
    </row>
    <row r="1458" spans="1:2" ht="12.75" customHeight="1">
      <c r="A1458" s="35" t="s">
        <v>2087</v>
      </c>
      <c r="B1458" s="35" t="s">
        <v>2878</v>
      </c>
    </row>
    <row r="1459" spans="1:2" ht="12.75" customHeight="1">
      <c r="A1459" s="36" t="s">
        <v>2088</v>
      </c>
      <c r="B1459" s="35" t="s">
        <v>2878</v>
      </c>
    </row>
    <row r="1460" spans="1:2" ht="12.75" customHeight="1">
      <c r="A1460" s="35" t="s">
        <v>2089</v>
      </c>
      <c r="B1460" s="35" t="s">
        <v>2878</v>
      </c>
    </row>
    <row r="1461" spans="1:2" ht="12.75" customHeight="1">
      <c r="A1461" s="36" t="s">
        <v>2090</v>
      </c>
      <c r="B1461" s="35" t="s">
        <v>2878</v>
      </c>
    </row>
    <row r="1462" spans="1:2" ht="12.75" customHeight="1">
      <c r="A1462" s="35" t="s">
        <v>2091</v>
      </c>
      <c r="B1462" s="35" t="s">
        <v>2878</v>
      </c>
    </row>
    <row r="1463" spans="1:2" ht="12.75" customHeight="1">
      <c r="A1463" s="36" t="s">
        <v>2092</v>
      </c>
      <c r="B1463" s="35" t="s">
        <v>2878</v>
      </c>
    </row>
    <row r="1464" spans="1:2" ht="12.75" customHeight="1">
      <c r="A1464" s="35" t="s">
        <v>2093</v>
      </c>
      <c r="B1464" s="35" t="s">
        <v>2878</v>
      </c>
    </row>
    <row r="1465" spans="1:2" ht="12.75" customHeight="1">
      <c r="A1465" s="36" t="s">
        <v>2094</v>
      </c>
      <c r="B1465" s="35" t="s">
        <v>2878</v>
      </c>
    </row>
    <row r="1466" spans="1:2" ht="12.75" customHeight="1">
      <c r="A1466" s="35" t="s">
        <v>2095</v>
      </c>
      <c r="B1466" s="35" t="s">
        <v>2878</v>
      </c>
    </row>
    <row r="1467" spans="1:2" ht="12.75" customHeight="1">
      <c r="A1467" s="36" t="s">
        <v>2096</v>
      </c>
      <c r="B1467" s="35" t="s">
        <v>2878</v>
      </c>
    </row>
    <row r="1468" spans="1:2" ht="12.75" customHeight="1">
      <c r="A1468" s="35" t="s">
        <v>2097</v>
      </c>
      <c r="B1468" s="35" t="s">
        <v>2878</v>
      </c>
    </row>
    <row r="1469" spans="1:2" ht="12.75" customHeight="1">
      <c r="A1469" s="36" t="s">
        <v>2098</v>
      </c>
      <c r="B1469" s="35" t="s">
        <v>2878</v>
      </c>
    </row>
    <row r="1470" spans="1:2" ht="12.75" customHeight="1">
      <c r="A1470" s="35" t="s">
        <v>2099</v>
      </c>
      <c r="B1470" s="35" t="s">
        <v>2878</v>
      </c>
    </row>
    <row r="1471" spans="1:2" ht="12.75" customHeight="1">
      <c r="A1471" s="36" t="s">
        <v>2100</v>
      </c>
      <c r="B1471" s="35" t="s">
        <v>2878</v>
      </c>
    </row>
    <row r="1472" spans="1:2" ht="12.75" customHeight="1">
      <c r="A1472" s="35" t="s">
        <v>2101</v>
      </c>
      <c r="B1472" s="35" t="s">
        <v>2878</v>
      </c>
    </row>
    <row r="1473" spans="1:2" ht="12.75" customHeight="1">
      <c r="A1473" s="36" t="s">
        <v>2102</v>
      </c>
      <c r="B1473" s="35" t="s">
        <v>2878</v>
      </c>
    </row>
    <row r="1474" spans="1:2" ht="12.75" customHeight="1">
      <c r="A1474" s="35" t="s">
        <v>2103</v>
      </c>
      <c r="B1474" s="35" t="s">
        <v>2878</v>
      </c>
    </row>
    <row r="1475" spans="1:2" ht="12.75" customHeight="1">
      <c r="A1475" s="36" t="s">
        <v>2104</v>
      </c>
      <c r="B1475" s="35" t="s">
        <v>2878</v>
      </c>
    </row>
    <row r="1476" spans="1:2" ht="12.75" customHeight="1">
      <c r="A1476" s="35" t="s">
        <v>2105</v>
      </c>
      <c r="B1476" s="35" t="s">
        <v>2878</v>
      </c>
    </row>
    <row r="1477" spans="1:2" ht="12.75" customHeight="1">
      <c r="A1477" s="36" t="s">
        <v>2106</v>
      </c>
      <c r="B1477" s="35" t="s">
        <v>2878</v>
      </c>
    </row>
    <row r="1478" spans="1:2" ht="12.75" customHeight="1">
      <c r="A1478" s="35" t="s">
        <v>2107</v>
      </c>
      <c r="B1478" s="35" t="s">
        <v>2878</v>
      </c>
    </row>
    <row r="1479" spans="1:2" ht="12.75" customHeight="1">
      <c r="A1479" s="36" t="s">
        <v>2108</v>
      </c>
      <c r="B1479" s="35" t="s">
        <v>2878</v>
      </c>
    </row>
    <row r="1480" spans="1:2" ht="12.75" customHeight="1">
      <c r="A1480" s="35" t="s">
        <v>2109</v>
      </c>
      <c r="B1480" s="35" t="s">
        <v>2878</v>
      </c>
    </row>
    <row r="1481" spans="1:2" ht="12.75" customHeight="1">
      <c r="A1481" s="36" t="s">
        <v>2110</v>
      </c>
      <c r="B1481" s="35" t="s">
        <v>2878</v>
      </c>
    </row>
    <row r="1482" spans="1:2" ht="12.75" customHeight="1">
      <c r="A1482" s="35" t="s">
        <v>2111</v>
      </c>
      <c r="B1482" s="35" t="s">
        <v>2878</v>
      </c>
    </row>
    <row r="1483" spans="1:2" ht="12.75" customHeight="1">
      <c r="A1483" s="36" t="s">
        <v>2112</v>
      </c>
      <c r="B1483" s="35" t="s">
        <v>2878</v>
      </c>
    </row>
    <row r="1484" spans="1:2" ht="12.75" customHeight="1">
      <c r="A1484" s="35" t="s">
        <v>2113</v>
      </c>
      <c r="B1484" s="35" t="s">
        <v>2878</v>
      </c>
    </row>
    <row r="1485" spans="1:2" ht="12.75" customHeight="1">
      <c r="A1485" s="36" t="s">
        <v>2114</v>
      </c>
      <c r="B1485" s="35" t="s">
        <v>2878</v>
      </c>
    </row>
    <row r="1486" spans="1:2" ht="12.75" customHeight="1">
      <c r="A1486" s="35" t="s">
        <v>2115</v>
      </c>
      <c r="B1486" s="35" t="s">
        <v>2878</v>
      </c>
    </row>
    <row r="1487" spans="1:2" ht="12.75" customHeight="1">
      <c r="A1487" s="36" t="s">
        <v>2116</v>
      </c>
      <c r="B1487" s="35" t="s">
        <v>2878</v>
      </c>
    </row>
    <row r="1488" spans="1:2" ht="12.75" customHeight="1">
      <c r="A1488" s="35" t="s">
        <v>2117</v>
      </c>
      <c r="B1488" s="35" t="s">
        <v>2878</v>
      </c>
    </row>
    <row r="1489" spans="1:2" ht="12.75" customHeight="1">
      <c r="A1489" s="36" t="s">
        <v>2118</v>
      </c>
      <c r="B1489" s="35" t="s">
        <v>2878</v>
      </c>
    </row>
    <row r="1490" spans="1:2" ht="12.75" customHeight="1">
      <c r="A1490" s="35" t="s">
        <v>2119</v>
      </c>
      <c r="B1490" s="35" t="s">
        <v>2878</v>
      </c>
    </row>
    <row r="1491" spans="1:2" ht="12.75" customHeight="1">
      <c r="A1491" s="36" t="s">
        <v>2120</v>
      </c>
      <c r="B1491" s="35" t="s">
        <v>2878</v>
      </c>
    </row>
    <row r="1492" spans="1:2" ht="12.75" customHeight="1">
      <c r="A1492" s="35" t="s">
        <v>2121</v>
      </c>
      <c r="B1492" s="35" t="s">
        <v>2878</v>
      </c>
    </row>
    <row r="1493" spans="1:2" ht="12.75" customHeight="1">
      <c r="A1493" s="36" t="s">
        <v>2122</v>
      </c>
      <c r="B1493" s="35" t="s">
        <v>2878</v>
      </c>
    </row>
    <row r="1494" spans="1:2" ht="12.75" customHeight="1">
      <c r="A1494" s="35" t="s">
        <v>2123</v>
      </c>
      <c r="B1494" s="35" t="s">
        <v>2878</v>
      </c>
    </row>
    <row r="1495" spans="1:2" ht="12.75" customHeight="1">
      <c r="A1495" s="36" t="s">
        <v>2124</v>
      </c>
      <c r="B1495" s="35" t="s">
        <v>2878</v>
      </c>
    </row>
    <row r="1496" spans="1:2" ht="12.75" customHeight="1">
      <c r="A1496" s="35" t="s">
        <v>2125</v>
      </c>
      <c r="B1496" s="35" t="s">
        <v>2878</v>
      </c>
    </row>
    <row r="1497" spans="1:2" ht="12.75" customHeight="1">
      <c r="A1497" s="36" t="s">
        <v>2126</v>
      </c>
      <c r="B1497" s="35" t="s">
        <v>2878</v>
      </c>
    </row>
    <row r="1498" spans="1:2" ht="12.75" customHeight="1">
      <c r="A1498" s="35" t="s">
        <v>2127</v>
      </c>
      <c r="B1498" s="35" t="s">
        <v>2878</v>
      </c>
    </row>
    <row r="1499" spans="1:2" ht="12.75" customHeight="1">
      <c r="A1499" s="36" t="s">
        <v>2128</v>
      </c>
      <c r="B1499" s="35" t="s">
        <v>2878</v>
      </c>
    </row>
    <row r="1500" spans="1:2" ht="12.75" customHeight="1">
      <c r="A1500" s="35" t="s">
        <v>2129</v>
      </c>
      <c r="B1500" s="35" t="s">
        <v>2878</v>
      </c>
    </row>
    <row r="1501" spans="1:2" ht="12.75" customHeight="1">
      <c r="A1501" s="36" t="s">
        <v>2130</v>
      </c>
      <c r="B1501" s="35" t="s">
        <v>2878</v>
      </c>
    </row>
    <row r="1502" spans="1:2" ht="12.75" customHeight="1">
      <c r="A1502" s="35" t="s">
        <v>2131</v>
      </c>
      <c r="B1502" s="35" t="s">
        <v>2878</v>
      </c>
    </row>
    <row r="1503" spans="1:2" ht="12.75" customHeight="1">
      <c r="A1503" s="36" t="s">
        <v>2132</v>
      </c>
      <c r="B1503" s="35" t="s">
        <v>2878</v>
      </c>
    </row>
    <row r="1504" spans="1:2" ht="12.75" customHeight="1">
      <c r="A1504" s="35" t="s">
        <v>2133</v>
      </c>
      <c r="B1504" s="35" t="s">
        <v>2878</v>
      </c>
    </row>
    <row r="1505" spans="1:2" ht="12.75" customHeight="1">
      <c r="A1505" s="36" t="s">
        <v>2134</v>
      </c>
      <c r="B1505" s="35" t="s">
        <v>2878</v>
      </c>
    </row>
    <row r="1506" spans="1:2" ht="12.75" customHeight="1">
      <c r="A1506" s="35" t="s">
        <v>2135</v>
      </c>
      <c r="B1506" s="35" t="s">
        <v>2878</v>
      </c>
    </row>
    <row r="1507" spans="1:2" ht="12.75" customHeight="1">
      <c r="A1507" s="36" t="s">
        <v>2136</v>
      </c>
      <c r="B1507" s="35" t="s">
        <v>2878</v>
      </c>
    </row>
    <row r="1508" spans="1:2" ht="12.75" customHeight="1">
      <c r="A1508" s="35" t="s">
        <v>2137</v>
      </c>
      <c r="B1508" s="35" t="s">
        <v>2878</v>
      </c>
    </row>
    <row r="1509" spans="1:2" ht="12.75" customHeight="1">
      <c r="A1509" s="36" t="s">
        <v>2138</v>
      </c>
      <c r="B1509" s="35" t="s">
        <v>2878</v>
      </c>
    </row>
    <row r="1510" spans="1:2" ht="12.75" customHeight="1">
      <c r="A1510" s="35" t="s">
        <v>2139</v>
      </c>
      <c r="B1510" s="35" t="s">
        <v>2878</v>
      </c>
    </row>
    <row r="1511" spans="1:2" ht="12.75" customHeight="1">
      <c r="A1511" s="36" t="s">
        <v>2140</v>
      </c>
      <c r="B1511" s="35" t="s">
        <v>2878</v>
      </c>
    </row>
    <row r="1512" spans="1:2" ht="12.75" customHeight="1">
      <c r="A1512" s="35" t="s">
        <v>2141</v>
      </c>
      <c r="B1512" s="35" t="s">
        <v>2878</v>
      </c>
    </row>
    <row r="1513" spans="1:2" ht="12.75" customHeight="1">
      <c r="A1513" s="36" t="s">
        <v>2142</v>
      </c>
      <c r="B1513" s="35" t="s">
        <v>2878</v>
      </c>
    </row>
    <row r="1514" spans="1:2" ht="12.75" customHeight="1">
      <c r="A1514" s="35" t="s">
        <v>2143</v>
      </c>
      <c r="B1514" s="35" t="s">
        <v>2878</v>
      </c>
    </row>
    <row r="1515" spans="1:2" ht="12.75" customHeight="1">
      <c r="A1515" s="36" t="s">
        <v>2144</v>
      </c>
      <c r="B1515" s="35" t="s">
        <v>2878</v>
      </c>
    </row>
    <row r="1516" spans="1:2" ht="12.75" customHeight="1">
      <c r="A1516" s="35" t="s">
        <v>2145</v>
      </c>
      <c r="B1516" s="35" t="s">
        <v>2878</v>
      </c>
    </row>
    <row r="1517" spans="1:2" ht="12.75" customHeight="1">
      <c r="A1517" s="36" t="s">
        <v>2146</v>
      </c>
      <c r="B1517" s="35" t="s">
        <v>2878</v>
      </c>
    </row>
    <row r="1518" spans="1:2" ht="12.75" customHeight="1">
      <c r="A1518" s="35" t="s">
        <v>2147</v>
      </c>
      <c r="B1518" s="35" t="s">
        <v>2878</v>
      </c>
    </row>
    <row r="1519" spans="1:2" ht="12.75" customHeight="1">
      <c r="A1519" s="36" t="s">
        <v>2148</v>
      </c>
      <c r="B1519" s="35" t="s">
        <v>2878</v>
      </c>
    </row>
    <row r="1520" spans="1:2" ht="12.75" customHeight="1">
      <c r="A1520" s="35" t="s">
        <v>2149</v>
      </c>
      <c r="B1520" s="35" t="s">
        <v>2878</v>
      </c>
    </row>
    <row r="1521" spans="1:2" ht="12.75" customHeight="1">
      <c r="A1521" s="36" t="s">
        <v>2150</v>
      </c>
      <c r="B1521" s="35" t="s">
        <v>2878</v>
      </c>
    </row>
    <row r="1522" spans="1:2" ht="12.75" customHeight="1">
      <c r="A1522" s="35" t="s">
        <v>2151</v>
      </c>
      <c r="B1522" s="35" t="s">
        <v>2878</v>
      </c>
    </row>
    <row r="1523" spans="1:2" ht="12.75" customHeight="1">
      <c r="A1523" s="36" t="s">
        <v>2152</v>
      </c>
      <c r="B1523" s="35" t="s">
        <v>2878</v>
      </c>
    </row>
    <row r="1524" spans="1:2" ht="12.75" customHeight="1">
      <c r="A1524" s="35" t="s">
        <v>2153</v>
      </c>
      <c r="B1524" s="35" t="s">
        <v>2878</v>
      </c>
    </row>
    <row r="1525" spans="1:2" ht="12.75" customHeight="1">
      <c r="A1525" s="36" t="s">
        <v>2154</v>
      </c>
      <c r="B1525" s="35" t="s">
        <v>2878</v>
      </c>
    </row>
    <row r="1526" spans="1:2" ht="12.75" customHeight="1">
      <c r="A1526" s="35" t="s">
        <v>2155</v>
      </c>
      <c r="B1526" s="35" t="s">
        <v>2878</v>
      </c>
    </row>
    <row r="1527" spans="1:2" ht="12.75" customHeight="1">
      <c r="A1527" s="36" t="s">
        <v>2156</v>
      </c>
      <c r="B1527" s="35" t="s">
        <v>2878</v>
      </c>
    </row>
    <row r="1528" spans="1:2" ht="12.75" customHeight="1">
      <c r="A1528" s="35" t="s">
        <v>2157</v>
      </c>
      <c r="B1528" s="35" t="s">
        <v>2878</v>
      </c>
    </row>
    <row r="1529" spans="1:2" ht="12.75" customHeight="1">
      <c r="A1529" s="36" t="s">
        <v>2158</v>
      </c>
      <c r="B1529" s="35" t="s">
        <v>2878</v>
      </c>
    </row>
    <row r="1530" spans="1:2" ht="12.75" customHeight="1">
      <c r="A1530" s="35" t="s">
        <v>2159</v>
      </c>
      <c r="B1530" s="35" t="s">
        <v>2878</v>
      </c>
    </row>
    <row r="1531" spans="1:2" ht="12.75" customHeight="1">
      <c r="A1531" s="36" t="s">
        <v>2160</v>
      </c>
      <c r="B1531" s="35" t="s">
        <v>2878</v>
      </c>
    </row>
    <row r="1532" spans="1:2" ht="12.75" customHeight="1">
      <c r="A1532" s="35" t="s">
        <v>2161</v>
      </c>
      <c r="B1532" s="35" t="s">
        <v>2878</v>
      </c>
    </row>
    <row r="1533" spans="1:2" ht="12.75" customHeight="1">
      <c r="A1533" s="36" t="s">
        <v>2162</v>
      </c>
      <c r="B1533" s="35" t="s">
        <v>2878</v>
      </c>
    </row>
    <row r="1534" spans="1:2" ht="12.75" customHeight="1">
      <c r="A1534" s="35" t="s">
        <v>2163</v>
      </c>
      <c r="B1534" s="35" t="s">
        <v>2878</v>
      </c>
    </row>
    <row r="1535" spans="1:2" ht="12.75" customHeight="1">
      <c r="A1535" s="36" t="s">
        <v>2164</v>
      </c>
      <c r="B1535" s="35" t="s">
        <v>2878</v>
      </c>
    </row>
    <row r="1536" spans="1:2" ht="12.75" customHeight="1">
      <c r="A1536" s="35" t="s">
        <v>2165</v>
      </c>
      <c r="B1536" s="35" t="s">
        <v>2878</v>
      </c>
    </row>
    <row r="1537" spans="1:2" ht="12.75" customHeight="1">
      <c r="A1537" s="36" t="s">
        <v>2166</v>
      </c>
      <c r="B1537" s="35" t="s">
        <v>2878</v>
      </c>
    </row>
    <row r="1538" spans="1:2" ht="12.75" customHeight="1">
      <c r="A1538" s="35" t="s">
        <v>2167</v>
      </c>
      <c r="B1538" s="35" t="s">
        <v>2878</v>
      </c>
    </row>
    <row r="1539" spans="1:2" ht="12.75" customHeight="1">
      <c r="A1539" s="36" t="s">
        <v>2168</v>
      </c>
      <c r="B1539" s="35" t="s">
        <v>2878</v>
      </c>
    </row>
    <row r="1540" spans="1:2" ht="12.75" customHeight="1">
      <c r="A1540" s="35" t="s">
        <v>2169</v>
      </c>
      <c r="B1540" s="35" t="s">
        <v>2878</v>
      </c>
    </row>
    <row r="1541" spans="1:2" ht="12.75" customHeight="1">
      <c r="A1541" s="36" t="s">
        <v>2170</v>
      </c>
      <c r="B1541" s="35" t="s">
        <v>2878</v>
      </c>
    </row>
    <row r="1542" spans="1:2" ht="12.75" customHeight="1">
      <c r="A1542" s="35" t="s">
        <v>2171</v>
      </c>
      <c r="B1542" s="35" t="s">
        <v>2878</v>
      </c>
    </row>
    <row r="1543" spans="1:2" ht="12.75" customHeight="1">
      <c r="A1543" s="36" t="s">
        <v>2172</v>
      </c>
      <c r="B1543" s="35" t="s">
        <v>2878</v>
      </c>
    </row>
    <row r="1544" spans="1:2" ht="12.75" customHeight="1">
      <c r="A1544" s="35" t="s">
        <v>2173</v>
      </c>
      <c r="B1544" s="35" t="s">
        <v>2878</v>
      </c>
    </row>
    <row r="1545" spans="1:2" ht="12.75" customHeight="1">
      <c r="A1545" s="36" t="s">
        <v>2174</v>
      </c>
      <c r="B1545" s="35" t="s">
        <v>2878</v>
      </c>
    </row>
    <row r="1546" spans="1:2" ht="12.75" customHeight="1">
      <c r="A1546" s="35" t="s">
        <v>2175</v>
      </c>
      <c r="B1546" s="35" t="s">
        <v>2878</v>
      </c>
    </row>
    <row r="1547" spans="1:2" ht="12.75" customHeight="1">
      <c r="A1547" s="36" t="s">
        <v>2176</v>
      </c>
      <c r="B1547" s="35" t="s">
        <v>2878</v>
      </c>
    </row>
    <row r="1548" spans="1:2" ht="12.75" customHeight="1">
      <c r="A1548" s="35" t="s">
        <v>2177</v>
      </c>
      <c r="B1548" s="35" t="s">
        <v>2878</v>
      </c>
    </row>
    <row r="1549" spans="1:2" ht="12.75" customHeight="1">
      <c r="A1549" s="36" t="s">
        <v>2178</v>
      </c>
      <c r="B1549" s="35" t="s">
        <v>2878</v>
      </c>
    </row>
    <row r="1550" spans="1:2" ht="12.75" customHeight="1">
      <c r="A1550" s="35" t="s">
        <v>2179</v>
      </c>
      <c r="B1550" s="35" t="s">
        <v>2878</v>
      </c>
    </row>
    <row r="1551" spans="1:2" ht="12.75" customHeight="1">
      <c r="A1551" s="36" t="s">
        <v>2180</v>
      </c>
      <c r="B1551" s="35" t="s">
        <v>2878</v>
      </c>
    </row>
    <row r="1552" spans="1:2" ht="12.75" customHeight="1">
      <c r="A1552" s="35" t="s">
        <v>2181</v>
      </c>
      <c r="B1552" s="35" t="s">
        <v>2878</v>
      </c>
    </row>
    <row r="1553" spans="1:2" ht="12.75" customHeight="1">
      <c r="A1553" s="36" t="s">
        <v>2182</v>
      </c>
      <c r="B1553" s="35" t="s">
        <v>2878</v>
      </c>
    </row>
    <row r="1554" spans="1:2" ht="12.75" customHeight="1">
      <c r="A1554" s="35" t="s">
        <v>2183</v>
      </c>
      <c r="B1554" s="35" t="s">
        <v>2878</v>
      </c>
    </row>
    <row r="1555" spans="1:2" ht="12.75" customHeight="1">
      <c r="A1555" s="36" t="s">
        <v>2184</v>
      </c>
      <c r="B1555" s="35" t="s">
        <v>2878</v>
      </c>
    </row>
    <row r="1556" spans="1:2" ht="12.75" customHeight="1">
      <c r="A1556" s="35" t="s">
        <v>2185</v>
      </c>
      <c r="B1556" s="35" t="s">
        <v>2878</v>
      </c>
    </row>
    <row r="1557" spans="1:2" ht="12.75" customHeight="1">
      <c r="A1557" s="36" t="s">
        <v>2186</v>
      </c>
      <c r="B1557" s="35" t="s">
        <v>2878</v>
      </c>
    </row>
    <row r="1558" spans="1:2" ht="12.75" customHeight="1">
      <c r="A1558" s="35" t="s">
        <v>2187</v>
      </c>
      <c r="B1558" s="35" t="s">
        <v>2878</v>
      </c>
    </row>
    <row r="1559" spans="1:2" ht="12.75" customHeight="1">
      <c r="A1559" s="36" t="s">
        <v>2188</v>
      </c>
      <c r="B1559" s="35" t="s">
        <v>2878</v>
      </c>
    </row>
    <row r="1560" spans="1:2" ht="12.75" customHeight="1">
      <c r="A1560" s="35" t="s">
        <v>2189</v>
      </c>
      <c r="B1560" s="35" t="s">
        <v>2878</v>
      </c>
    </row>
    <row r="1561" spans="1:2" ht="12.75" customHeight="1">
      <c r="A1561" s="36" t="s">
        <v>2190</v>
      </c>
      <c r="B1561" s="35" t="s">
        <v>2878</v>
      </c>
    </row>
    <row r="1562" spans="1:2" ht="12.75" customHeight="1">
      <c r="A1562" s="35" t="s">
        <v>2191</v>
      </c>
      <c r="B1562" s="35" t="s">
        <v>2878</v>
      </c>
    </row>
    <row r="1563" spans="1:2" ht="12.75" customHeight="1">
      <c r="A1563" s="36" t="s">
        <v>2192</v>
      </c>
      <c r="B1563" s="35" t="s">
        <v>2878</v>
      </c>
    </row>
    <row r="1564" spans="1:2" ht="12.75" customHeight="1">
      <c r="A1564" s="35" t="s">
        <v>2193</v>
      </c>
      <c r="B1564" s="35" t="s">
        <v>2878</v>
      </c>
    </row>
    <row r="1565" spans="1:2" ht="12.75" customHeight="1">
      <c r="A1565" s="36" t="s">
        <v>2194</v>
      </c>
      <c r="B1565" s="35" t="s">
        <v>2878</v>
      </c>
    </row>
    <row r="1566" spans="1:2" ht="12.75" customHeight="1">
      <c r="A1566" s="35" t="s">
        <v>2195</v>
      </c>
      <c r="B1566" s="35" t="s">
        <v>2878</v>
      </c>
    </row>
    <row r="1567" spans="1:2" ht="12.75" customHeight="1">
      <c r="A1567" s="36" t="s">
        <v>2196</v>
      </c>
      <c r="B1567" s="35" t="s">
        <v>2878</v>
      </c>
    </row>
    <row r="1568" spans="1:2" ht="12.75" customHeight="1">
      <c r="A1568" s="35" t="s">
        <v>2197</v>
      </c>
      <c r="B1568" s="35" t="s">
        <v>2878</v>
      </c>
    </row>
    <row r="1569" spans="1:2" ht="12.75" customHeight="1">
      <c r="A1569" s="36" t="s">
        <v>2198</v>
      </c>
      <c r="B1569" s="35" t="s">
        <v>2878</v>
      </c>
    </row>
    <row r="1570" spans="1:2" ht="12.75" customHeight="1">
      <c r="A1570" s="35" t="s">
        <v>2199</v>
      </c>
      <c r="B1570" s="35" t="s">
        <v>2878</v>
      </c>
    </row>
    <row r="1571" spans="1:2" ht="12.75" customHeight="1">
      <c r="A1571" s="36" t="s">
        <v>2200</v>
      </c>
      <c r="B1571" s="35" t="s">
        <v>2878</v>
      </c>
    </row>
    <row r="1572" spans="1:2" ht="12.75" customHeight="1">
      <c r="A1572" s="35" t="s">
        <v>2201</v>
      </c>
      <c r="B1572" s="35" t="s">
        <v>2878</v>
      </c>
    </row>
    <row r="1573" spans="1:2" ht="12.75" customHeight="1">
      <c r="A1573" s="36" t="s">
        <v>2202</v>
      </c>
      <c r="B1573" s="35" t="s">
        <v>2878</v>
      </c>
    </row>
    <row r="1574" spans="1:2" ht="12.75" customHeight="1">
      <c r="A1574" s="35" t="s">
        <v>2203</v>
      </c>
      <c r="B1574" s="35" t="s">
        <v>2878</v>
      </c>
    </row>
    <row r="1575" spans="1:2" ht="12.75" customHeight="1">
      <c r="A1575" s="36" t="s">
        <v>2204</v>
      </c>
      <c r="B1575" s="35" t="s">
        <v>2878</v>
      </c>
    </row>
    <row r="1576" spans="1:2" ht="12.75" customHeight="1">
      <c r="A1576" s="35" t="s">
        <v>2205</v>
      </c>
      <c r="B1576" s="35" t="s">
        <v>2878</v>
      </c>
    </row>
    <row r="1577" spans="1:2" ht="12.75" customHeight="1">
      <c r="A1577" s="36" t="s">
        <v>2206</v>
      </c>
      <c r="B1577" s="35" t="s">
        <v>2878</v>
      </c>
    </row>
    <row r="1578" spans="1:2" ht="12.75" customHeight="1">
      <c r="A1578" s="35" t="s">
        <v>2207</v>
      </c>
      <c r="B1578" s="35" t="s">
        <v>2878</v>
      </c>
    </row>
    <row r="1579" spans="1:2" ht="12.75" customHeight="1">
      <c r="A1579" s="36" t="s">
        <v>2208</v>
      </c>
      <c r="B1579" s="35" t="s">
        <v>2878</v>
      </c>
    </row>
    <row r="1580" spans="1:2" ht="12.75" customHeight="1">
      <c r="A1580" s="35" t="s">
        <v>2209</v>
      </c>
      <c r="B1580" s="35" t="s">
        <v>2878</v>
      </c>
    </row>
    <row r="1581" spans="1:2" ht="12.75" customHeight="1">
      <c r="A1581" s="36" t="s">
        <v>2210</v>
      </c>
      <c r="B1581" s="35" t="s">
        <v>2878</v>
      </c>
    </row>
    <row r="1582" spans="1:2" ht="12.75" customHeight="1">
      <c r="A1582" s="35" t="s">
        <v>2211</v>
      </c>
      <c r="B1582" s="35" t="s">
        <v>2878</v>
      </c>
    </row>
    <row r="1583" spans="1:2" ht="12.75" customHeight="1">
      <c r="A1583" s="36" t="s">
        <v>2212</v>
      </c>
      <c r="B1583" s="35" t="s">
        <v>2878</v>
      </c>
    </row>
    <row r="1584" spans="1:2" ht="12.75" customHeight="1">
      <c r="A1584" s="35" t="s">
        <v>2213</v>
      </c>
      <c r="B1584" s="35" t="s">
        <v>2878</v>
      </c>
    </row>
    <row r="1585" spans="1:2" ht="12.75" customHeight="1">
      <c r="A1585" s="36" t="s">
        <v>2214</v>
      </c>
      <c r="B1585" s="35" t="s">
        <v>2878</v>
      </c>
    </row>
    <row r="1586" spans="1:2" ht="12.75" customHeight="1">
      <c r="A1586" s="35" t="s">
        <v>2215</v>
      </c>
      <c r="B1586" s="35" t="s">
        <v>2878</v>
      </c>
    </row>
    <row r="1587" spans="1:2" ht="12.75" customHeight="1">
      <c r="A1587" s="36" t="s">
        <v>2216</v>
      </c>
      <c r="B1587" s="35" t="s">
        <v>2878</v>
      </c>
    </row>
    <row r="1588" spans="1:2" ht="12.75" customHeight="1">
      <c r="A1588" s="35" t="s">
        <v>2217</v>
      </c>
      <c r="B1588" s="35" t="s">
        <v>2878</v>
      </c>
    </row>
    <row r="1589" spans="1:2" ht="12.75" customHeight="1">
      <c r="A1589" s="36" t="s">
        <v>2218</v>
      </c>
      <c r="B1589" s="35" t="s">
        <v>2878</v>
      </c>
    </row>
    <row r="1590" spans="1:2" ht="12.75" customHeight="1">
      <c r="A1590" s="35" t="s">
        <v>2219</v>
      </c>
      <c r="B1590" s="35" t="s">
        <v>2878</v>
      </c>
    </row>
    <row r="1591" spans="1:2" ht="12.75" customHeight="1">
      <c r="A1591" s="36" t="s">
        <v>2220</v>
      </c>
      <c r="B1591" s="35" t="s">
        <v>2878</v>
      </c>
    </row>
    <row r="1592" spans="1:2" ht="12.75" customHeight="1">
      <c r="A1592" s="35" t="s">
        <v>2221</v>
      </c>
      <c r="B1592" s="35" t="s">
        <v>2878</v>
      </c>
    </row>
    <row r="1593" spans="1:2" ht="12.75" customHeight="1">
      <c r="A1593" s="36" t="s">
        <v>2222</v>
      </c>
      <c r="B1593" s="35" t="s">
        <v>2878</v>
      </c>
    </row>
    <row r="1594" spans="1:2" ht="12.75" customHeight="1">
      <c r="A1594" s="35" t="s">
        <v>2223</v>
      </c>
      <c r="B1594" s="35" t="s">
        <v>2878</v>
      </c>
    </row>
    <row r="1595" spans="1:2" ht="12.75" customHeight="1">
      <c r="A1595" s="36" t="s">
        <v>2224</v>
      </c>
      <c r="B1595" s="35" t="s">
        <v>2878</v>
      </c>
    </row>
    <row r="1596" spans="1:2" ht="12.75" customHeight="1">
      <c r="A1596" s="35" t="s">
        <v>2225</v>
      </c>
      <c r="B1596" s="35" t="s">
        <v>2878</v>
      </c>
    </row>
    <row r="1597" spans="1:2" ht="12.75" customHeight="1">
      <c r="A1597" s="36" t="s">
        <v>2226</v>
      </c>
      <c r="B1597" s="35" t="s">
        <v>2878</v>
      </c>
    </row>
    <row r="1598" spans="1:2" ht="12.75" customHeight="1">
      <c r="A1598" s="35" t="s">
        <v>2227</v>
      </c>
      <c r="B1598" s="35" t="s">
        <v>2878</v>
      </c>
    </row>
    <row r="1599" spans="1:2" ht="12.75" customHeight="1">
      <c r="A1599" s="36" t="s">
        <v>2228</v>
      </c>
      <c r="B1599" s="35" t="s">
        <v>2878</v>
      </c>
    </row>
    <row r="1600" spans="1:2" ht="12.75" customHeight="1">
      <c r="A1600" s="35" t="s">
        <v>2229</v>
      </c>
      <c r="B1600" s="35" t="s">
        <v>2878</v>
      </c>
    </row>
    <row r="1601" spans="1:2" ht="12.75" customHeight="1">
      <c r="A1601" s="36" t="s">
        <v>2230</v>
      </c>
      <c r="B1601" s="35" t="s">
        <v>2878</v>
      </c>
    </row>
    <row r="1602" spans="1:2" ht="12.75" customHeight="1">
      <c r="A1602" s="35" t="s">
        <v>2231</v>
      </c>
      <c r="B1602" s="35" t="s">
        <v>2878</v>
      </c>
    </row>
    <row r="1603" spans="1:2" ht="12.75" customHeight="1">
      <c r="A1603" s="36" t="s">
        <v>2232</v>
      </c>
      <c r="B1603" s="35" t="s">
        <v>2878</v>
      </c>
    </row>
    <row r="1604" spans="1:2" ht="12.75" customHeight="1">
      <c r="A1604" s="35" t="s">
        <v>2233</v>
      </c>
      <c r="B1604" s="35" t="s">
        <v>2878</v>
      </c>
    </row>
    <row r="1605" spans="1:2" ht="12.75" customHeight="1">
      <c r="A1605" s="36" t="s">
        <v>2234</v>
      </c>
      <c r="B1605" s="35" t="s">
        <v>2878</v>
      </c>
    </row>
    <row r="1606" spans="1:2" ht="12.75" customHeight="1">
      <c r="A1606" s="35" t="s">
        <v>2235</v>
      </c>
      <c r="B1606" s="35" t="s">
        <v>2878</v>
      </c>
    </row>
    <row r="1607" spans="1:2" ht="12.75" customHeight="1">
      <c r="A1607" s="36" t="s">
        <v>2236</v>
      </c>
      <c r="B1607" s="35" t="s">
        <v>2878</v>
      </c>
    </row>
    <row r="1608" spans="1:2" ht="12.75" customHeight="1">
      <c r="A1608" s="35" t="s">
        <v>2237</v>
      </c>
      <c r="B1608" s="35" t="s">
        <v>2878</v>
      </c>
    </row>
    <row r="1609" spans="1:2" ht="12.75" customHeight="1">
      <c r="A1609" s="36" t="s">
        <v>2238</v>
      </c>
      <c r="B1609" s="35" t="s">
        <v>2878</v>
      </c>
    </row>
    <row r="1610" spans="1:2" ht="12.75" customHeight="1">
      <c r="A1610" s="35" t="s">
        <v>2239</v>
      </c>
      <c r="B1610" s="35" t="s">
        <v>2878</v>
      </c>
    </row>
    <row r="1611" spans="1:2" ht="12.75" customHeight="1">
      <c r="A1611" s="36" t="s">
        <v>2240</v>
      </c>
      <c r="B1611" s="35" t="s">
        <v>2878</v>
      </c>
    </row>
    <row r="1612" spans="1:2" ht="12.75" customHeight="1">
      <c r="A1612" s="35" t="s">
        <v>2241</v>
      </c>
      <c r="B1612" s="35" t="s">
        <v>2878</v>
      </c>
    </row>
    <row r="1613" spans="1:2" ht="12.75" customHeight="1">
      <c r="A1613" s="36" t="s">
        <v>2242</v>
      </c>
      <c r="B1613" s="35" t="s">
        <v>2878</v>
      </c>
    </row>
    <row r="1614" spans="1:2" ht="12.75" customHeight="1">
      <c r="A1614" s="35" t="s">
        <v>2243</v>
      </c>
      <c r="B1614" s="35" t="s">
        <v>2878</v>
      </c>
    </row>
    <row r="1615" spans="1:2" ht="12.75" customHeight="1">
      <c r="A1615" s="36" t="s">
        <v>2244</v>
      </c>
      <c r="B1615" s="35" t="s">
        <v>2878</v>
      </c>
    </row>
    <row r="1616" spans="1:2" ht="12.75" customHeight="1">
      <c r="A1616" s="35" t="s">
        <v>2245</v>
      </c>
      <c r="B1616" s="35" t="s">
        <v>2878</v>
      </c>
    </row>
    <row r="1617" spans="1:2" ht="12.75" customHeight="1">
      <c r="A1617" s="36" t="s">
        <v>2246</v>
      </c>
      <c r="B1617" s="35" t="s">
        <v>2878</v>
      </c>
    </row>
    <row r="1618" spans="1:2" ht="12.75" customHeight="1">
      <c r="A1618" s="35" t="s">
        <v>2247</v>
      </c>
      <c r="B1618" s="35" t="s">
        <v>2878</v>
      </c>
    </row>
    <row r="1619" spans="1:2" ht="12.75" customHeight="1">
      <c r="A1619" s="36" t="s">
        <v>2248</v>
      </c>
      <c r="B1619" s="35" t="s">
        <v>2878</v>
      </c>
    </row>
    <row r="1620" spans="1:2" ht="12.75" customHeight="1">
      <c r="A1620" s="35" t="s">
        <v>2249</v>
      </c>
      <c r="B1620" s="35" t="s">
        <v>2878</v>
      </c>
    </row>
    <row r="1621" spans="1:2" ht="12.75" customHeight="1">
      <c r="A1621" s="36" t="s">
        <v>2250</v>
      </c>
      <c r="B1621" s="35" t="s">
        <v>2878</v>
      </c>
    </row>
    <row r="1622" spans="1:2" ht="12.75" customHeight="1">
      <c r="A1622" s="35" t="s">
        <v>2251</v>
      </c>
      <c r="B1622" s="35" t="s">
        <v>2878</v>
      </c>
    </row>
    <row r="1623" spans="1:2" ht="12.75" customHeight="1">
      <c r="A1623" s="36" t="s">
        <v>2252</v>
      </c>
      <c r="B1623" s="35" t="s">
        <v>2878</v>
      </c>
    </row>
    <row r="1624" spans="1:2" ht="12.75" customHeight="1">
      <c r="A1624" s="35" t="s">
        <v>2253</v>
      </c>
      <c r="B1624" s="35" t="s">
        <v>2878</v>
      </c>
    </row>
    <row r="1625" spans="1:2" ht="12.75" customHeight="1">
      <c r="A1625" s="36" t="s">
        <v>2254</v>
      </c>
      <c r="B1625" s="35" t="s">
        <v>2878</v>
      </c>
    </row>
    <row r="1626" spans="1:2" ht="12.75" customHeight="1">
      <c r="A1626" s="35" t="s">
        <v>2255</v>
      </c>
      <c r="B1626" s="35" t="s">
        <v>2878</v>
      </c>
    </row>
    <row r="1627" spans="1:2" ht="12.75" customHeight="1">
      <c r="A1627" s="36" t="s">
        <v>2256</v>
      </c>
      <c r="B1627" s="35" t="s">
        <v>2878</v>
      </c>
    </row>
    <row r="1628" spans="1:2" ht="12.75" customHeight="1">
      <c r="A1628" s="35" t="s">
        <v>2257</v>
      </c>
      <c r="B1628" s="35" t="s">
        <v>2878</v>
      </c>
    </row>
    <row r="1629" spans="1:2" ht="12.75" customHeight="1">
      <c r="A1629" s="36" t="s">
        <v>2258</v>
      </c>
      <c r="B1629" s="35" t="s">
        <v>2878</v>
      </c>
    </row>
    <row r="1630" spans="1:2" ht="12.75" customHeight="1">
      <c r="A1630" s="35" t="s">
        <v>2259</v>
      </c>
      <c r="B1630" s="35" t="s">
        <v>2878</v>
      </c>
    </row>
    <row r="1631" spans="1:2" ht="12.75" customHeight="1">
      <c r="A1631" s="36" t="s">
        <v>2260</v>
      </c>
      <c r="B1631" s="35" t="s">
        <v>2878</v>
      </c>
    </row>
    <row r="1632" spans="1:2" ht="12.75" customHeight="1">
      <c r="A1632" s="35" t="s">
        <v>2261</v>
      </c>
      <c r="B1632" s="35" t="s">
        <v>2878</v>
      </c>
    </row>
    <row r="1633" spans="1:2" ht="12.75" customHeight="1">
      <c r="A1633" s="36" t="s">
        <v>2262</v>
      </c>
      <c r="B1633" s="35" t="s">
        <v>2878</v>
      </c>
    </row>
    <row r="1634" spans="1:2" ht="12.75" customHeight="1">
      <c r="A1634" s="35" t="s">
        <v>2263</v>
      </c>
      <c r="B1634" s="35" t="s">
        <v>2878</v>
      </c>
    </row>
    <row r="1635" spans="1:2" ht="12.75" customHeight="1">
      <c r="A1635" s="36" t="s">
        <v>2264</v>
      </c>
      <c r="B1635" s="35" t="s">
        <v>2878</v>
      </c>
    </row>
    <row r="1636" spans="1:2" ht="12.75" customHeight="1">
      <c r="A1636" s="35" t="s">
        <v>2265</v>
      </c>
      <c r="B1636" s="35" t="s">
        <v>2878</v>
      </c>
    </row>
    <row r="1637" spans="1:2" ht="12.75" customHeight="1">
      <c r="A1637" s="36" t="s">
        <v>2266</v>
      </c>
      <c r="B1637" s="35" t="s">
        <v>2878</v>
      </c>
    </row>
    <row r="1638" spans="1:2" ht="12.75" customHeight="1">
      <c r="A1638" s="35" t="s">
        <v>2267</v>
      </c>
      <c r="B1638" s="35" t="s">
        <v>2878</v>
      </c>
    </row>
    <row r="1639" spans="1:2" ht="12.75" customHeight="1">
      <c r="A1639" s="36" t="s">
        <v>2268</v>
      </c>
      <c r="B1639" s="35" t="s">
        <v>2878</v>
      </c>
    </row>
    <row r="1640" spans="1:2" ht="12.75" customHeight="1">
      <c r="A1640" s="35" t="s">
        <v>2269</v>
      </c>
      <c r="B1640" s="35" t="s">
        <v>2878</v>
      </c>
    </row>
    <row r="1641" spans="1:2" ht="12.75" customHeight="1">
      <c r="A1641" s="36" t="s">
        <v>2270</v>
      </c>
      <c r="B1641" s="35" t="s">
        <v>2878</v>
      </c>
    </row>
    <row r="1642" spans="1:2" ht="12.75" customHeight="1">
      <c r="A1642" s="35" t="s">
        <v>2271</v>
      </c>
      <c r="B1642" s="35" t="s">
        <v>2878</v>
      </c>
    </row>
    <row r="1643" spans="1:2" ht="12.75" customHeight="1">
      <c r="A1643" s="36" t="s">
        <v>2272</v>
      </c>
      <c r="B1643" s="35" t="s">
        <v>2878</v>
      </c>
    </row>
    <row r="1644" spans="1:2" ht="12.75" customHeight="1">
      <c r="A1644" s="35" t="s">
        <v>2273</v>
      </c>
      <c r="B1644" s="35" t="s">
        <v>2878</v>
      </c>
    </row>
    <row r="1645" spans="1:2" ht="12.75" customHeight="1">
      <c r="A1645" s="36" t="s">
        <v>2274</v>
      </c>
      <c r="B1645" s="35" t="s">
        <v>2878</v>
      </c>
    </row>
    <row r="1646" spans="1:2" ht="12.75" customHeight="1">
      <c r="A1646" s="35" t="s">
        <v>2275</v>
      </c>
      <c r="B1646" s="35" t="s">
        <v>2878</v>
      </c>
    </row>
    <row r="1647" spans="1:2" ht="12.75" customHeight="1">
      <c r="A1647" s="36" t="s">
        <v>2276</v>
      </c>
      <c r="B1647" s="35" t="s">
        <v>2878</v>
      </c>
    </row>
    <row r="1648" spans="1:2" ht="12.75" customHeight="1">
      <c r="A1648" s="35" t="s">
        <v>2277</v>
      </c>
      <c r="B1648" s="35" t="s">
        <v>2878</v>
      </c>
    </row>
    <row r="1649" spans="1:2" ht="12.75" customHeight="1">
      <c r="A1649" s="36" t="s">
        <v>2278</v>
      </c>
      <c r="B1649" s="35" t="s">
        <v>2878</v>
      </c>
    </row>
    <row r="1650" spans="1:2" ht="12.75" customHeight="1">
      <c r="A1650" s="35" t="s">
        <v>2279</v>
      </c>
      <c r="B1650" s="35" t="s">
        <v>2878</v>
      </c>
    </row>
    <row r="1651" spans="1:2" ht="12.75" customHeight="1">
      <c r="A1651" s="36" t="s">
        <v>2280</v>
      </c>
      <c r="B1651" s="35" t="s">
        <v>2878</v>
      </c>
    </row>
    <row r="1652" spans="1:2" ht="12.75" customHeight="1">
      <c r="A1652" s="35" t="s">
        <v>2281</v>
      </c>
      <c r="B1652" s="35" t="s">
        <v>2878</v>
      </c>
    </row>
    <row r="1653" spans="1:2" ht="12.75" customHeight="1">
      <c r="A1653" s="36" t="s">
        <v>2282</v>
      </c>
      <c r="B1653" s="35" t="s">
        <v>2878</v>
      </c>
    </row>
    <row r="1654" spans="1:2" ht="12.75" customHeight="1">
      <c r="A1654" s="35" t="s">
        <v>2283</v>
      </c>
      <c r="B1654" s="35" t="s">
        <v>2878</v>
      </c>
    </row>
    <row r="1655" spans="1:2" ht="12.75" customHeight="1">
      <c r="A1655" s="36" t="s">
        <v>2284</v>
      </c>
      <c r="B1655" s="35" t="s">
        <v>2878</v>
      </c>
    </row>
    <row r="1656" spans="1:2" ht="12.75" customHeight="1">
      <c r="A1656" s="35" t="s">
        <v>2285</v>
      </c>
      <c r="B1656" s="35" t="s">
        <v>2878</v>
      </c>
    </row>
    <row r="1657" spans="1:2" ht="12.75" customHeight="1">
      <c r="A1657" s="36" t="s">
        <v>2286</v>
      </c>
      <c r="B1657" s="35" t="s">
        <v>2878</v>
      </c>
    </row>
    <row r="1658" spans="1:2" ht="12.75" customHeight="1">
      <c r="A1658" s="35" t="s">
        <v>2287</v>
      </c>
      <c r="B1658" s="35" t="s">
        <v>2878</v>
      </c>
    </row>
    <row r="1659" spans="1:2" ht="12.75" customHeight="1">
      <c r="A1659" s="36" t="s">
        <v>2288</v>
      </c>
      <c r="B1659" s="35" t="s">
        <v>2878</v>
      </c>
    </row>
    <row r="1660" spans="1:2" ht="12.75" customHeight="1">
      <c r="A1660" s="35" t="s">
        <v>2289</v>
      </c>
      <c r="B1660" s="35" t="s">
        <v>2878</v>
      </c>
    </row>
    <row r="1661" spans="1:2" ht="12.75" customHeight="1">
      <c r="A1661" s="36" t="s">
        <v>2290</v>
      </c>
      <c r="B1661" s="35" t="s">
        <v>2878</v>
      </c>
    </row>
    <row r="1662" spans="1:2" ht="12.75" customHeight="1">
      <c r="A1662" s="35" t="s">
        <v>2291</v>
      </c>
      <c r="B1662" s="35" t="s">
        <v>2878</v>
      </c>
    </row>
    <row r="1663" spans="1:2" ht="12.75" customHeight="1">
      <c r="A1663" s="36" t="s">
        <v>2292</v>
      </c>
      <c r="B1663" s="35" t="s">
        <v>2878</v>
      </c>
    </row>
    <row r="1664" spans="1:2" ht="12.75" customHeight="1">
      <c r="A1664" s="35" t="s">
        <v>2293</v>
      </c>
      <c r="B1664" s="35" t="s">
        <v>2878</v>
      </c>
    </row>
    <row r="1665" spans="1:2" ht="12.75" customHeight="1">
      <c r="A1665" s="36" t="s">
        <v>2294</v>
      </c>
      <c r="B1665" s="35" t="s">
        <v>2878</v>
      </c>
    </row>
    <row r="1666" spans="1:2" ht="12.75" customHeight="1">
      <c r="A1666" s="35" t="s">
        <v>2295</v>
      </c>
      <c r="B1666" s="35" t="s">
        <v>2878</v>
      </c>
    </row>
    <row r="1667" spans="1:2" ht="12.75" customHeight="1">
      <c r="A1667" s="36" t="s">
        <v>2296</v>
      </c>
      <c r="B1667" s="35" t="s">
        <v>2878</v>
      </c>
    </row>
    <row r="1668" spans="1:2" ht="12.75" customHeight="1">
      <c r="A1668" s="35" t="s">
        <v>2297</v>
      </c>
      <c r="B1668" s="35" t="s">
        <v>2878</v>
      </c>
    </row>
    <row r="1669" spans="1:2" ht="12.75" customHeight="1">
      <c r="A1669" s="36" t="s">
        <v>2298</v>
      </c>
      <c r="B1669" s="35" t="s">
        <v>2878</v>
      </c>
    </row>
    <row r="1670" spans="1:2" ht="12.75" customHeight="1">
      <c r="A1670" s="35" t="s">
        <v>2299</v>
      </c>
      <c r="B1670" s="35" t="s">
        <v>2878</v>
      </c>
    </row>
    <row r="1671" spans="1:2" ht="12.75" customHeight="1">
      <c r="A1671" s="36" t="s">
        <v>2300</v>
      </c>
      <c r="B1671" s="35" t="s">
        <v>2878</v>
      </c>
    </row>
    <row r="1672" spans="1:2" ht="12.75" customHeight="1">
      <c r="A1672" s="35" t="s">
        <v>2301</v>
      </c>
      <c r="B1672" s="35" t="s">
        <v>2878</v>
      </c>
    </row>
    <row r="1673" spans="1:2" ht="12.75" customHeight="1">
      <c r="A1673" s="36" t="s">
        <v>2302</v>
      </c>
      <c r="B1673" s="35" t="s">
        <v>2878</v>
      </c>
    </row>
    <row r="1674" spans="1:2" ht="12.75" customHeight="1">
      <c r="A1674" s="35" t="s">
        <v>2303</v>
      </c>
      <c r="B1674" s="35" t="s">
        <v>2878</v>
      </c>
    </row>
    <row r="1675" spans="1:2" ht="12.75" customHeight="1">
      <c r="A1675" s="36" t="s">
        <v>2304</v>
      </c>
      <c r="B1675" s="35" t="s">
        <v>2878</v>
      </c>
    </row>
    <row r="1676" spans="1:2" ht="12.75" customHeight="1">
      <c r="A1676" s="35" t="s">
        <v>2305</v>
      </c>
      <c r="B1676" s="35" t="s">
        <v>2878</v>
      </c>
    </row>
    <row r="1677" spans="1:2" ht="12.75" customHeight="1">
      <c r="A1677" s="36" t="s">
        <v>2306</v>
      </c>
      <c r="B1677" s="35" t="s">
        <v>2878</v>
      </c>
    </row>
    <row r="1678" spans="1:2" ht="12.75" customHeight="1">
      <c r="A1678" s="35" t="s">
        <v>2307</v>
      </c>
      <c r="B1678" s="35" t="s">
        <v>2878</v>
      </c>
    </row>
    <row r="1679" spans="1:2" ht="12.75" customHeight="1">
      <c r="A1679" s="36" t="s">
        <v>2308</v>
      </c>
      <c r="B1679" s="35" t="s">
        <v>2878</v>
      </c>
    </row>
    <row r="1680" spans="1:2" ht="12.75" customHeight="1">
      <c r="A1680" s="35" t="s">
        <v>2309</v>
      </c>
      <c r="B1680" s="35" t="s">
        <v>2878</v>
      </c>
    </row>
    <row r="1681" spans="1:2" ht="12.75" customHeight="1">
      <c r="A1681" s="36" t="s">
        <v>2310</v>
      </c>
      <c r="B1681" s="35" t="s">
        <v>2878</v>
      </c>
    </row>
    <row r="1682" spans="1:2" ht="12.75" customHeight="1">
      <c r="A1682" s="35" t="s">
        <v>2311</v>
      </c>
      <c r="B1682" s="35" t="s">
        <v>2878</v>
      </c>
    </row>
    <row r="1683" spans="1:2" ht="12.75" customHeight="1">
      <c r="A1683" s="36" t="s">
        <v>2312</v>
      </c>
      <c r="B1683" s="35" t="s">
        <v>2878</v>
      </c>
    </row>
    <row r="1684" spans="1:2" ht="12.75" customHeight="1">
      <c r="A1684" s="35" t="s">
        <v>2313</v>
      </c>
      <c r="B1684" s="35" t="s">
        <v>2878</v>
      </c>
    </row>
    <row r="1685" spans="1:2" ht="12.75" customHeight="1">
      <c r="A1685" s="36" t="s">
        <v>2314</v>
      </c>
      <c r="B1685" s="35" t="s">
        <v>2878</v>
      </c>
    </row>
    <row r="1686" spans="1:2" ht="12.75" customHeight="1">
      <c r="A1686" s="35" t="s">
        <v>2315</v>
      </c>
      <c r="B1686" s="35" t="s">
        <v>2878</v>
      </c>
    </row>
    <row r="1687" spans="1:2" ht="12.75" customHeight="1">
      <c r="A1687" s="36" t="s">
        <v>2316</v>
      </c>
      <c r="B1687" s="35" t="s">
        <v>2878</v>
      </c>
    </row>
    <row r="1688" spans="1:2" ht="12.75" customHeight="1">
      <c r="A1688" s="35" t="s">
        <v>2317</v>
      </c>
      <c r="B1688" s="35" t="s">
        <v>2878</v>
      </c>
    </row>
    <row r="1689" spans="1:2" ht="12.75" customHeight="1">
      <c r="A1689" s="36" t="s">
        <v>2318</v>
      </c>
      <c r="B1689" s="35" t="s">
        <v>2878</v>
      </c>
    </row>
    <row r="1690" spans="1:2" ht="12.75" customHeight="1">
      <c r="A1690" s="35" t="s">
        <v>2319</v>
      </c>
      <c r="B1690" s="35" t="s">
        <v>2878</v>
      </c>
    </row>
    <row r="1691" spans="1:2" ht="12.75" customHeight="1">
      <c r="A1691" s="36" t="s">
        <v>2320</v>
      </c>
      <c r="B1691" s="35" t="s">
        <v>2878</v>
      </c>
    </row>
    <row r="1692" spans="1:2" ht="12.75" customHeight="1">
      <c r="A1692" s="35" t="s">
        <v>2321</v>
      </c>
      <c r="B1692" s="35" t="s">
        <v>2878</v>
      </c>
    </row>
    <row r="1693" spans="1:2" ht="12.75" customHeight="1">
      <c r="A1693" s="36" t="s">
        <v>2322</v>
      </c>
      <c r="B1693" s="35" t="s">
        <v>2878</v>
      </c>
    </row>
    <row r="1694" spans="1:2" ht="12.75" customHeight="1">
      <c r="A1694" s="35" t="s">
        <v>2323</v>
      </c>
      <c r="B1694" s="35" t="s">
        <v>2878</v>
      </c>
    </row>
    <row r="1695" spans="1:2" ht="12.75" customHeight="1">
      <c r="A1695" s="36" t="s">
        <v>2324</v>
      </c>
      <c r="B1695" s="35" t="s">
        <v>2878</v>
      </c>
    </row>
    <row r="1696" spans="1:2" ht="12.75" customHeight="1">
      <c r="A1696" s="35" t="s">
        <v>2325</v>
      </c>
      <c r="B1696" s="35" t="s">
        <v>2878</v>
      </c>
    </row>
    <row r="1697" spans="1:2" ht="12.75" customHeight="1">
      <c r="A1697" s="36" t="s">
        <v>2326</v>
      </c>
      <c r="B1697" s="35" t="s">
        <v>2878</v>
      </c>
    </row>
    <row r="1698" spans="1:2" ht="12.75" customHeight="1">
      <c r="A1698" s="35" t="s">
        <v>2327</v>
      </c>
      <c r="B1698" s="35" t="s">
        <v>2878</v>
      </c>
    </row>
    <row r="1699" spans="1:2" ht="12.75" customHeight="1">
      <c r="A1699" s="36" t="s">
        <v>2328</v>
      </c>
      <c r="B1699" s="35" t="s">
        <v>2878</v>
      </c>
    </row>
    <row r="1700" spans="1:2" ht="12.75" customHeight="1">
      <c r="A1700" s="35" t="s">
        <v>2329</v>
      </c>
      <c r="B1700" s="35" t="s">
        <v>2878</v>
      </c>
    </row>
    <row r="1701" spans="1:2" ht="12.75" customHeight="1">
      <c r="A1701" s="36" t="s">
        <v>2330</v>
      </c>
      <c r="B1701" s="35" t="s">
        <v>2878</v>
      </c>
    </row>
    <row r="1702" spans="1:2" ht="12.75" customHeight="1">
      <c r="A1702" s="35" t="s">
        <v>2331</v>
      </c>
      <c r="B1702" s="35" t="s">
        <v>2878</v>
      </c>
    </row>
    <row r="1703" spans="1:2" ht="12.75" customHeight="1">
      <c r="A1703" s="36" t="s">
        <v>2332</v>
      </c>
      <c r="B1703" s="35" t="s">
        <v>2878</v>
      </c>
    </row>
    <row r="1704" spans="1:2" ht="12.75" customHeight="1">
      <c r="A1704" s="35" t="s">
        <v>2333</v>
      </c>
      <c r="B1704" s="35" t="s">
        <v>2878</v>
      </c>
    </row>
    <row r="1705" spans="1:2" ht="12.75" customHeight="1">
      <c r="A1705" s="36" t="s">
        <v>2334</v>
      </c>
      <c r="B1705" s="35" t="s">
        <v>2878</v>
      </c>
    </row>
    <row r="1706" spans="1:2" ht="12.75" customHeight="1">
      <c r="A1706" s="35" t="s">
        <v>2335</v>
      </c>
      <c r="B1706" s="35" t="s">
        <v>2878</v>
      </c>
    </row>
    <row r="1707" spans="1:2" ht="12.75" customHeight="1">
      <c r="A1707" s="36" t="s">
        <v>2336</v>
      </c>
      <c r="B1707" s="35" t="s">
        <v>2878</v>
      </c>
    </row>
    <row r="1708" spans="1:2" ht="12.75" customHeight="1">
      <c r="A1708" s="35" t="s">
        <v>2337</v>
      </c>
      <c r="B1708" s="35" t="s">
        <v>2878</v>
      </c>
    </row>
    <row r="1709" spans="1:2" ht="12.75" customHeight="1">
      <c r="A1709" s="36" t="s">
        <v>2338</v>
      </c>
      <c r="B1709" s="35" t="s">
        <v>2878</v>
      </c>
    </row>
    <row r="1710" spans="1:2" ht="12.75" customHeight="1">
      <c r="A1710" s="35" t="s">
        <v>2339</v>
      </c>
      <c r="B1710" s="35" t="s">
        <v>2878</v>
      </c>
    </row>
    <row r="1711" spans="1:2" ht="12.75" customHeight="1">
      <c r="A1711" s="36" t="s">
        <v>2340</v>
      </c>
      <c r="B1711" s="35" t="s">
        <v>2878</v>
      </c>
    </row>
    <row r="1712" spans="1:2" ht="12.75" customHeight="1">
      <c r="A1712" s="35" t="s">
        <v>2341</v>
      </c>
      <c r="B1712" s="35" t="s">
        <v>2878</v>
      </c>
    </row>
    <row r="1713" spans="1:2" ht="12.75" customHeight="1">
      <c r="A1713" s="36" t="s">
        <v>2342</v>
      </c>
      <c r="B1713" s="35" t="s">
        <v>2878</v>
      </c>
    </row>
    <row r="1714" spans="1:2" ht="12.75" customHeight="1">
      <c r="A1714" s="35" t="s">
        <v>2343</v>
      </c>
      <c r="B1714" s="35" t="s">
        <v>2878</v>
      </c>
    </row>
    <row r="1715" spans="1:2" ht="12.75" customHeight="1">
      <c r="A1715" s="36" t="s">
        <v>2344</v>
      </c>
      <c r="B1715" s="35" t="s">
        <v>2878</v>
      </c>
    </row>
    <row r="1716" spans="1:2" ht="12.75" customHeight="1">
      <c r="A1716" s="35" t="s">
        <v>2345</v>
      </c>
      <c r="B1716" s="35" t="s">
        <v>2878</v>
      </c>
    </row>
    <row r="1717" spans="1:2" ht="12.75" customHeight="1">
      <c r="A1717" s="36" t="s">
        <v>2346</v>
      </c>
      <c r="B1717" s="35" t="s">
        <v>2878</v>
      </c>
    </row>
    <row r="1718" spans="1:2" ht="12.75" customHeight="1">
      <c r="A1718" s="35" t="s">
        <v>2347</v>
      </c>
      <c r="B1718" s="35" t="s">
        <v>2878</v>
      </c>
    </row>
    <row r="1719" spans="1:2" ht="12.75" customHeight="1">
      <c r="A1719" s="36" t="s">
        <v>2348</v>
      </c>
      <c r="B1719" s="35" t="s">
        <v>2878</v>
      </c>
    </row>
    <row r="1720" spans="1:2" ht="12.75" customHeight="1">
      <c r="A1720" s="35" t="s">
        <v>2349</v>
      </c>
      <c r="B1720" s="35" t="s">
        <v>2878</v>
      </c>
    </row>
    <row r="1721" spans="1:2" ht="12.75" customHeight="1">
      <c r="A1721" s="36" t="s">
        <v>2350</v>
      </c>
      <c r="B1721" s="35" t="s">
        <v>2878</v>
      </c>
    </row>
    <row r="1722" spans="1:2" ht="12.75" customHeight="1">
      <c r="A1722" s="35" t="s">
        <v>2351</v>
      </c>
      <c r="B1722" s="35" t="s">
        <v>2878</v>
      </c>
    </row>
    <row r="1723" spans="1:2" ht="12.75" customHeight="1">
      <c r="A1723" s="36" t="s">
        <v>2352</v>
      </c>
      <c r="B1723" s="35" t="s">
        <v>2878</v>
      </c>
    </row>
    <row r="1724" spans="1:2" ht="12.75" customHeight="1">
      <c r="A1724" s="35" t="s">
        <v>2353</v>
      </c>
      <c r="B1724" s="35" t="s">
        <v>2878</v>
      </c>
    </row>
    <row r="1725" spans="1:2" ht="12.75" customHeight="1">
      <c r="A1725" s="36" t="s">
        <v>2354</v>
      </c>
      <c r="B1725" s="35" t="s">
        <v>2878</v>
      </c>
    </row>
    <row r="1726" spans="1:2" ht="12.75" customHeight="1">
      <c r="A1726" s="35" t="s">
        <v>2355</v>
      </c>
      <c r="B1726" s="35" t="s">
        <v>2878</v>
      </c>
    </row>
    <row r="1727" spans="1:2" ht="12.75" customHeight="1">
      <c r="A1727" s="36" t="s">
        <v>2356</v>
      </c>
      <c r="B1727" s="35" t="s">
        <v>2878</v>
      </c>
    </row>
    <row r="1728" spans="1:2" ht="12.75" customHeight="1">
      <c r="A1728" s="35" t="s">
        <v>2357</v>
      </c>
      <c r="B1728" s="35" t="s">
        <v>2878</v>
      </c>
    </row>
    <row r="1729" spans="1:2" ht="12.75" customHeight="1">
      <c r="A1729" s="36" t="s">
        <v>2358</v>
      </c>
      <c r="B1729" s="35" t="s">
        <v>2878</v>
      </c>
    </row>
    <row r="1730" spans="1:2" ht="12.75" customHeight="1">
      <c r="A1730" s="35" t="s">
        <v>2359</v>
      </c>
      <c r="B1730" s="35" t="s">
        <v>2878</v>
      </c>
    </row>
    <row r="1731" spans="1:2" ht="12.75" customHeight="1">
      <c r="A1731" s="36" t="s">
        <v>2360</v>
      </c>
      <c r="B1731" s="35" t="s">
        <v>2878</v>
      </c>
    </row>
    <row r="1732" spans="1:2" ht="12.75" customHeight="1">
      <c r="A1732" s="35" t="s">
        <v>2361</v>
      </c>
      <c r="B1732" s="35" t="s">
        <v>2878</v>
      </c>
    </row>
    <row r="1733" spans="1:2" ht="12.75" customHeight="1">
      <c r="A1733" s="36" t="s">
        <v>2362</v>
      </c>
      <c r="B1733" s="35" t="s">
        <v>2878</v>
      </c>
    </row>
    <row r="1734" spans="1:2" ht="12.75" customHeight="1">
      <c r="A1734" s="35" t="s">
        <v>2363</v>
      </c>
      <c r="B1734" s="35" t="s">
        <v>2878</v>
      </c>
    </row>
    <row r="1735" spans="1:2" ht="12.75" customHeight="1">
      <c r="A1735" s="36" t="s">
        <v>2364</v>
      </c>
      <c r="B1735" s="35" t="s">
        <v>2878</v>
      </c>
    </row>
    <row r="1736" spans="1:2" ht="12.75" customHeight="1">
      <c r="A1736" s="35" t="s">
        <v>2365</v>
      </c>
      <c r="B1736" s="35" t="s">
        <v>2878</v>
      </c>
    </row>
    <row r="1737" spans="1:2" ht="12.75" customHeight="1">
      <c r="A1737" s="36" t="s">
        <v>2366</v>
      </c>
      <c r="B1737" s="35" t="s">
        <v>2878</v>
      </c>
    </row>
    <row r="1738" spans="1:2" ht="12.75" customHeight="1">
      <c r="A1738" s="35" t="s">
        <v>2367</v>
      </c>
      <c r="B1738" s="35" t="s">
        <v>2878</v>
      </c>
    </row>
    <row r="1739" spans="1:2" ht="12.75" customHeight="1">
      <c r="A1739" s="36" t="s">
        <v>2368</v>
      </c>
      <c r="B1739" s="35" t="s">
        <v>2878</v>
      </c>
    </row>
    <row r="1740" spans="1:2" ht="12.75" customHeight="1">
      <c r="A1740" s="35" t="s">
        <v>2369</v>
      </c>
      <c r="B1740" s="35" t="s">
        <v>2878</v>
      </c>
    </row>
    <row r="1741" spans="1:2" ht="12.75" customHeight="1">
      <c r="A1741" s="36" t="s">
        <v>2370</v>
      </c>
      <c r="B1741" s="35" t="s">
        <v>2878</v>
      </c>
    </row>
    <row r="1742" spans="1:2" ht="12.75" customHeight="1">
      <c r="A1742" s="35" t="s">
        <v>6367</v>
      </c>
      <c r="B1742" s="35" t="e">
        <v>#N/A</v>
      </c>
    </row>
    <row r="1743" spans="1:2" ht="12.75" customHeight="1">
      <c r="A1743" s="36" t="s">
        <v>6368</v>
      </c>
      <c r="B1743" s="35" t="e">
        <v>#N/A</v>
      </c>
    </row>
    <row r="1744" spans="1:2" ht="12.75" customHeight="1">
      <c r="A1744" s="35" t="s">
        <v>6369</v>
      </c>
      <c r="B1744" s="35" t="e">
        <v>#N/A</v>
      </c>
    </row>
    <row r="1745" spans="1:2" ht="12.75" customHeight="1">
      <c r="A1745" s="36" t="s">
        <v>6370</v>
      </c>
      <c r="B1745" s="35" t="e">
        <v>#N/A</v>
      </c>
    </row>
    <row r="1746" spans="1:2" ht="12.75" customHeight="1">
      <c r="A1746" s="35" t="s">
        <v>6371</v>
      </c>
      <c r="B1746" s="35" t="e">
        <v>#N/A</v>
      </c>
    </row>
    <row r="1747" spans="1:2" ht="12.75" customHeight="1">
      <c r="A1747" s="36" t="s">
        <v>6372</v>
      </c>
      <c r="B1747" s="35" t="e">
        <v>#N/A</v>
      </c>
    </row>
    <row r="1748" spans="1:2" ht="12.75" customHeight="1">
      <c r="A1748" s="35" t="s">
        <v>6373</v>
      </c>
      <c r="B1748" s="35" t="e">
        <v>#N/A</v>
      </c>
    </row>
    <row r="1749" spans="1:2" ht="12.75" customHeight="1">
      <c r="A1749" s="36" t="s">
        <v>6374</v>
      </c>
      <c r="B1749" s="35" t="e">
        <v>#N/A</v>
      </c>
    </row>
    <row r="1750" spans="1:2" ht="12.75" customHeight="1">
      <c r="A1750" s="35" t="s">
        <v>6375</v>
      </c>
      <c r="B1750" s="35" t="e">
        <v>#N/A</v>
      </c>
    </row>
    <row r="1751" spans="1:2" ht="12.75" customHeight="1">
      <c r="A1751" s="36" t="s">
        <v>6376</v>
      </c>
      <c r="B1751" s="35" t="e">
        <v>#N/A</v>
      </c>
    </row>
    <row r="1752" spans="1:2" ht="12.75" customHeight="1">
      <c r="A1752" s="35" t="s">
        <v>6377</v>
      </c>
      <c r="B1752" s="35" t="e">
        <v>#N/A</v>
      </c>
    </row>
    <row r="1753" spans="1:2" ht="12.75" customHeight="1">
      <c r="A1753" s="36" t="s">
        <v>6378</v>
      </c>
      <c r="B1753" s="35" t="e">
        <v>#N/A</v>
      </c>
    </row>
    <row r="1754" spans="1:2" ht="12.75" customHeight="1">
      <c r="A1754" s="35" t="s">
        <v>6379</v>
      </c>
      <c r="B1754" s="35" t="e">
        <v>#N/A</v>
      </c>
    </row>
    <row r="1755" spans="1:2" ht="12.75" customHeight="1">
      <c r="A1755" s="36" t="s">
        <v>6380</v>
      </c>
      <c r="B1755" s="35" t="e">
        <v>#N/A</v>
      </c>
    </row>
    <row r="1756" spans="1:2" ht="12.75" customHeight="1">
      <c r="A1756" s="35" t="s">
        <v>6381</v>
      </c>
      <c r="B1756" s="35" t="e">
        <v>#N/A</v>
      </c>
    </row>
    <row r="1757" spans="1:2" ht="12.75" customHeight="1">
      <c r="A1757" s="36" t="s">
        <v>6382</v>
      </c>
      <c r="B1757" s="35" t="e">
        <v>#N/A</v>
      </c>
    </row>
    <row r="1758" spans="1:2" ht="12.75" customHeight="1">
      <c r="A1758" s="35" t="s">
        <v>6383</v>
      </c>
      <c r="B1758" s="35" t="e">
        <v>#N/A</v>
      </c>
    </row>
    <row r="1759" spans="1:2" ht="12.75" customHeight="1">
      <c r="A1759" s="36" t="s">
        <v>6384</v>
      </c>
      <c r="B1759" s="35" t="e">
        <v>#N/A</v>
      </c>
    </row>
    <row r="1760" spans="1:2" ht="12.75" customHeight="1">
      <c r="A1760" s="35" t="s">
        <v>2682</v>
      </c>
      <c r="B1760" s="35" t="s">
        <v>6385</v>
      </c>
    </row>
    <row r="1761" spans="1:2" ht="12.75" customHeight="1">
      <c r="A1761" s="36" t="s">
        <v>2683</v>
      </c>
      <c r="B1761" s="35" t="s">
        <v>6386</v>
      </c>
    </row>
    <row r="1762" spans="1:2" ht="12.75" customHeight="1">
      <c r="A1762" s="35" t="s">
        <v>2684</v>
      </c>
      <c r="B1762" s="35" t="s">
        <v>6387</v>
      </c>
    </row>
    <row r="1763" spans="1:2" ht="12.75" customHeight="1">
      <c r="A1763" s="36" t="s">
        <v>2685</v>
      </c>
      <c r="B1763" s="35" t="s">
        <v>6388</v>
      </c>
    </row>
    <row r="1764" spans="1:2" ht="12.75" customHeight="1">
      <c r="A1764" s="35" t="s">
        <v>2686</v>
      </c>
      <c r="B1764" s="35" t="s">
        <v>6389</v>
      </c>
    </row>
    <row r="1765" spans="1:2" ht="12.75" customHeight="1">
      <c r="A1765" s="36" t="s">
        <v>2687</v>
      </c>
      <c r="B1765" s="35" t="s">
        <v>6390</v>
      </c>
    </row>
    <row r="1766" spans="1:2" ht="12.75" customHeight="1">
      <c r="A1766" s="35" t="s">
        <v>2688</v>
      </c>
      <c r="B1766" s="35" t="s">
        <v>6390</v>
      </c>
    </row>
    <row r="1767" spans="1:2" ht="12.75" customHeight="1">
      <c r="A1767" s="36" t="s">
        <v>2689</v>
      </c>
      <c r="B1767" s="35" t="s">
        <v>6391</v>
      </c>
    </row>
    <row r="1768" spans="1:2" ht="12.75" customHeight="1">
      <c r="A1768" s="35" t="s">
        <v>2690</v>
      </c>
      <c r="B1768" s="35" t="s">
        <v>6391</v>
      </c>
    </row>
    <row r="1769" spans="1:2" ht="12.75" customHeight="1">
      <c r="A1769" s="36" t="s">
        <v>2691</v>
      </c>
      <c r="B1769" s="35" t="s">
        <v>6392</v>
      </c>
    </row>
    <row r="1770" spans="1:2" ht="12.75" customHeight="1">
      <c r="A1770" s="35" t="s">
        <v>2692</v>
      </c>
      <c r="B1770" s="35" t="s">
        <v>6393</v>
      </c>
    </row>
    <row r="1771" spans="1:2" ht="12.75" customHeight="1">
      <c r="A1771" s="36" t="s">
        <v>2693</v>
      </c>
      <c r="B1771" s="35" t="s">
        <v>6394</v>
      </c>
    </row>
    <row r="1772" spans="1:2" ht="12.75" customHeight="1">
      <c r="A1772" s="35" t="s">
        <v>2694</v>
      </c>
      <c r="B1772" s="35" t="s">
        <v>6395</v>
      </c>
    </row>
    <row r="1773" spans="1:2" ht="12.75" customHeight="1">
      <c r="A1773" s="36" t="s">
        <v>2695</v>
      </c>
      <c r="B1773" s="35" t="s">
        <v>6396</v>
      </c>
    </row>
    <row r="1774" spans="1:2" ht="12.75" customHeight="1">
      <c r="A1774" s="35" t="s">
        <v>2696</v>
      </c>
      <c r="B1774" s="35" t="s">
        <v>6397</v>
      </c>
    </row>
    <row r="1775" spans="1:2" ht="12.75" customHeight="1">
      <c r="A1775" s="36" t="s">
        <v>2697</v>
      </c>
      <c r="B1775" s="35" t="s">
        <v>6398</v>
      </c>
    </row>
    <row r="1776" spans="1:2" ht="12.75" customHeight="1">
      <c r="A1776" s="35" t="s">
        <v>2698</v>
      </c>
      <c r="B1776" s="35" t="s">
        <v>6399</v>
      </c>
    </row>
    <row r="1777" spans="1:2" ht="12.75" customHeight="1">
      <c r="A1777" s="36" t="s">
        <v>2699</v>
      </c>
      <c r="B1777" s="35" t="s">
        <v>6400</v>
      </c>
    </row>
    <row r="1778" spans="1:2" ht="12.75" customHeight="1">
      <c r="A1778" s="35" t="s">
        <v>2700</v>
      </c>
      <c r="B1778" s="35" t="s">
        <v>6401</v>
      </c>
    </row>
    <row r="1779" spans="1:2" ht="12.75" customHeight="1">
      <c r="A1779" s="36" t="s">
        <v>2701</v>
      </c>
      <c r="B1779" s="35" t="s">
        <v>6401</v>
      </c>
    </row>
    <row r="1780" spans="1:2" ht="12.75" customHeight="1">
      <c r="A1780" s="35" t="s">
        <v>2702</v>
      </c>
      <c r="B1780" s="35" t="s">
        <v>6402</v>
      </c>
    </row>
    <row r="1781" spans="1:2" ht="12.75" customHeight="1">
      <c r="A1781" s="36" t="s">
        <v>2703</v>
      </c>
      <c r="B1781" s="35" t="s">
        <v>6403</v>
      </c>
    </row>
    <row r="1782" spans="1:2" ht="12.75" customHeight="1">
      <c r="A1782" s="35" t="s">
        <v>2704</v>
      </c>
      <c r="B1782" s="35" t="s">
        <v>6404</v>
      </c>
    </row>
    <row r="1783" spans="1:2" ht="12.75" customHeight="1">
      <c r="A1783" s="36" t="s">
        <v>2705</v>
      </c>
      <c r="B1783" s="35" t="s">
        <v>6405</v>
      </c>
    </row>
    <row r="1784" spans="1:2" ht="12.75" customHeight="1">
      <c r="A1784" s="35" t="s">
        <v>2706</v>
      </c>
      <c r="B1784" s="35" t="s">
        <v>6406</v>
      </c>
    </row>
    <row r="1785" spans="1:2" ht="12.75" customHeight="1">
      <c r="A1785" s="36" t="s">
        <v>2707</v>
      </c>
      <c r="B1785" s="35" t="s">
        <v>6407</v>
      </c>
    </row>
    <row r="1786" spans="1:2" ht="12.75" customHeight="1">
      <c r="A1786" s="35" t="s">
        <v>2708</v>
      </c>
      <c r="B1786" s="35" t="s">
        <v>6408</v>
      </c>
    </row>
    <row r="1787" spans="1:2" ht="12.75" customHeight="1">
      <c r="A1787" s="36" t="s">
        <v>2709</v>
      </c>
      <c r="B1787" s="35" t="s">
        <v>2878</v>
      </c>
    </row>
    <row r="1788" spans="1:2" ht="12.75" customHeight="1">
      <c r="A1788" s="35" t="s">
        <v>2710</v>
      </c>
      <c r="B1788" s="35" t="s">
        <v>2878</v>
      </c>
    </row>
    <row r="1789" spans="1:2" ht="12.75" customHeight="1">
      <c r="A1789" s="36" t="s">
        <v>2711</v>
      </c>
      <c r="B1789" s="35" t="s">
        <v>2878</v>
      </c>
    </row>
    <row r="1790" spans="1:2" ht="12.75" customHeight="1">
      <c r="A1790" s="35" t="s">
        <v>2712</v>
      </c>
      <c r="B1790" s="35" t="s">
        <v>2878</v>
      </c>
    </row>
    <row r="1791" spans="1:2" ht="12.75" customHeight="1">
      <c r="A1791" s="36" t="s">
        <v>2713</v>
      </c>
      <c r="B1791" s="35" t="s">
        <v>2878</v>
      </c>
    </row>
    <row r="1792" spans="1:2" ht="12.75" customHeight="1">
      <c r="A1792" s="35" t="s">
        <v>2714</v>
      </c>
      <c r="B1792" s="35" t="s">
        <v>6409</v>
      </c>
    </row>
    <row r="1793" spans="1:2" ht="12.75" customHeight="1">
      <c r="A1793" s="36" t="s">
        <v>2715</v>
      </c>
      <c r="B1793" s="35" t="s">
        <v>6410</v>
      </c>
    </row>
    <row r="1794" spans="1:2" ht="12.75" customHeight="1">
      <c r="A1794" s="35" t="s">
        <v>2716</v>
      </c>
      <c r="B1794" s="35" t="s">
        <v>6411</v>
      </c>
    </row>
    <row r="1795" spans="1:2" ht="12.75" customHeight="1">
      <c r="A1795" s="36" t="s">
        <v>2717</v>
      </c>
      <c r="B1795" s="35" t="s">
        <v>6412</v>
      </c>
    </row>
    <row r="1796" spans="1:2" ht="12.75" customHeight="1">
      <c r="A1796" s="35" t="s">
        <v>2718</v>
      </c>
      <c r="B1796" s="35" t="s">
        <v>6413</v>
      </c>
    </row>
    <row r="1797" spans="1:2" ht="12.75" customHeight="1">
      <c r="A1797" s="36" t="s">
        <v>2719</v>
      </c>
      <c r="B1797" s="35" t="s">
        <v>6414</v>
      </c>
    </row>
    <row r="1798" spans="1:2" ht="12.75" customHeight="1">
      <c r="A1798" s="35" t="s">
        <v>2720</v>
      </c>
      <c r="B1798" s="35" t="s">
        <v>6415</v>
      </c>
    </row>
    <row r="1799" spans="1:2" ht="12.75" customHeight="1">
      <c r="A1799" s="36" t="s">
        <v>2721</v>
      </c>
      <c r="B1799" s="35" t="s">
        <v>6416</v>
      </c>
    </row>
    <row r="1800" spans="1:2" ht="12.75" customHeight="1">
      <c r="A1800" s="35" t="s">
        <v>2722</v>
      </c>
      <c r="B1800" s="35" t="s">
        <v>6417</v>
      </c>
    </row>
    <row r="1801" spans="1:2" ht="12.75" customHeight="1">
      <c r="A1801" s="36" t="s">
        <v>2723</v>
      </c>
      <c r="B1801" s="35" t="s">
        <v>6418</v>
      </c>
    </row>
    <row r="1802" spans="1:2" ht="12.75" customHeight="1">
      <c r="A1802" s="35" t="s">
        <v>2724</v>
      </c>
      <c r="B1802" s="35" t="s">
        <v>6419</v>
      </c>
    </row>
    <row r="1803" spans="1:2" ht="12.75" customHeight="1">
      <c r="A1803" s="36" t="s">
        <v>2725</v>
      </c>
      <c r="B1803" s="35" t="s">
        <v>6420</v>
      </c>
    </row>
    <row r="1804" spans="1:2" ht="12.75" customHeight="1">
      <c r="A1804" s="35" t="s">
        <v>2726</v>
      </c>
      <c r="B1804" s="35" t="s">
        <v>6421</v>
      </c>
    </row>
    <row r="1805" spans="1:2" ht="12.75" customHeight="1">
      <c r="A1805" s="36" t="s">
        <v>2727</v>
      </c>
      <c r="B1805" s="35" t="s">
        <v>2878</v>
      </c>
    </row>
    <row r="1806" spans="1:2" ht="12.75" customHeight="1">
      <c r="A1806" s="35" t="s">
        <v>2728</v>
      </c>
      <c r="B1806" s="35" t="s">
        <v>2878</v>
      </c>
    </row>
    <row r="1807" spans="1:2" ht="12.75" customHeight="1">
      <c r="A1807" s="36" t="s">
        <v>2729</v>
      </c>
      <c r="B1807" s="35" t="s">
        <v>2878</v>
      </c>
    </row>
    <row r="1808" spans="1:2" ht="12.75" customHeight="1">
      <c r="A1808" s="35" t="s">
        <v>2730</v>
      </c>
      <c r="B1808" s="35" t="s">
        <v>2878</v>
      </c>
    </row>
    <row r="1809" spans="1:2" ht="12.75" customHeight="1">
      <c r="A1809" s="36" t="s">
        <v>2731</v>
      </c>
      <c r="B1809" s="35" t="s">
        <v>2878</v>
      </c>
    </row>
    <row r="1810" spans="1:2" ht="12.75" customHeight="1">
      <c r="A1810" s="35" t="s">
        <v>2732</v>
      </c>
      <c r="B1810" s="35" t="s">
        <v>6422</v>
      </c>
    </row>
    <row r="1811" spans="1:2" ht="12.75" customHeight="1">
      <c r="A1811" s="36" t="s">
        <v>2733</v>
      </c>
      <c r="B1811" s="35" t="s">
        <v>6423</v>
      </c>
    </row>
    <row r="1812" spans="1:2" ht="12.75" customHeight="1">
      <c r="A1812" s="35" t="s">
        <v>2734</v>
      </c>
      <c r="B1812" s="35" t="s">
        <v>6424</v>
      </c>
    </row>
    <row r="1813" spans="1:2" ht="12.75" customHeight="1">
      <c r="A1813" s="36" t="s">
        <v>2735</v>
      </c>
      <c r="B1813" s="35" t="s">
        <v>6425</v>
      </c>
    </row>
    <row r="1814" spans="1:2" ht="12.75" customHeight="1">
      <c r="A1814" s="35" t="s">
        <v>2736</v>
      </c>
      <c r="B1814" s="35" t="s">
        <v>6426</v>
      </c>
    </row>
    <row r="1815" spans="1:2" ht="12.75" customHeight="1">
      <c r="A1815" s="36" t="s">
        <v>2737</v>
      </c>
      <c r="B1815" s="35" t="s">
        <v>6427</v>
      </c>
    </row>
    <row r="1816" spans="1:2" ht="12.75" customHeight="1">
      <c r="A1816" s="35" t="s">
        <v>2738</v>
      </c>
      <c r="B1816" s="35" t="s">
        <v>6427</v>
      </c>
    </row>
    <row r="1817" spans="1:2" ht="12.75" customHeight="1">
      <c r="A1817" s="36" t="s">
        <v>2739</v>
      </c>
      <c r="B1817" s="35" t="s">
        <v>6428</v>
      </c>
    </row>
    <row r="1818" spans="1:2" ht="12.75" customHeight="1">
      <c r="A1818" s="35" t="s">
        <v>2740</v>
      </c>
      <c r="B1818" s="35" t="s">
        <v>6429</v>
      </c>
    </row>
    <row r="1819" spans="1:2" ht="12.75" customHeight="1">
      <c r="A1819" s="36" t="s">
        <v>2741</v>
      </c>
      <c r="B1819" s="35" t="s">
        <v>6430</v>
      </c>
    </row>
    <row r="1820" spans="1:2" ht="12.75" customHeight="1">
      <c r="A1820" s="35" t="s">
        <v>2742</v>
      </c>
      <c r="B1820" s="35" t="s">
        <v>6431</v>
      </c>
    </row>
    <row r="1821" spans="1:2" ht="12.75" customHeight="1">
      <c r="A1821" s="36" t="s">
        <v>1068</v>
      </c>
      <c r="B1821" s="35" t="s">
        <v>6432</v>
      </c>
    </row>
    <row r="1822" spans="1:2" ht="12.75" customHeight="1">
      <c r="A1822" s="35" t="s">
        <v>1069</v>
      </c>
      <c r="B1822" s="35" t="s">
        <v>6432</v>
      </c>
    </row>
    <row r="1823" spans="1:2" ht="12.75" customHeight="1">
      <c r="A1823" s="36" t="s">
        <v>1070</v>
      </c>
      <c r="B1823" s="35" t="s">
        <v>6433</v>
      </c>
    </row>
    <row r="1824" spans="1:2" ht="12.75" customHeight="1">
      <c r="A1824" s="35" t="s">
        <v>1071</v>
      </c>
      <c r="B1824" s="35" t="s">
        <v>6433</v>
      </c>
    </row>
    <row r="1825" spans="1:2" ht="12.75" customHeight="1">
      <c r="A1825" s="36" t="s">
        <v>1072</v>
      </c>
      <c r="B1825" s="35" t="s">
        <v>6434</v>
      </c>
    </row>
    <row r="1826" spans="1:2" ht="12.75" customHeight="1">
      <c r="A1826" s="35" t="s">
        <v>1073</v>
      </c>
      <c r="B1826" s="35" t="s">
        <v>6435</v>
      </c>
    </row>
    <row r="1827" spans="1:2" ht="12.75" customHeight="1">
      <c r="A1827" s="36" t="s">
        <v>1074</v>
      </c>
      <c r="B1827" s="35" t="s">
        <v>6436</v>
      </c>
    </row>
    <row r="1828" spans="1:2" ht="12.75" customHeight="1">
      <c r="A1828" s="35" t="s">
        <v>1075</v>
      </c>
      <c r="B1828" s="35" t="s">
        <v>6437</v>
      </c>
    </row>
    <row r="1829" spans="1:2" ht="12.75" customHeight="1">
      <c r="A1829" s="36" t="s">
        <v>1076</v>
      </c>
      <c r="B1829" s="35" t="s">
        <v>6438</v>
      </c>
    </row>
    <row r="1830" spans="1:2" ht="12.75" customHeight="1">
      <c r="A1830" s="35" t="s">
        <v>1077</v>
      </c>
      <c r="B1830" s="35" t="s">
        <v>6439</v>
      </c>
    </row>
    <row r="1831" spans="1:2" ht="12.75" customHeight="1">
      <c r="A1831" s="36" t="s">
        <v>1078</v>
      </c>
      <c r="B1831" s="35" t="s">
        <v>6440</v>
      </c>
    </row>
    <row r="1832" spans="1:2" ht="12.75" customHeight="1">
      <c r="A1832" s="35" t="s">
        <v>1079</v>
      </c>
      <c r="B1832" s="35" t="s">
        <v>6441</v>
      </c>
    </row>
    <row r="1833" spans="1:2" ht="12.75" customHeight="1">
      <c r="A1833" s="36" t="s">
        <v>1080</v>
      </c>
      <c r="B1833" s="35" t="s">
        <v>6442</v>
      </c>
    </row>
    <row r="1834" spans="1:2" ht="12.75" customHeight="1">
      <c r="A1834" s="35" t="s">
        <v>1081</v>
      </c>
      <c r="B1834" s="35" t="s">
        <v>6443</v>
      </c>
    </row>
    <row r="1835" spans="1:2" ht="12.75" customHeight="1">
      <c r="A1835" s="36" t="s">
        <v>1082</v>
      </c>
      <c r="B1835" s="35" t="s">
        <v>6444</v>
      </c>
    </row>
    <row r="1836" spans="1:2" ht="12.75" customHeight="1">
      <c r="A1836" s="35" t="s">
        <v>1083</v>
      </c>
      <c r="B1836" s="35" t="s">
        <v>6445</v>
      </c>
    </row>
    <row r="1837" spans="1:2" ht="12.75" customHeight="1">
      <c r="A1837" s="36" t="s">
        <v>1084</v>
      </c>
      <c r="B1837" s="35" t="s">
        <v>6446</v>
      </c>
    </row>
    <row r="1838" spans="1:2" ht="12.75" customHeight="1">
      <c r="A1838" s="35" t="s">
        <v>1085</v>
      </c>
      <c r="B1838" s="35" t="s">
        <v>2878</v>
      </c>
    </row>
    <row r="1839" spans="1:2" ht="12.75" customHeight="1">
      <c r="A1839" s="36" t="s">
        <v>1086</v>
      </c>
      <c r="B1839" s="35" t="s">
        <v>6447</v>
      </c>
    </row>
    <row r="1840" spans="1:2" ht="12.75" customHeight="1">
      <c r="A1840" s="35" t="s">
        <v>1087</v>
      </c>
      <c r="B1840" s="35" t="s">
        <v>6448</v>
      </c>
    </row>
    <row r="1841" spans="1:2" ht="12.75" customHeight="1">
      <c r="A1841" s="36" t="s">
        <v>1088</v>
      </c>
      <c r="B1841" s="35" t="s">
        <v>6449</v>
      </c>
    </row>
    <row r="1842" spans="1:2" ht="12.75" customHeight="1">
      <c r="A1842" s="35" t="s">
        <v>1089</v>
      </c>
      <c r="B1842" s="35" t="s">
        <v>6450</v>
      </c>
    </row>
    <row r="1843" spans="1:2" ht="12.75" customHeight="1">
      <c r="A1843" s="36" t="s">
        <v>1090</v>
      </c>
      <c r="B1843" s="35" t="s">
        <v>6451</v>
      </c>
    </row>
    <row r="1844" spans="1:2" ht="12.75" customHeight="1">
      <c r="A1844" s="35" t="s">
        <v>1091</v>
      </c>
      <c r="B1844" s="35" t="s">
        <v>6452</v>
      </c>
    </row>
    <row r="1845" spans="1:2" ht="12.75" customHeight="1">
      <c r="A1845" s="36" t="s">
        <v>1092</v>
      </c>
      <c r="B1845" s="35" t="s">
        <v>6453</v>
      </c>
    </row>
    <row r="1846" spans="1:2" ht="12.75" customHeight="1">
      <c r="A1846" s="35" t="s">
        <v>1093</v>
      </c>
      <c r="B1846" s="35" t="s">
        <v>2878</v>
      </c>
    </row>
    <row r="1847" spans="1:2" ht="12.75" customHeight="1">
      <c r="A1847" s="36" t="s">
        <v>1094</v>
      </c>
      <c r="B1847" s="35" t="s">
        <v>6454</v>
      </c>
    </row>
    <row r="1848" spans="1:2" ht="12.75" customHeight="1">
      <c r="A1848" s="35" t="s">
        <v>1095</v>
      </c>
      <c r="B1848" s="35" t="s">
        <v>6455</v>
      </c>
    </row>
    <row r="1849" spans="1:2" ht="12.75" customHeight="1">
      <c r="A1849" s="36" t="s">
        <v>1096</v>
      </c>
      <c r="B1849" s="35" t="s">
        <v>6456</v>
      </c>
    </row>
    <row r="1850" spans="1:2" ht="12.75" customHeight="1">
      <c r="A1850" s="35" t="s">
        <v>1097</v>
      </c>
      <c r="B1850" s="35" t="s">
        <v>6457</v>
      </c>
    </row>
    <row r="1851" spans="1:2" ht="12.75" customHeight="1">
      <c r="A1851" s="36" t="s">
        <v>1098</v>
      </c>
      <c r="B1851" s="35" t="s">
        <v>6458</v>
      </c>
    </row>
    <row r="1852" spans="1:2" ht="12.75" customHeight="1">
      <c r="A1852" s="35" t="s">
        <v>1099</v>
      </c>
      <c r="B1852" s="35" t="s">
        <v>6459</v>
      </c>
    </row>
    <row r="1853" spans="1:2" ht="12.75" customHeight="1">
      <c r="A1853" s="36" t="s">
        <v>1100</v>
      </c>
      <c r="B1853" s="35" t="s">
        <v>6460</v>
      </c>
    </row>
    <row r="1854" spans="1:2" ht="12.75" customHeight="1">
      <c r="A1854" s="35" t="s">
        <v>1101</v>
      </c>
      <c r="B1854" s="35" t="s">
        <v>6461</v>
      </c>
    </row>
    <row r="1855" spans="1:2" ht="12.75" customHeight="1">
      <c r="A1855" s="36" t="s">
        <v>1102</v>
      </c>
      <c r="B1855" s="35" t="s">
        <v>2878</v>
      </c>
    </row>
    <row r="1856" spans="1:2" ht="12.75" customHeight="1">
      <c r="A1856" s="35" t="s">
        <v>1103</v>
      </c>
      <c r="B1856" s="35" t="s">
        <v>2878</v>
      </c>
    </row>
    <row r="1857" spans="1:2" ht="12.75" customHeight="1">
      <c r="A1857" s="36" t="s">
        <v>1104</v>
      </c>
      <c r="B1857" s="35" t="s">
        <v>6462</v>
      </c>
    </row>
    <row r="1858" spans="1:2" ht="12.75" customHeight="1">
      <c r="A1858" s="35" t="s">
        <v>1105</v>
      </c>
      <c r="B1858" s="35" t="s">
        <v>2878</v>
      </c>
    </row>
    <row r="1859" spans="1:2" ht="12.75" customHeight="1">
      <c r="A1859" s="36" t="s">
        <v>1106</v>
      </c>
      <c r="B1859" s="35" t="s">
        <v>2878</v>
      </c>
    </row>
    <row r="1860" spans="1:2" ht="12.75" customHeight="1">
      <c r="A1860" s="35" t="s">
        <v>1107</v>
      </c>
      <c r="B1860" s="35" t="s">
        <v>2878</v>
      </c>
    </row>
    <row r="1861" spans="1:2" ht="12.75" customHeight="1">
      <c r="A1861" s="36" t="s">
        <v>1108</v>
      </c>
      <c r="B1861" s="35" t="s">
        <v>6463</v>
      </c>
    </row>
    <row r="1862" spans="1:2" ht="12.75" customHeight="1">
      <c r="A1862" s="35" t="s">
        <v>1109</v>
      </c>
      <c r="B1862" s="35" t="s">
        <v>2878</v>
      </c>
    </row>
    <row r="1863" spans="1:2" ht="12.75" customHeight="1">
      <c r="A1863" s="36" t="s">
        <v>1110</v>
      </c>
      <c r="B1863" s="35" t="s">
        <v>6464</v>
      </c>
    </row>
    <row r="1864" spans="1:2" ht="12.75" customHeight="1">
      <c r="A1864" s="35" t="s">
        <v>1111</v>
      </c>
      <c r="B1864" s="35" t="s">
        <v>6465</v>
      </c>
    </row>
    <row r="1865" spans="1:2" ht="12.75" customHeight="1">
      <c r="A1865" s="36" t="s">
        <v>1112</v>
      </c>
      <c r="B1865" s="35" t="s">
        <v>6466</v>
      </c>
    </row>
    <row r="1866" spans="1:2" ht="12.75" customHeight="1">
      <c r="A1866" s="35" t="s">
        <v>1113</v>
      </c>
      <c r="B1866" s="35" t="s">
        <v>6467</v>
      </c>
    </row>
    <row r="1867" spans="1:2" ht="12.75" customHeight="1">
      <c r="A1867" s="36" t="s">
        <v>1114</v>
      </c>
      <c r="B1867" s="35" t="s">
        <v>6468</v>
      </c>
    </row>
    <row r="1868" spans="1:2" ht="12.75" customHeight="1">
      <c r="A1868" s="35" t="s">
        <v>1115</v>
      </c>
      <c r="B1868" s="35" t="s">
        <v>6469</v>
      </c>
    </row>
    <row r="1869" spans="1:2" ht="12.75" customHeight="1">
      <c r="A1869" s="36" t="s">
        <v>1116</v>
      </c>
      <c r="B1869" s="35" t="s">
        <v>6470</v>
      </c>
    </row>
    <row r="1870" spans="1:2" ht="12.75" customHeight="1">
      <c r="A1870" s="35" t="s">
        <v>1117</v>
      </c>
      <c r="B1870" s="35" t="s">
        <v>6471</v>
      </c>
    </row>
    <row r="1871" spans="1:2" ht="12.75" customHeight="1">
      <c r="A1871" s="36" t="s">
        <v>1118</v>
      </c>
      <c r="B1871" s="35" t="s">
        <v>6472</v>
      </c>
    </row>
    <row r="1872" spans="1:2" ht="12.75" customHeight="1">
      <c r="A1872" s="35" t="s">
        <v>1119</v>
      </c>
      <c r="B1872" s="35" t="s">
        <v>6473</v>
      </c>
    </row>
    <row r="1873" spans="1:2" ht="12.75" customHeight="1">
      <c r="A1873" s="36" t="s">
        <v>1120</v>
      </c>
      <c r="B1873" s="35" t="s">
        <v>6474</v>
      </c>
    </row>
    <row r="1874" spans="1:2" ht="12.75" customHeight="1">
      <c r="A1874" s="35" t="s">
        <v>1121</v>
      </c>
      <c r="B1874" s="35" t="s">
        <v>6475</v>
      </c>
    </row>
    <row r="1875" spans="1:2" ht="12.75" customHeight="1">
      <c r="A1875" s="36" t="s">
        <v>1122</v>
      </c>
      <c r="B1875" s="35" t="s">
        <v>6476</v>
      </c>
    </row>
    <row r="1876" spans="1:2" ht="12.75" customHeight="1">
      <c r="A1876" s="35" t="s">
        <v>1123</v>
      </c>
      <c r="B1876" s="35" t="s">
        <v>6477</v>
      </c>
    </row>
    <row r="1877" spans="1:2" ht="12.75" customHeight="1">
      <c r="A1877" s="36" t="s">
        <v>1124</v>
      </c>
      <c r="B1877" s="35" t="s">
        <v>6478</v>
      </c>
    </row>
    <row r="1878" spans="1:2" ht="12.75" customHeight="1">
      <c r="A1878" s="35" t="s">
        <v>1125</v>
      </c>
      <c r="B1878" s="35" t="s">
        <v>6479</v>
      </c>
    </row>
    <row r="1879" spans="1:2" ht="12.75" customHeight="1">
      <c r="A1879" s="36" t="s">
        <v>1126</v>
      </c>
      <c r="B1879" s="35" t="s">
        <v>6480</v>
      </c>
    </row>
    <row r="1880" spans="1:2" ht="12.75" customHeight="1">
      <c r="A1880" s="35" t="s">
        <v>1127</v>
      </c>
      <c r="B1880" s="35" t="s">
        <v>2878</v>
      </c>
    </row>
    <row r="1881" spans="1:2" ht="12.75" customHeight="1">
      <c r="A1881" s="36" t="s">
        <v>1128</v>
      </c>
      <c r="B1881" s="35" t="s">
        <v>6481</v>
      </c>
    </row>
    <row r="1882" spans="1:2" ht="12.75" customHeight="1">
      <c r="A1882" s="35" t="s">
        <v>1135</v>
      </c>
      <c r="B1882" s="35" t="s">
        <v>2878</v>
      </c>
    </row>
    <row r="1883" spans="1:2" ht="12.75" customHeight="1">
      <c r="A1883" s="36" t="s">
        <v>1136</v>
      </c>
      <c r="B1883" s="35" t="s">
        <v>2878</v>
      </c>
    </row>
    <row r="1884" spans="1:2" ht="12.75" customHeight="1">
      <c r="A1884" s="35" t="s">
        <v>1137</v>
      </c>
      <c r="B1884" s="35" t="s">
        <v>2878</v>
      </c>
    </row>
    <row r="1885" spans="1:2" ht="12.75" customHeight="1">
      <c r="A1885" s="36" t="s">
        <v>1138</v>
      </c>
      <c r="B1885" s="35" t="s">
        <v>2878</v>
      </c>
    </row>
    <row r="1886" spans="1:2" ht="12.75" customHeight="1">
      <c r="A1886" s="35" t="s">
        <v>1129</v>
      </c>
      <c r="B1886" s="35" t="s">
        <v>6482</v>
      </c>
    </row>
    <row r="1887" spans="1:2" ht="12.75" customHeight="1">
      <c r="A1887" s="36" t="s">
        <v>1130</v>
      </c>
      <c r="B1887" s="35" t="s">
        <v>6483</v>
      </c>
    </row>
    <row r="1888" spans="1:2" ht="12.75" customHeight="1">
      <c r="A1888" s="35" t="s">
        <v>1131</v>
      </c>
      <c r="B1888" s="35" t="s">
        <v>6484</v>
      </c>
    </row>
    <row r="1889" spans="1:2" ht="12.75" customHeight="1">
      <c r="A1889" s="36" t="s">
        <v>1132</v>
      </c>
      <c r="B1889" s="35" t="s">
        <v>6485</v>
      </c>
    </row>
    <row r="1890" spans="1:2" ht="12.75" customHeight="1">
      <c r="A1890" s="35" t="s">
        <v>1133</v>
      </c>
      <c r="B1890" s="35" t="s">
        <v>6486</v>
      </c>
    </row>
    <row r="1891" spans="1:2" ht="12.75" customHeight="1">
      <c r="A1891" s="36" t="s">
        <v>1134</v>
      </c>
      <c r="B1891" s="35" t="s">
        <v>6487</v>
      </c>
    </row>
    <row r="1892" spans="1:2" ht="12.75" customHeight="1">
      <c r="A1892" s="35" t="s">
        <v>1139</v>
      </c>
      <c r="B1892" s="35" t="s">
        <v>2878</v>
      </c>
    </row>
    <row r="1893" spans="1:2" ht="12.75" customHeight="1">
      <c r="A1893" s="36" t="s">
        <v>1140</v>
      </c>
      <c r="B1893" s="35" t="s">
        <v>2878</v>
      </c>
    </row>
    <row r="1894" spans="1:2" ht="12.75" customHeight="1">
      <c r="A1894" s="35" t="s">
        <v>1141</v>
      </c>
      <c r="B1894" s="35" t="s">
        <v>2878</v>
      </c>
    </row>
    <row r="1895" spans="1:2" ht="12.75" customHeight="1">
      <c r="A1895" s="36" t="s">
        <v>1142</v>
      </c>
      <c r="B1895" s="35" t="s">
        <v>2878</v>
      </c>
    </row>
    <row r="1896" spans="1:2" ht="12.75" customHeight="1">
      <c r="A1896" s="35" t="s">
        <v>1143</v>
      </c>
      <c r="B1896" s="35" t="s">
        <v>2878</v>
      </c>
    </row>
    <row r="1897" spans="1:2" ht="12.75" customHeight="1">
      <c r="A1897" s="36" t="s">
        <v>1144</v>
      </c>
      <c r="B1897" s="35" t="s">
        <v>2878</v>
      </c>
    </row>
    <row r="1898" spans="1:2" ht="12.75" customHeight="1">
      <c r="A1898" s="35" t="s">
        <v>1145</v>
      </c>
      <c r="B1898" s="35" t="s">
        <v>2878</v>
      </c>
    </row>
    <row r="1899" spans="1:2" ht="12.75" customHeight="1">
      <c r="A1899" s="36" t="s">
        <v>1146</v>
      </c>
      <c r="B1899" s="35" t="s">
        <v>2878</v>
      </c>
    </row>
    <row r="1900" spans="1:2" ht="12.75" customHeight="1">
      <c r="A1900" s="35" t="s">
        <v>1147</v>
      </c>
      <c r="B1900" s="35" t="s">
        <v>2878</v>
      </c>
    </row>
    <row r="1901" spans="1:2" ht="12.75" customHeight="1">
      <c r="A1901" s="36" t="s">
        <v>1148</v>
      </c>
      <c r="B1901" s="35" t="s">
        <v>2878</v>
      </c>
    </row>
    <row r="1902" spans="1:2" ht="12.75" customHeight="1">
      <c r="A1902" s="35" t="s">
        <v>1149</v>
      </c>
      <c r="B1902" s="35" t="s">
        <v>2878</v>
      </c>
    </row>
    <row r="1903" spans="1:2" ht="12.75" customHeight="1">
      <c r="A1903" s="36" t="s">
        <v>1150</v>
      </c>
      <c r="B1903" s="35" t="s">
        <v>2878</v>
      </c>
    </row>
    <row r="1904" spans="1:2" ht="12.75" customHeight="1">
      <c r="A1904" s="35" t="s">
        <v>1239</v>
      </c>
      <c r="B1904" s="35" t="s">
        <v>2878</v>
      </c>
    </row>
    <row r="1905" spans="1:2" ht="12.75" customHeight="1">
      <c r="A1905" s="36" t="s">
        <v>1240</v>
      </c>
      <c r="B1905" s="35" t="s">
        <v>6488</v>
      </c>
    </row>
    <row r="1906" spans="1:2" ht="12.75" customHeight="1">
      <c r="A1906" s="35" t="s">
        <v>1241</v>
      </c>
      <c r="B1906" s="35" t="s">
        <v>6489</v>
      </c>
    </row>
    <row r="1907" spans="1:2" ht="12.75" customHeight="1">
      <c r="A1907" s="36" t="s">
        <v>1242</v>
      </c>
      <c r="B1907" s="35" t="s">
        <v>6490</v>
      </c>
    </row>
    <row r="1908" spans="1:2" ht="12.75" customHeight="1">
      <c r="A1908" s="35" t="s">
        <v>1243</v>
      </c>
      <c r="B1908" s="35" t="s">
        <v>6491</v>
      </c>
    </row>
    <row r="1909" spans="1:2" ht="12.75" customHeight="1">
      <c r="A1909" s="36" t="s">
        <v>1244</v>
      </c>
      <c r="B1909" s="35" t="s">
        <v>2878</v>
      </c>
    </row>
    <row r="1910" spans="1:2" ht="12.75" customHeight="1">
      <c r="A1910" s="35" t="s">
        <v>1245</v>
      </c>
      <c r="B1910" s="35" t="s">
        <v>6492</v>
      </c>
    </row>
    <row r="1911" spans="1:2" ht="12.75" customHeight="1">
      <c r="A1911" s="36" t="s">
        <v>1246</v>
      </c>
      <c r="B1911" s="35" t="s">
        <v>6493</v>
      </c>
    </row>
    <row r="1912" spans="1:2" ht="12.75" customHeight="1">
      <c r="A1912" s="35" t="s">
        <v>1247</v>
      </c>
      <c r="B1912" s="35" t="s">
        <v>6494</v>
      </c>
    </row>
    <row r="1913" spans="1:2" ht="12.75" customHeight="1">
      <c r="A1913" s="36" t="s">
        <v>1248</v>
      </c>
      <c r="B1913" s="35" t="s">
        <v>2878</v>
      </c>
    </row>
    <row r="1914" spans="1:2" ht="12.75" customHeight="1">
      <c r="A1914" s="35" t="s">
        <v>1249</v>
      </c>
      <c r="B1914" s="35" t="s">
        <v>6495</v>
      </c>
    </row>
    <row r="1915" spans="1:2" ht="12.75" customHeight="1">
      <c r="A1915" s="36" t="s">
        <v>1250</v>
      </c>
      <c r="B1915" s="35" t="s">
        <v>6496</v>
      </c>
    </row>
    <row r="1916" spans="1:2" ht="12.75" customHeight="1">
      <c r="A1916" s="35" t="s">
        <v>1251</v>
      </c>
      <c r="B1916" s="35" t="s">
        <v>6497</v>
      </c>
    </row>
    <row r="1917" spans="1:2" ht="12.75" customHeight="1">
      <c r="A1917" s="36" t="s">
        <v>1252</v>
      </c>
      <c r="B1917" s="35" t="s">
        <v>6498</v>
      </c>
    </row>
    <row r="1918" spans="1:2" ht="12.75" customHeight="1">
      <c r="A1918" s="35" t="s">
        <v>1253</v>
      </c>
      <c r="B1918" s="35" t="s">
        <v>6499</v>
      </c>
    </row>
    <row r="1919" spans="1:2" ht="12.75" customHeight="1">
      <c r="A1919" s="36" t="s">
        <v>1254</v>
      </c>
      <c r="B1919" s="35" t="s">
        <v>6500</v>
      </c>
    </row>
    <row r="1920" spans="1:2" ht="12.75" customHeight="1">
      <c r="A1920" s="35" t="s">
        <v>1255</v>
      </c>
      <c r="B1920" s="35" t="s">
        <v>6501</v>
      </c>
    </row>
    <row r="1921" spans="1:2" ht="12.75" customHeight="1">
      <c r="A1921" s="36" t="s">
        <v>1256</v>
      </c>
      <c r="B1921" s="35" t="s">
        <v>6501</v>
      </c>
    </row>
    <row r="1922" spans="1:2" ht="12.75" customHeight="1">
      <c r="A1922" s="35" t="s">
        <v>1257</v>
      </c>
      <c r="B1922" s="35" t="s">
        <v>2878</v>
      </c>
    </row>
    <row r="1923" spans="1:2" ht="12.75" customHeight="1">
      <c r="A1923" s="36" t="s">
        <v>1258</v>
      </c>
      <c r="B1923" s="35" t="s">
        <v>6502</v>
      </c>
    </row>
    <row r="1924" spans="1:2" ht="12.75" customHeight="1">
      <c r="A1924" s="35" t="s">
        <v>1259</v>
      </c>
      <c r="B1924" s="35" t="s">
        <v>6503</v>
      </c>
    </row>
    <row r="1925" spans="1:2" ht="12.75" customHeight="1">
      <c r="A1925" s="36" t="s">
        <v>1260</v>
      </c>
      <c r="B1925" s="35" t="s">
        <v>6504</v>
      </c>
    </row>
    <row r="1926" spans="1:2" ht="12.75" customHeight="1">
      <c r="A1926" s="35" t="s">
        <v>1261</v>
      </c>
      <c r="B1926" s="35" t="s">
        <v>6505</v>
      </c>
    </row>
    <row r="1927" spans="1:2" ht="12.75" customHeight="1">
      <c r="A1927" s="36" t="s">
        <v>1262</v>
      </c>
      <c r="B1927" s="35" t="s">
        <v>6506</v>
      </c>
    </row>
    <row r="1928" spans="1:2" ht="12.75" customHeight="1">
      <c r="A1928" s="35" t="s">
        <v>1263</v>
      </c>
      <c r="B1928" s="35" t="s">
        <v>6507</v>
      </c>
    </row>
    <row r="1929" spans="1:2" ht="12.75" customHeight="1">
      <c r="A1929" s="36" t="s">
        <v>1264</v>
      </c>
      <c r="B1929" s="35" t="s">
        <v>6508</v>
      </c>
    </row>
    <row r="1930" spans="1:2" ht="12.75" customHeight="1">
      <c r="A1930" s="35" t="s">
        <v>1265</v>
      </c>
      <c r="B1930" s="35" t="s">
        <v>6509</v>
      </c>
    </row>
    <row r="1931" spans="1:2" ht="12.75" customHeight="1">
      <c r="A1931" s="36" t="s">
        <v>1266</v>
      </c>
      <c r="B1931" s="35" t="s">
        <v>6510</v>
      </c>
    </row>
    <row r="1932" spans="1:2" ht="12.75" customHeight="1">
      <c r="A1932" s="35" t="s">
        <v>1267</v>
      </c>
      <c r="B1932" s="35" t="s">
        <v>6511</v>
      </c>
    </row>
    <row r="1933" spans="1:2" ht="12.75" customHeight="1">
      <c r="A1933" s="36" t="s">
        <v>1268</v>
      </c>
      <c r="B1933" s="35" t="s">
        <v>6512</v>
      </c>
    </row>
    <row r="1934" spans="1:2" ht="12.75" customHeight="1">
      <c r="A1934" s="35" t="s">
        <v>1269</v>
      </c>
      <c r="B1934" s="35" t="s">
        <v>6513</v>
      </c>
    </row>
    <row r="1935" spans="1:2" ht="12.75" customHeight="1">
      <c r="A1935" s="36" t="s">
        <v>1270</v>
      </c>
      <c r="B1935" s="35" t="s">
        <v>6514</v>
      </c>
    </row>
    <row r="1936" spans="1:2" ht="12.75" customHeight="1">
      <c r="A1936" s="35" t="s">
        <v>1271</v>
      </c>
      <c r="B1936" s="35" t="s">
        <v>6515</v>
      </c>
    </row>
    <row r="1937" spans="1:2" ht="12.75" customHeight="1">
      <c r="A1937" s="36" t="s">
        <v>1272</v>
      </c>
      <c r="B1937" s="35" t="s">
        <v>6516</v>
      </c>
    </row>
    <row r="1938" spans="1:2" ht="12.75" customHeight="1">
      <c r="A1938" s="35" t="s">
        <v>1273</v>
      </c>
      <c r="B1938" s="35" t="s">
        <v>6517</v>
      </c>
    </row>
    <row r="1939" spans="1:2" ht="12.75" customHeight="1">
      <c r="A1939" s="36" t="s">
        <v>1274</v>
      </c>
      <c r="B1939" s="35" t="s">
        <v>6518</v>
      </c>
    </row>
    <row r="1940" spans="1:2" ht="12.75" customHeight="1">
      <c r="A1940" s="35" t="s">
        <v>1275</v>
      </c>
      <c r="B1940" s="35" t="s">
        <v>6519</v>
      </c>
    </row>
    <row r="1941" spans="1:2" ht="12.75" customHeight="1">
      <c r="A1941" s="36" t="s">
        <v>1276</v>
      </c>
      <c r="B1941" s="35" t="s">
        <v>6520</v>
      </c>
    </row>
    <row r="1942" spans="1:2" ht="12.75" customHeight="1">
      <c r="A1942" s="35" t="s">
        <v>1277</v>
      </c>
      <c r="B1942" s="35" t="s">
        <v>6521</v>
      </c>
    </row>
    <row r="1943" spans="1:2" ht="12.75" customHeight="1">
      <c r="A1943" s="36" t="s">
        <v>1278</v>
      </c>
      <c r="B1943" s="35" t="s">
        <v>6522</v>
      </c>
    </row>
    <row r="1944" spans="1:2" ht="12.75" customHeight="1">
      <c r="A1944" s="35" t="s">
        <v>1279</v>
      </c>
      <c r="B1944" s="35" t="s">
        <v>6523</v>
      </c>
    </row>
    <row r="1945" spans="1:2" ht="12.75" customHeight="1">
      <c r="A1945" s="36" t="s">
        <v>1280</v>
      </c>
      <c r="B1945" s="35" t="s">
        <v>6524</v>
      </c>
    </row>
    <row r="1946" spans="1:2" ht="12.75" customHeight="1">
      <c r="A1946" s="35" t="s">
        <v>1281</v>
      </c>
      <c r="B1946" s="35" t="s">
        <v>6525</v>
      </c>
    </row>
    <row r="1947" spans="1:2" ht="12.75" customHeight="1">
      <c r="A1947" s="36" t="s">
        <v>1282</v>
      </c>
      <c r="B1947" s="35" t="s">
        <v>6526</v>
      </c>
    </row>
    <row r="1948" spans="1:2" ht="12.75" customHeight="1">
      <c r="A1948" s="35" t="s">
        <v>1283</v>
      </c>
      <c r="B1948" s="35" t="s">
        <v>6527</v>
      </c>
    </row>
    <row r="1949" spans="1:2" ht="12.75" customHeight="1">
      <c r="A1949" s="36" t="s">
        <v>1284</v>
      </c>
      <c r="B1949" s="35" t="s">
        <v>6528</v>
      </c>
    </row>
    <row r="1950" spans="1:2" ht="12.75" customHeight="1">
      <c r="A1950" s="35" t="s">
        <v>1285</v>
      </c>
      <c r="B1950" s="35" t="s">
        <v>6529</v>
      </c>
    </row>
    <row r="1951" spans="1:2" ht="12.75" customHeight="1">
      <c r="A1951" s="36" t="s">
        <v>1286</v>
      </c>
      <c r="B1951" s="35" t="s">
        <v>6530</v>
      </c>
    </row>
    <row r="1952" spans="1:2" ht="12.75" customHeight="1">
      <c r="A1952" s="35" t="s">
        <v>1287</v>
      </c>
      <c r="B1952" s="35" t="s">
        <v>6531</v>
      </c>
    </row>
    <row r="1953" spans="1:2" ht="12.75" customHeight="1">
      <c r="A1953" s="36" t="s">
        <v>1288</v>
      </c>
      <c r="B1953" s="35" t="s">
        <v>6532</v>
      </c>
    </row>
    <row r="1954" spans="1:2" ht="12.75" customHeight="1">
      <c r="A1954" s="35" t="s">
        <v>1289</v>
      </c>
      <c r="B1954" s="35" t="s">
        <v>2878</v>
      </c>
    </row>
    <row r="1955" spans="1:2" ht="12.75" customHeight="1">
      <c r="A1955" s="36" t="s">
        <v>1290</v>
      </c>
      <c r="B1955" s="35" t="s">
        <v>6533</v>
      </c>
    </row>
    <row r="1956" spans="1:2" ht="12.75" customHeight="1">
      <c r="A1956" s="35" t="s">
        <v>1291</v>
      </c>
      <c r="B1956" s="35" t="s">
        <v>6534</v>
      </c>
    </row>
    <row r="1957" spans="1:2" ht="12.75" customHeight="1">
      <c r="A1957" s="36" t="s">
        <v>4560</v>
      </c>
      <c r="B1957" s="35" t="s">
        <v>2878</v>
      </c>
    </row>
    <row r="1958" spans="1:2" ht="12.75" customHeight="1">
      <c r="A1958" s="35" t="s">
        <v>4563</v>
      </c>
      <c r="B1958" s="35" t="s">
        <v>2878</v>
      </c>
    </row>
    <row r="1959" spans="1:2" ht="12.75" customHeight="1">
      <c r="A1959" s="36" t="s">
        <v>4565</v>
      </c>
      <c r="B1959" s="35" t="s">
        <v>2878</v>
      </c>
    </row>
    <row r="1960" spans="1:2" ht="12.75" customHeight="1">
      <c r="A1960" s="35" t="s">
        <v>4567</v>
      </c>
      <c r="B1960" s="35" t="s">
        <v>2878</v>
      </c>
    </row>
    <row r="1961" spans="1:2" ht="12.75" customHeight="1">
      <c r="A1961" s="36" t="s">
        <v>4568</v>
      </c>
      <c r="B1961" s="35" t="s">
        <v>2878</v>
      </c>
    </row>
    <row r="1962" spans="1:2" ht="12.75" customHeight="1">
      <c r="A1962" s="35" t="s">
        <v>4569</v>
      </c>
      <c r="B1962" s="35" t="s">
        <v>2878</v>
      </c>
    </row>
    <row r="1963" spans="1:2" ht="12.75" customHeight="1">
      <c r="A1963" s="36" t="s">
        <v>4570</v>
      </c>
      <c r="B1963" s="35" t="s">
        <v>2878</v>
      </c>
    </row>
    <row r="1964" spans="1:2" ht="12.75" customHeight="1">
      <c r="A1964" s="35" t="s">
        <v>4571</v>
      </c>
      <c r="B1964" s="35" t="s">
        <v>2878</v>
      </c>
    </row>
    <row r="1965" spans="1:2" ht="12.75" customHeight="1">
      <c r="A1965" s="36" t="s">
        <v>4572</v>
      </c>
      <c r="B1965" s="35" t="s">
        <v>2878</v>
      </c>
    </row>
    <row r="1966" spans="1:2" ht="12.75" customHeight="1">
      <c r="A1966" s="35" t="s">
        <v>4573</v>
      </c>
      <c r="B1966" s="35" t="s">
        <v>2878</v>
      </c>
    </row>
    <row r="1967" spans="1:2" ht="12.75" customHeight="1">
      <c r="A1967" s="36" t="s">
        <v>1292</v>
      </c>
      <c r="B1967" s="35" t="s">
        <v>6535</v>
      </c>
    </row>
    <row r="1968" spans="1:2" ht="12.75" customHeight="1">
      <c r="A1968" s="35" t="s">
        <v>1293</v>
      </c>
      <c r="B1968" s="35" t="s">
        <v>6536</v>
      </c>
    </row>
    <row r="1969" spans="1:2" ht="12.75" customHeight="1">
      <c r="A1969" s="36" t="s">
        <v>1294</v>
      </c>
      <c r="B1969" s="35" t="s">
        <v>6536</v>
      </c>
    </row>
    <row r="1970" spans="1:2" ht="12.75" customHeight="1">
      <c r="A1970" s="35" t="s">
        <v>1295</v>
      </c>
      <c r="B1970" s="35" t="s">
        <v>6536</v>
      </c>
    </row>
    <row r="1971" spans="1:2" ht="12.75" customHeight="1">
      <c r="A1971" s="36" t="s">
        <v>1296</v>
      </c>
      <c r="B1971" s="35" t="s">
        <v>6536</v>
      </c>
    </row>
    <row r="1972" spans="1:2" ht="12.75" customHeight="1">
      <c r="A1972" s="35" t="s">
        <v>1297</v>
      </c>
      <c r="B1972" s="35" t="s">
        <v>6536</v>
      </c>
    </row>
    <row r="1973" spans="1:2" ht="12.75" customHeight="1">
      <c r="A1973" s="36" t="s">
        <v>1298</v>
      </c>
      <c r="B1973" s="35" t="s">
        <v>6536</v>
      </c>
    </row>
    <row r="1974" spans="1:2" ht="12.75" customHeight="1">
      <c r="A1974" s="35" t="s">
        <v>1299</v>
      </c>
      <c r="B1974" s="35" t="s">
        <v>6536</v>
      </c>
    </row>
    <row r="1975" spans="1:2" ht="12.75" customHeight="1">
      <c r="A1975" s="36" t="s">
        <v>1300</v>
      </c>
      <c r="B1975" s="35" t="s">
        <v>6536</v>
      </c>
    </row>
    <row r="1976" spans="1:2" ht="12.75" customHeight="1">
      <c r="A1976" s="35" t="s">
        <v>1301</v>
      </c>
      <c r="B1976" s="35" t="s">
        <v>6536</v>
      </c>
    </row>
    <row r="1977" spans="1:2" ht="12.75" customHeight="1">
      <c r="A1977" s="36" t="s">
        <v>1302</v>
      </c>
      <c r="B1977" s="35" t="s">
        <v>6536</v>
      </c>
    </row>
    <row r="1978" spans="1:2" ht="12.75" customHeight="1">
      <c r="A1978" s="35" t="s">
        <v>1303</v>
      </c>
      <c r="B1978" s="35" t="s">
        <v>6537</v>
      </c>
    </row>
    <row r="1979" spans="1:2" ht="12.75" customHeight="1">
      <c r="A1979" s="36" t="s">
        <v>1304</v>
      </c>
      <c r="B1979" s="35" t="s">
        <v>6537</v>
      </c>
    </row>
    <row r="1980" spans="1:2" ht="12.75" customHeight="1">
      <c r="A1980" s="35" t="s">
        <v>1308</v>
      </c>
      <c r="B1980" s="35" t="s">
        <v>6538</v>
      </c>
    </row>
    <row r="1981" spans="1:2" ht="12.75" customHeight="1">
      <c r="A1981" s="36" t="s">
        <v>1305</v>
      </c>
      <c r="B1981" s="35" t="s">
        <v>6538</v>
      </c>
    </row>
    <row r="1982" spans="1:2" ht="12.75" customHeight="1">
      <c r="A1982" s="35" t="s">
        <v>1309</v>
      </c>
      <c r="B1982" s="35" t="s">
        <v>6538</v>
      </c>
    </row>
    <row r="1983" spans="1:2" ht="12.75" customHeight="1">
      <c r="A1983" s="36" t="s">
        <v>1306</v>
      </c>
      <c r="B1983" s="35" t="s">
        <v>6538</v>
      </c>
    </row>
    <row r="1984" spans="1:2" ht="12.75" customHeight="1">
      <c r="A1984" s="35" t="s">
        <v>1310</v>
      </c>
      <c r="B1984" s="35" t="s">
        <v>6538</v>
      </c>
    </row>
    <row r="1985" spans="1:2" ht="12.75" customHeight="1">
      <c r="A1985" s="36" t="s">
        <v>1307</v>
      </c>
      <c r="B1985" s="35" t="s">
        <v>6539</v>
      </c>
    </row>
    <row r="1986" spans="1:2" ht="12.75" customHeight="1">
      <c r="A1986" s="35" t="s">
        <v>1311</v>
      </c>
      <c r="B1986" s="35" t="s">
        <v>6538</v>
      </c>
    </row>
    <row r="1987" spans="1:2" ht="12.75" customHeight="1">
      <c r="A1987" s="36" t="s">
        <v>1312</v>
      </c>
      <c r="B1987" s="35" t="s">
        <v>6538</v>
      </c>
    </row>
    <row r="1988" spans="1:2" ht="12.75" customHeight="1">
      <c r="A1988" s="35" t="s">
        <v>1313</v>
      </c>
      <c r="B1988" s="35" t="s">
        <v>6538</v>
      </c>
    </row>
    <row r="1989" spans="1:2" ht="12.75" customHeight="1">
      <c r="A1989" s="36" t="s">
        <v>1314</v>
      </c>
      <c r="B1989" s="35" t="s">
        <v>6538</v>
      </c>
    </row>
    <row r="1990" spans="1:2" ht="12.75" customHeight="1">
      <c r="A1990" s="35" t="s">
        <v>1315</v>
      </c>
      <c r="B1990" s="35" t="s">
        <v>6538</v>
      </c>
    </row>
    <row r="1991" spans="1:2" ht="12.75" customHeight="1">
      <c r="A1991" s="36" t="s">
        <v>1316</v>
      </c>
      <c r="B1991" s="35" t="s">
        <v>6538</v>
      </c>
    </row>
    <row r="1992" spans="1:2" ht="12.75" customHeight="1">
      <c r="A1992" s="35" t="s">
        <v>1317</v>
      </c>
      <c r="B1992" s="35" t="s">
        <v>6538</v>
      </c>
    </row>
    <row r="1993" spans="1:2" ht="12.75" customHeight="1">
      <c r="A1993" s="36" t="s">
        <v>1318</v>
      </c>
      <c r="B1993" s="35" t="s">
        <v>6538</v>
      </c>
    </row>
    <row r="1994" spans="1:2" ht="12.75" customHeight="1">
      <c r="A1994" s="35" t="s">
        <v>1319</v>
      </c>
      <c r="B1994" s="35" t="s">
        <v>6538</v>
      </c>
    </row>
    <row r="1995" spans="1:2" ht="12.75" customHeight="1">
      <c r="A1995" s="36" t="s">
        <v>1539</v>
      </c>
      <c r="B1995" s="35" t="s">
        <v>2878</v>
      </c>
    </row>
    <row r="1996" spans="1:2" ht="12.75" customHeight="1">
      <c r="A1996" s="35" t="s">
        <v>1540</v>
      </c>
      <c r="B1996" s="35" t="s">
        <v>2878</v>
      </c>
    </row>
    <row r="1997" spans="1:2" ht="12.75" customHeight="1">
      <c r="A1997" s="36" t="s">
        <v>1541</v>
      </c>
      <c r="B1997" s="35" t="s">
        <v>2878</v>
      </c>
    </row>
    <row r="1998" spans="1:2" ht="12.75" customHeight="1">
      <c r="A1998" s="35" t="s">
        <v>1542</v>
      </c>
      <c r="B1998" s="35" t="s">
        <v>2878</v>
      </c>
    </row>
    <row r="1999" spans="1:2" ht="12.75" customHeight="1">
      <c r="A1999" s="36" t="s">
        <v>1543</v>
      </c>
      <c r="B1999" s="35" t="s">
        <v>2878</v>
      </c>
    </row>
    <row r="2000" spans="1:2" ht="12.75" customHeight="1">
      <c r="A2000" s="35" t="s">
        <v>1544</v>
      </c>
      <c r="B2000" s="35" t="s">
        <v>2878</v>
      </c>
    </row>
    <row r="2001" spans="1:2" ht="12.75" customHeight="1">
      <c r="A2001" s="36" t="s">
        <v>1545</v>
      </c>
      <c r="B2001" s="35" t="s">
        <v>2878</v>
      </c>
    </row>
    <row r="2002" spans="1:2" ht="12.75" customHeight="1">
      <c r="A2002" s="35" t="s">
        <v>1546</v>
      </c>
      <c r="B2002" s="35" t="s">
        <v>2878</v>
      </c>
    </row>
    <row r="2003" spans="1:2" ht="12.75" customHeight="1">
      <c r="A2003" s="36" t="s">
        <v>1547</v>
      </c>
      <c r="B2003" s="35" t="s">
        <v>2878</v>
      </c>
    </row>
    <row r="2004" spans="1:2" ht="12.75" customHeight="1">
      <c r="A2004" s="35" t="s">
        <v>1548</v>
      </c>
      <c r="B2004" s="35" t="s">
        <v>2878</v>
      </c>
    </row>
    <row r="2005" spans="1:2" ht="12.75" customHeight="1">
      <c r="A2005" s="36" t="s">
        <v>1549</v>
      </c>
      <c r="B2005" s="35" t="s">
        <v>2878</v>
      </c>
    </row>
    <row r="2006" spans="1:2" ht="12.75" customHeight="1">
      <c r="A2006" s="35" t="s">
        <v>1550</v>
      </c>
      <c r="B2006" s="35" t="s">
        <v>2878</v>
      </c>
    </row>
    <row r="2007" spans="1:2" ht="12.75" customHeight="1">
      <c r="A2007" s="36" t="s">
        <v>1551</v>
      </c>
      <c r="B2007" s="35" t="s">
        <v>2878</v>
      </c>
    </row>
    <row r="2008" spans="1:2" ht="12.75" customHeight="1">
      <c r="A2008" s="35" t="s">
        <v>1552</v>
      </c>
      <c r="B2008" s="35" t="s">
        <v>2878</v>
      </c>
    </row>
    <row r="2009" spans="1:2" ht="12.75" customHeight="1">
      <c r="A2009" s="36" t="s">
        <v>1553</v>
      </c>
      <c r="B2009" s="35" t="s">
        <v>2878</v>
      </c>
    </row>
    <row r="2010" spans="1:2" ht="12.75" customHeight="1">
      <c r="A2010" s="35" t="s">
        <v>1554</v>
      </c>
      <c r="B2010" s="35" t="s">
        <v>2878</v>
      </c>
    </row>
    <row r="2011" spans="1:2" ht="12.75" customHeight="1">
      <c r="A2011" s="36" t="s">
        <v>1555</v>
      </c>
      <c r="B2011" s="35" t="s">
        <v>2878</v>
      </c>
    </row>
    <row r="2012" spans="1:2" ht="12.75" customHeight="1">
      <c r="A2012" s="35" t="s">
        <v>1556</v>
      </c>
      <c r="B2012" s="35" t="s">
        <v>2878</v>
      </c>
    </row>
    <row r="2013" spans="1:2" ht="12.75" customHeight="1">
      <c r="A2013" s="36" t="s">
        <v>1557</v>
      </c>
      <c r="B2013" s="35" t="s">
        <v>2878</v>
      </c>
    </row>
    <row r="2014" spans="1:2" ht="12.75" customHeight="1">
      <c r="A2014" s="35" t="s">
        <v>1558</v>
      </c>
      <c r="B2014" s="35" t="s">
        <v>2878</v>
      </c>
    </row>
    <row r="2015" spans="1:2" ht="12.75" customHeight="1">
      <c r="A2015" s="36" t="s">
        <v>1559</v>
      </c>
      <c r="B2015" s="35" t="s">
        <v>2878</v>
      </c>
    </row>
    <row r="2016" spans="1:2" ht="12.75" customHeight="1">
      <c r="A2016" s="35" t="s">
        <v>1560</v>
      </c>
      <c r="B2016" s="35" t="s">
        <v>2878</v>
      </c>
    </row>
    <row r="2017" spans="1:2" ht="12.75" customHeight="1">
      <c r="A2017" s="36" t="s">
        <v>1561</v>
      </c>
      <c r="B2017" s="35" t="s">
        <v>2878</v>
      </c>
    </row>
    <row r="2018" spans="1:2" ht="12.75" customHeight="1">
      <c r="A2018" s="35" t="s">
        <v>1562</v>
      </c>
      <c r="B2018" s="35" t="s">
        <v>2878</v>
      </c>
    </row>
    <row r="2019" spans="1:2" ht="12.75" customHeight="1">
      <c r="A2019" s="36" t="s">
        <v>1563</v>
      </c>
      <c r="B2019" s="35" t="s">
        <v>2878</v>
      </c>
    </row>
    <row r="2020" spans="1:2" ht="12.75" customHeight="1">
      <c r="A2020" s="35" t="s">
        <v>1564</v>
      </c>
      <c r="B2020" s="35" t="s">
        <v>2878</v>
      </c>
    </row>
    <row r="2021" spans="1:2" ht="12.75" customHeight="1">
      <c r="A2021" s="36" t="s">
        <v>1565</v>
      </c>
      <c r="B2021" s="35" t="s">
        <v>2878</v>
      </c>
    </row>
    <row r="2022" spans="1:2" ht="12.75" customHeight="1">
      <c r="A2022" s="35" t="s">
        <v>1566</v>
      </c>
      <c r="B2022" s="35" t="s">
        <v>2878</v>
      </c>
    </row>
    <row r="2023" spans="1:2" ht="12.75" customHeight="1">
      <c r="A2023" s="36" t="s">
        <v>1567</v>
      </c>
      <c r="B2023" s="35" t="s">
        <v>2878</v>
      </c>
    </row>
    <row r="2024" spans="1:2" ht="12.75" customHeight="1">
      <c r="A2024" s="35" t="s">
        <v>1568</v>
      </c>
      <c r="B2024" s="35" t="s">
        <v>2878</v>
      </c>
    </row>
    <row r="2025" spans="1:2" ht="12.75" customHeight="1">
      <c r="A2025" s="36" t="s">
        <v>1569</v>
      </c>
      <c r="B2025" s="35" t="s">
        <v>2878</v>
      </c>
    </row>
    <row r="2026" spans="1:2" ht="12.75" customHeight="1">
      <c r="A2026" s="35" t="s">
        <v>1570</v>
      </c>
      <c r="B2026" s="35" t="s">
        <v>2878</v>
      </c>
    </row>
    <row r="2027" spans="1:2" ht="12.75" customHeight="1">
      <c r="A2027" s="36" t="s">
        <v>1571</v>
      </c>
      <c r="B2027" s="35" t="s">
        <v>2878</v>
      </c>
    </row>
    <row r="2028" spans="1:2" ht="12.75" customHeight="1">
      <c r="A2028" s="35" t="s">
        <v>1572</v>
      </c>
      <c r="B2028" s="35" t="s">
        <v>2878</v>
      </c>
    </row>
    <row r="2029" spans="1:2" ht="12.75" customHeight="1">
      <c r="A2029" s="36" t="s">
        <v>1573</v>
      </c>
      <c r="B2029" s="35" t="s">
        <v>2878</v>
      </c>
    </row>
    <row r="2030" spans="1:2" ht="12.75" customHeight="1">
      <c r="A2030" s="35" t="s">
        <v>1574</v>
      </c>
      <c r="B2030" s="35" t="s">
        <v>2878</v>
      </c>
    </row>
    <row r="2031" spans="1:2" ht="12.75" customHeight="1">
      <c r="A2031" s="36" t="s">
        <v>1575</v>
      </c>
      <c r="B2031" s="35" t="s">
        <v>2878</v>
      </c>
    </row>
    <row r="2032" spans="1:2" ht="12.75" customHeight="1">
      <c r="A2032" s="35" t="s">
        <v>1576</v>
      </c>
      <c r="B2032" s="35" t="s">
        <v>2878</v>
      </c>
    </row>
    <row r="2033" spans="1:2" ht="12.75" customHeight="1">
      <c r="A2033" s="36" t="s">
        <v>1577</v>
      </c>
      <c r="B2033" s="35" t="s">
        <v>2878</v>
      </c>
    </row>
    <row r="2034" spans="1:2" ht="12.75" customHeight="1">
      <c r="A2034" s="35" t="s">
        <v>1578</v>
      </c>
      <c r="B2034" s="35" t="s">
        <v>2878</v>
      </c>
    </row>
    <row r="2035" spans="1:2" ht="12.75" customHeight="1">
      <c r="A2035" s="36" t="s">
        <v>1579</v>
      </c>
      <c r="B2035" s="35" t="s">
        <v>2878</v>
      </c>
    </row>
    <row r="2036" spans="1:2" ht="12.75" customHeight="1">
      <c r="A2036" s="35" t="s">
        <v>1580</v>
      </c>
      <c r="B2036" s="35" t="s">
        <v>2878</v>
      </c>
    </row>
    <row r="2037" spans="1:2" ht="12.75" customHeight="1">
      <c r="A2037" s="36" t="s">
        <v>1581</v>
      </c>
      <c r="B2037" s="35" t="s">
        <v>2878</v>
      </c>
    </row>
    <row r="2038" spans="1:2" ht="12.75" customHeight="1">
      <c r="A2038" s="35" t="s">
        <v>1582</v>
      </c>
      <c r="B2038" s="35" t="s">
        <v>2878</v>
      </c>
    </row>
    <row r="2039" spans="1:2" ht="12.75" customHeight="1">
      <c r="A2039" s="36" t="s">
        <v>1583</v>
      </c>
      <c r="B2039" s="35" t="s">
        <v>2878</v>
      </c>
    </row>
    <row r="2040" spans="1:2" ht="12.75" customHeight="1">
      <c r="A2040" s="35" t="s">
        <v>1584</v>
      </c>
      <c r="B2040" s="35" t="s">
        <v>2878</v>
      </c>
    </row>
    <row r="2041" spans="1:2" ht="12.75" customHeight="1">
      <c r="A2041" s="36" t="s">
        <v>1585</v>
      </c>
      <c r="B2041" s="35" t="s">
        <v>2878</v>
      </c>
    </row>
    <row r="2042" spans="1:2" ht="12.75" customHeight="1">
      <c r="A2042" s="35" t="s">
        <v>1586</v>
      </c>
      <c r="B2042" s="35" t="s">
        <v>2878</v>
      </c>
    </row>
    <row r="2043" spans="1:2" ht="12.75" customHeight="1">
      <c r="A2043" s="36" t="s">
        <v>1587</v>
      </c>
      <c r="B2043" s="35" t="s">
        <v>2878</v>
      </c>
    </row>
    <row r="2044" spans="1:2" ht="12.75" customHeight="1">
      <c r="A2044" s="35" t="s">
        <v>1588</v>
      </c>
      <c r="B2044" s="35" t="s">
        <v>2878</v>
      </c>
    </row>
    <row r="2045" spans="1:2" ht="12.75" customHeight="1">
      <c r="A2045" s="36" t="s">
        <v>1589</v>
      </c>
      <c r="B2045" s="35" t="s">
        <v>2878</v>
      </c>
    </row>
    <row r="2046" spans="1:2" ht="12.75" customHeight="1">
      <c r="A2046" s="35" t="s">
        <v>1590</v>
      </c>
      <c r="B2046" s="35" t="s">
        <v>2878</v>
      </c>
    </row>
    <row r="2047" spans="1:2" ht="12.75" customHeight="1">
      <c r="A2047" s="36" t="s">
        <v>1028</v>
      </c>
      <c r="B2047" s="35" t="s">
        <v>6540</v>
      </c>
    </row>
    <row r="2048" spans="1:2" ht="12.75" customHeight="1">
      <c r="A2048" s="35" t="s">
        <v>1029</v>
      </c>
      <c r="B2048" s="35" t="s">
        <v>6541</v>
      </c>
    </row>
    <row r="2049" spans="1:2" ht="12.75" customHeight="1">
      <c r="A2049" s="36" t="s">
        <v>1030</v>
      </c>
      <c r="B2049" s="35" t="s">
        <v>6542</v>
      </c>
    </row>
    <row r="2050" spans="1:2" ht="12.75" customHeight="1">
      <c r="A2050" s="35" t="s">
        <v>1031</v>
      </c>
      <c r="B2050" s="35" t="s">
        <v>6543</v>
      </c>
    </row>
    <row r="2051" spans="1:2" ht="12.75" customHeight="1">
      <c r="A2051" s="36" t="s">
        <v>1032</v>
      </c>
      <c r="B2051" s="35" t="s">
        <v>6544</v>
      </c>
    </row>
    <row r="2052" spans="1:2" ht="12.75" customHeight="1">
      <c r="A2052" s="35" t="s">
        <v>1033</v>
      </c>
      <c r="B2052" s="35" t="s">
        <v>6545</v>
      </c>
    </row>
    <row r="2053" spans="1:2" ht="12.75" customHeight="1">
      <c r="A2053" s="36" t="s">
        <v>1034</v>
      </c>
      <c r="B2053" s="35" t="s">
        <v>6546</v>
      </c>
    </row>
    <row r="2054" spans="1:2" ht="12.75" customHeight="1">
      <c r="A2054" s="35" t="s">
        <v>1035</v>
      </c>
      <c r="B2054" s="35" t="s">
        <v>6547</v>
      </c>
    </row>
    <row r="2055" spans="1:2" ht="12.75" customHeight="1">
      <c r="A2055" s="36" t="s">
        <v>1036</v>
      </c>
      <c r="B2055" s="35" t="s">
        <v>2878</v>
      </c>
    </row>
    <row r="2056" spans="1:2" ht="12.75" customHeight="1">
      <c r="A2056" s="35" t="s">
        <v>1037</v>
      </c>
      <c r="B2056" s="35" t="s">
        <v>6548</v>
      </c>
    </row>
    <row r="2057" spans="1:2" ht="12.75" customHeight="1">
      <c r="A2057" s="36" t="s">
        <v>1038</v>
      </c>
      <c r="B2057" s="35" t="s">
        <v>6549</v>
      </c>
    </row>
    <row r="2058" spans="1:2" ht="12.75" customHeight="1">
      <c r="A2058" s="35" t="s">
        <v>1039</v>
      </c>
      <c r="B2058" s="35" t="s">
        <v>6550</v>
      </c>
    </row>
    <row r="2059" spans="1:2" ht="12.75" customHeight="1">
      <c r="A2059" s="36" t="s">
        <v>1040</v>
      </c>
      <c r="B2059" s="35" t="s">
        <v>6551</v>
      </c>
    </row>
    <row r="2060" spans="1:2" ht="12.75" customHeight="1">
      <c r="A2060" s="35" t="s">
        <v>1041</v>
      </c>
      <c r="B2060" s="35" t="s">
        <v>6552</v>
      </c>
    </row>
    <row r="2061" spans="1:2" ht="12.75" customHeight="1">
      <c r="A2061" s="36" t="s">
        <v>1042</v>
      </c>
      <c r="B2061" s="35" t="s">
        <v>6553</v>
      </c>
    </row>
    <row r="2062" spans="1:2" ht="12.75" customHeight="1">
      <c r="A2062" s="35" t="s">
        <v>1043</v>
      </c>
      <c r="B2062" s="35" t="s">
        <v>6554</v>
      </c>
    </row>
    <row r="2063" spans="1:2" ht="12.75" customHeight="1">
      <c r="A2063" s="36" t="s">
        <v>1044</v>
      </c>
      <c r="B2063" s="35" t="s">
        <v>6555</v>
      </c>
    </row>
    <row r="2064" spans="1:2" ht="12.75" customHeight="1">
      <c r="A2064" s="35" t="s">
        <v>1045</v>
      </c>
      <c r="B2064" s="35" t="s">
        <v>6556</v>
      </c>
    </row>
    <row r="2065" spans="1:2" ht="12.75" customHeight="1">
      <c r="A2065" s="36" t="s">
        <v>1046</v>
      </c>
      <c r="B2065" s="35" t="s">
        <v>6557</v>
      </c>
    </row>
    <row r="2066" spans="1:2" ht="12.75" customHeight="1">
      <c r="A2066" s="35" t="s">
        <v>1047</v>
      </c>
      <c r="B2066" s="35" t="s">
        <v>6558</v>
      </c>
    </row>
    <row r="2067" spans="1:2" ht="12.75" customHeight="1">
      <c r="A2067" s="36" t="s">
        <v>1048</v>
      </c>
      <c r="B2067" s="35" t="s">
        <v>6559</v>
      </c>
    </row>
    <row r="2068" spans="1:2" ht="12.75" customHeight="1">
      <c r="A2068" s="35" t="s">
        <v>1049</v>
      </c>
      <c r="B2068" s="35" t="s">
        <v>6560</v>
      </c>
    </row>
    <row r="2069" spans="1:2" ht="12.75" customHeight="1">
      <c r="A2069" s="36" t="s">
        <v>1050</v>
      </c>
      <c r="B2069" s="35" t="s">
        <v>6561</v>
      </c>
    </row>
    <row r="2070" spans="1:2" ht="12.75" customHeight="1">
      <c r="A2070" s="35" t="s">
        <v>1051</v>
      </c>
      <c r="B2070" s="35" t="s">
        <v>6562</v>
      </c>
    </row>
    <row r="2071" spans="1:2" ht="12.75" customHeight="1">
      <c r="A2071" s="36" t="s">
        <v>1052</v>
      </c>
      <c r="B2071" s="35" t="s">
        <v>6563</v>
      </c>
    </row>
    <row r="2072" spans="1:2" ht="12.75" customHeight="1">
      <c r="A2072" s="35" t="s">
        <v>1053</v>
      </c>
      <c r="B2072" s="35" t="s">
        <v>6564</v>
      </c>
    </row>
    <row r="2073" spans="1:2" ht="12.75" customHeight="1">
      <c r="A2073" s="36" t="s">
        <v>1054</v>
      </c>
      <c r="B2073" s="35" t="s">
        <v>6565</v>
      </c>
    </row>
    <row r="2074" spans="1:2" ht="12.75" customHeight="1">
      <c r="A2074" s="35" t="s">
        <v>1055</v>
      </c>
      <c r="B2074" s="35" t="s">
        <v>6566</v>
      </c>
    </row>
    <row r="2075" spans="1:2" ht="12.75" customHeight="1">
      <c r="A2075" s="36" t="s">
        <v>1056</v>
      </c>
      <c r="B2075" s="35" t="s">
        <v>6567</v>
      </c>
    </row>
    <row r="2076" spans="1:2" ht="12.75" customHeight="1">
      <c r="A2076" s="35" t="s">
        <v>1057</v>
      </c>
      <c r="B2076" s="35" t="s">
        <v>6568</v>
      </c>
    </row>
    <row r="2077" spans="1:2" ht="12.75" customHeight="1">
      <c r="A2077" s="36" t="s">
        <v>1058</v>
      </c>
      <c r="B2077" s="35" t="s">
        <v>6569</v>
      </c>
    </row>
    <row r="2078" spans="1:2" ht="12.75" customHeight="1">
      <c r="A2078" s="35" t="s">
        <v>1059</v>
      </c>
      <c r="B2078" s="35" t="s">
        <v>6570</v>
      </c>
    </row>
    <row r="2079" spans="1:2" ht="12.75" customHeight="1">
      <c r="A2079" s="36" t="s">
        <v>1060</v>
      </c>
      <c r="B2079" s="35" t="s">
        <v>6571</v>
      </c>
    </row>
    <row r="2080" spans="1:2" ht="12.75" customHeight="1">
      <c r="A2080" s="35" t="s">
        <v>1061</v>
      </c>
      <c r="B2080" s="35" t="s">
        <v>6572</v>
      </c>
    </row>
    <row r="2081" spans="1:2" ht="12.75" customHeight="1">
      <c r="A2081" s="36" t="s">
        <v>1062</v>
      </c>
      <c r="B2081" s="35" t="s">
        <v>6573</v>
      </c>
    </row>
    <row r="2082" spans="1:2" ht="12.75" customHeight="1">
      <c r="A2082" s="35" t="s">
        <v>1063</v>
      </c>
      <c r="B2082" s="35" t="s">
        <v>6574</v>
      </c>
    </row>
    <row r="2083" spans="1:2" ht="12.75" customHeight="1">
      <c r="A2083" s="36" t="s">
        <v>1064</v>
      </c>
      <c r="B2083" s="35" t="s">
        <v>6575</v>
      </c>
    </row>
    <row r="2084" spans="1:2" ht="12.75" customHeight="1">
      <c r="A2084" s="35" t="s">
        <v>1065</v>
      </c>
      <c r="B2084" s="35" t="s">
        <v>2878</v>
      </c>
    </row>
    <row r="2085" spans="1:2" ht="12.75" customHeight="1">
      <c r="A2085" s="36" t="s">
        <v>1066</v>
      </c>
      <c r="B2085" s="35" t="s">
        <v>2878</v>
      </c>
    </row>
    <row r="2086" spans="1:2" ht="12.75" customHeight="1">
      <c r="A2086" s="35" t="s">
        <v>1067</v>
      </c>
      <c r="B2086" s="35" t="s">
        <v>6576</v>
      </c>
    </row>
    <row r="2087" spans="1:2" ht="12.75" customHeight="1">
      <c r="A2087" s="36" t="s">
        <v>4785</v>
      </c>
      <c r="B2087" s="35" t="s">
        <v>2878</v>
      </c>
    </row>
    <row r="2088" spans="1:2" ht="12.75" customHeight="1">
      <c r="A2088" s="35" t="s">
        <v>6577</v>
      </c>
      <c r="B2088" s="35" t="s">
        <v>2878</v>
      </c>
    </row>
    <row r="2089" spans="1:2" ht="12.75" customHeight="1">
      <c r="A2089" s="36" t="s">
        <v>6578</v>
      </c>
      <c r="B2089" s="35" t="s">
        <v>2878</v>
      </c>
    </row>
    <row r="2090" spans="1:2" ht="12.75" customHeight="1">
      <c r="A2090" s="35" t="s">
        <v>6579</v>
      </c>
      <c r="B2090" s="35" t="s">
        <v>2878</v>
      </c>
    </row>
    <row r="2091" spans="1:2" ht="12.75" customHeight="1">
      <c r="A2091" s="36" t="s">
        <v>1627</v>
      </c>
      <c r="B2091" s="35" t="s">
        <v>6580</v>
      </c>
    </row>
    <row r="2092" spans="1:2" ht="12.75" customHeight="1">
      <c r="A2092" s="35" t="s">
        <v>1628</v>
      </c>
      <c r="B2092" s="35" t="s">
        <v>6581</v>
      </c>
    </row>
    <row r="2093" spans="1:2" ht="12.75" customHeight="1">
      <c r="A2093" s="36" t="s">
        <v>1629</v>
      </c>
      <c r="B2093" s="35" t="s">
        <v>6582</v>
      </c>
    </row>
    <row r="2094" spans="1:2" ht="12.75" customHeight="1">
      <c r="A2094" s="35" t="s">
        <v>1630</v>
      </c>
      <c r="B2094" s="35" t="s">
        <v>6583</v>
      </c>
    </row>
    <row r="2095" spans="1:2" ht="12.75" customHeight="1">
      <c r="A2095" s="36" t="s">
        <v>1631</v>
      </c>
      <c r="B2095" s="35" t="s">
        <v>6584</v>
      </c>
    </row>
    <row r="2096" spans="1:2" ht="12.75" customHeight="1">
      <c r="A2096" s="35" t="s">
        <v>1632</v>
      </c>
      <c r="B2096" s="35" t="s">
        <v>6585</v>
      </c>
    </row>
    <row r="2097" spans="1:2" ht="12.75" customHeight="1">
      <c r="A2097" s="36" t="s">
        <v>1633</v>
      </c>
      <c r="B2097" s="35" t="s">
        <v>6586</v>
      </c>
    </row>
    <row r="2098" spans="1:2" ht="12.75" customHeight="1">
      <c r="A2098" s="35" t="s">
        <v>1634</v>
      </c>
      <c r="B2098" s="35" t="s">
        <v>6587</v>
      </c>
    </row>
    <row r="2099" spans="1:2" ht="12.75" customHeight="1">
      <c r="A2099" s="36" t="s">
        <v>1635</v>
      </c>
      <c r="B2099" s="35" t="s">
        <v>6588</v>
      </c>
    </row>
    <row r="2100" spans="1:2" ht="12.75" customHeight="1">
      <c r="A2100" s="35" t="s">
        <v>1636</v>
      </c>
      <c r="B2100" s="35" t="s">
        <v>6589</v>
      </c>
    </row>
    <row r="2101" spans="1:2" ht="12.75" customHeight="1">
      <c r="A2101" s="36" t="s">
        <v>1637</v>
      </c>
      <c r="B2101" s="35" t="s">
        <v>6590</v>
      </c>
    </row>
    <row r="2102" spans="1:2" ht="12.75" customHeight="1">
      <c r="A2102" s="35" t="s">
        <v>1638</v>
      </c>
      <c r="B2102" s="35" t="s">
        <v>6591</v>
      </c>
    </row>
    <row r="2103" spans="1:2" ht="12.75" customHeight="1">
      <c r="A2103" s="36" t="s">
        <v>1639</v>
      </c>
      <c r="B2103" s="35" t="s">
        <v>6592</v>
      </c>
    </row>
    <row r="2104" spans="1:2" ht="12.75" customHeight="1">
      <c r="A2104" s="35" t="s">
        <v>1640</v>
      </c>
      <c r="B2104" s="35" t="s">
        <v>6593</v>
      </c>
    </row>
    <row r="2105" spans="1:2" ht="12.75" customHeight="1">
      <c r="A2105" s="36" t="s">
        <v>1641</v>
      </c>
      <c r="B2105" s="35" t="s">
        <v>6594</v>
      </c>
    </row>
    <row r="2106" spans="1:2" ht="12.75" customHeight="1">
      <c r="A2106" s="35" t="s">
        <v>1642</v>
      </c>
      <c r="B2106" s="35" t="s">
        <v>6595</v>
      </c>
    </row>
    <row r="2107" spans="1:2" ht="12.75" customHeight="1">
      <c r="A2107" s="36" t="s">
        <v>1643</v>
      </c>
      <c r="B2107" s="35" t="s">
        <v>6596</v>
      </c>
    </row>
    <row r="2108" spans="1:2" ht="12.75" customHeight="1">
      <c r="A2108" s="35" t="s">
        <v>1644</v>
      </c>
      <c r="B2108" s="35" t="s">
        <v>6597</v>
      </c>
    </row>
    <row r="2109" spans="1:2" ht="12.75" customHeight="1">
      <c r="A2109" s="36" t="s">
        <v>1645</v>
      </c>
      <c r="B2109" s="35" t="s">
        <v>6598</v>
      </c>
    </row>
    <row r="2110" spans="1:2" ht="12.75" customHeight="1">
      <c r="A2110" s="35" t="s">
        <v>1646</v>
      </c>
      <c r="B2110" s="35" t="s">
        <v>6599</v>
      </c>
    </row>
    <row r="2111" spans="1:2" ht="12.75" customHeight="1">
      <c r="A2111" s="36" t="s">
        <v>1647</v>
      </c>
      <c r="B2111" s="35" t="s">
        <v>6600</v>
      </c>
    </row>
    <row r="2112" spans="1:2" ht="12.75" customHeight="1">
      <c r="A2112" s="35" t="s">
        <v>1648</v>
      </c>
      <c r="B2112" s="35" t="s">
        <v>6601</v>
      </c>
    </row>
    <row r="2113" spans="1:2" ht="12.75" customHeight="1">
      <c r="A2113" s="36" t="s">
        <v>1649</v>
      </c>
      <c r="B2113" s="35" t="s">
        <v>6602</v>
      </c>
    </row>
    <row r="2114" spans="1:2" ht="12.75" customHeight="1">
      <c r="A2114" s="35" t="s">
        <v>1650</v>
      </c>
      <c r="B2114" s="35" t="s">
        <v>6603</v>
      </c>
    </row>
    <row r="2115" spans="1:2" ht="12.75" customHeight="1">
      <c r="A2115" s="36" t="s">
        <v>1651</v>
      </c>
      <c r="B2115" s="35" t="s">
        <v>6604</v>
      </c>
    </row>
    <row r="2116" spans="1:2" ht="12.75" customHeight="1">
      <c r="A2116" s="35" t="s">
        <v>1652</v>
      </c>
      <c r="B2116" s="35" t="s">
        <v>6605</v>
      </c>
    </row>
    <row r="2117" spans="1:2" ht="12.75" customHeight="1">
      <c r="A2117" s="36" t="s">
        <v>1653</v>
      </c>
      <c r="B2117" s="35" t="s">
        <v>6606</v>
      </c>
    </row>
    <row r="2118" spans="1:2" ht="12.75" customHeight="1">
      <c r="A2118" s="35" t="s">
        <v>1654</v>
      </c>
      <c r="B2118" s="35" t="s">
        <v>6607</v>
      </c>
    </row>
    <row r="2119" spans="1:2" ht="12.75" customHeight="1">
      <c r="A2119" s="36" t="s">
        <v>1655</v>
      </c>
      <c r="B2119" s="35" t="s">
        <v>6608</v>
      </c>
    </row>
    <row r="2120" spans="1:2" ht="12.75" customHeight="1">
      <c r="A2120" s="35" t="s">
        <v>1656</v>
      </c>
      <c r="B2120" s="35" t="s">
        <v>6609</v>
      </c>
    </row>
    <row r="2121" spans="1:2" ht="12.75" customHeight="1">
      <c r="A2121" s="36" t="s">
        <v>1657</v>
      </c>
      <c r="B2121" s="35" t="s">
        <v>6610</v>
      </c>
    </row>
    <row r="2122" spans="1:2" ht="12.75" customHeight="1">
      <c r="A2122" s="35" t="s">
        <v>1658</v>
      </c>
      <c r="B2122" s="35" t="s">
        <v>6611</v>
      </c>
    </row>
    <row r="2123" spans="1:2" ht="12.75" customHeight="1">
      <c r="A2123" s="36" t="s">
        <v>1659</v>
      </c>
      <c r="B2123" s="35" t="s">
        <v>6612</v>
      </c>
    </row>
    <row r="2124" spans="1:2" ht="12.75" customHeight="1">
      <c r="A2124" s="35" t="s">
        <v>1660</v>
      </c>
      <c r="B2124" s="35" t="s">
        <v>6613</v>
      </c>
    </row>
    <row r="2125" spans="1:2" ht="12.75" customHeight="1">
      <c r="A2125" s="36" t="s">
        <v>1661</v>
      </c>
      <c r="B2125" s="35" t="s">
        <v>6614</v>
      </c>
    </row>
    <row r="2126" spans="1:2" ht="12.75" customHeight="1">
      <c r="A2126" s="35" t="s">
        <v>1662</v>
      </c>
      <c r="B2126" s="35" t="s">
        <v>6615</v>
      </c>
    </row>
    <row r="2127" spans="1:2" ht="12.75" customHeight="1">
      <c r="A2127" s="36" t="s">
        <v>1663</v>
      </c>
      <c r="B2127" s="35" t="s">
        <v>6616</v>
      </c>
    </row>
    <row r="2128" spans="1:2" ht="12.75" customHeight="1">
      <c r="A2128" s="35" t="s">
        <v>1664</v>
      </c>
      <c r="B2128" s="35" t="s">
        <v>6617</v>
      </c>
    </row>
    <row r="2129" spans="1:2" ht="12.75" customHeight="1">
      <c r="A2129" s="36" t="s">
        <v>1665</v>
      </c>
      <c r="B2129" s="35" t="s">
        <v>6618</v>
      </c>
    </row>
    <row r="2130" spans="1:2" ht="12.75" customHeight="1">
      <c r="A2130" s="35" t="s">
        <v>1666</v>
      </c>
      <c r="B2130" s="35" t="s">
        <v>6619</v>
      </c>
    </row>
    <row r="2131" spans="1:2" ht="12.75" customHeight="1">
      <c r="A2131" s="36" t="s">
        <v>1667</v>
      </c>
      <c r="B2131" s="35" t="s">
        <v>6620</v>
      </c>
    </row>
    <row r="2132" spans="1:2" ht="12.75" customHeight="1">
      <c r="A2132" s="35" t="s">
        <v>1668</v>
      </c>
      <c r="B2132" s="35" t="s">
        <v>6621</v>
      </c>
    </row>
    <row r="2133" spans="1:2" ht="12.75" customHeight="1">
      <c r="A2133" s="36" t="s">
        <v>1669</v>
      </c>
      <c r="B2133" s="35" t="s">
        <v>6622</v>
      </c>
    </row>
    <row r="2134" spans="1:2" ht="12.75" customHeight="1">
      <c r="A2134" s="35" t="s">
        <v>1672</v>
      </c>
      <c r="B2134" s="35" t="s">
        <v>6623</v>
      </c>
    </row>
    <row r="2135" spans="1:2" ht="12.75" customHeight="1">
      <c r="A2135" s="36" t="s">
        <v>1673</v>
      </c>
      <c r="B2135" s="35" t="s">
        <v>6624</v>
      </c>
    </row>
    <row r="2136" spans="1:2" ht="12.75" customHeight="1">
      <c r="A2136" s="35" t="s">
        <v>1674</v>
      </c>
      <c r="B2136" s="35" t="s">
        <v>6625</v>
      </c>
    </row>
    <row r="2137" spans="1:2" ht="12.75" customHeight="1">
      <c r="A2137" s="36" t="s">
        <v>1675</v>
      </c>
      <c r="B2137" s="35" t="s">
        <v>6626</v>
      </c>
    </row>
    <row r="2138" spans="1:2" ht="12.75" customHeight="1">
      <c r="A2138" s="35" t="s">
        <v>1676</v>
      </c>
      <c r="B2138" s="35" t="s">
        <v>6627</v>
      </c>
    </row>
    <row r="2139" spans="1:2" ht="12.75" customHeight="1">
      <c r="A2139" s="36" t="s">
        <v>1678</v>
      </c>
      <c r="B2139" s="35" t="s">
        <v>6628</v>
      </c>
    </row>
    <row r="2140" spans="1:2" ht="12.75" customHeight="1">
      <c r="A2140" s="35" t="s">
        <v>1679</v>
      </c>
      <c r="B2140" s="35" t="s">
        <v>6629</v>
      </c>
    </row>
    <row r="2141" spans="1:2" ht="12.75" customHeight="1">
      <c r="A2141" s="36" t="s">
        <v>1680</v>
      </c>
      <c r="B2141" s="35" t="s">
        <v>6630</v>
      </c>
    </row>
    <row r="2142" spans="1:2" ht="12.75" customHeight="1">
      <c r="A2142" s="35" t="s">
        <v>1681</v>
      </c>
      <c r="B2142" s="35" t="s">
        <v>6631</v>
      </c>
    </row>
    <row r="2143" spans="1:2" ht="12.75" customHeight="1">
      <c r="A2143" s="36" t="s">
        <v>1960</v>
      </c>
      <c r="B2143" s="35" t="s">
        <v>2878</v>
      </c>
    </row>
    <row r="2144" spans="1:2" ht="12.75" customHeight="1">
      <c r="A2144" s="35" t="s">
        <v>1961</v>
      </c>
      <c r="B2144" s="35" t="s">
        <v>6632</v>
      </c>
    </row>
    <row r="2145" spans="1:2" ht="12.75" customHeight="1">
      <c r="A2145" s="36" t="s">
        <v>1962</v>
      </c>
      <c r="B2145" s="35" t="s">
        <v>2878</v>
      </c>
    </row>
    <row r="2146" spans="1:2" ht="12.75" customHeight="1">
      <c r="A2146" s="35" t="s">
        <v>1963</v>
      </c>
      <c r="B2146" s="35" t="s">
        <v>2878</v>
      </c>
    </row>
    <row r="2147" spans="1:2" ht="12.75" customHeight="1">
      <c r="A2147" s="36" t="s">
        <v>1964</v>
      </c>
      <c r="B2147" s="35" t="s">
        <v>2878</v>
      </c>
    </row>
    <row r="2148" spans="1:2" ht="12.75" customHeight="1">
      <c r="A2148" s="35" t="s">
        <v>1965</v>
      </c>
      <c r="B2148" s="35" t="s">
        <v>2878</v>
      </c>
    </row>
    <row r="2149" spans="1:2" ht="12.75" customHeight="1">
      <c r="A2149" s="36" t="s">
        <v>1966</v>
      </c>
      <c r="B2149" s="35" t="s">
        <v>6632</v>
      </c>
    </row>
    <row r="2150" spans="1:2" ht="12.75" customHeight="1">
      <c r="A2150" s="35" t="s">
        <v>1967</v>
      </c>
      <c r="B2150" s="35" t="s">
        <v>6632</v>
      </c>
    </row>
    <row r="2151" spans="1:2" ht="12.75" customHeight="1">
      <c r="A2151" s="36" t="s">
        <v>1968</v>
      </c>
      <c r="B2151" s="35" t="s">
        <v>6632</v>
      </c>
    </row>
    <row r="2152" spans="1:2" ht="12.75" customHeight="1">
      <c r="A2152" s="35" t="s">
        <v>1969</v>
      </c>
      <c r="B2152" s="35" t="s">
        <v>6632</v>
      </c>
    </row>
    <row r="2153" spans="1:2" ht="12.75" customHeight="1">
      <c r="A2153" s="36" t="s">
        <v>1970</v>
      </c>
      <c r="B2153" s="35" t="s">
        <v>2878</v>
      </c>
    </row>
    <row r="2154" spans="1:2" ht="12.75" customHeight="1">
      <c r="A2154" s="35" t="s">
        <v>1971</v>
      </c>
      <c r="B2154" s="35" t="s">
        <v>6632</v>
      </c>
    </row>
    <row r="2155" spans="1:2" ht="12.75" customHeight="1">
      <c r="A2155" s="36" t="s">
        <v>1972</v>
      </c>
      <c r="B2155" s="35" t="s">
        <v>6632</v>
      </c>
    </row>
    <row r="2156" spans="1:2" ht="12.75" customHeight="1">
      <c r="A2156" s="35" t="s">
        <v>1973</v>
      </c>
      <c r="B2156" s="35" t="s">
        <v>6632</v>
      </c>
    </row>
    <row r="2157" spans="1:2" ht="12.75" customHeight="1">
      <c r="A2157" s="36" t="s">
        <v>1974</v>
      </c>
      <c r="B2157" s="35" t="s">
        <v>6632</v>
      </c>
    </row>
    <row r="2158" spans="1:2" ht="12.75" customHeight="1">
      <c r="A2158" s="35" t="s">
        <v>1975</v>
      </c>
      <c r="B2158" s="35" t="s">
        <v>6632</v>
      </c>
    </row>
    <row r="2159" spans="1:2" ht="12.75" customHeight="1">
      <c r="A2159" s="36" t="s">
        <v>1976</v>
      </c>
      <c r="B2159" s="35" t="s">
        <v>2878</v>
      </c>
    </row>
    <row r="2160" spans="1:2" ht="12.75" customHeight="1">
      <c r="A2160" s="35" t="s">
        <v>1977</v>
      </c>
      <c r="B2160" s="35" t="s">
        <v>6632</v>
      </c>
    </row>
    <row r="2161" spans="1:2" ht="12.75" customHeight="1">
      <c r="A2161" s="36" t="s">
        <v>1978</v>
      </c>
      <c r="B2161" s="35" t="s">
        <v>2878</v>
      </c>
    </row>
    <row r="2162" spans="1:2" ht="12.75" customHeight="1">
      <c r="A2162" s="35" t="s">
        <v>1979</v>
      </c>
      <c r="B2162" s="35" t="s">
        <v>6632</v>
      </c>
    </row>
    <row r="2163" spans="1:2" ht="12.75" customHeight="1">
      <c r="A2163" s="36" t="s">
        <v>1980</v>
      </c>
      <c r="B2163" s="35" t="s">
        <v>2878</v>
      </c>
    </row>
    <row r="2164" spans="1:2" ht="12.75" customHeight="1">
      <c r="A2164" s="35" t="s">
        <v>1981</v>
      </c>
      <c r="B2164" s="35" t="s">
        <v>6632</v>
      </c>
    </row>
    <row r="2165" spans="1:2" ht="12.75" customHeight="1">
      <c r="A2165" s="36" t="s">
        <v>1982</v>
      </c>
      <c r="B2165" s="35" t="s">
        <v>2878</v>
      </c>
    </row>
    <row r="2166" spans="1:2" ht="12.75" customHeight="1">
      <c r="A2166" s="35" t="s">
        <v>1983</v>
      </c>
      <c r="B2166" s="35" t="s">
        <v>6632</v>
      </c>
    </row>
    <row r="2167" spans="1:2" ht="12.75" customHeight="1">
      <c r="A2167" s="36" t="s">
        <v>1984</v>
      </c>
      <c r="B2167" s="35" t="s">
        <v>2878</v>
      </c>
    </row>
    <row r="2168" spans="1:2" ht="12.75" customHeight="1">
      <c r="A2168" s="35" t="s">
        <v>1985</v>
      </c>
      <c r="B2168" s="35" t="s">
        <v>2878</v>
      </c>
    </row>
    <row r="2169" spans="1:2" ht="12.75" customHeight="1">
      <c r="A2169" s="36" t="s">
        <v>1986</v>
      </c>
      <c r="B2169" s="35" t="s">
        <v>6632</v>
      </c>
    </row>
    <row r="2170" spans="1:2" ht="12.75" customHeight="1">
      <c r="A2170" s="35" t="s">
        <v>1987</v>
      </c>
      <c r="B2170" s="35" t="s">
        <v>2878</v>
      </c>
    </row>
    <row r="2171" spans="1:2" ht="12.75" customHeight="1">
      <c r="A2171" s="36" t="s">
        <v>1989</v>
      </c>
      <c r="B2171" s="35" t="s">
        <v>2878</v>
      </c>
    </row>
    <row r="2172" spans="1:2" ht="12.75" customHeight="1">
      <c r="A2172" s="35" t="s">
        <v>1990</v>
      </c>
      <c r="B2172" s="35" t="s">
        <v>2878</v>
      </c>
    </row>
    <row r="2173" spans="1:2" ht="12.75" customHeight="1">
      <c r="A2173" s="36" t="s">
        <v>1991</v>
      </c>
      <c r="B2173" s="35" t="s">
        <v>2878</v>
      </c>
    </row>
    <row r="2174" spans="1:2" ht="12.75" customHeight="1">
      <c r="A2174" s="35" t="s">
        <v>2426</v>
      </c>
      <c r="B2174" s="35" t="s">
        <v>6633</v>
      </c>
    </row>
    <row r="2175" spans="1:2" ht="12.75" customHeight="1">
      <c r="A2175" s="36" t="s">
        <v>2427</v>
      </c>
      <c r="B2175" s="35" t="s">
        <v>6634</v>
      </c>
    </row>
    <row r="2176" spans="1:2" ht="12.75" customHeight="1">
      <c r="A2176" s="35" t="s">
        <v>2428</v>
      </c>
      <c r="B2176" s="35" t="s">
        <v>6633</v>
      </c>
    </row>
    <row r="2177" spans="1:2" ht="12.75" customHeight="1">
      <c r="A2177" s="36" t="s">
        <v>2429</v>
      </c>
      <c r="B2177" s="35" t="s">
        <v>6633</v>
      </c>
    </row>
    <row r="2178" spans="1:2" ht="12.75" customHeight="1">
      <c r="A2178" s="35" t="s">
        <v>2430</v>
      </c>
      <c r="B2178" s="35" t="s">
        <v>6633</v>
      </c>
    </row>
    <row r="2179" spans="1:2" ht="12.75" customHeight="1">
      <c r="A2179" s="36" t="s">
        <v>2431</v>
      </c>
      <c r="B2179" s="35" t="s">
        <v>6633</v>
      </c>
    </row>
    <row r="2180" spans="1:2" ht="12.75" customHeight="1">
      <c r="A2180" s="35" t="s">
        <v>2432</v>
      </c>
      <c r="B2180" s="35" t="s">
        <v>6633</v>
      </c>
    </row>
    <row r="2181" spans="1:2" ht="12.75" customHeight="1">
      <c r="A2181" s="36" t="s">
        <v>2433</v>
      </c>
      <c r="B2181" s="35" t="s">
        <v>6633</v>
      </c>
    </row>
    <row r="2182" spans="1:2" ht="12.75" customHeight="1">
      <c r="A2182" s="35" t="s">
        <v>2434</v>
      </c>
      <c r="B2182" s="35" t="s">
        <v>6633</v>
      </c>
    </row>
    <row r="2183" spans="1:2" ht="12.75" customHeight="1">
      <c r="A2183" s="36" t="s">
        <v>2435</v>
      </c>
      <c r="B2183" s="35" t="s">
        <v>6633</v>
      </c>
    </row>
    <row r="2184" spans="1:2" ht="12.75" customHeight="1">
      <c r="A2184" s="35" t="s">
        <v>2436</v>
      </c>
      <c r="B2184" s="35" t="s">
        <v>6633</v>
      </c>
    </row>
    <row r="2185" spans="1:2" ht="12.75" customHeight="1">
      <c r="A2185" s="36" t="s">
        <v>2437</v>
      </c>
      <c r="B2185" s="35" t="s">
        <v>6633</v>
      </c>
    </row>
    <row r="2186" spans="1:2" ht="12.75" customHeight="1">
      <c r="A2186" s="35" t="s">
        <v>2438</v>
      </c>
      <c r="B2186" s="35" t="s">
        <v>6633</v>
      </c>
    </row>
    <row r="2187" spans="1:2" ht="12.75" customHeight="1">
      <c r="A2187" s="36" t="s">
        <v>2439</v>
      </c>
      <c r="B2187" s="35" t="s">
        <v>6633</v>
      </c>
    </row>
    <row r="2188" spans="1:2" ht="12.75" customHeight="1">
      <c r="A2188" s="35" t="s">
        <v>2441</v>
      </c>
      <c r="B2188" s="35" t="s">
        <v>6635</v>
      </c>
    </row>
    <row r="2189" spans="1:2" ht="12.75" customHeight="1">
      <c r="A2189" s="36" t="s">
        <v>2442</v>
      </c>
      <c r="B2189" s="35" t="s">
        <v>6636</v>
      </c>
    </row>
    <row r="2190" spans="1:2" ht="12.75" customHeight="1">
      <c r="A2190" s="35" t="s">
        <v>2443</v>
      </c>
      <c r="B2190" s="35" t="s">
        <v>6635</v>
      </c>
    </row>
    <row r="2191" spans="1:2" ht="12.75" customHeight="1">
      <c r="A2191" s="36" t="s">
        <v>2444</v>
      </c>
      <c r="B2191" s="35" t="s">
        <v>6635</v>
      </c>
    </row>
    <row r="2192" spans="1:2" ht="12.75" customHeight="1">
      <c r="A2192" s="35" t="s">
        <v>2445</v>
      </c>
      <c r="B2192" s="35" t="s">
        <v>6635</v>
      </c>
    </row>
    <row r="2193" spans="1:2" ht="12.75" customHeight="1">
      <c r="A2193" s="36" t="s">
        <v>2446</v>
      </c>
      <c r="B2193" s="35" t="s">
        <v>6635</v>
      </c>
    </row>
    <row r="2194" spans="1:2" ht="12.75" customHeight="1">
      <c r="A2194" s="35" t="s">
        <v>2447</v>
      </c>
      <c r="B2194" s="35" t="s">
        <v>6635</v>
      </c>
    </row>
    <row r="2195" spans="1:2" ht="12.75" customHeight="1">
      <c r="A2195" s="36" t="s">
        <v>2448</v>
      </c>
      <c r="B2195" s="35" t="s">
        <v>6635</v>
      </c>
    </row>
    <row r="2196" spans="1:2" ht="12.75" customHeight="1">
      <c r="A2196" s="35" t="s">
        <v>2449</v>
      </c>
      <c r="B2196" s="35" t="s">
        <v>6635</v>
      </c>
    </row>
    <row r="2197" spans="1:2" ht="12.75" customHeight="1">
      <c r="A2197" s="36" t="s">
        <v>2450</v>
      </c>
      <c r="B2197" s="35" t="s">
        <v>6635</v>
      </c>
    </row>
    <row r="2198" spans="1:2" ht="12.75" customHeight="1">
      <c r="A2198" s="35" t="s">
        <v>2451</v>
      </c>
      <c r="B2198" s="35" t="s">
        <v>6635</v>
      </c>
    </row>
    <row r="2199" spans="1:2" ht="12.75" customHeight="1">
      <c r="A2199" s="36" t="s">
        <v>2452</v>
      </c>
      <c r="B2199" s="35" t="s">
        <v>2878</v>
      </c>
    </row>
    <row r="2200" spans="1:2" ht="12.75" customHeight="1">
      <c r="A2200" s="35" t="s">
        <v>2452</v>
      </c>
      <c r="B2200" s="35" t="s">
        <v>2878</v>
      </c>
    </row>
    <row r="2201" spans="1:2" ht="12.75" customHeight="1">
      <c r="A2201" s="36" t="s">
        <v>2453</v>
      </c>
      <c r="B2201" s="35" t="s">
        <v>2878</v>
      </c>
    </row>
    <row r="2202" spans="1:2" ht="12.75" customHeight="1">
      <c r="A2202" s="35" t="s">
        <v>2454</v>
      </c>
      <c r="B2202" s="35" t="s">
        <v>2878</v>
      </c>
    </row>
    <row r="2203" spans="1:2" ht="12.75" customHeight="1">
      <c r="A2203" s="36" t="s">
        <v>2455</v>
      </c>
      <c r="B2203" s="35" t="s">
        <v>2878</v>
      </c>
    </row>
    <row r="2204" spans="1:2" ht="12.75" customHeight="1">
      <c r="A2204" s="35" t="s">
        <v>2456</v>
      </c>
      <c r="B2204" s="35" t="s">
        <v>2878</v>
      </c>
    </row>
    <row r="2205" spans="1:2" ht="12.75" customHeight="1">
      <c r="A2205" s="36" t="s">
        <v>2457</v>
      </c>
      <c r="B2205" s="35" t="s">
        <v>2878</v>
      </c>
    </row>
    <row r="2206" spans="1:2" ht="12.75" customHeight="1">
      <c r="A2206" s="35" t="s">
        <v>2458</v>
      </c>
      <c r="B2206" s="35" t="s">
        <v>2878</v>
      </c>
    </row>
    <row r="2207" spans="1:2" ht="12.75" customHeight="1">
      <c r="A2207" s="36" t="s">
        <v>2459</v>
      </c>
      <c r="B2207" s="35" t="s">
        <v>2878</v>
      </c>
    </row>
    <row r="2208" spans="1:2" ht="12.75" customHeight="1">
      <c r="A2208" s="35" t="s">
        <v>2460</v>
      </c>
      <c r="B2208" s="35" t="s">
        <v>2878</v>
      </c>
    </row>
    <row r="2209" spans="1:2" ht="12.75" customHeight="1">
      <c r="A2209" s="36" t="s">
        <v>2461</v>
      </c>
      <c r="B2209" s="35" t="s">
        <v>2878</v>
      </c>
    </row>
    <row r="2210" spans="1:2" ht="12.75" customHeight="1">
      <c r="A2210" s="35" t="s">
        <v>2462</v>
      </c>
      <c r="B2210" s="35" t="s">
        <v>2878</v>
      </c>
    </row>
    <row r="2211" spans="1:2" ht="12.75" customHeight="1">
      <c r="A2211" s="36" t="s">
        <v>2463</v>
      </c>
      <c r="B2211" s="35" t="s">
        <v>2878</v>
      </c>
    </row>
    <row r="2212" spans="1:2" ht="12.75" customHeight="1">
      <c r="A2212" s="35" t="s">
        <v>2464</v>
      </c>
      <c r="B2212" s="35" t="s">
        <v>2878</v>
      </c>
    </row>
    <row r="2213" spans="1:2" ht="12.75" customHeight="1">
      <c r="A2213" s="36" t="s">
        <v>2465</v>
      </c>
      <c r="B2213" s="35" t="s">
        <v>2878</v>
      </c>
    </row>
    <row r="2214" spans="1:2" ht="12.75" customHeight="1">
      <c r="A2214" s="35" t="s">
        <v>2466</v>
      </c>
      <c r="B2214" s="35" t="s">
        <v>2878</v>
      </c>
    </row>
    <row r="2215" spans="1:2" ht="12.75" customHeight="1">
      <c r="A2215" s="36" t="s">
        <v>2467</v>
      </c>
      <c r="B2215" s="35" t="s">
        <v>2878</v>
      </c>
    </row>
    <row r="2216" spans="1:2" ht="12.75" customHeight="1">
      <c r="A2216" s="35" t="s">
        <v>2468</v>
      </c>
      <c r="B2216" s="35" t="s">
        <v>2878</v>
      </c>
    </row>
    <row r="2217" spans="1:2" ht="12.75" customHeight="1">
      <c r="A2217" s="36" t="s">
        <v>2469</v>
      </c>
      <c r="B2217" s="35" t="s">
        <v>2878</v>
      </c>
    </row>
    <row r="2218" spans="1:2" ht="12.75" customHeight="1">
      <c r="A2218" s="35" t="s">
        <v>2470</v>
      </c>
      <c r="B2218" s="35" t="s">
        <v>2878</v>
      </c>
    </row>
    <row r="2219" spans="1:2" ht="12.75" customHeight="1">
      <c r="A2219" s="36" t="s">
        <v>2471</v>
      </c>
      <c r="B2219" s="35" t="s">
        <v>2878</v>
      </c>
    </row>
    <row r="2220" spans="1:2" ht="12.75" customHeight="1">
      <c r="A2220" s="35" t="s">
        <v>2472</v>
      </c>
      <c r="B2220" s="35" t="s">
        <v>2878</v>
      </c>
    </row>
    <row r="2221" spans="1:2" ht="12.75" customHeight="1">
      <c r="A2221" s="36" t="s">
        <v>2473</v>
      </c>
      <c r="B2221" s="35" t="s">
        <v>2878</v>
      </c>
    </row>
    <row r="2222" spans="1:2" ht="12.75" customHeight="1">
      <c r="A2222" s="35" t="s">
        <v>2474</v>
      </c>
      <c r="B2222" s="35" t="s">
        <v>2878</v>
      </c>
    </row>
    <row r="2223" spans="1:2" ht="12.75" customHeight="1">
      <c r="A2223" s="36" t="s">
        <v>2475</v>
      </c>
      <c r="B2223" s="35" t="s">
        <v>2878</v>
      </c>
    </row>
    <row r="2224" spans="1:2" ht="12.75" customHeight="1">
      <c r="A2224" s="35" t="s">
        <v>2476</v>
      </c>
      <c r="B2224" s="35" t="s">
        <v>2878</v>
      </c>
    </row>
    <row r="2225" spans="1:2" ht="12.75" customHeight="1">
      <c r="A2225" s="36" t="s">
        <v>2477</v>
      </c>
      <c r="B2225" s="35" t="s">
        <v>2878</v>
      </c>
    </row>
    <row r="2226" spans="1:2" ht="12.75" customHeight="1">
      <c r="A2226" s="35" t="s">
        <v>2478</v>
      </c>
      <c r="B2226" s="35" t="s">
        <v>2878</v>
      </c>
    </row>
    <row r="2227" spans="1:2" ht="12.75" customHeight="1">
      <c r="A2227" s="36" t="s">
        <v>2479</v>
      </c>
      <c r="B2227" s="35" t="s">
        <v>2878</v>
      </c>
    </row>
    <row r="2228" spans="1:2" ht="12.75" customHeight="1">
      <c r="A2228" s="35" t="s">
        <v>2480</v>
      </c>
      <c r="B2228" s="35" t="s">
        <v>2878</v>
      </c>
    </row>
    <row r="2229" spans="1:2" ht="12.75" customHeight="1">
      <c r="A2229" s="36" t="s">
        <v>2481</v>
      </c>
      <c r="B2229" s="35" t="s">
        <v>2878</v>
      </c>
    </row>
    <row r="2230" spans="1:2" ht="12.75" customHeight="1">
      <c r="A2230" s="35" t="s">
        <v>2482</v>
      </c>
      <c r="B2230" s="35" t="s">
        <v>2878</v>
      </c>
    </row>
    <row r="2231" spans="1:2" ht="12.75" customHeight="1">
      <c r="A2231" s="36" t="s">
        <v>2483</v>
      </c>
      <c r="B2231" s="35" t="s">
        <v>2878</v>
      </c>
    </row>
    <row r="2232" spans="1:2" ht="12.75" customHeight="1">
      <c r="A2232" s="35" t="s">
        <v>2484</v>
      </c>
      <c r="B2232" s="35" t="s">
        <v>2878</v>
      </c>
    </row>
    <row r="2233" spans="1:2" ht="12.75" customHeight="1">
      <c r="A2233" s="36" t="s">
        <v>2485</v>
      </c>
      <c r="B2233" s="35" t="s">
        <v>2878</v>
      </c>
    </row>
    <row r="2234" spans="1:2" ht="12.75" customHeight="1">
      <c r="A2234" s="35" t="s">
        <v>2486</v>
      </c>
      <c r="B2234" s="35" t="s">
        <v>2878</v>
      </c>
    </row>
    <row r="2235" spans="1:2" ht="12.75" customHeight="1">
      <c r="A2235" s="36" t="s">
        <v>2487</v>
      </c>
      <c r="B2235" s="35" t="s">
        <v>6637</v>
      </c>
    </row>
    <row r="2236" spans="1:2" ht="12.75" customHeight="1">
      <c r="A2236" s="35" t="s">
        <v>2488</v>
      </c>
      <c r="B2236" s="35" t="s">
        <v>2878</v>
      </c>
    </row>
    <row r="2237" spans="1:2" ht="12.75" customHeight="1">
      <c r="A2237" s="36" t="s">
        <v>2489</v>
      </c>
      <c r="B2237" s="35" t="s">
        <v>2878</v>
      </c>
    </row>
    <row r="2238" spans="1:2" ht="12.75" customHeight="1">
      <c r="A2238" s="35" t="s">
        <v>2490</v>
      </c>
      <c r="B2238" s="35" t="s">
        <v>2878</v>
      </c>
    </row>
    <row r="2239" spans="1:2" ht="12.75" customHeight="1">
      <c r="A2239" s="36" t="s">
        <v>2491</v>
      </c>
      <c r="B2239" s="35" t="s">
        <v>2878</v>
      </c>
    </row>
    <row r="2240" spans="1:2" ht="12.75" customHeight="1">
      <c r="A2240" s="35" t="s">
        <v>2492</v>
      </c>
      <c r="B2240" s="35" t="s">
        <v>2878</v>
      </c>
    </row>
    <row r="2241" spans="1:2" ht="12.75" customHeight="1">
      <c r="A2241" s="36" t="s">
        <v>2493</v>
      </c>
      <c r="B2241" s="35" t="s">
        <v>2878</v>
      </c>
    </row>
    <row r="2242" spans="1:2" ht="12.75" customHeight="1">
      <c r="A2242" s="35" t="s">
        <v>2494</v>
      </c>
      <c r="B2242" s="35" t="s">
        <v>2878</v>
      </c>
    </row>
    <row r="2243" spans="1:2" ht="12.75" customHeight="1">
      <c r="A2243" s="36" t="s">
        <v>2495</v>
      </c>
      <c r="B2243" s="35" t="s">
        <v>2878</v>
      </c>
    </row>
    <row r="2244" spans="1:2" ht="12.75" customHeight="1">
      <c r="A2244" s="35" t="s">
        <v>2496</v>
      </c>
      <c r="B2244" s="35" t="s">
        <v>2878</v>
      </c>
    </row>
    <row r="2245" spans="1:2" ht="12.75" customHeight="1">
      <c r="A2245" s="36" t="s">
        <v>2497</v>
      </c>
      <c r="B2245" s="35" t="s">
        <v>2878</v>
      </c>
    </row>
    <row r="2246" spans="1:2" ht="12.75" customHeight="1">
      <c r="A2246" s="35" t="s">
        <v>2498</v>
      </c>
      <c r="B2246" s="35" t="s">
        <v>2878</v>
      </c>
    </row>
    <row r="2247" spans="1:2" ht="12.75" customHeight="1">
      <c r="A2247" s="36" t="s">
        <v>2499</v>
      </c>
      <c r="B2247" s="35" t="s">
        <v>2878</v>
      </c>
    </row>
    <row r="2248" spans="1:2" ht="12.75" customHeight="1">
      <c r="A2248" s="35" t="s">
        <v>2500</v>
      </c>
      <c r="B2248" s="35" t="s">
        <v>2878</v>
      </c>
    </row>
    <row r="2249" spans="1:2" ht="12.75" customHeight="1">
      <c r="A2249" s="36" t="s">
        <v>6638</v>
      </c>
      <c r="B2249" s="35" t="e">
        <v>#N/A</v>
      </c>
    </row>
    <row r="2250" spans="1:2" ht="12.75" customHeight="1">
      <c r="A2250" s="35" t="s">
        <v>6639</v>
      </c>
      <c r="B2250" s="35" t="e">
        <v>#N/A</v>
      </c>
    </row>
    <row r="2251" spans="1:2" ht="12.75" customHeight="1">
      <c r="A2251" s="36" t="s">
        <v>2503</v>
      </c>
      <c r="B2251" s="35" t="s">
        <v>2878</v>
      </c>
    </row>
    <row r="2252" spans="1:2" ht="12.75" customHeight="1">
      <c r="A2252" s="35" t="s">
        <v>2504</v>
      </c>
      <c r="B2252" s="35" t="s">
        <v>2878</v>
      </c>
    </row>
    <row r="2253" spans="1:2" ht="12.75" customHeight="1">
      <c r="A2253" s="36" t="s">
        <v>2505</v>
      </c>
      <c r="B2253" s="35" t="s">
        <v>2878</v>
      </c>
    </row>
    <row r="2254" spans="1:2" ht="12.75" customHeight="1">
      <c r="A2254" s="35" t="s">
        <v>2506</v>
      </c>
      <c r="B2254" s="35" t="s">
        <v>2878</v>
      </c>
    </row>
    <row r="2255" spans="1:2" ht="12.75" customHeight="1">
      <c r="A2255" s="36" t="s">
        <v>2511</v>
      </c>
      <c r="B2255" s="35" t="s">
        <v>2878</v>
      </c>
    </row>
    <row r="2256" spans="1:2" ht="12.75" customHeight="1">
      <c r="A2256" s="35" t="s">
        <v>2512</v>
      </c>
      <c r="B2256" s="35" t="s">
        <v>2878</v>
      </c>
    </row>
    <row r="2257" spans="1:2" ht="12.75" customHeight="1">
      <c r="A2257" s="36" t="s">
        <v>2513</v>
      </c>
      <c r="B2257" s="35" t="s">
        <v>2878</v>
      </c>
    </row>
    <row r="2258" spans="1:2" ht="12.75" customHeight="1">
      <c r="A2258" s="35" t="s">
        <v>2514</v>
      </c>
      <c r="B2258" s="35" t="s">
        <v>2878</v>
      </c>
    </row>
    <row r="2259" spans="1:2" ht="12.75" customHeight="1">
      <c r="A2259" s="36" t="s">
        <v>2515</v>
      </c>
      <c r="B2259" s="35" t="s">
        <v>2878</v>
      </c>
    </row>
    <row r="2260" spans="1:2" ht="12.75" customHeight="1">
      <c r="A2260" s="35" t="s">
        <v>2516</v>
      </c>
      <c r="B2260" s="35" t="s">
        <v>2878</v>
      </c>
    </row>
    <row r="2261" spans="1:2" ht="12.75" customHeight="1">
      <c r="A2261" s="36" t="s">
        <v>2517</v>
      </c>
      <c r="B2261" s="35" t="s">
        <v>2878</v>
      </c>
    </row>
    <row r="2262" spans="1:2" ht="12.75" customHeight="1">
      <c r="A2262" s="35" t="s">
        <v>2518</v>
      </c>
      <c r="B2262" s="35" t="s">
        <v>2878</v>
      </c>
    </row>
    <row r="2263" spans="1:2" ht="12.75" customHeight="1">
      <c r="A2263" s="36" t="s">
        <v>2519</v>
      </c>
      <c r="B2263" s="35" t="s">
        <v>2878</v>
      </c>
    </row>
    <row r="2264" spans="1:2" ht="12.75" customHeight="1">
      <c r="A2264" s="35" t="s">
        <v>2520</v>
      </c>
      <c r="B2264" s="35" t="s">
        <v>2878</v>
      </c>
    </row>
    <row r="2265" spans="1:2" ht="12.75" customHeight="1">
      <c r="A2265" s="36" t="s">
        <v>2521</v>
      </c>
      <c r="B2265" s="35" t="s">
        <v>2878</v>
      </c>
    </row>
    <row r="2266" spans="1:2" ht="12.75" customHeight="1">
      <c r="A2266" s="35" t="s">
        <v>2522</v>
      </c>
      <c r="B2266" s="35" t="s">
        <v>2878</v>
      </c>
    </row>
    <row r="2267" spans="1:2" ht="12.75" customHeight="1">
      <c r="A2267" s="36" t="s">
        <v>2523</v>
      </c>
      <c r="B2267" s="35" t="s">
        <v>2878</v>
      </c>
    </row>
    <row r="2268" spans="1:2" ht="12.75" customHeight="1">
      <c r="A2268" s="35" t="s">
        <v>2524</v>
      </c>
      <c r="B2268" s="35" t="s">
        <v>2878</v>
      </c>
    </row>
    <row r="2269" spans="1:2" ht="12.75" customHeight="1">
      <c r="A2269" s="36" t="s">
        <v>2525</v>
      </c>
      <c r="B2269" s="35" t="s">
        <v>2878</v>
      </c>
    </row>
    <row r="2270" spans="1:2" ht="12.75" customHeight="1">
      <c r="A2270" s="35" t="s">
        <v>2526</v>
      </c>
      <c r="B2270" s="35" t="s">
        <v>2878</v>
      </c>
    </row>
    <row r="2271" spans="1:2" ht="12.75" customHeight="1">
      <c r="A2271" s="36" t="s">
        <v>2527</v>
      </c>
      <c r="B2271" s="35" t="s">
        <v>2878</v>
      </c>
    </row>
    <row r="2272" spans="1:2" ht="12.75" customHeight="1">
      <c r="A2272" s="35" t="s">
        <v>2528</v>
      </c>
      <c r="B2272" s="35" t="s">
        <v>2878</v>
      </c>
    </row>
    <row r="2273" spans="1:2" ht="12.75" customHeight="1">
      <c r="A2273" s="36" t="s">
        <v>2529</v>
      </c>
      <c r="B2273" s="35" t="s">
        <v>2878</v>
      </c>
    </row>
    <row r="2274" spans="1:2" ht="12.75" customHeight="1">
      <c r="A2274" s="35" t="s">
        <v>2530</v>
      </c>
      <c r="B2274" s="35" t="s">
        <v>2878</v>
      </c>
    </row>
    <row r="2275" spans="1:2" ht="12.75" customHeight="1">
      <c r="A2275" s="36" t="s">
        <v>2531</v>
      </c>
      <c r="B2275" s="35" t="s">
        <v>2878</v>
      </c>
    </row>
    <row r="2276" spans="1:2" ht="12.75" customHeight="1">
      <c r="A2276" s="35" t="s">
        <v>2532</v>
      </c>
      <c r="B2276" s="35" t="s">
        <v>2878</v>
      </c>
    </row>
    <row r="2277" spans="1:2" ht="12.75" customHeight="1">
      <c r="A2277" s="36" t="s">
        <v>2533</v>
      </c>
      <c r="B2277" s="35" t="s">
        <v>2878</v>
      </c>
    </row>
    <row r="2278" spans="1:2" ht="12.75" customHeight="1">
      <c r="A2278" s="35" t="s">
        <v>2534</v>
      </c>
      <c r="B2278" s="35" t="s">
        <v>2878</v>
      </c>
    </row>
    <row r="2279" spans="1:2" ht="12.75" customHeight="1">
      <c r="A2279" s="36" t="s">
        <v>2535</v>
      </c>
      <c r="B2279" s="35" t="s">
        <v>2878</v>
      </c>
    </row>
    <row r="2280" spans="1:2" ht="12.75" customHeight="1">
      <c r="A2280" s="35" t="s">
        <v>2536</v>
      </c>
      <c r="B2280" s="35" t="s">
        <v>2878</v>
      </c>
    </row>
    <row r="2281" spans="1:2" ht="12.75" customHeight="1">
      <c r="A2281" s="36" t="s">
        <v>2537</v>
      </c>
      <c r="B2281" s="35" t="s">
        <v>2878</v>
      </c>
    </row>
    <row r="2282" spans="1:2" ht="12.75" customHeight="1">
      <c r="A2282" s="35" t="s">
        <v>6640</v>
      </c>
      <c r="B2282" s="35" t="s">
        <v>2878</v>
      </c>
    </row>
    <row r="2283" spans="1:2" ht="12.75" customHeight="1">
      <c r="A2283" s="36" t="s">
        <v>6641</v>
      </c>
      <c r="B2283" s="35" t="s">
        <v>2878</v>
      </c>
    </row>
    <row r="2284" spans="1:2" ht="12.75" customHeight="1">
      <c r="A2284" s="35" t="s">
        <v>6642</v>
      </c>
      <c r="B2284" s="35" t="s">
        <v>2878</v>
      </c>
    </row>
    <row r="2285" spans="1:2" ht="12.75" customHeight="1">
      <c r="A2285" s="36" t="s">
        <v>6643</v>
      </c>
      <c r="B2285" s="35" t="s">
        <v>2878</v>
      </c>
    </row>
    <row r="2286" spans="1:2" ht="12.75" customHeight="1">
      <c r="A2286" s="35" t="s">
        <v>6644</v>
      </c>
      <c r="B2286" s="35" t="s">
        <v>2878</v>
      </c>
    </row>
    <row r="2287" spans="1:2" ht="12.75" customHeight="1">
      <c r="A2287" s="36" t="s">
        <v>6645</v>
      </c>
      <c r="B2287" s="35" t="s">
        <v>2878</v>
      </c>
    </row>
    <row r="2288" spans="1:2" ht="12.75" customHeight="1">
      <c r="A2288" s="35" t="s">
        <v>6646</v>
      </c>
      <c r="B2288" s="35" t="s">
        <v>2878</v>
      </c>
    </row>
    <row r="2289" spans="1:2" ht="12.75" customHeight="1">
      <c r="A2289" s="36" t="s">
        <v>6647</v>
      </c>
      <c r="B2289" s="35" t="s">
        <v>2878</v>
      </c>
    </row>
    <row r="2290" spans="1:2" ht="12.75" customHeight="1">
      <c r="A2290" s="35" t="s">
        <v>6648</v>
      </c>
      <c r="B2290" s="35" t="s">
        <v>2878</v>
      </c>
    </row>
    <row r="2291" spans="1:2" ht="12.75" customHeight="1">
      <c r="A2291" s="36" t="s">
        <v>6649</v>
      </c>
      <c r="B2291" s="35" t="s">
        <v>2878</v>
      </c>
    </row>
    <row r="2292" spans="1:2" ht="12.75" customHeight="1">
      <c r="A2292" s="35" t="s">
        <v>6650</v>
      </c>
      <c r="B2292" s="35" t="s">
        <v>2878</v>
      </c>
    </row>
    <row r="2293" spans="1:2" ht="12.75" customHeight="1">
      <c r="A2293" s="36" t="s">
        <v>6651</v>
      </c>
      <c r="B2293" s="35" t="s">
        <v>2878</v>
      </c>
    </row>
    <row r="2294" spans="1:2" ht="12.75" customHeight="1">
      <c r="A2294" s="35" t="s">
        <v>6652</v>
      </c>
      <c r="B2294" s="35" t="s">
        <v>2878</v>
      </c>
    </row>
    <row r="2295" spans="1:2" ht="12.75" customHeight="1">
      <c r="A2295" s="36" t="s">
        <v>6653</v>
      </c>
      <c r="B2295" s="35" t="s">
        <v>2878</v>
      </c>
    </row>
    <row r="2296" spans="1:2" ht="12.75" customHeight="1">
      <c r="A2296" s="35" t="s">
        <v>6654</v>
      </c>
      <c r="B2296" s="35" t="s">
        <v>2878</v>
      </c>
    </row>
    <row r="2297" spans="1:2" ht="12.75" customHeight="1">
      <c r="A2297" s="36" t="s">
        <v>6655</v>
      </c>
      <c r="B2297" s="35" t="s">
        <v>2878</v>
      </c>
    </row>
    <row r="2298" spans="1:2" ht="12.75" customHeight="1">
      <c r="A2298" s="35" t="s">
        <v>6656</v>
      </c>
      <c r="B2298" s="35" t="s">
        <v>2878</v>
      </c>
    </row>
    <row r="2299" spans="1:2" ht="12.75" customHeight="1">
      <c r="A2299" s="36" t="s">
        <v>6657</v>
      </c>
      <c r="B2299" s="35" t="s">
        <v>2878</v>
      </c>
    </row>
    <row r="2300" spans="1:2" ht="12.75" customHeight="1">
      <c r="A2300" s="35" t="s">
        <v>6658</v>
      </c>
      <c r="B2300" s="35" t="s">
        <v>2878</v>
      </c>
    </row>
    <row r="2301" spans="1:2" ht="12.75" customHeight="1">
      <c r="A2301" s="36" t="s">
        <v>6659</v>
      </c>
      <c r="B2301" s="35" t="s">
        <v>2878</v>
      </c>
    </row>
    <row r="2302" spans="1:2" ht="12.75" customHeight="1">
      <c r="A2302" s="35" t="s">
        <v>6660</v>
      </c>
      <c r="B2302" s="35" t="s">
        <v>2878</v>
      </c>
    </row>
    <row r="2303" spans="1:2" ht="12.75" customHeight="1">
      <c r="A2303" s="36" t="s">
        <v>6661</v>
      </c>
      <c r="B2303" s="35" t="s">
        <v>2878</v>
      </c>
    </row>
    <row r="2304" spans="1:2" ht="12.75" customHeight="1">
      <c r="A2304" s="35" t="s">
        <v>6662</v>
      </c>
      <c r="B2304" s="35" t="s">
        <v>2878</v>
      </c>
    </row>
    <row r="2305" spans="1:2" ht="12.75" customHeight="1">
      <c r="A2305" s="36" t="s">
        <v>6663</v>
      </c>
      <c r="B2305" s="35" t="s">
        <v>2878</v>
      </c>
    </row>
    <row r="2306" spans="1:2" ht="12.75" customHeight="1">
      <c r="A2306" s="35" t="s">
        <v>6664</v>
      </c>
      <c r="B2306" s="35" t="s">
        <v>2878</v>
      </c>
    </row>
    <row r="2307" spans="1:2" ht="12.75" customHeight="1">
      <c r="A2307" s="36" t="s">
        <v>5016</v>
      </c>
      <c r="B2307" s="35" t="s">
        <v>2878</v>
      </c>
    </row>
    <row r="2308" spans="1:2" ht="12.75" customHeight="1">
      <c r="A2308" s="35" t="s">
        <v>5018</v>
      </c>
      <c r="B2308" s="35" t="s">
        <v>2878</v>
      </c>
    </row>
    <row r="2309" spans="1:2" ht="12.75" customHeight="1">
      <c r="A2309" s="36" t="s">
        <v>1591</v>
      </c>
      <c r="B2309" s="35" t="s">
        <v>6665</v>
      </c>
    </row>
    <row r="2310" spans="1:2" ht="12.75" customHeight="1">
      <c r="A2310" s="35" t="s">
        <v>1592</v>
      </c>
      <c r="B2310" s="35" t="s">
        <v>6666</v>
      </c>
    </row>
    <row r="2311" spans="1:2" ht="12.75" customHeight="1">
      <c r="A2311" s="36" t="s">
        <v>1593</v>
      </c>
      <c r="B2311" s="35" t="s">
        <v>6667</v>
      </c>
    </row>
    <row r="2312" spans="1:2" ht="12.75" customHeight="1">
      <c r="A2312" s="35" t="s">
        <v>1594</v>
      </c>
      <c r="B2312" s="35" t="s">
        <v>6668</v>
      </c>
    </row>
    <row r="2313" spans="1:2" ht="12.75" customHeight="1">
      <c r="A2313" s="36" t="s">
        <v>1595</v>
      </c>
      <c r="B2313" s="35" t="s">
        <v>6669</v>
      </c>
    </row>
    <row r="2314" spans="1:2" ht="12.75" customHeight="1">
      <c r="A2314" s="35" t="s">
        <v>1596</v>
      </c>
      <c r="B2314" s="35" t="s">
        <v>6670</v>
      </c>
    </row>
    <row r="2315" spans="1:2" ht="12.75" customHeight="1">
      <c r="A2315" s="36" t="s">
        <v>1597</v>
      </c>
      <c r="B2315" s="35" t="s">
        <v>6671</v>
      </c>
    </row>
    <row r="2316" spans="1:2" ht="12.75" customHeight="1">
      <c r="A2316" s="35" t="s">
        <v>1598</v>
      </c>
      <c r="B2316" s="35" t="s">
        <v>6672</v>
      </c>
    </row>
    <row r="2317" spans="1:2" ht="12.75" customHeight="1">
      <c r="A2317" s="36" t="s">
        <v>1599</v>
      </c>
      <c r="B2317" s="35" t="s">
        <v>6673</v>
      </c>
    </row>
    <row r="2318" spans="1:2" ht="12.75" customHeight="1">
      <c r="A2318" s="35" t="s">
        <v>1600</v>
      </c>
      <c r="B2318" s="35" t="s">
        <v>6674</v>
      </c>
    </row>
    <row r="2319" spans="1:2" ht="12.75" customHeight="1">
      <c r="A2319" s="36" t="s">
        <v>1601</v>
      </c>
      <c r="B2319" s="35" t="s">
        <v>6675</v>
      </c>
    </row>
    <row r="2320" spans="1:2" ht="12.75" customHeight="1">
      <c r="A2320" s="35" t="s">
        <v>1602</v>
      </c>
      <c r="B2320" s="35" t="s">
        <v>6676</v>
      </c>
    </row>
    <row r="2321" spans="1:2" ht="12.75" customHeight="1">
      <c r="A2321" s="36" t="s">
        <v>1603</v>
      </c>
      <c r="B2321" s="35" t="s">
        <v>6677</v>
      </c>
    </row>
    <row r="2322" spans="1:2" ht="12.75" customHeight="1">
      <c r="A2322" s="35" t="s">
        <v>1604</v>
      </c>
      <c r="B2322" s="35" t="s">
        <v>6678</v>
      </c>
    </row>
    <row r="2323" spans="1:2" ht="12.75" customHeight="1">
      <c r="A2323" s="36" t="s">
        <v>1605</v>
      </c>
      <c r="B2323" s="35" t="s">
        <v>6679</v>
      </c>
    </row>
    <row r="2324" spans="1:2" ht="12.75" customHeight="1">
      <c r="A2324" s="35" t="s">
        <v>1606</v>
      </c>
      <c r="B2324" s="35" t="s">
        <v>6680</v>
      </c>
    </row>
    <row r="2325" spans="1:2" ht="12.75" customHeight="1">
      <c r="A2325" s="36" t="s">
        <v>1607</v>
      </c>
      <c r="B2325" s="35" t="s">
        <v>2878</v>
      </c>
    </row>
    <row r="2326" spans="1:2" ht="12.75" customHeight="1">
      <c r="A2326" s="35" t="s">
        <v>1608</v>
      </c>
      <c r="B2326" s="35" t="s">
        <v>6681</v>
      </c>
    </row>
    <row r="2327" spans="1:2" ht="12.75" customHeight="1">
      <c r="A2327" s="36" t="s">
        <v>1609</v>
      </c>
      <c r="B2327" s="35" t="s">
        <v>6682</v>
      </c>
    </row>
    <row r="2328" spans="1:2" ht="12.75" customHeight="1">
      <c r="A2328" s="35" t="s">
        <v>1610</v>
      </c>
      <c r="B2328" s="35" t="s">
        <v>6683</v>
      </c>
    </row>
    <row r="2329" spans="1:2" ht="12.75" customHeight="1">
      <c r="A2329" s="36" t="s">
        <v>1611</v>
      </c>
      <c r="B2329" s="35" t="s">
        <v>2878</v>
      </c>
    </row>
    <row r="2330" spans="1:2" ht="12.75" customHeight="1">
      <c r="A2330" s="35" t="s">
        <v>1612</v>
      </c>
      <c r="B2330" s="35" t="s">
        <v>6684</v>
      </c>
    </row>
    <row r="2331" spans="1:2" ht="12.75" customHeight="1">
      <c r="A2331" s="36" t="s">
        <v>1613</v>
      </c>
      <c r="B2331" s="35" t="s">
        <v>6685</v>
      </c>
    </row>
    <row r="2332" spans="1:2" ht="12.75" customHeight="1">
      <c r="A2332" s="35" t="s">
        <v>1614</v>
      </c>
      <c r="B2332" s="35" t="s">
        <v>6686</v>
      </c>
    </row>
    <row r="2333" spans="1:2" ht="12.75" customHeight="1">
      <c r="A2333" s="36" t="s">
        <v>1615</v>
      </c>
      <c r="B2333" s="35" t="s">
        <v>6687</v>
      </c>
    </row>
    <row r="2334" spans="1:2" ht="12.75" customHeight="1">
      <c r="A2334" s="35" t="s">
        <v>1616</v>
      </c>
      <c r="B2334" s="35" t="s">
        <v>2878</v>
      </c>
    </row>
    <row r="2335" spans="1:2" ht="12.75" customHeight="1">
      <c r="A2335" s="36" t="s">
        <v>1617</v>
      </c>
      <c r="B2335" s="35" t="s">
        <v>6688</v>
      </c>
    </row>
    <row r="2336" spans="1:2" ht="12.75" customHeight="1">
      <c r="A2336" s="35" t="s">
        <v>1618</v>
      </c>
      <c r="B2336" s="35" t="s">
        <v>6689</v>
      </c>
    </row>
    <row r="2337" spans="1:2" ht="12.75" customHeight="1">
      <c r="A2337" s="36" t="s">
        <v>1619</v>
      </c>
      <c r="B2337" s="35" t="s">
        <v>6690</v>
      </c>
    </row>
    <row r="2338" spans="1:2" ht="12.75" customHeight="1">
      <c r="A2338" s="35" t="s">
        <v>1620</v>
      </c>
      <c r="B2338" s="35" t="s">
        <v>2878</v>
      </c>
    </row>
    <row r="2339" spans="1:2" ht="12.75" customHeight="1">
      <c r="A2339" s="36" t="s">
        <v>1621</v>
      </c>
      <c r="B2339" s="35" t="s">
        <v>6691</v>
      </c>
    </row>
    <row r="2340" spans="1:2" ht="12.75" customHeight="1">
      <c r="A2340" s="35" t="s">
        <v>1622</v>
      </c>
      <c r="B2340" s="35" t="s">
        <v>6692</v>
      </c>
    </row>
    <row r="2341" spans="1:2" ht="12.75" customHeight="1">
      <c r="A2341" s="36" t="s">
        <v>1623</v>
      </c>
      <c r="B2341" s="35" t="s">
        <v>6693</v>
      </c>
    </row>
    <row r="2342" spans="1:2" ht="12.75" customHeight="1">
      <c r="A2342" s="35" t="s">
        <v>1624</v>
      </c>
      <c r="B2342" s="35" t="s">
        <v>6694</v>
      </c>
    </row>
    <row r="2343" spans="1:2" ht="12.75" customHeight="1">
      <c r="A2343" s="36" t="s">
        <v>2538</v>
      </c>
      <c r="B2343" s="35" t="s">
        <v>6695</v>
      </c>
    </row>
    <row r="2344" spans="1:2" ht="12.75" customHeight="1">
      <c r="A2344" s="35" t="s">
        <v>2539</v>
      </c>
      <c r="B2344" s="35" t="s">
        <v>6696</v>
      </c>
    </row>
    <row r="2345" spans="1:2" ht="12.75" customHeight="1">
      <c r="A2345" s="36" t="s">
        <v>2540</v>
      </c>
      <c r="B2345" s="35" t="s">
        <v>6697</v>
      </c>
    </row>
    <row r="2346" spans="1:2" ht="12.75" customHeight="1">
      <c r="A2346" s="35" t="s">
        <v>2541</v>
      </c>
      <c r="B2346" s="35" t="s">
        <v>6698</v>
      </c>
    </row>
    <row r="2347" spans="1:2" ht="12.75" customHeight="1">
      <c r="A2347" s="36" t="s">
        <v>2542</v>
      </c>
      <c r="B2347" s="35" t="s">
        <v>6699</v>
      </c>
    </row>
    <row r="2348" spans="1:2" ht="12.75" customHeight="1">
      <c r="A2348" s="35" t="s">
        <v>2543</v>
      </c>
      <c r="B2348" s="35" t="s">
        <v>6700</v>
      </c>
    </row>
    <row r="2349" spans="1:2" ht="12.75" customHeight="1">
      <c r="A2349" s="36" t="s">
        <v>2544</v>
      </c>
      <c r="B2349" s="35" t="s">
        <v>6701</v>
      </c>
    </row>
    <row r="2350" spans="1:2" ht="12.75" customHeight="1">
      <c r="A2350" s="35" t="s">
        <v>2545</v>
      </c>
      <c r="B2350" s="35" t="s">
        <v>6702</v>
      </c>
    </row>
    <row r="2351" spans="1:2" ht="12.75" customHeight="1">
      <c r="A2351" s="36" t="s">
        <v>2546</v>
      </c>
      <c r="B2351" s="35" t="s">
        <v>6703</v>
      </c>
    </row>
    <row r="2352" spans="1:2" ht="12.75" customHeight="1">
      <c r="A2352" s="35" t="s">
        <v>2547</v>
      </c>
      <c r="B2352" s="35" t="s">
        <v>6704</v>
      </c>
    </row>
    <row r="2353" spans="1:2" ht="12.75" customHeight="1">
      <c r="A2353" s="36" t="s">
        <v>2548</v>
      </c>
      <c r="B2353" s="35" t="s">
        <v>6705</v>
      </c>
    </row>
    <row r="2354" spans="1:2" ht="12.75" customHeight="1">
      <c r="A2354" s="35" t="s">
        <v>2549</v>
      </c>
      <c r="B2354" s="35" t="s">
        <v>6706</v>
      </c>
    </row>
    <row r="2355" spans="1:2" ht="12.75" customHeight="1">
      <c r="A2355" s="36" t="s">
        <v>2550</v>
      </c>
      <c r="B2355" s="35" t="s">
        <v>6707</v>
      </c>
    </row>
    <row r="2356" spans="1:2" ht="12.75" customHeight="1">
      <c r="A2356" s="35" t="s">
        <v>2551</v>
      </c>
      <c r="B2356" s="35" t="s">
        <v>6708</v>
      </c>
    </row>
    <row r="2357" spans="1:2" ht="12.75" customHeight="1">
      <c r="A2357" s="36" t="s">
        <v>2552</v>
      </c>
      <c r="B2357" s="35" t="s">
        <v>6709</v>
      </c>
    </row>
    <row r="2358" spans="1:2" ht="12.75" customHeight="1">
      <c r="A2358" s="35" t="s">
        <v>2553</v>
      </c>
      <c r="B2358" s="35" t="s">
        <v>6710</v>
      </c>
    </row>
    <row r="2359" spans="1:2" ht="12.75" customHeight="1">
      <c r="A2359" s="36" t="s">
        <v>2554</v>
      </c>
      <c r="B2359" s="35" t="s">
        <v>6711</v>
      </c>
    </row>
    <row r="2360" spans="1:2" ht="12.75" customHeight="1">
      <c r="A2360" s="35" t="s">
        <v>2555</v>
      </c>
      <c r="B2360" s="35" t="s">
        <v>6712</v>
      </c>
    </row>
    <row r="2361" spans="1:2" ht="12.75" customHeight="1">
      <c r="A2361" s="36" t="s">
        <v>2556</v>
      </c>
      <c r="B2361" s="35" t="s">
        <v>6713</v>
      </c>
    </row>
    <row r="2362" spans="1:2" ht="12.75" customHeight="1">
      <c r="A2362" s="35" t="s">
        <v>2557</v>
      </c>
      <c r="B2362" s="35" t="s">
        <v>6714</v>
      </c>
    </row>
    <row r="2363" spans="1:2" ht="12.75" customHeight="1">
      <c r="A2363" s="36" t="s">
        <v>2558</v>
      </c>
      <c r="B2363" s="35" t="s">
        <v>6715</v>
      </c>
    </row>
    <row r="2364" spans="1:2" ht="12.75" customHeight="1">
      <c r="A2364" s="35" t="s">
        <v>2559</v>
      </c>
      <c r="B2364" s="35" t="s">
        <v>6716</v>
      </c>
    </row>
    <row r="2365" spans="1:2" ht="12.75" customHeight="1">
      <c r="A2365" s="36" t="s">
        <v>2560</v>
      </c>
      <c r="B2365" s="35" t="s">
        <v>6717</v>
      </c>
    </row>
    <row r="2366" spans="1:2" ht="12.75" customHeight="1">
      <c r="A2366" s="35" t="s">
        <v>2561</v>
      </c>
      <c r="B2366" s="35" t="s">
        <v>6718</v>
      </c>
    </row>
    <row r="2367" spans="1:2" ht="12.75" customHeight="1">
      <c r="A2367" s="36" t="s">
        <v>2562</v>
      </c>
      <c r="B2367" s="35" t="s">
        <v>6719</v>
      </c>
    </row>
    <row r="2368" spans="1:2" ht="12.75" customHeight="1">
      <c r="A2368" s="35" t="s">
        <v>2563</v>
      </c>
      <c r="B2368" s="35" t="s">
        <v>6720</v>
      </c>
    </row>
    <row r="2369" spans="1:2" ht="12.75" customHeight="1">
      <c r="A2369" s="36" t="s">
        <v>2564</v>
      </c>
      <c r="B2369" s="35" t="s">
        <v>6721</v>
      </c>
    </row>
    <row r="2370" spans="1:2" ht="12.75" customHeight="1">
      <c r="A2370" s="35" t="s">
        <v>2565</v>
      </c>
      <c r="B2370" s="35" t="s">
        <v>6722</v>
      </c>
    </row>
    <row r="2371" spans="1:2" ht="12.75" customHeight="1">
      <c r="A2371" s="36" t="s">
        <v>2566</v>
      </c>
      <c r="B2371" s="35" t="s">
        <v>6723</v>
      </c>
    </row>
    <row r="2372" spans="1:2" ht="12.75" customHeight="1">
      <c r="A2372" s="35" t="s">
        <v>2567</v>
      </c>
      <c r="B2372" s="35" t="s">
        <v>6724</v>
      </c>
    </row>
    <row r="2373" spans="1:2" ht="12.75" customHeight="1">
      <c r="A2373" s="36" t="s">
        <v>2568</v>
      </c>
      <c r="B2373" s="35" t="s">
        <v>6725</v>
      </c>
    </row>
    <row r="2374" spans="1:2" ht="12.75" customHeight="1">
      <c r="A2374" s="35" t="s">
        <v>2569</v>
      </c>
      <c r="B2374" s="35" t="s">
        <v>6726</v>
      </c>
    </row>
    <row r="2375" spans="1:2" ht="12.75" customHeight="1">
      <c r="A2375" s="36" t="s">
        <v>2570</v>
      </c>
      <c r="B2375" s="35" t="s">
        <v>6727</v>
      </c>
    </row>
    <row r="2376" spans="1:2" ht="12.75" customHeight="1">
      <c r="A2376" s="35" t="s">
        <v>2571</v>
      </c>
      <c r="B2376" s="35" t="s">
        <v>6728</v>
      </c>
    </row>
    <row r="2377" spans="1:2" ht="12.75" customHeight="1">
      <c r="A2377" s="36" t="s">
        <v>2572</v>
      </c>
      <c r="B2377" s="35" t="s">
        <v>6729</v>
      </c>
    </row>
    <row r="2378" spans="1:2" ht="12.75" customHeight="1">
      <c r="A2378" s="35" t="s">
        <v>2573</v>
      </c>
      <c r="B2378" s="35" t="s">
        <v>6730</v>
      </c>
    </row>
    <row r="2379" spans="1:2" ht="12.75" customHeight="1">
      <c r="A2379" s="36" t="s">
        <v>2574</v>
      </c>
      <c r="B2379" s="35" t="s">
        <v>6731</v>
      </c>
    </row>
    <row r="2380" spans="1:2" ht="12.75" customHeight="1">
      <c r="A2380" s="35" t="s">
        <v>2575</v>
      </c>
      <c r="B2380" s="35" t="s">
        <v>6732</v>
      </c>
    </row>
    <row r="2381" spans="1:2" ht="12.75" customHeight="1">
      <c r="A2381" s="36" t="s">
        <v>2576</v>
      </c>
      <c r="B2381" s="35" t="s">
        <v>6733</v>
      </c>
    </row>
    <row r="2382" spans="1:2" ht="12.75" customHeight="1">
      <c r="A2382" s="35" t="s">
        <v>2577</v>
      </c>
      <c r="B2382" s="35" t="s">
        <v>6734</v>
      </c>
    </row>
    <row r="2383" spans="1:2" ht="12.75" customHeight="1">
      <c r="A2383" s="36" t="s">
        <v>2578</v>
      </c>
      <c r="B2383" s="35" t="s">
        <v>6735</v>
      </c>
    </row>
    <row r="2384" spans="1:2" ht="12.75" customHeight="1">
      <c r="A2384" s="35" t="s">
        <v>2579</v>
      </c>
      <c r="B2384" s="35" t="s">
        <v>6736</v>
      </c>
    </row>
    <row r="2385" spans="1:2" ht="12.75" customHeight="1">
      <c r="A2385" s="36" t="s">
        <v>2580</v>
      </c>
      <c r="B2385" s="35" t="s">
        <v>6737</v>
      </c>
    </row>
    <row r="2386" spans="1:2" ht="12.75" customHeight="1">
      <c r="A2386" s="35" t="s">
        <v>2581</v>
      </c>
      <c r="B2386" s="35" t="s">
        <v>6738</v>
      </c>
    </row>
    <row r="2387" spans="1:2" ht="12.75" customHeight="1">
      <c r="A2387" s="36" t="s">
        <v>2582</v>
      </c>
      <c r="B2387" s="35" t="s">
        <v>6739</v>
      </c>
    </row>
    <row r="2388" spans="1:2" ht="12.75" customHeight="1">
      <c r="A2388" s="35" t="s">
        <v>2583</v>
      </c>
      <c r="B2388" s="35" t="s">
        <v>6740</v>
      </c>
    </row>
    <row r="2389" spans="1:2" ht="12.75" customHeight="1">
      <c r="A2389" s="36" t="s">
        <v>2584</v>
      </c>
      <c r="B2389" s="35" t="s">
        <v>6741</v>
      </c>
    </row>
    <row r="2390" spans="1:2" ht="12.75" customHeight="1">
      <c r="A2390" s="35" t="s">
        <v>2585</v>
      </c>
      <c r="B2390" s="35" t="s">
        <v>6742</v>
      </c>
    </row>
    <row r="2391" spans="1:2" ht="12.75" customHeight="1">
      <c r="A2391" s="36" t="s">
        <v>2586</v>
      </c>
      <c r="B2391" s="35" t="s">
        <v>6743</v>
      </c>
    </row>
    <row r="2392" spans="1:2" ht="12.75" customHeight="1">
      <c r="A2392" s="35" t="s">
        <v>2587</v>
      </c>
      <c r="B2392" s="35" t="s">
        <v>6744</v>
      </c>
    </row>
    <row r="2393" spans="1:2" ht="12.75" customHeight="1">
      <c r="A2393" s="36" t="s">
        <v>2588</v>
      </c>
      <c r="B2393" s="35" t="s">
        <v>6745</v>
      </c>
    </row>
    <row r="2394" spans="1:2" ht="12.75" customHeight="1">
      <c r="A2394" s="35" t="s">
        <v>2589</v>
      </c>
      <c r="B2394" s="35" t="s">
        <v>6746</v>
      </c>
    </row>
    <row r="2395" spans="1:2" ht="12.75" customHeight="1">
      <c r="A2395" s="36" t="s">
        <v>2590</v>
      </c>
      <c r="B2395" s="35" t="s">
        <v>6747</v>
      </c>
    </row>
    <row r="2396" spans="1:2" ht="12.75" customHeight="1">
      <c r="A2396" s="35" t="s">
        <v>2591</v>
      </c>
      <c r="B2396" s="35" t="s">
        <v>6748</v>
      </c>
    </row>
    <row r="2397" spans="1:2" ht="12.75" customHeight="1">
      <c r="A2397" s="36" t="s">
        <v>2592</v>
      </c>
      <c r="B2397" s="35" t="s">
        <v>6749</v>
      </c>
    </row>
    <row r="2398" spans="1:2" ht="12.75" customHeight="1">
      <c r="A2398" s="35" t="s">
        <v>2594</v>
      </c>
      <c r="B2398" s="35" t="s">
        <v>6750</v>
      </c>
    </row>
    <row r="2399" spans="1:2" ht="12.75" customHeight="1">
      <c r="A2399" s="36" t="s">
        <v>2595</v>
      </c>
      <c r="B2399" s="35" t="s">
        <v>6751</v>
      </c>
    </row>
    <row r="2400" spans="1:2" ht="12.75" customHeight="1">
      <c r="A2400" s="35" t="s">
        <v>2596</v>
      </c>
      <c r="B2400" s="35" t="s">
        <v>6752</v>
      </c>
    </row>
    <row r="2401" spans="1:2" ht="12.75" customHeight="1">
      <c r="A2401" s="36" t="s">
        <v>2597</v>
      </c>
      <c r="B2401" s="35" t="s">
        <v>6753</v>
      </c>
    </row>
    <row r="2402" spans="1:2" ht="12.75" customHeight="1">
      <c r="A2402" s="35" t="s">
        <v>2598</v>
      </c>
      <c r="B2402" s="35" t="s">
        <v>6754</v>
      </c>
    </row>
    <row r="2403" spans="1:2" ht="12.75" customHeight="1">
      <c r="A2403" s="36" t="s">
        <v>2599</v>
      </c>
      <c r="B2403" s="35" t="s">
        <v>6755</v>
      </c>
    </row>
    <row r="2404" spans="1:2" ht="12.75" customHeight="1">
      <c r="A2404" s="35" t="s">
        <v>2600</v>
      </c>
      <c r="B2404" s="35" t="s">
        <v>6756</v>
      </c>
    </row>
    <row r="2405" spans="1:2" ht="12.75" customHeight="1">
      <c r="A2405" s="36" t="s">
        <v>2601</v>
      </c>
      <c r="B2405" s="35" t="s">
        <v>6757</v>
      </c>
    </row>
    <row r="2406" spans="1:2" ht="12.75" customHeight="1">
      <c r="A2406" s="35" t="s">
        <v>2602</v>
      </c>
      <c r="B2406" s="35" t="s">
        <v>6758</v>
      </c>
    </row>
    <row r="2407" spans="1:2" ht="12.75" customHeight="1">
      <c r="A2407" s="36" t="s">
        <v>2603</v>
      </c>
      <c r="B2407" s="35" t="s">
        <v>6759</v>
      </c>
    </row>
    <row r="2408" spans="1:2" ht="12.75" customHeight="1">
      <c r="A2408" s="35" t="s">
        <v>2604</v>
      </c>
      <c r="B2408" s="35" t="s">
        <v>6760</v>
      </c>
    </row>
    <row r="2409" spans="1:2" ht="12.75" customHeight="1">
      <c r="A2409" s="36" t="s">
        <v>2605</v>
      </c>
      <c r="B2409" s="35" t="s">
        <v>6761</v>
      </c>
    </row>
    <row r="2410" spans="1:2" ht="12.75" customHeight="1">
      <c r="A2410" s="35" t="s">
        <v>2606</v>
      </c>
      <c r="B2410" s="35" t="s">
        <v>6762</v>
      </c>
    </row>
    <row r="2411" spans="1:2" ht="12.75" customHeight="1">
      <c r="A2411" s="36" t="s">
        <v>2607</v>
      </c>
      <c r="B2411" s="35" t="s">
        <v>6763</v>
      </c>
    </row>
    <row r="2412" spans="1:2" ht="12.75" customHeight="1">
      <c r="A2412" s="35" t="s">
        <v>2608</v>
      </c>
      <c r="B2412" s="35" t="s">
        <v>6764</v>
      </c>
    </row>
    <row r="2413" spans="1:2" ht="12.75" customHeight="1">
      <c r="A2413" s="36" t="s">
        <v>2609</v>
      </c>
      <c r="B2413" s="35" t="s">
        <v>6765</v>
      </c>
    </row>
    <row r="2414" spans="1:2" ht="12.75" customHeight="1">
      <c r="A2414" s="35" t="s">
        <v>2610</v>
      </c>
      <c r="B2414" s="35" t="s">
        <v>6766</v>
      </c>
    </row>
    <row r="2415" spans="1:2" ht="12.75" customHeight="1">
      <c r="A2415" s="36" t="s">
        <v>2611</v>
      </c>
      <c r="B2415" s="35" t="s">
        <v>6767</v>
      </c>
    </row>
    <row r="2416" spans="1:2" ht="12.75" customHeight="1">
      <c r="A2416" s="35" t="s">
        <v>2612</v>
      </c>
      <c r="B2416" s="35" t="s">
        <v>6768</v>
      </c>
    </row>
    <row r="2417" spans="1:2" ht="12.75" customHeight="1">
      <c r="A2417" s="36" t="s">
        <v>2613</v>
      </c>
      <c r="B2417" s="35" t="s">
        <v>6769</v>
      </c>
    </row>
    <row r="2418" spans="1:2" ht="12.75" customHeight="1">
      <c r="A2418" s="35" t="s">
        <v>2614</v>
      </c>
      <c r="B2418" s="35" t="s">
        <v>6770</v>
      </c>
    </row>
    <row r="2419" spans="1:2" ht="12.75" customHeight="1">
      <c r="A2419" s="36" t="s">
        <v>2615</v>
      </c>
      <c r="B2419" s="35" t="s">
        <v>6771</v>
      </c>
    </row>
    <row r="2420" spans="1:2" ht="12.75" customHeight="1">
      <c r="A2420" s="35" t="s">
        <v>2616</v>
      </c>
      <c r="B2420" s="35" t="s">
        <v>6772</v>
      </c>
    </row>
    <row r="2421" spans="1:2" ht="12.75" customHeight="1">
      <c r="A2421" s="36" t="s">
        <v>2617</v>
      </c>
      <c r="B2421" s="35" t="s">
        <v>6773</v>
      </c>
    </row>
    <row r="2422" spans="1:2" ht="12.75" customHeight="1">
      <c r="A2422" s="35" t="s">
        <v>2618</v>
      </c>
      <c r="B2422" s="35" t="s">
        <v>6774</v>
      </c>
    </row>
    <row r="2423" spans="1:2" ht="12.75" customHeight="1">
      <c r="A2423" s="36" t="s">
        <v>2619</v>
      </c>
      <c r="B2423" s="35" t="s">
        <v>6775</v>
      </c>
    </row>
    <row r="2424" spans="1:2" ht="12.75" customHeight="1">
      <c r="A2424" s="35" t="s">
        <v>2620</v>
      </c>
      <c r="B2424" s="35" t="s">
        <v>6776</v>
      </c>
    </row>
    <row r="2425" spans="1:2" ht="12.75" customHeight="1">
      <c r="A2425" s="36" t="s">
        <v>2621</v>
      </c>
      <c r="B2425" s="35" t="s">
        <v>6777</v>
      </c>
    </row>
    <row r="2426" spans="1:2" ht="12.75" customHeight="1">
      <c r="A2426" s="35" t="s">
        <v>2622</v>
      </c>
      <c r="B2426" s="35" t="s">
        <v>6778</v>
      </c>
    </row>
    <row r="2427" spans="1:2" ht="12.75" customHeight="1">
      <c r="A2427" s="36" t="s">
        <v>2623</v>
      </c>
      <c r="B2427" s="35" t="s">
        <v>2878</v>
      </c>
    </row>
    <row r="2428" spans="1:2" ht="12.75" customHeight="1">
      <c r="A2428" s="35" t="s">
        <v>2624</v>
      </c>
      <c r="B2428" s="35" t="s">
        <v>2878</v>
      </c>
    </row>
    <row r="2429" spans="1:2" ht="12.75" customHeight="1">
      <c r="A2429" s="36" t="s">
        <v>2625</v>
      </c>
      <c r="B2429" s="35" t="s">
        <v>2878</v>
      </c>
    </row>
    <row r="2430" spans="1:2" ht="12.75" customHeight="1">
      <c r="A2430" s="35" t="s">
        <v>2626</v>
      </c>
      <c r="B2430" s="35" t="s">
        <v>2878</v>
      </c>
    </row>
    <row r="2431" spans="1:2" ht="12.75" customHeight="1">
      <c r="A2431" s="36" t="s">
        <v>2627</v>
      </c>
      <c r="B2431" s="35" t="s">
        <v>6779</v>
      </c>
    </row>
    <row r="2432" spans="1:2" ht="12.75" customHeight="1">
      <c r="A2432" s="35" t="s">
        <v>2628</v>
      </c>
      <c r="B2432" s="35" t="s">
        <v>6779</v>
      </c>
    </row>
    <row r="2433" spans="1:2" ht="12.75" customHeight="1">
      <c r="A2433" s="36" t="s">
        <v>2629</v>
      </c>
      <c r="B2433" s="35" t="s">
        <v>6779</v>
      </c>
    </row>
    <row r="2434" spans="1:2" ht="12.75" customHeight="1">
      <c r="A2434" s="35" t="s">
        <v>2630</v>
      </c>
      <c r="B2434" s="35" t="s">
        <v>6779</v>
      </c>
    </row>
    <row r="2435" spans="1:2" ht="12.75" customHeight="1">
      <c r="A2435" s="36" t="s">
        <v>2631</v>
      </c>
      <c r="B2435" s="35" t="s">
        <v>2878</v>
      </c>
    </row>
    <row r="2436" spans="1:2" ht="12.75" customHeight="1">
      <c r="A2436" s="35" t="s">
        <v>2633</v>
      </c>
      <c r="B2436" s="35" t="s">
        <v>2878</v>
      </c>
    </row>
    <row r="2437" spans="1:2" ht="12.75" customHeight="1">
      <c r="A2437" s="36" t="s">
        <v>2634</v>
      </c>
      <c r="B2437" s="35" t="s">
        <v>2878</v>
      </c>
    </row>
    <row r="2438" spans="1:2" ht="12.75" customHeight="1">
      <c r="A2438" s="35" t="s">
        <v>2635</v>
      </c>
      <c r="B2438" s="35" t="s">
        <v>2878</v>
      </c>
    </row>
    <row r="2439" spans="1:2" ht="12.75" customHeight="1">
      <c r="A2439" s="36" t="s">
        <v>2636</v>
      </c>
      <c r="B2439" s="35" t="s">
        <v>2878</v>
      </c>
    </row>
    <row r="2440" spans="1:2" ht="12.75" customHeight="1">
      <c r="A2440" s="35" t="s">
        <v>2637</v>
      </c>
      <c r="B2440" s="35" t="s">
        <v>2878</v>
      </c>
    </row>
    <row r="2441" spans="1:2" ht="12.75" customHeight="1">
      <c r="A2441" s="36" t="s">
        <v>2638</v>
      </c>
      <c r="B2441" s="35" t="s">
        <v>2878</v>
      </c>
    </row>
    <row r="2442" spans="1:2" ht="12.75" customHeight="1">
      <c r="A2442" s="35" t="s">
        <v>2639</v>
      </c>
      <c r="B2442" s="35" t="s">
        <v>2878</v>
      </c>
    </row>
    <row r="2443" spans="1:2" ht="12.75" customHeight="1">
      <c r="A2443" s="36" t="s">
        <v>2640</v>
      </c>
      <c r="B2443" s="35" t="s">
        <v>2878</v>
      </c>
    </row>
    <row r="2444" spans="1:2" ht="12.75" customHeight="1">
      <c r="A2444" s="35" t="s">
        <v>2641</v>
      </c>
      <c r="B2444" s="35" t="s">
        <v>2878</v>
      </c>
    </row>
    <row r="2445" spans="1:2" ht="12.75" customHeight="1">
      <c r="A2445" s="36" t="s">
        <v>2642</v>
      </c>
      <c r="B2445" s="35" t="s">
        <v>2878</v>
      </c>
    </row>
    <row r="2446" spans="1:2" ht="12.75" customHeight="1">
      <c r="A2446" s="35" t="s">
        <v>2643</v>
      </c>
      <c r="B2446" s="35" t="s">
        <v>2878</v>
      </c>
    </row>
    <row r="2447" spans="1:2" ht="12.75" customHeight="1">
      <c r="A2447" s="36" t="s">
        <v>2644</v>
      </c>
      <c r="B2447" s="35" t="s">
        <v>2878</v>
      </c>
    </row>
    <row r="2448" spans="1:2" ht="12.75" customHeight="1">
      <c r="A2448" s="35" t="s">
        <v>2645</v>
      </c>
      <c r="B2448" s="35" t="s">
        <v>2878</v>
      </c>
    </row>
    <row r="2449" spans="1:2" ht="12.75" customHeight="1">
      <c r="A2449" s="36" t="s">
        <v>2646</v>
      </c>
      <c r="B2449" s="35" t="s">
        <v>2878</v>
      </c>
    </row>
    <row r="2450" spans="1:2" ht="12.75" customHeight="1">
      <c r="A2450" s="35" t="s">
        <v>2647</v>
      </c>
      <c r="B2450" s="35" t="s">
        <v>2878</v>
      </c>
    </row>
    <row r="2451" spans="1:2" ht="12.75" customHeight="1">
      <c r="A2451" s="36" t="s">
        <v>2648</v>
      </c>
      <c r="B2451" s="35" t="s">
        <v>2878</v>
      </c>
    </row>
    <row r="2452" spans="1:2" ht="12.75" customHeight="1">
      <c r="A2452" s="35" t="s">
        <v>2649</v>
      </c>
      <c r="B2452" s="35" t="s">
        <v>2878</v>
      </c>
    </row>
    <row r="2453" spans="1:2" ht="12.75" customHeight="1">
      <c r="A2453" s="36" t="s">
        <v>2650</v>
      </c>
      <c r="B2453" s="35" t="s">
        <v>2878</v>
      </c>
    </row>
    <row r="2454" spans="1:2" ht="12.75" customHeight="1">
      <c r="A2454" s="35" t="s">
        <v>2651</v>
      </c>
      <c r="B2454" s="35" t="s">
        <v>2878</v>
      </c>
    </row>
    <row r="2455" spans="1:2" ht="12.75" customHeight="1">
      <c r="A2455" s="36" t="s">
        <v>2652</v>
      </c>
      <c r="B2455" s="35" t="s">
        <v>2878</v>
      </c>
    </row>
    <row r="2456" spans="1:2" ht="12.75" customHeight="1">
      <c r="A2456" s="35" t="s">
        <v>2653</v>
      </c>
      <c r="B2456" s="35" t="s">
        <v>2878</v>
      </c>
    </row>
    <row r="2457" spans="1:2" ht="12.75" customHeight="1">
      <c r="A2457" s="36" t="s">
        <v>2654</v>
      </c>
      <c r="B2457" s="35" t="s">
        <v>2878</v>
      </c>
    </row>
    <row r="2458" spans="1:2" ht="12.75" customHeight="1">
      <c r="A2458" s="35" t="s">
        <v>2655</v>
      </c>
      <c r="B2458" s="35" t="s">
        <v>2878</v>
      </c>
    </row>
    <row r="2459" spans="1:2" ht="12.75" customHeight="1">
      <c r="A2459" s="36" t="s">
        <v>2656</v>
      </c>
      <c r="B2459" s="35" t="s">
        <v>2878</v>
      </c>
    </row>
    <row r="2460" spans="1:2" ht="12.75" customHeight="1">
      <c r="A2460" s="35" t="s">
        <v>2657</v>
      </c>
      <c r="B2460" s="35" t="s">
        <v>2878</v>
      </c>
    </row>
    <row r="2461" spans="1:2" ht="12.75" customHeight="1">
      <c r="A2461" s="36" t="s">
        <v>2658</v>
      </c>
      <c r="B2461" s="35" t="s">
        <v>2878</v>
      </c>
    </row>
    <row r="2462" spans="1:2" ht="12.75" customHeight="1">
      <c r="A2462" s="35" t="s">
        <v>2659</v>
      </c>
      <c r="B2462" s="35" t="s">
        <v>2878</v>
      </c>
    </row>
    <row r="2463" spans="1:2" ht="12.75" customHeight="1">
      <c r="A2463" s="36" t="s">
        <v>2660</v>
      </c>
      <c r="B2463" s="35" t="s">
        <v>2878</v>
      </c>
    </row>
    <row r="2464" spans="1:2" ht="12.75" customHeight="1">
      <c r="A2464" s="35" t="s">
        <v>2661</v>
      </c>
      <c r="B2464" s="35" t="s">
        <v>2878</v>
      </c>
    </row>
    <row r="2465" spans="1:2" ht="12.75" customHeight="1">
      <c r="A2465" s="36" t="s">
        <v>2662</v>
      </c>
      <c r="B2465" s="35" t="s">
        <v>2878</v>
      </c>
    </row>
    <row r="2466" spans="1:2" ht="12.75" customHeight="1">
      <c r="A2466" s="35" t="s">
        <v>2663</v>
      </c>
      <c r="B2466" s="35" t="s">
        <v>2878</v>
      </c>
    </row>
    <row r="2467" spans="1:2" ht="12.75" customHeight="1">
      <c r="A2467" s="36" t="s">
        <v>2664</v>
      </c>
      <c r="B2467" s="35" t="s">
        <v>2878</v>
      </c>
    </row>
    <row r="2468" spans="1:2" ht="12.75" customHeight="1">
      <c r="A2468" s="35" t="s">
        <v>2665</v>
      </c>
      <c r="B2468" s="35" t="s">
        <v>2878</v>
      </c>
    </row>
    <row r="2469" spans="1:2" ht="12.75" customHeight="1">
      <c r="A2469" s="36" t="s">
        <v>2666</v>
      </c>
      <c r="B2469" s="35" t="s">
        <v>2878</v>
      </c>
    </row>
    <row r="2470" spans="1:2" ht="12.75" customHeight="1">
      <c r="A2470" s="35" t="s">
        <v>2667</v>
      </c>
      <c r="B2470" s="35" t="s">
        <v>2878</v>
      </c>
    </row>
    <row r="2471" spans="1:2" ht="12.75" customHeight="1">
      <c r="A2471" s="36" t="s">
        <v>2668</v>
      </c>
      <c r="B2471" s="35" t="s">
        <v>2878</v>
      </c>
    </row>
    <row r="2472" spans="1:2" ht="12.75" customHeight="1">
      <c r="A2472" s="35" t="s">
        <v>2669</v>
      </c>
      <c r="B2472" s="35" t="s">
        <v>2878</v>
      </c>
    </row>
    <row r="2473" spans="1:2" ht="12.75" customHeight="1">
      <c r="A2473" s="36" t="s">
        <v>2670</v>
      </c>
      <c r="B2473" s="35" t="s">
        <v>2878</v>
      </c>
    </row>
    <row r="2474" spans="1:2" ht="12.75" customHeight="1">
      <c r="A2474" s="35" t="s">
        <v>2671</v>
      </c>
      <c r="B2474" s="35" t="s">
        <v>2878</v>
      </c>
    </row>
    <row r="2475" spans="1:2" ht="12.75" customHeight="1">
      <c r="A2475" s="36" t="s">
        <v>2672</v>
      </c>
      <c r="B2475" s="35" t="s">
        <v>2878</v>
      </c>
    </row>
    <row r="2476" spans="1:2" ht="12.75" customHeight="1">
      <c r="A2476" s="35" t="s">
        <v>2673</v>
      </c>
      <c r="B2476" s="35" t="s">
        <v>2878</v>
      </c>
    </row>
    <row r="2477" spans="1:2" ht="12.75" customHeight="1">
      <c r="A2477" s="36" t="s">
        <v>2674</v>
      </c>
      <c r="B2477" s="35" t="s">
        <v>2878</v>
      </c>
    </row>
    <row r="2478" spans="1:2" ht="12.75" customHeight="1">
      <c r="A2478" s="35" t="s">
        <v>2675</v>
      </c>
      <c r="B2478" s="35" t="s">
        <v>2878</v>
      </c>
    </row>
    <row r="2479" spans="1:2" ht="12.75" customHeight="1">
      <c r="A2479" s="36" t="s">
        <v>2678</v>
      </c>
      <c r="B2479" s="35" t="s">
        <v>6780</v>
      </c>
    </row>
    <row r="2480" spans="1:2" ht="12.75" customHeight="1">
      <c r="A2480" s="35" t="s">
        <v>2679</v>
      </c>
      <c r="B2480" s="35" t="s">
        <v>6781</v>
      </c>
    </row>
    <row r="2481" spans="1:2" ht="12.75" customHeight="1">
      <c r="A2481" s="36" t="s">
        <v>2680</v>
      </c>
      <c r="B2481" s="35" t="s">
        <v>6781</v>
      </c>
    </row>
    <row r="2482" spans="1:2" ht="12.75" customHeight="1">
      <c r="A2482" s="35" t="s">
        <v>2681</v>
      </c>
      <c r="B2482" s="35" t="s">
        <v>6779</v>
      </c>
    </row>
    <row r="2483" spans="1:2" ht="12.75" customHeight="1">
      <c r="A2483" s="36" t="s">
        <v>2371</v>
      </c>
      <c r="B2483" s="35" t="s">
        <v>6782</v>
      </c>
    </row>
    <row r="2484" spans="1:2" ht="12.75" customHeight="1">
      <c r="A2484" s="35" t="s">
        <v>2372</v>
      </c>
      <c r="B2484" s="35" t="s">
        <v>6783</v>
      </c>
    </row>
    <row r="2485" spans="1:2" ht="12.75" customHeight="1">
      <c r="A2485" s="36" t="s">
        <v>2373</v>
      </c>
      <c r="B2485" s="35" t="s">
        <v>6784</v>
      </c>
    </row>
    <row r="2486" spans="1:2" ht="12.75" customHeight="1">
      <c r="A2486" s="35" t="s">
        <v>2374</v>
      </c>
      <c r="B2486" s="35" t="s">
        <v>6785</v>
      </c>
    </row>
    <row r="2487" spans="1:2" ht="12.75" customHeight="1">
      <c r="A2487" s="36" t="s">
        <v>2375</v>
      </c>
      <c r="B2487" s="35" t="s">
        <v>6786</v>
      </c>
    </row>
    <row r="2488" spans="1:2" ht="12.75" customHeight="1">
      <c r="A2488" s="35" t="s">
        <v>2376</v>
      </c>
      <c r="B2488" s="35" t="s">
        <v>6787</v>
      </c>
    </row>
    <row r="2489" spans="1:2" ht="12.75" customHeight="1">
      <c r="A2489" s="36" t="s">
        <v>2377</v>
      </c>
      <c r="B2489" s="35" t="s">
        <v>6788</v>
      </c>
    </row>
    <row r="2490" spans="1:2" ht="12.75" customHeight="1">
      <c r="A2490" s="35" t="s">
        <v>2378</v>
      </c>
      <c r="B2490" s="35" t="s">
        <v>6789</v>
      </c>
    </row>
    <row r="2491" spans="1:2" ht="12.75" customHeight="1">
      <c r="A2491" s="36" t="s">
        <v>2379</v>
      </c>
      <c r="B2491" s="35" t="s">
        <v>6790</v>
      </c>
    </row>
    <row r="2492" spans="1:2" ht="12.75" customHeight="1">
      <c r="A2492" s="35" t="s">
        <v>2380</v>
      </c>
      <c r="B2492" s="35" t="s">
        <v>6791</v>
      </c>
    </row>
    <row r="2493" spans="1:2" ht="12.75" customHeight="1">
      <c r="A2493" s="36" t="s">
        <v>2381</v>
      </c>
      <c r="B2493" s="35" t="s">
        <v>6792</v>
      </c>
    </row>
    <row r="2494" spans="1:2" ht="12.75" customHeight="1">
      <c r="A2494" s="35" t="s">
        <v>2382</v>
      </c>
      <c r="B2494" s="35" t="s">
        <v>6793</v>
      </c>
    </row>
    <row r="2495" spans="1:2" ht="12.75" customHeight="1">
      <c r="A2495" s="36" t="s">
        <v>2383</v>
      </c>
      <c r="B2495" s="35" t="s">
        <v>6794</v>
      </c>
    </row>
    <row r="2496" spans="1:2" ht="12.75" customHeight="1">
      <c r="A2496" s="35" t="s">
        <v>2384</v>
      </c>
      <c r="B2496" s="35" t="s">
        <v>6795</v>
      </c>
    </row>
    <row r="2497" spans="1:2" ht="12.75" customHeight="1">
      <c r="A2497" s="36" t="s">
        <v>2385</v>
      </c>
      <c r="B2497" s="35" t="s">
        <v>6796</v>
      </c>
    </row>
    <row r="2498" spans="1:2" ht="12.75" customHeight="1">
      <c r="A2498" s="35" t="s">
        <v>2386</v>
      </c>
      <c r="B2498" s="35" t="s">
        <v>6797</v>
      </c>
    </row>
    <row r="2499" spans="1:2" ht="12.75" customHeight="1">
      <c r="A2499" s="36" t="s">
        <v>2387</v>
      </c>
      <c r="B2499" s="35" t="s">
        <v>6798</v>
      </c>
    </row>
    <row r="2500" spans="1:2" ht="12.75" customHeight="1">
      <c r="A2500" s="35" t="s">
        <v>2388</v>
      </c>
      <c r="B2500" s="35" t="s">
        <v>6799</v>
      </c>
    </row>
    <row r="2501" spans="1:2" ht="12.75" customHeight="1">
      <c r="A2501" s="36" t="s">
        <v>2389</v>
      </c>
      <c r="B2501" s="35" t="s">
        <v>6800</v>
      </c>
    </row>
    <row r="2502" spans="1:2" ht="12.75" customHeight="1">
      <c r="A2502" s="35" t="s">
        <v>2390</v>
      </c>
      <c r="B2502" s="35" t="s">
        <v>6801</v>
      </c>
    </row>
    <row r="2503" spans="1:2" ht="12.75" customHeight="1">
      <c r="A2503" s="36" t="s">
        <v>2391</v>
      </c>
      <c r="B2503" s="35" t="s">
        <v>6802</v>
      </c>
    </row>
    <row r="2504" spans="1:2" ht="12.75" customHeight="1">
      <c r="A2504" s="35" t="s">
        <v>2392</v>
      </c>
      <c r="B2504" s="35" t="s">
        <v>6803</v>
      </c>
    </row>
    <row r="2505" spans="1:2" ht="12.75" customHeight="1">
      <c r="A2505" s="36" t="s">
        <v>2393</v>
      </c>
      <c r="B2505" s="35" t="s">
        <v>6804</v>
      </c>
    </row>
    <row r="2506" spans="1:2" ht="12.75" customHeight="1">
      <c r="A2506" s="35" t="s">
        <v>2394</v>
      </c>
      <c r="B2506" s="35" t="s">
        <v>6805</v>
      </c>
    </row>
    <row r="2507" spans="1:2" ht="12.75" customHeight="1">
      <c r="A2507" s="36" t="s">
        <v>2395</v>
      </c>
      <c r="B2507" s="35" t="s">
        <v>6806</v>
      </c>
    </row>
    <row r="2508" spans="1:2" ht="12.75" customHeight="1">
      <c r="A2508" s="35" t="s">
        <v>2396</v>
      </c>
      <c r="B2508" s="35" t="s">
        <v>6807</v>
      </c>
    </row>
    <row r="2509" spans="1:2" ht="12.75" customHeight="1">
      <c r="A2509" s="36" t="s">
        <v>2397</v>
      </c>
      <c r="B2509" s="35" t="s">
        <v>6808</v>
      </c>
    </row>
    <row r="2510" spans="1:2" ht="12.75" customHeight="1">
      <c r="A2510" s="35" t="s">
        <v>2398</v>
      </c>
      <c r="B2510" s="35" t="s">
        <v>6809</v>
      </c>
    </row>
    <row r="2511" spans="1:2" ht="12.75" customHeight="1">
      <c r="A2511" s="36" t="s">
        <v>2399</v>
      </c>
      <c r="B2511" s="35" t="s">
        <v>6810</v>
      </c>
    </row>
    <row r="2512" spans="1:2" ht="12.75" customHeight="1">
      <c r="A2512" s="35" t="s">
        <v>2400</v>
      </c>
      <c r="B2512" s="35" t="s">
        <v>6811</v>
      </c>
    </row>
    <row r="2513" spans="1:2" ht="12.75" customHeight="1">
      <c r="A2513" s="36" t="s">
        <v>2401</v>
      </c>
      <c r="B2513" s="35" t="s">
        <v>6812</v>
      </c>
    </row>
    <row r="2514" spans="1:2" ht="12.75" customHeight="1">
      <c r="A2514" s="35" t="s">
        <v>2402</v>
      </c>
      <c r="B2514" s="35" t="s">
        <v>6813</v>
      </c>
    </row>
    <row r="2515" spans="1:2" ht="12.75" customHeight="1">
      <c r="A2515" s="36" t="s">
        <v>2403</v>
      </c>
      <c r="B2515" s="35" t="s">
        <v>6814</v>
      </c>
    </row>
    <row r="2516" spans="1:2" ht="12.75" customHeight="1">
      <c r="A2516" s="35" t="s">
        <v>2404</v>
      </c>
      <c r="B2516" s="35" t="s">
        <v>6815</v>
      </c>
    </row>
    <row r="2517" spans="1:2" ht="12.75" customHeight="1">
      <c r="A2517" s="36" t="s">
        <v>2405</v>
      </c>
      <c r="B2517" s="35" t="s">
        <v>6816</v>
      </c>
    </row>
    <row r="2518" spans="1:2" ht="12.75" customHeight="1">
      <c r="A2518" s="35" t="s">
        <v>2406</v>
      </c>
      <c r="B2518" s="35" t="s">
        <v>6817</v>
      </c>
    </row>
    <row r="2519" spans="1:2" ht="12.75" customHeight="1">
      <c r="A2519" s="36" t="s">
        <v>2407</v>
      </c>
      <c r="B2519" s="35" t="s">
        <v>6818</v>
      </c>
    </row>
    <row r="2520" spans="1:2" ht="12.75" customHeight="1">
      <c r="A2520" s="35" t="s">
        <v>2408</v>
      </c>
      <c r="B2520" s="35" t="s">
        <v>6819</v>
      </c>
    </row>
    <row r="2521" spans="1:2" ht="12.75" customHeight="1">
      <c r="A2521" s="36" t="s">
        <v>2409</v>
      </c>
      <c r="B2521" s="35" t="s">
        <v>6820</v>
      </c>
    </row>
    <row r="2522" spans="1:2" ht="12.75" customHeight="1">
      <c r="A2522" s="35" t="s">
        <v>2410</v>
      </c>
      <c r="B2522" s="35" t="s">
        <v>6821</v>
      </c>
    </row>
    <row r="2523" spans="1:2" ht="12.75" customHeight="1">
      <c r="A2523" s="36" t="s">
        <v>2411</v>
      </c>
      <c r="B2523" s="35" t="s">
        <v>6822</v>
      </c>
    </row>
    <row r="2524" spans="1:2" ht="12.75" customHeight="1">
      <c r="A2524" s="35" t="s">
        <v>2412</v>
      </c>
      <c r="B2524" s="35" t="s">
        <v>6823</v>
      </c>
    </row>
    <row r="2525" spans="1:2" ht="12.75" customHeight="1">
      <c r="A2525" s="36" t="s">
        <v>2413</v>
      </c>
      <c r="B2525" s="35" t="s">
        <v>6824</v>
      </c>
    </row>
    <row r="2526" spans="1:2" ht="12.75" customHeight="1">
      <c r="A2526" s="35" t="s">
        <v>2414</v>
      </c>
      <c r="B2526" s="35" t="s">
        <v>6825</v>
      </c>
    </row>
    <row r="2527" spans="1:2" ht="12.75" customHeight="1">
      <c r="A2527" s="36" t="s">
        <v>2415</v>
      </c>
      <c r="B2527" s="35" t="s">
        <v>6826</v>
      </c>
    </row>
    <row r="2528" spans="1:2" ht="12.75" customHeight="1">
      <c r="A2528" s="35" t="s">
        <v>2416</v>
      </c>
      <c r="B2528" s="35" t="s">
        <v>6827</v>
      </c>
    </row>
    <row r="2529" spans="1:2" ht="12.75" customHeight="1">
      <c r="A2529" s="36" t="s">
        <v>2417</v>
      </c>
      <c r="B2529" s="35" t="s">
        <v>2878</v>
      </c>
    </row>
    <row r="2530" spans="1:2" ht="12.75" customHeight="1">
      <c r="A2530" s="35" t="s">
        <v>2418</v>
      </c>
      <c r="B2530" s="35" t="s">
        <v>6828</v>
      </c>
    </row>
    <row r="2531" spans="1:2" ht="12.75" customHeight="1">
      <c r="A2531" s="36" t="s">
        <v>2419</v>
      </c>
      <c r="B2531" s="35" t="s">
        <v>6829</v>
      </c>
    </row>
    <row r="2532" spans="1:2" ht="12.75" customHeight="1">
      <c r="A2532" s="35" t="s">
        <v>2420</v>
      </c>
      <c r="B2532" s="35" t="s">
        <v>6830</v>
      </c>
    </row>
    <row r="2533" spans="1:2" ht="12.75" customHeight="1">
      <c r="A2533" s="36" t="s">
        <v>2421</v>
      </c>
      <c r="B2533" s="35" t="s">
        <v>6831</v>
      </c>
    </row>
    <row r="2534" spans="1:2" ht="12.75" customHeight="1">
      <c r="A2534" s="35" t="s">
        <v>2422</v>
      </c>
      <c r="B2534" s="35" t="s">
        <v>6832</v>
      </c>
    </row>
    <row r="2535" spans="1:2" ht="12.75" customHeight="1">
      <c r="A2535" s="36" t="s">
        <v>2423</v>
      </c>
      <c r="B2535" s="35" t="s">
        <v>6833</v>
      </c>
    </row>
    <row r="2536" spans="1:2" ht="12.75" customHeight="1">
      <c r="A2536" s="35" t="s">
        <v>2424</v>
      </c>
      <c r="B2536" s="35" t="s">
        <v>6834</v>
      </c>
    </row>
    <row r="2537" spans="1:2" ht="12.75" customHeight="1">
      <c r="A2537" s="36" t="s">
        <v>2425</v>
      </c>
      <c r="B2537" s="35" t="s">
        <v>6835</v>
      </c>
    </row>
    <row r="2538" spans="1:2" ht="12.75" customHeight="1">
      <c r="A2538" s="35" t="s">
        <v>1151</v>
      </c>
      <c r="B2538" s="35" t="s">
        <v>6836</v>
      </c>
    </row>
    <row r="2539" spans="1:2" ht="12.75" customHeight="1">
      <c r="A2539" s="36" t="s">
        <v>1152</v>
      </c>
      <c r="B2539" s="35" t="s">
        <v>6837</v>
      </c>
    </row>
    <row r="2540" spans="1:2" ht="12.75" customHeight="1">
      <c r="A2540" s="35" t="s">
        <v>1153</v>
      </c>
      <c r="B2540" s="35" t="s">
        <v>6838</v>
      </c>
    </row>
    <row r="2541" spans="1:2" ht="12.75" customHeight="1">
      <c r="A2541" s="36" t="s">
        <v>1154</v>
      </c>
      <c r="B2541" s="35" t="s">
        <v>6839</v>
      </c>
    </row>
    <row r="2542" spans="1:2" ht="12.75" customHeight="1">
      <c r="A2542" s="35" t="s">
        <v>1155</v>
      </c>
      <c r="B2542" s="35" t="s">
        <v>6840</v>
      </c>
    </row>
    <row r="2543" spans="1:2" ht="12.75" customHeight="1">
      <c r="A2543" s="36" t="s">
        <v>1156</v>
      </c>
      <c r="B2543" s="35" t="s">
        <v>6841</v>
      </c>
    </row>
    <row r="2544" spans="1:2" ht="12.75" customHeight="1">
      <c r="A2544" s="35" t="s">
        <v>1157</v>
      </c>
      <c r="B2544" s="35" t="s">
        <v>6842</v>
      </c>
    </row>
    <row r="2545" spans="1:2" ht="12.75" customHeight="1">
      <c r="A2545" s="36" t="s">
        <v>1158</v>
      </c>
      <c r="B2545" s="35" t="s">
        <v>6843</v>
      </c>
    </row>
    <row r="2546" spans="1:2" ht="12.75" customHeight="1">
      <c r="A2546" s="35" t="s">
        <v>1159</v>
      </c>
      <c r="B2546" s="35" t="s">
        <v>6844</v>
      </c>
    </row>
    <row r="2547" spans="1:2" ht="12.75" customHeight="1">
      <c r="A2547" s="36" t="s">
        <v>1160</v>
      </c>
      <c r="B2547" s="35" t="s">
        <v>6845</v>
      </c>
    </row>
    <row r="2548" spans="1:2" ht="12.75" customHeight="1">
      <c r="A2548" s="35" t="s">
        <v>1161</v>
      </c>
      <c r="B2548" s="35" t="s">
        <v>2878</v>
      </c>
    </row>
    <row r="2549" spans="1:2" ht="12.75" customHeight="1">
      <c r="A2549" s="36" t="s">
        <v>1162</v>
      </c>
      <c r="B2549" s="35" t="s">
        <v>6846</v>
      </c>
    </row>
    <row r="2550" spans="1:2" ht="12.75" customHeight="1">
      <c r="A2550" s="35" t="s">
        <v>1163</v>
      </c>
      <c r="B2550" s="35" t="s">
        <v>6847</v>
      </c>
    </row>
    <row r="2551" spans="1:2" ht="12.75" customHeight="1">
      <c r="A2551" s="36" t="s">
        <v>1164</v>
      </c>
      <c r="B2551" s="35" t="s">
        <v>6848</v>
      </c>
    </row>
    <row r="2552" spans="1:2" ht="12.75" customHeight="1">
      <c r="A2552" s="35" t="s">
        <v>1165</v>
      </c>
      <c r="B2552" s="35" t="s">
        <v>6849</v>
      </c>
    </row>
    <row r="2553" spans="1:2" ht="12.75" customHeight="1">
      <c r="A2553" s="36" t="s">
        <v>1166</v>
      </c>
      <c r="B2553" s="35" t="s">
        <v>6850</v>
      </c>
    </row>
    <row r="2554" spans="1:2" ht="12.75" customHeight="1">
      <c r="A2554" s="35" t="s">
        <v>1167</v>
      </c>
      <c r="B2554" s="35" t="s">
        <v>6851</v>
      </c>
    </row>
    <row r="2555" spans="1:2" ht="12.75" customHeight="1">
      <c r="A2555" s="36" t="s">
        <v>1168</v>
      </c>
      <c r="B2555" s="35" t="s">
        <v>6852</v>
      </c>
    </row>
    <row r="2556" spans="1:2" ht="12.75" customHeight="1">
      <c r="A2556" s="35" t="s">
        <v>1169</v>
      </c>
      <c r="B2556" s="35" t="s">
        <v>6853</v>
      </c>
    </row>
    <row r="2557" spans="1:2" ht="12.75" customHeight="1">
      <c r="A2557" s="36" t="s">
        <v>1170</v>
      </c>
      <c r="B2557" s="35" t="s">
        <v>6854</v>
      </c>
    </row>
    <row r="2558" spans="1:2" ht="12.75" customHeight="1">
      <c r="A2558" s="35" t="s">
        <v>1171</v>
      </c>
      <c r="B2558" s="35" t="s">
        <v>6855</v>
      </c>
    </row>
    <row r="2559" spans="1:2" ht="12.75" customHeight="1">
      <c r="A2559" s="36" t="s">
        <v>1172</v>
      </c>
      <c r="B2559" s="35" t="s">
        <v>6856</v>
      </c>
    </row>
    <row r="2560" spans="1:2" ht="12.75" customHeight="1">
      <c r="A2560" s="35" t="s">
        <v>1173</v>
      </c>
      <c r="B2560" s="35" t="s">
        <v>6857</v>
      </c>
    </row>
    <row r="2561" spans="1:2" ht="12.75" customHeight="1">
      <c r="A2561" s="36" t="s">
        <v>1174</v>
      </c>
      <c r="B2561" s="35" t="s">
        <v>6858</v>
      </c>
    </row>
    <row r="2562" spans="1:2" ht="12.75" customHeight="1">
      <c r="A2562" s="35" t="s">
        <v>1175</v>
      </c>
      <c r="B2562" s="35" t="s">
        <v>6859</v>
      </c>
    </row>
    <row r="2563" spans="1:2" ht="12.75" customHeight="1">
      <c r="A2563" s="36" t="s">
        <v>1176</v>
      </c>
      <c r="B2563" s="35" t="s">
        <v>2878</v>
      </c>
    </row>
    <row r="2564" spans="1:2" ht="12.75" customHeight="1">
      <c r="A2564" s="35" t="s">
        <v>1177</v>
      </c>
      <c r="B2564" s="35" t="s">
        <v>6860</v>
      </c>
    </row>
    <row r="2565" spans="1:2" ht="12.75" customHeight="1">
      <c r="A2565" s="36" t="s">
        <v>1178</v>
      </c>
      <c r="B2565" s="35" t="s">
        <v>6861</v>
      </c>
    </row>
    <row r="2566" spans="1:2" ht="12.75" customHeight="1">
      <c r="A2566" s="35" t="s">
        <v>1179</v>
      </c>
      <c r="B2566" s="35" t="s">
        <v>6862</v>
      </c>
    </row>
    <row r="2567" spans="1:2" ht="12.75" customHeight="1">
      <c r="A2567" s="36" t="s">
        <v>1180</v>
      </c>
      <c r="B2567" s="35" t="s">
        <v>6863</v>
      </c>
    </row>
    <row r="2568" spans="1:2" ht="12.75" customHeight="1">
      <c r="A2568" s="35" t="s">
        <v>1181</v>
      </c>
      <c r="B2568" s="35" t="s">
        <v>2878</v>
      </c>
    </row>
    <row r="2569" spans="1:2" ht="12.75" customHeight="1">
      <c r="A2569" s="36" t="s">
        <v>1182</v>
      </c>
      <c r="B2569" s="35" t="s">
        <v>6864</v>
      </c>
    </row>
    <row r="2570" spans="1:2" ht="12.75" customHeight="1">
      <c r="A2570" s="35" t="s">
        <v>1183</v>
      </c>
      <c r="B2570" s="35" t="s">
        <v>6865</v>
      </c>
    </row>
    <row r="2571" spans="1:2" ht="12.75" customHeight="1">
      <c r="A2571" s="36" t="s">
        <v>1184</v>
      </c>
      <c r="B2571" s="35" t="s">
        <v>6866</v>
      </c>
    </row>
    <row r="2572" spans="1:2" ht="12.75" customHeight="1">
      <c r="A2572" s="35" t="s">
        <v>1185</v>
      </c>
      <c r="B2572" s="35" t="s">
        <v>2878</v>
      </c>
    </row>
    <row r="2573" spans="1:2" ht="12.75" customHeight="1">
      <c r="A2573" s="36" t="s">
        <v>1186</v>
      </c>
      <c r="B2573" s="35" t="s">
        <v>6867</v>
      </c>
    </row>
    <row r="2574" spans="1:2" ht="12.75" customHeight="1">
      <c r="A2574" s="35" t="s">
        <v>1187</v>
      </c>
      <c r="B2574" s="35" t="s">
        <v>6868</v>
      </c>
    </row>
    <row r="2575" spans="1:2" ht="12.75" customHeight="1">
      <c r="A2575" s="36" t="s">
        <v>1188</v>
      </c>
      <c r="B2575" s="35" t="s">
        <v>6869</v>
      </c>
    </row>
    <row r="2576" spans="1:2" ht="12.75" customHeight="1">
      <c r="A2576" s="35" t="s">
        <v>1189</v>
      </c>
      <c r="B2576" s="35" t="s">
        <v>6870</v>
      </c>
    </row>
    <row r="2577" spans="1:2" ht="12.75" customHeight="1">
      <c r="A2577" s="36" t="s">
        <v>1190</v>
      </c>
      <c r="B2577" s="35" t="s">
        <v>6871</v>
      </c>
    </row>
    <row r="2578" spans="1:2" ht="12.75" customHeight="1">
      <c r="A2578" s="35" t="s">
        <v>1191</v>
      </c>
      <c r="B2578" s="35" t="s">
        <v>6872</v>
      </c>
    </row>
    <row r="2579" spans="1:2" ht="12.75" customHeight="1">
      <c r="A2579" s="36" t="s">
        <v>1192</v>
      </c>
      <c r="B2579" s="35" t="s">
        <v>6873</v>
      </c>
    </row>
    <row r="2580" spans="1:2" ht="12.75" customHeight="1">
      <c r="A2580" s="35" t="s">
        <v>1193</v>
      </c>
      <c r="B2580" s="35" t="s">
        <v>6874</v>
      </c>
    </row>
    <row r="2581" spans="1:2" ht="12.75" customHeight="1">
      <c r="A2581" s="36" t="s">
        <v>1194</v>
      </c>
      <c r="B2581" s="35" t="s">
        <v>6875</v>
      </c>
    </row>
    <row r="2582" spans="1:2" ht="12.75" customHeight="1">
      <c r="A2582" s="35" t="s">
        <v>1195</v>
      </c>
      <c r="B2582" s="35" t="s">
        <v>6876</v>
      </c>
    </row>
    <row r="2583" spans="1:2" ht="12.75" customHeight="1">
      <c r="A2583" s="36" t="s">
        <v>1196</v>
      </c>
      <c r="B2583" s="35" t="s">
        <v>6877</v>
      </c>
    </row>
    <row r="2584" spans="1:2" ht="12.75" customHeight="1">
      <c r="A2584" s="35" t="s">
        <v>1197</v>
      </c>
      <c r="B2584" s="35" t="s">
        <v>6878</v>
      </c>
    </row>
    <row r="2585" spans="1:2" ht="12.75" customHeight="1">
      <c r="A2585" s="36" t="s">
        <v>1198</v>
      </c>
      <c r="B2585" s="35" t="s">
        <v>6879</v>
      </c>
    </row>
    <row r="2586" spans="1:2" ht="12.75" customHeight="1">
      <c r="A2586" s="35" t="s">
        <v>1199</v>
      </c>
      <c r="B2586" s="35" t="s">
        <v>2878</v>
      </c>
    </row>
    <row r="2587" spans="1:2" ht="12.75" customHeight="1">
      <c r="A2587" s="36" t="s">
        <v>1200</v>
      </c>
      <c r="B2587" s="35" t="s">
        <v>6880</v>
      </c>
    </row>
    <row r="2588" spans="1:2" ht="12.75" customHeight="1">
      <c r="A2588" s="35" t="s">
        <v>1201</v>
      </c>
      <c r="B2588" s="35" t="s">
        <v>6881</v>
      </c>
    </row>
    <row r="2589" spans="1:2" ht="12.75" customHeight="1">
      <c r="A2589" s="36" t="s">
        <v>1202</v>
      </c>
      <c r="B2589" s="35" t="s">
        <v>6882</v>
      </c>
    </row>
    <row r="2590" spans="1:2" ht="12.75" customHeight="1">
      <c r="A2590" s="35" t="s">
        <v>1203</v>
      </c>
      <c r="B2590" s="35" t="s">
        <v>6883</v>
      </c>
    </row>
    <row r="2591" spans="1:2" ht="12.75" customHeight="1">
      <c r="A2591" s="36" t="s">
        <v>1204</v>
      </c>
      <c r="B2591" s="35" t="s">
        <v>6884</v>
      </c>
    </row>
    <row r="2592" spans="1:2" ht="12.75" customHeight="1">
      <c r="A2592" s="35" t="s">
        <v>1205</v>
      </c>
      <c r="B2592" s="35" t="s">
        <v>6885</v>
      </c>
    </row>
    <row r="2593" spans="1:2" ht="12.75" customHeight="1">
      <c r="A2593" s="36" t="s">
        <v>1206</v>
      </c>
      <c r="B2593" s="35" t="s">
        <v>6886</v>
      </c>
    </row>
    <row r="2594" spans="1:2" ht="12.75" customHeight="1">
      <c r="A2594" s="35" t="s">
        <v>1207</v>
      </c>
      <c r="B2594" s="35" t="s">
        <v>6887</v>
      </c>
    </row>
    <row r="2595" spans="1:2" ht="12.75" customHeight="1">
      <c r="A2595" s="36" t="s">
        <v>1208</v>
      </c>
      <c r="B2595" s="35" t="s">
        <v>6888</v>
      </c>
    </row>
    <row r="2596" spans="1:2" ht="12.75" customHeight="1">
      <c r="A2596" s="35" t="s">
        <v>1209</v>
      </c>
      <c r="B2596" s="35" t="s">
        <v>6889</v>
      </c>
    </row>
    <row r="2597" spans="1:2" ht="12.75" customHeight="1">
      <c r="A2597" s="36" t="s">
        <v>1210</v>
      </c>
      <c r="B2597" s="35" t="s">
        <v>6890</v>
      </c>
    </row>
    <row r="2598" spans="1:2" ht="12.75" customHeight="1">
      <c r="A2598" s="35" t="s">
        <v>1211</v>
      </c>
      <c r="B2598" s="35" t="s">
        <v>6891</v>
      </c>
    </row>
    <row r="2599" spans="1:2" ht="12.75" customHeight="1">
      <c r="A2599" s="36" t="s">
        <v>1212</v>
      </c>
      <c r="B2599" s="35" t="s">
        <v>6892</v>
      </c>
    </row>
    <row r="2600" spans="1:2" ht="12.75" customHeight="1">
      <c r="A2600" s="35" t="s">
        <v>1213</v>
      </c>
      <c r="B2600" s="35" t="s">
        <v>6893</v>
      </c>
    </row>
    <row r="2601" spans="1:2" ht="12.75" customHeight="1">
      <c r="A2601" s="36" t="s">
        <v>1214</v>
      </c>
      <c r="B2601" s="35" t="s">
        <v>6894</v>
      </c>
    </row>
    <row r="2602" spans="1:2" ht="12.75" customHeight="1">
      <c r="A2602" s="35" t="s">
        <v>1215</v>
      </c>
      <c r="B2602" s="35" t="s">
        <v>2878</v>
      </c>
    </row>
    <row r="2603" spans="1:2" ht="12.75" customHeight="1">
      <c r="A2603" s="36" t="s">
        <v>1216</v>
      </c>
      <c r="B2603" s="35" t="s">
        <v>2878</v>
      </c>
    </row>
    <row r="2604" spans="1:2" ht="12.75" customHeight="1">
      <c r="A2604" s="35" t="s">
        <v>1217</v>
      </c>
      <c r="B2604" s="35" t="s">
        <v>2878</v>
      </c>
    </row>
    <row r="2605" spans="1:2" ht="12.75" customHeight="1">
      <c r="A2605" s="36" t="s">
        <v>1218</v>
      </c>
      <c r="B2605" s="35" t="s">
        <v>2878</v>
      </c>
    </row>
    <row r="2606" spans="1:2" ht="12.75" customHeight="1">
      <c r="A2606" s="35" t="s">
        <v>1219</v>
      </c>
      <c r="B2606" s="35" t="s">
        <v>2878</v>
      </c>
    </row>
    <row r="2607" spans="1:2" ht="12.75" customHeight="1">
      <c r="A2607" s="36" t="s">
        <v>1220</v>
      </c>
      <c r="B2607" s="35" t="s">
        <v>2878</v>
      </c>
    </row>
    <row r="2608" spans="1:2" ht="12.75" customHeight="1">
      <c r="A2608" s="35" t="s">
        <v>1221</v>
      </c>
      <c r="B2608" s="35" t="s">
        <v>2878</v>
      </c>
    </row>
    <row r="2609" spans="1:2" ht="12.75" customHeight="1">
      <c r="A2609" s="36" t="s">
        <v>1222</v>
      </c>
      <c r="B2609" s="35" t="s">
        <v>2878</v>
      </c>
    </row>
    <row r="2610" spans="1:2" ht="12.75" customHeight="1">
      <c r="A2610" s="35" t="s">
        <v>1223</v>
      </c>
      <c r="B2610" s="35" t="s">
        <v>2878</v>
      </c>
    </row>
    <row r="2611" spans="1:2" ht="12.75" customHeight="1">
      <c r="A2611" s="36" t="s">
        <v>1224</v>
      </c>
      <c r="B2611" s="35" t="s">
        <v>2878</v>
      </c>
    </row>
    <row r="2612" spans="1:2" ht="12.75" customHeight="1">
      <c r="A2612" s="35" t="s">
        <v>1225</v>
      </c>
      <c r="B2612" s="35" t="s">
        <v>2878</v>
      </c>
    </row>
    <row r="2613" spans="1:2" ht="12.75" customHeight="1">
      <c r="A2613" s="36" t="s">
        <v>1226</v>
      </c>
      <c r="B2613" s="35" t="s">
        <v>2878</v>
      </c>
    </row>
    <row r="2614" spans="1:2" ht="12.75" customHeight="1">
      <c r="A2614" s="35" t="s">
        <v>1227</v>
      </c>
      <c r="B2614" s="35" t="s">
        <v>2878</v>
      </c>
    </row>
    <row r="2615" spans="1:2" ht="12.75" customHeight="1">
      <c r="A2615" s="36" t="s">
        <v>1228</v>
      </c>
      <c r="B2615" s="35" t="s">
        <v>2878</v>
      </c>
    </row>
    <row r="2616" spans="1:2" ht="12.75" customHeight="1">
      <c r="A2616" s="35" t="s">
        <v>1229</v>
      </c>
      <c r="B2616" s="35" t="s">
        <v>2878</v>
      </c>
    </row>
    <row r="2617" spans="1:2" ht="12.75" customHeight="1">
      <c r="A2617" s="36" t="s">
        <v>1230</v>
      </c>
      <c r="B2617" s="35" t="s">
        <v>2878</v>
      </c>
    </row>
    <row r="2618" spans="1:2" ht="12.75" customHeight="1">
      <c r="A2618" s="35" t="s">
        <v>1231</v>
      </c>
      <c r="B2618" s="35" t="s">
        <v>2878</v>
      </c>
    </row>
    <row r="2619" spans="1:2" ht="12.75" customHeight="1">
      <c r="A2619" s="36" t="s">
        <v>1232</v>
      </c>
      <c r="B2619" s="35" t="s">
        <v>2878</v>
      </c>
    </row>
    <row r="2620" spans="1:2" ht="12.75" customHeight="1">
      <c r="A2620" s="35" t="s">
        <v>1233</v>
      </c>
      <c r="B2620" s="35" t="s">
        <v>2878</v>
      </c>
    </row>
    <row r="2621" spans="1:2" ht="12.75" customHeight="1">
      <c r="A2621" s="36" t="s">
        <v>1234</v>
      </c>
      <c r="B2621" s="35" t="s">
        <v>2878</v>
      </c>
    </row>
    <row r="2622" spans="1:2" ht="12.75" customHeight="1">
      <c r="A2622" s="35" t="s">
        <v>1235</v>
      </c>
      <c r="B2622" s="35" t="s">
        <v>2878</v>
      </c>
    </row>
    <row r="2623" spans="1:2" ht="12.75" customHeight="1">
      <c r="A2623" s="36" t="s">
        <v>1236</v>
      </c>
      <c r="B2623" s="35" t="s">
        <v>2878</v>
      </c>
    </row>
    <row r="2624" spans="1:2" ht="12.75" customHeight="1">
      <c r="A2624" s="35" t="s">
        <v>1237</v>
      </c>
      <c r="B2624" s="35" t="s">
        <v>2878</v>
      </c>
    </row>
    <row r="2625" spans="1:2" ht="12.75" customHeight="1">
      <c r="A2625" s="36" t="s">
        <v>1238</v>
      </c>
      <c r="B2625" s="35" t="s">
        <v>2878</v>
      </c>
    </row>
    <row r="2626" spans="1:2" ht="12.75" customHeight="1">
      <c r="A2626" s="35" t="s">
        <v>2743</v>
      </c>
      <c r="B2626" s="35" t="s">
        <v>6895</v>
      </c>
    </row>
    <row r="2627" spans="1:2" ht="12.75" customHeight="1">
      <c r="A2627" s="36" t="s">
        <v>2744</v>
      </c>
      <c r="B2627" s="35" t="s">
        <v>6896</v>
      </c>
    </row>
    <row r="2628" spans="1:2" ht="12.75" customHeight="1">
      <c r="A2628" s="35" t="s">
        <v>2745</v>
      </c>
      <c r="B2628" s="35" t="s">
        <v>6897</v>
      </c>
    </row>
    <row r="2629" spans="1:2" ht="12.75" customHeight="1">
      <c r="A2629" s="36" t="s">
        <v>2746</v>
      </c>
      <c r="B2629" s="35" t="s">
        <v>6898</v>
      </c>
    </row>
    <row r="2630" spans="1:2" ht="12.75" customHeight="1">
      <c r="A2630" s="35" t="s">
        <v>2747</v>
      </c>
      <c r="B2630" s="35" t="s">
        <v>6899</v>
      </c>
    </row>
    <row r="2631" spans="1:2" ht="12.75" customHeight="1">
      <c r="A2631" s="36" t="s">
        <v>2748</v>
      </c>
      <c r="B2631" s="35" t="s">
        <v>6900</v>
      </c>
    </row>
    <row r="2632" spans="1:2" ht="12.75" customHeight="1">
      <c r="A2632" s="35" t="s">
        <v>2749</v>
      </c>
      <c r="B2632" s="35" t="s">
        <v>6901</v>
      </c>
    </row>
    <row r="2633" spans="1:2" ht="12.75" customHeight="1">
      <c r="A2633" s="36" t="s">
        <v>2750</v>
      </c>
      <c r="B2633" s="35" t="s">
        <v>6902</v>
      </c>
    </row>
    <row r="2634" spans="1:2" ht="12.75" customHeight="1">
      <c r="A2634" s="35" t="s">
        <v>2751</v>
      </c>
      <c r="B2634" s="35" t="s">
        <v>6903</v>
      </c>
    </row>
    <row r="2635" spans="1:2" ht="12.75" customHeight="1">
      <c r="A2635" s="36" t="s">
        <v>2752</v>
      </c>
      <c r="B2635" s="35" t="s">
        <v>6904</v>
      </c>
    </row>
    <row r="2636" spans="1:2" ht="12.75" customHeight="1">
      <c r="A2636" s="35" t="s">
        <v>2753</v>
      </c>
      <c r="B2636" s="35" t="s">
        <v>6905</v>
      </c>
    </row>
    <row r="2637" spans="1:2" ht="12.75" customHeight="1">
      <c r="A2637" s="36" t="s">
        <v>2754</v>
      </c>
      <c r="B2637" s="35" t="s">
        <v>6906</v>
      </c>
    </row>
    <row r="2638" spans="1:2" ht="12.75" customHeight="1">
      <c r="A2638" s="35" t="s">
        <v>2755</v>
      </c>
      <c r="B2638" s="35" t="s">
        <v>6907</v>
      </c>
    </row>
    <row r="2639" spans="1:2" ht="12.75" customHeight="1">
      <c r="A2639" s="36" t="s">
        <v>2756</v>
      </c>
      <c r="B2639" s="35" t="s">
        <v>6908</v>
      </c>
    </row>
    <row r="2640" spans="1:2" ht="12.75" customHeight="1">
      <c r="A2640" s="35" t="s">
        <v>2757</v>
      </c>
      <c r="B2640" s="35" t="s">
        <v>6909</v>
      </c>
    </row>
    <row r="2641" spans="1:2" ht="12.75" customHeight="1">
      <c r="A2641" s="36" t="s">
        <v>2758</v>
      </c>
      <c r="B2641" s="35" t="s">
        <v>6910</v>
      </c>
    </row>
    <row r="2642" spans="1:2" ht="12.75" customHeight="1">
      <c r="A2642" s="35" t="s">
        <v>2759</v>
      </c>
      <c r="B2642" s="35" t="s">
        <v>6911</v>
      </c>
    </row>
    <row r="2643" spans="1:2" ht="12.75" customHeight="1">
      <c r="A2643" s="36" t="s">
        <v>2760</v>
      </c>
      <c r="B2643" s="35" t="s">
        <v>6912</v>
      </c>
    </row>
    <row r="2644" spans="1:2" ht="12.75" customHeight="1">
      <c r="A2644" s="35" t="s">
        <v>2761</v>
      </c>
      <c r="B2644" s="35" t="s">
        <v>6913</v>
      </c>
    </row>
    <row r="2645" spans="1:2" ht="12.75" customHeight="1">
      <c r="A2645" s="36" t="s">
        <v>2762</v>
      </c>
      <c r="B2645" s="35" t="s">
        <v>6914</v>
      </c>
    </row>
    <row r="2646" spans="1:2" ht="12.75" customHeight="1">
      <c r="A2646" s="35" t="s">
        <v>2763</v>
      </c>
      <c r="B2646" s="35" t="s">
        <v>6915</v>
      </c>
    </row>
    <row r="2647" spans="1:2" ht="12.75" customHeight="1">
      <c r="A2647" s="36" t="s">
        <v>2764</v>
      </c>
      <c r="B2647" s="35" t="s">
        <v>6916</v>
      </c>
    </row>
    <row r="2648" spans="1:2" ht="12.75" customHeight="1">
      <c r="A2648" s="35" t="s">
        <v>2765</v>
      </c>
      <c r="B2648" s="35" t="s">
        <v>6917</v>
      </c>
    </row>
    <row r="2649" spans="1:2" ht="12.75" customHeight="1">
      <c r="A2649" s="36" t="s">
        <v>2766</v>
      </c>
      <c r="B2649" s="35" t="s">
        <v>6918</v>
      </c>
    </row>
    <row r="2650" spans="1:2" ht="12.75" customHeight="1">
      <c r="A2650" s="35" t="s">
        <v>2767</v>
      </c>
      <c r="B2650" s="35" t="s">
        <v>6914</v>
      </c>
    </row>
    <row r="2651" spans="1:2" ht="12.75" customHeight="1">
      <c r="A2651" s="36" t="s">
        <v>2768</v>
      </c>
      <c r="B2651" s="35" t="s">
        <v>6914</v>
      </c>
    </row>
    <row r="2652" spans="1:2" ht="12.75" customHeight="1">
      <c r="A2652" s="35" t="s">
        <v>6919</v>
      </c>
      <c r="B2652" s="35" t="s">
        <v>2878</v>
      </c>
    </row>
    <row r="2653" spans="1:2" ht="12.75" customHeight="1">
      <c r="A2653" s="36" t="s">
        <v>6920</v>
      </c>
      <c r="B2653" s="35" t="s">
        <v>2878</v>
      </c>
    </row>
    <row r="2654" spans="1:2" ht="12.75" customHeight="1">
      <c r="A2654" s="35" t="s">
        <v>6921</v>
      </c>
      <c r="B2654" s="35" t="s">
        <v>2878</v>
      </c>
    </row>
    <row r="2655" spans="1:2" ht="12.75" customHeight="1">
      <c r="A2655" s="36" t="s">
        <v>6922</v>
      </c>
      <c r="B2655" s="35" t="s">
        <v>2878</v>
      </c>
    </row>
    <row r="2656" spans="1:2" ht="12.75" customHeight="1">
      <c r="A2656" s="35" t="s">
        <v>6923</v>
      </c>
      <c r="B2656" s="35" t="s">
        <v>2878</v>
      </c>
    </row>
    <row r="2657" spans="1:2" ht="12.75" customHeight="1">
      <c r="A2657" s="36" t="s">
        <v>6924</v>
      </c>
      <c r="B2657" s="35" t="s">
        <v>2878</v>
      </c>
    </row>
    <row r="2658" spans="1:2" ht="12.75" customHeight="1">
      <c r="A2658" s="35" t="s">
        <v>6925</v>
      </c>
      <c r="B2658" s="35" t="s">
        <v>2878</v>
      </c>
    </row>
    <row r="2659" spans="1:2" ht="12.75" customHeight="1">
      <c r="A2659" s="36" t="s">
        <v>6926</v>
      </c>
      <c r="B2659" s="35" t="s">
        <v>2878</v>
      </c>
    </row>
    <row r="2660" spans="1:2" ht="12.75" customHeight="1">
      <c r="A2660" s="35" t="s">
        <v>6927</v>
      </c>
      <c r="B2660" s="35" t="s">
        <v>2878</v>
      </c>
    </row>
    <row r="2661" spans="1:2" ht="12.75" customHeight="1">
      <c r="A2661" s="36" t="s">
        <v>6928</v>
      </c>
      <c r="B2661" s="35" t="s">
        <v>2878</v>
      </c>
    </row>
    <row r="2662" spans="1:2" ht="12.75" customHeight="1">
      <c r="A2662" s="35" t="s">
        <v>6929</v>
      </c>
      <c r="B2662" s="35" t="s">
        <v>2878</v>
      </c>
    </row>
    <row r="2663" spans="1:2" ht="12.75" customHeight="1">
      <c r="A2663" s="36" t="s">
        <v>6930</v>
      </c>
      <c r="B2663" s="35" t="s">
        <v>2878</v>
      </c>
    </row>
    <row r="2664" spans="1:2" ht="12.75" customHeight="1">
      <c r="A2664" s="35" t="s">
        <v>6931</v>
      </c>
      <c r="B2664" s="35" t="s">
        <v>2878</v>
      </c>
    </row>
    <row r="2665" spans="1:2" ht="12.75" customHeight="1">
      <c r="A2665" s="36" t="s">
        <v>6932</v>
      </c>
      <c r="B2665" s="35" t="s">
        <v>2878</v>
      </c>
    </row>
    <row r="2666" spans="1:2" ht="12.75" customHeight="1">
      <c r="A2666" s="35" t="s">
        <v>6933</v>
      </c>
      <c r="B2666" s="35" t="s">
        <v>2878</v>
      </c>
    </row>
    <row r="2667" spans="1:2" ht="12.75" customHeight="1">
      <c r="A2667" s="36" t="s">
        <v>6934</v>
      </c>
      <c r="B2667" s="35" t="s">
        <v>2878</v>
      </c>
    </row>
    <row r="2668" spans="1:2" ht="12.75" customHeight="1">
      <c r="A2668" s="35" t="s">
        <v>6935</v>
      </c>
      <c r="B2668" s="35" t="s">
        <v>2878</v>
      </c>
    </row>
    <row r="2669" spans="1:2" ht="12.75" customHeight="1">
      <c r="A2669" s="36" t="s">
        <v>6936</v>
      </c>
      <c r="B2669" s="35" t="s">
        <v>2878</v>
      </c>
    </row>
    <row r="2670" spans="1:2" ht="12.75" customHeight="1">
      <c r="A2670" s="35" t="s">
        <v>6937</v>
      </c>
      <c r="B2670" s="35" t="s">
        <v>2878</v>
      </c>
    </row>
    <row r="2671" spans="1:2" ht="12.75" customHeight="1">
      <c r="A2671" s="36" t="s">
        <v>6938</v>
      </c>
      <c r="B2671" s="35" t="s">
        <v>2878</v>
      </c>
    </row>
    <row r="2672" spans="1:2" ht="12.75" customHeight="1">
      <c r="A2672" s="35" t="s">
        <v>6939</v>
      </c>
      <c r="B2672" s="35" t="s">
        <v>2878</v>
      </c>
    </row>
    <row r="2673" spans="1:2" ht="12.75" customHeight="1">
      <c r="A2673" s="36" t="s">
        <v>6940</v>
      </c>
      <c r="B2673" s="35" t="s">
        <v>2878</v>
      </c>
    </row>
    <row r="2674" spans="1:2" ht="12.75" customHeight="1">
      <c r="A2674" s="35" t="s">
        <v>6941</v>
      </c>
      <c r="B2674" s="35" t="s">
        <v>2878</v>
      </c>
    </row>
    <row r="2675" spans="1:2" ht="12.75" customHeight="1">
      <c r="A2675" s="36" t="s">
        <v>6942</v>
      </c>
      <c r="B2675" s="35" t="s">
        <v>2878</v>
      </c>
    </row>
    <row r="2676" spans="1:2" ht="12.75" customHeight="1">
      <c r="A2676" s="35" t="s">
        <v>6943</v>
      </c>
      <c r="B2676" s="35" t="s">
        <v>2878</v>
      </c>
    </row>
    <row r="2677" spans="1:2" ht="12.75" customHeight="1">
      <c r="A2677" s="36" t="s">
        <v>6944</v>
      </c>
      <c r="B2677" s="35" t="s">
        <v>2878</v>
      </c>
    </row>
    <row r="2678" spans="1:2" ht="12.75" customHeight="1">
      <c r="A2678" s="35" t="s">
        <v>6945</v>
      </c>
      <c r="B2678" s="35" t="s">
        <v>2878</v>
      </c>
    </row>
    <row r="2679" spans="1:2" ht="12.75" customHeight="1">
      <c r="A2679" s="36" t="s">
        <v>6946</v>
      </c>
      <c r="B2679" s="35" t="s">
        <v>2878</v>
      </c>
    </row>
    <row r="2680" spans="1:2" ht="12.75" customHeight="1">
      <c r="A2680" s="35" t="s">
        <v>6947</v>
      </c>
      <c r="B2680" s="35" t="s">
        <v>2878</v>
      </c>
    </row>
    <row r="2681" spans="1:2" ht="12.75" customHeight="1">
      <c r="A2681" s="36" t="s">
        <v>6948</v>
      </c>
      <c r="B2681" s="35" t="s">
        <v>2878</v>
      </c>
    </row>
    <row r="2682" spans="1:2" ht="12.75" customHeight="1">
      <c r="A2682" s="35" t="s">
        <v>6949</v>
      </c>
      <c r="B2682" s="35" t="s">
        <v>2878</v>
      </c>
    </row>
    <row r="2683" spans="1:2" ht="12.75" customHeight="1">
      <c r="A2683" s="36" t="s">
        <v>6950</v>
      </c>
      <c r="B2683" s="35" t="s">
        <v>2878</v>
      </c>
    </row>
    <row r="2684" spans="1:2" ht="12.75" customHeight="1">
      <c r="A2684" s="35" t="s">
        <v>6951</v>
      </c>
      <c r="B2684" s="35" t="s">
        <v>2878</v>
      </c>
    </row>
    <row r="2685" spans="1:2" ht="12.75" customHeight="1">
      <c r="A2685" s="36" t="s">
        <v>6952</v>
      </c>
      <c r="B2685" s="35" t="s">
        <v>2878</v>
      </c>
    </row>
    <row r="2686" spans="1:2" ht="12.75" customHeight="1">
      <c r="A2686" s="35" t="s">
        <v>6953</v>
      </c>
      <c r="B2686" s="35" t="s">
        <v>2878</v>
      </c>
    </row>
    <row r="2687" spans="1:2" ht="12.75" customHeight="1">
      <c r="A2687" s="36" t="s">
        <v>6954</v>
      </c>
      <c r="B2687" s="35" t="s">
        <v>2878</v>
      </c>
    </row>
    <row r="2688" spans="1:2" ht="12.75" customHeight="1">
      <c r="A2688" s="35" t="s">
        <v>6955</v>
      </c>
      <c r="B2688" s="35" t="s">
        <v>2878</v>
      </c>
    </row>
    <row r="2689" spans="1:2" ht="12.75" customHeight="1">
      <c r="A2689" s="36" t="s">
        <v>6956</v>
      </c>
      <c r="B2689" s="35" t="s">
        <v>2878</v>
      </c>
    </row>
    <row r="2690" spans="1:2" ht="12.75" customHeight="1">
      <c r="A2690" s="35" t="s">
        <v>6957</v>
      </c>
      <c r="B2690" s="35" t="s">
        <v>2878</v>
      </c>
    </row>
    <row r="2691" spans="1:2" ht="12.75" customHeight="1">
      <c r="A2691" s="36" t="s">
        <v>6958</v>
      </c>
      <c r="B2691" s="35" t="s">
        <v>2878</v>
      </c>
    </row>
    <row r="2692" spans="1:2" ht="12.75" customHeight="1">
      <c r="A2692" s="35" t="s">
        <v>6959</v>
      </c>
      <c r="B2692" s="35" t="s">
        <v>2878</v>
      </c>
    </row>
    <row r="2693" spans="1:2" ht="12.75" customHeight="1">
      <c r="A2693" s="36" t="s">
        <v>6960</v>
      </c>
      <c r="B2693" s="35" t="s">
        <v>2878</v>
      </c>
    </row>
    <row r="2694" spans="1:2" ht="12.75" customHeight="1">
      <c r="A2694" s="35" t="s">
        <v>6961</v>
      </c>
      <c r="B2694" s="35" t="s">
        <v>2878</v>
      </c>
    </row>
    <row r="2695" spans="1:2" ht="12.75" customHeight="1">
      <c r="A2695" s="36" t="s">
        <v>6962</v>
      </c>
      <c r="B2695" s="35" t="s">
        <v>2878</v>
      </c>
    </row>
    <row r="2696" spans="1:2" ht="12.75" customHeight="1">
      <c r="A2696" s="35" t="s">
        <v>6963</v>
      </c>
      <c r="B2696" s="35" t="s">
        <v>2878</v>
      </c>
    </row>
    <row r="2697" spans="1:2" ht="12.75" customHeight="1">
      <c r="A2697" s="36" t="s">
        <v>6964</v>
      </c>
      <c r="B2697" s="35" t="s">
        <v>2878</v>
      </c>
    </row>
    <row r="2698" spans="1:2" ht="12.75" customHeight="1">
      <c r="A2698" s="35" t="s">
        <v>6965</v>
      </c>
      <c r="B2698" s="35" t="s">
        <v>2878</v>
      </c>
    </row>
    <row r="2699" spans="1:2" ht="12.75" customHeight="1">
      <c r="A2699" s="36" t="s">
        <v>6966</v>
      </c>
      <c r="B2699" s="35" t="s">
        <v>2878</v>
      </c>
    </row>
    <row r="2700" spans="1:2" ht="12.75" customHeight="1">
      <c r="A2700" s="35" t="s">
        <v>6967</v>
      </c>
      <c r="B2700" s="35" t="s">
        <v>2878</v>
      </c>
    </row>
    <row r="2701" spans="1:2" ht="12.75" customHeight="1">
      <c r="A2701" s="36" t="s">
        <v>6968</v>
      </c>
      <c r="B2701" s="35" t="s">
        <v>2878</v>
      </c>
    </row>
    <row r="2702" spans="1:2" ht="12.75" customHeight="1">
      <c r="A2702" s="35" t="s">
        <v>6969</v>
      </c>
      <c r="B2702" s="35" t="s">
        <v>2878</v>
      </c>
    </row>
    <row r="2703" spans="1:2" ht="12.75" customHeight="1">
      <c r="A2703" s="36" t="s">
        <v>6970</v>
      </c>
      <c r="B2703" s="35" t="s">
        <v>2878</v>
      </c>
    </row>
    <row r="2704" spans="1:2" ht="12.75" customHeight="1">
      <c r="A2704" s="35" t="s">
        <v>6971</v>
      </c>
      <c r="B2704" s="35" t="s">
        <v>2878</v>
      </c>
    </row>
    <row r="2705" spans="1:2" ht="12.75" customHeight="1">
      <c r="A2705" s="36" t="s">
        <v>6972</v>
      </c>
      <c r="B2705" s="35" t="s">
        <v>2878</v>
      </c>
    </row>
    <row r="2706" spans="1:2" ht="12.75" customHeight="1">
      <c r="A2706" s="35" t="s">
        <v>6973</v>
      </c>
      <c r="B2706" s="35" t="s">
        <v>2878</v>
      </c>
    </row>
    <row r="2707" spans="1:2" ht="12.75" customHeight="1">
      <c r="A2707" s="36" t="s">
        <v>6974</v>
      </c>
      <c r="B2707" s="35" t="s">
        <v>2878</v>
      </c>
    </row>
    <row r="2708" spans="1:2" ht="12.75" customHeight="1">
      <c r="A2708" s="35" t="s">
        <v>6975</v>
      </c>
      <c r="B2708" s="35" t="s">
        <v>2878</v>
      </c>
    </row>
    <row r="2709" spans="1:2" ht="12.75" customHeight="1">
      <c r="A2709" s="36" t="s">
        <v>6976</v>
      </c>
      <c r="B2709" s="35" t="s">
        <v>2878</v>
      </c>
    </row>
    <row r="2710" spans="1:2" ht="12.75" customHeight="1">
      <c r="A2710" s="35" t="s">
        <v>6977</v>
      </c>
      <c r="B2710" s="35" t="s">
        <v>2878</v>
      </c>
    </row>
    <row r="2711" spans="1:2" ht="12.75" customHeight="1">
      <c r="A2711" s="36" t="s">
        <v>6978</v>
      </c>
      <c r="B2711" s="35" t="s">
        <v>2878</v>
      </c>
    </row>
    <row r="2712" spans="1:2" ht="12.75" customHeight="1">
      <c r="A2712" s="35" t="s">
        <v>6979</v>
      </c>
      <c r="B2712" s="35" t="s">
        <v>2878</v>
      </c>
    </row>
    <row r="2713" spans="1:2" ht="12.75" customHeight="1">
      <c r="A2713" s="36" t="s">
        <v>6980</v>
      </c>
      <c r="B2713" s="35" t="s">
        <v>2878</v>
      </c>
    </row>
    <row r="2714" spans="1:2" ht="12.75" customHeight="1">
      <c r="A2714" s="35" t="s">
        <v>6981</v>
      </c>
      <c r="B2714" s="35" t="s">
        <v>2878</v>
      </c>
    </row>
    <row r="2715" spans="1:2" ht="12.75" customHeight="1">
      <c r="A2715" s="36" t="s">
        <v>6982</v>
      </c>
      <c r="B2715" s="35" t="s">
        <v>2878</v>
      </c>
    </row>
    <row r="2716" spans="1:2" ht="12.75" customHeight="1">
      <c r="A2716" s="35" t="s">
        <v>6983</v>
      </c>
      <c r="B2716" s="35" t="s">
        <v>2878</v>
      </c>
    </row>
    <row r="2717" spans="1:2" ht="12.75" customHeight="1">
      <c r="A2717" s="36" t="s">
        <v>6984</v>
      </c>
      <c r="B2717" s="35" t="s">
        <v>2878</v>
      </c>
    </row>
    <row r="2718" spans="1:2" ht="12.75" customHeight="1">
      <c r="A2718" s="35" t="s">
        <v>6985</v>
      </c>
      <c r="B2718" s="35" t="s">
        <v>2878</v>
      </c>
    </row>
    <row r="2719" spans="1:2" ht="12.75" customHeight="1">
      <c r="A2719" s="36" t="s">
        <v>6986</v>
      </c>
      <c r="B2719" s="35" t="s">
        <v>2878</v>
      </c>
    </row>
    <row r="2720" spans="1:2" ht="12.75" customHeight="1">
      <c r="A2720" s="35" t="s">
        <v>6987</v>
      </c>
      <c r="B2720" s="35" t="s">
        <v>2878</v>
      </c>
    </row>
    <row r="2721" spans="1:2" ht="12.75" customHeight="1">
      <c r="A2721" s="36" t="s">
        <v>6988</v>
      </c>
      <c r="B2721" s="35" t="s">
        <v>2878</v>
      </c>
    </row>
    <row r="2722" spans="1:2" ht="12.75" customHeight="1">
      <c r="A2722" s="35" t="s">
        <v>6989</v>
      </c>
      <c r="B2722" s="35" t="s">
        <v>2878</v>
      </c>
    </row>
    <row r="2723" spans="1:2" ht="12.75" customHeight="1">
      <c r="A2723" s="36" t="s">
        <v>6990</v>
      </c>
      <c r="B2723" s="35" t="s">
        <v>2878</v>
      </c>
    </row>
    <row r="2724" spans="1:2" ht="12.75" customHeight="1">
      <c r="A2724" s="35" t="s">
        <v>6991</v>
      </c>
      <c r="B2724" s="35" t="s">
        <v>2878</v>
      </c>
    </row>
    <row r="2725" spans="1:2" ht="12.75" customHeight="1">
      <c r="A2725" s="36" t="s">
        <v>6992</v>
      </c>
      <c r="B2725" s="35" t="s">
        <v>2878</v>
      </c>
    </row>
    <row r="2726" spans="1:2" ht="12.75" customHeight="1">
      <c r="A2726" s="35" t="s">
        <v>6993</v>
      </c>
      <c r="B2726" s="35" t="s">
        <v>2878</v>
      </c>
    </row>
    <row r="2727" spans="1:2" ht="12.75" customHeight="1">
      <c r="A2727" s="36" t="s">
        <v>6994</v>
      </c>
      <c r="B2727" s="35" t="s">
        <v>2878</v>
      </c>
    </row>
    <row r="2728" spans="1:2" ht="12.75" customHeight="1">
      <c r="A2728" s="35" t="s">
        <v>6995</v>
      </c>
      <c r="B2728" s="35" t="s">
        <v>2878</v>
      </c>
    </row>
    <row r="2729" spans="1:2" ht="12.75" customHeight="1">
      <c r="A2729" s="36" t="s">
        <v>6996</v>
      </c>
      <c r="B2729" s="35" t="s">
        <v>2878</v>
      </c>
    </row>
    <row r="2730" spans="1:2" ht="12.75" customHeight="1">
      <c r="A2730" s="35" t="s">
        <v>6997</v>
      </c>
      <c r="B2730" s="35" t="s">
        <v>2878</v>
      </c>
    </row>
    <row r="2731" spans="1:2" ht="12.75" customHeight="1">
      <c r="A2731" s="36" t="s">
        <v>6998</v>
      </c>
      <c r="B2731" s="35" t="s">
        <v>2878</v>
      </c>
    </row>
    <row r="2732" spans="1:2" ht="12.75" customHeight="1">
      <c r="A2732" s="35" t="s">
        <v>6999</v>
      </c>
      <c r="B2732" s="35" t="s">
        <v>2878</v>
      </c>
    </row>
    <row r="2733" spans="1:2" ht="12.75" customHeight="1">
      <c r="A2733" s="36" t="s">
        <v>7000</v>
      </c>
      <c r="B2733" s="35" t="s">
        <v>2878</v>
      </c>
    </row>
    <row r="2734" spans="1:2" ht="12.75" customHeight="1">
      <c r="A2734" s="35" t="s">
        <v>7001</v>
      </c>
      <c r="B2734" s="35" t="s">
        <v>2878</v>
      </c>
    </row>
    <row r="2735" spans="1:2" ht="12.75" customHeight="1">
      <c r="A2735" s="36" t="s">
        <v>7002</v>
      </c>
      <c r="B2735" s="35" t="s">
        <v>2878</v>
      </c>
    </row>
    <row r="2736" spans="1:2" ht="12.75" customHeight="1">
      <c r="A2736" s="35" t="s">
        <v>7003</v>
      </c>
      <c r="B2736" s="35" t="s">
        <v>2878</v>
      </c>
    </row>
    <row r="2737" spans="1:2" ht="12.75" customHeight="1">
      <c r="A2737" s="36" t="s">
        <v>2769</v>
      </c>
      <c r="B2737" s="35" t="s">
        <v>7004</v>
      </c>
    </row>
    <row r="2738" spans="1:2" ht="12.75" customHeight="1">
      <c r="A2738" s="35" t="s">
        <v>2770</v>
      </c>
      <c r="B2738" s="35" t="s">
        <v>7005</v>
      </c>
    </row>
    <row r="2739" spans="1:2" ht="12.75" customHeight="1">
      <c r="A2739" s="36" t="s">
        <v>2771</v>
      </c>
      <c r="B2739" s="35" t="s">
        <v>7006</v>
      </c>
    </row>
    <row r="2740" spans="1:2" ht="12.75" customHeight="1">
      <c r="A2740" s="35" t="s">
        <v>2772</v>
      </c>
      <c r="B2740" s="35" t="s">
        <v>7007</v>
      </c>
    </row>
    <row r="2741" spans="1:2" ht="12.75" customHeight="1">
      <c r="A2741" s="36" t="s">
        <v>2773</v>
      </c>
      <c r="B2741" s="35" t="s">
        <v>7008</v>
      </c>
    </row>
    <row r="2742" spans="1:2" ht="12.75" customHeight="1">
      <c r="A2742" s="35" t="s">
        <v>2774</v>
      </c>
      <c r="B2742" s="35" t="s">
        <v>7009</v>
      </c>
    </row>
    <row r="2743" spans="1:2" ht="12.75" customHeight="1">
      <c r="A2743" s="36" t="s">
        <v>2775</v>
      </c>
      <c r="B2743" s="35" t="s">
        <v>7010</v>
      </c>
    </row>
    <row r="2744" spans="1:2" ht="12.75" customHeight="1">
      <c r="A2744" s="35" t="s">
        <v>2776</v>
      </c>
      <c r="B2744" s="35" t="s">
        <v>7011</v>
      </c>
    </row>
    <row r="2745" spans="1:2" ht="12.75" customHeight="1">
      <c r="A2745" s="36" t="s">
        <v>2777</v>
      </c>
      <c r="B2745" s="35" t="s">
        <v>7012</v>
      </c>
    </row>
    <row r="2746" spans="1:2" ht="12.75" customHeight="1">
      <c r="A2746" s="35" t="s">
        <v>2778</v>
      </c>
      <c r="B2746" s="35" t="s">
        <v>7013</v>
      </c>
    </row>
    <row r="2747" spans="1:2" ht="12.75" customHeight="1">
      <c r="A2747" s="36" t="s">
        <v>2779</v>
      </c>
      <c r="B2747" s="35" t="s">
        <v>7014</v>
      </c>
    </row>
    <row r="2748" spans="1:2" ht="12.75" customHeight="1">
      <c r="A2748" s="35" t="s">
        <v>2780</v>
      </c>
      <c r="B2748" s="35" t="s">
        <v>7015</v>
      </c>
    </row>
    <row r="2749" spans="1:2" ht="12.75" customHeight="1">
      <c r="A2749" s="36" t="s">
        <v>2781</v>
      </c>
      <c r="B2749" s="35" t="s">
        <v>7016</v>
      </c>
    </row>
    <row r="2750" spans="1:2" ht="12.75" customHeight="1">
      <c r="A2750" s="35" t="s">
        <v>2782</v>
      </c>
      <c r="B2750" s="35" t="s">
        <v>7017</v>
      </c>
    </row>
    <row r="2751" spans="1:2" ht="12.75" customHeight="1">
      <c r="A2751" s="36" t="s">
        <v>2783</v>
      </c>
      <c r="B2751" s="35" t="s">
        <v>7018</v>
      </c>
    </row>
    <row r="2752" spans="1:2" ht="12.75" customHeight="1">
      <c r="A2752" s="35" t="s">
        <v>2784</v>
      </c>
      <c r="B2752" s="35" t="s">
        <v>7019</v>
      </c>
    </row>
    <row r="2753" spans="1:2" ht="12.75" customHeight="1">
      <c r="A2753" s="36" t="s">
        <v>2785</v>
      </c>
      <c r="B2753" s="35" t="s">
        <v>7020</v>
      </c>
    </row>
    <row r="2754" spans="1:2" ht="12.75" customHeight="1">
      <c r="A2754" s="35" t="s">
        <v>2786</v>
      </c>
      <c r="B2754" s="35" t="s">
        <v>7021</v>
      </c>
    </row>
    <row r="2755" spans="1:2" ht="12.75" customHeight="1">
      <c r="A2755" s="36" t="s">
        <v>2787</v>
      </c>
      <c r="B2755" s="35" t="s">
        <v>7004</v>
      </c>
    </row>
    <row r="2756" spans="1:2" ht="12.75" customHeight="1">
      <c r="A2756" s="35" t="s">
        <v>2788</v>
      </c>
      <c r="B2756" s="35" t="s">
        <v>7005</v>
      </c>
    </row>
    <row r="2757" spans="1:2" ht="12.75" customHeight="1">
      <c r="A2757" s="36" t="s">
        <v>2789</v>
      </c>
      <c r="B2757" s="35" t="s">
        <v>7006</v>
      </c>
    </row>
    <row r="2758" spans="1:2" ht="12.75" customHeight="1">
      <c r="A2758" s="35" t="s">
        <v>2790</v>
      </c>
      <c r="B2758" s="35" t="s">
        <v>7007</v>
      </c>
    </row>
    <row r="2759" spans="1:2" ht="12.75" customHeight="1">
      <c r="A2759" s="36" t="s">
        <v>2791</v>
      </c>
      <c r="B2759" s="35" t="s">
        <v>7008</v>
      </c>
    </row>
    <row r="2760" spans="1:2" ht="12.75" customHeight="1">
      <c r="A2760" s="35" t="s">
        <v>2792</v>
      </c>
      <c r="B2760" s="35" t="s">
        <v>7009</v>
      </c>
    </row>
    <row r="2761" spans="1:2" ht="12.75" customHeight="1">
      <c r="A2761" s="36" t="s">
        <v>2793</v>
      </c>
      <c r="B2761" s="35" t="s">
        <v>7010</v>
      </c>
    </row>
    <row r="2762" spans="1:2" ht="12.75" customHeight="1">
      <c r="A2762" s="35" t="s">
        <v>2794</v>
      </c>
      <c r="B2762" s="35" t="s">
        <v>7011</v>
      </c>
    </row>
    <row r="2763" spans="1:2" ht="12.75" customHeight="1">
      <c r="A2763" s="36" t="s">
        <v>2795</v>
      </c>
      <c r="B2763" s="35" t="s">
        <v>7012</v>
      </c>
    </row>
    <row r="2764" spans="1:2" ht="12.75" customHeight="1">
      <c r="A2764" s="35" t="s">
        <v>2796</v>
      </c>
      <c r="B2764" s="35" t="s">
        <v>7013</v>
      </c>
    </row>
    <row r="2765" spans="1:2" ht="12.75" customHeight="1">
      <c r="A2765" s="36" t="s">
        <v>2797</v>
      </c>
      <c r="B2765" s="35" t="s">
        <v>7014</v>
      </c>
    </row>
    <row r="2766" spans="1:2" ht="12.75" customHeight="1">
      <c r="A2766" s="35" t="s">
        <v>2798</v>
      </c>
      <c r="B2766" s="35" t="s">
        <v>7015</v>
      </c>
    </row>
    <row r="2767" spans="1:2" ht="12.75" customHeight="1">
      <c r="A2767" s="36" t="s">
        <v>2799</v>
      </c>
      <c r="B2767" s="35" t="s">
        <v>7016</v>
      </c>
    </row>
    <row r="2768" spans="1:2" ht="12.75" customHeight="1">
      <c r="A2768" s="35" t="s">
        <v>2800</v>
      </c>
      <c r="B2768" s="35" t="s">
        <v>7017</v>
      </c>
    </row>
    <row r="2769" spans="1:2" ht="12.75" customHeight="1">
      <c r="A2769" s="36" t="s">
        <v>2801</v>
      </c>
      <c r="B2769" s="35" t="s">
        <v>7018</v>
      </c>
    </row>
    <row r="2770" spans="1:2" ht="12.75" customHeight="1">
      <c r="A2770" s="35" t="s">
        <v>2802</v>
      </c>
      <c r="B2770" s="35" t="s">
        <v>7019</v>
      </c>
    </row>
    <row r="2771" spans="1:2" ht="12.75" customHeight="1">
      <c r="A2771" s="36" t="s">
        <v>2803</v>
      </c>
      <c r="B2771" s="35" t="s">
        <v>7020</v>
      </c>
    </row>
    <row r="2772" spans="1:2" ht="12.75" customHeight="1">
      <c r="A2772" s="35" t="s">
        <v>2804</v>
      </c>
      <c r="B2772" s="35" t="s">
        <v>7021</v>
      </c>
    </row>
    <row r="2773" spans="1:2" ht="12.75" customHeight="1">
      <c r="A2773" s="37" t="s">
        <v>1940</v>
      </c>
      <c r="B2773" s="35" t="s">
        <v>7022</v>
      </c>
    </row>
    <row r="2774" spans="1:2" ht="12.75" customHeight="1">
      <c r="A2774" s="38" t="s">
        <v>1941</v>
      </c>
      <c r="B2774" s="35" t="s">
        <v>7023</v>
      </c>
    </row>
    <row r="2775" spans="1:2" ht="12.75" customHeight="1">
      <c r="A2775" s="37" t="s">
        <v>1942</v>
      </c>
      <c r="B2775" s="35" t="s">
        <v>7024</v>
      </c>
    </row>
    <row r="2776" spans="1:2" ht="12.75" customHeight="1">
      <c r="A2776" s="38" t="s">
        <v>1943</v>
      </c>
      <c r="B2776" s="35" t="s">
        <v>7025</v>
      </c>
    </row>
    <row r="2777" spans="1:2" ht="12.75" customHeight="1">
      <c r="A2777" s="37" t="s">
        <v>1944</v>
      </c>
      <c r="B2777" s="35" t="s">
        <v>7026</v>
      </c>
    </row>
    <row r="2778" spans="1:2" ht="12.75" customHeight="1">
      <c r="A2778" s="38" t="s">
        <v>1945</v>
      </c>
      <c r="B2778" s="35" t="s">
        <v>7027</v>
      </c>
    </row>
    <row r="2779" spans="1:2" ht="12.75" customHeight="1">
      <c r="A2779" s="37" t="s">
        <v>1946</v>
      </c>
      <c r="B2779" s="35" t="s">
        <v>7028</v>
      </c>
    </row>
    <row r="2780" spans="1:2" ht="12.75" customHeight="1">
      <c r="A2780" s="38" t="s">
        <v>1947</v>
      </c>
      <c r="B2780" s="35" t="s">
        <v>7029</v>
      </c>
    </row>
    <row r="2781" spans="1:2" ht="12.75" customHeight="1">
      <c r="A2781" s="37" t="s">
        <v>1948</v>
      </c>
      <c r="B2781" s="35" t="s">
        <v>7030</v>
      </c>
    </row>
    <row r="2782" spans="1:2" ht="12.75" customHeight="1">
      <c r="A2782" s="38" t="s">
        <v>1949</v>
      </c>
      <c r="B2782" s="35" t="s">
        <v>7031</v>
      </c>
    </row>
    <row r="2783" spans="1:2" ht="12.75" customHeight="1">
      <c r="A2783" s="37" t="s">
        <v>1950</v>
      </c>
      <c r="B2783" s="35" t="s">
        <v>7032</v>
      </c>
    </row>
    <row r="2784" spans="1:2" ht="12.75" customHeight="1">
      <c r="A2784" s="38" t="s">
        <v>1951</v>
      </c>
      <c r="B2784" s="35" t="s">
        <v>7033</v>
      </c>
    </row>
    <row r="2785" spans="1:2" ht="12.75" customHeight="1">
      <c r="A2785" s="37" t="s">
        <v>1952</v>
      </c>
      <c r="B2785" s="35" t="s">
        <v>7034</v>
      </c>
    </row>
    <row r="2786" spans="1:2" ht="12.75" customHeight="1">
      <c r="A2786" s="38" t="s">
        <v>1953</v>
      </c>
      <c r="B2786" s="35" t="s">
        <v>7035</v>
      </c>
    </row>
    <row r="2787" spans="1:2" ht="12.75" customHeight="1">
      <c r="A2787" s="37" t="s">
        <v>1954</v>
      </c>
      <c r="B2787" s="35" t="s">
        <v>7036</v>
      </c>
    </row>
    <row r="2788" spans="1:2" ht="12.75" customHeight="1">
      <c r="A2788" s="38" t="s">
        <v>1955</v>
      </c>
      <c r="B2788" s="35" t="s">
        <v>7037</v>
      </c>
    </row>
    <row r="2789" spans="1:2" ht="12.75" customHeight="1">
      <c r="A2789" s="37" t="s">
        <v>1956</v>
      </c>
      <c r="B2789" s="35" t="s">
        <v>7038</v>
      </c>
    </row>
    <row r="2790" spans="1:2" ht="12.75" customHeight="1">
      <c r="A2790" s="38" t="s">
        <v>1957</v>
      </c>
      <c r="B2790" s="35" t="s">
        <v>7039</v>
      </c>
    </row>
    <row r="2791" spans="1:2" ht="12.75" customHeight="1">
      <c r="A2791" s="37" t="s">
        <v>1958</v>
      </c>
      <c r="B2791" s="35" t="s">
        <v>7040</v>
      </c>
    </row>
    <row r="2792" spans="1:2" ht="12.75" customHeight="1">
      <c r="A2792" s="38" t="s">
        <v>1959</v>
      </c>
      <c r="B2792" s="35" t="s">
        <v>7041</v>
      </c>
    </row>
    <row r="2793" spans="1:2" ht="12.75" customHeight="1">
      <c r="A2793" s="37" t="s">
        <v>2805</v>
      </c>
      <c r="B2793" s="35" t="s">
        <v>2878</v>
      </c>
    </row>
    <row r="2794" spans="1:2" ht="12.75" customHeight="1">
      <c r="A2794" s="38" t="s">
        <v>2806</v>
      </c>
      <c r="B2794" s="35" t="s">
        <v>2878</v>
      </c>
    </row>
    <row r="2795" spans="1:2" ht="12.75" customHeight="1">
      <c r="A2795" s="37" t="s">
        <v>2807</v>
      </c>
      <c r="B2795" s="35" t="s">
        <v>2878</v>
      </c>
    </row>
    <row r="2796" spans="1:2" ht="12.75" customHeight="1">
      <c r="A2796" s="38" t="s">
        <v>2808</v>
      </c>
      <c r="B2796" s="35" t="s">
        <v>2878</v>
      </c>
    </row>
    <row r="2797" spans="1:2" ht="12.75" customHeight="1">
      <c r="A2797" s="37" t="s">
        <v>2809</v>
      </c>
      <c r="B2797" s="35" t="s">
        <v>2878</v>
      </c>
    </row>
    <row r="2798" spans="1:2" ht="12.75" customHeight="1">
      <c r="A2798" s="38" t="s">
        <v>2810</v>
      </c>
      <c r="B2798" s="35" t="s">
        <v>2878</v>
      </c>
    </row>
    <row r="2799" spans="1:2" ht="12.75" customHeight="1">
      <c r="A2799" s="37" t="s">
        <v>2811</v>
      </c>
      <c r="B2799" s="35" t="s">
        <v>2878</v>
      </c>
    </row>
    <row r="2800" spans="1:2" ht="12.75" customHeight="1">
      <c r="A2800" s="38" t="s">
        <v>2812</v>
      </c>
      <c r="B2800" s="35" t="s">
        <v>2878</v>
      </c>
    </row>
    <row r="2801" spans="1:2" ht="12.75" customHeight="1">
      <c r="A2801" s="37" t="s">
        <v>2813</v>
      </c>
      <c r="B2801" s="35" t="s">
        <v>2878</v>
      </c>
    </row>
    <row r="2802" spans="1:2" ht="12.75" customHeight="1">
      <c r="A2802" s="38" t="s">
        <v>2814</v>
      </c>
      <c r="B2802" s="35" t="s">
        <v>2878</v>
      </c>
    </row>
    <row r="2803" spans="1:2" ht="12.75" customHeight="1">
      <c r="A2803" s="37" t="s">
        <v>2815</v>
      </c>
      <c r="B2803" s="35" t="s">
        <v>2878</v>
      </c>
    </row>
    <row r="2804" spans="1:2" ht="12.75" customHeight="1">
      <c r="A2804" s="38" t="s">
        <v>2816</v>
      </c>
      <c r="B2804" s="35" t="s">
        <v>2878</v>
      </c>
    </row>
    <row r="2805" spans="1:2" ht="12.75" customHeight="1">
      <c r="A2805" s="37" t="s">
        <v>2817</v>
      </c>
      <c r="B2805" s="35" t="s">
        <v>2878</v>
      </c>
    </row>
    <row r="2806" spans="1:2" ht="12.75" customHeight="1">
      <c r="A2806" s="38" t="s">
        <v>2818</v>
      </c>
      <c r="B2806" s="35" t="s">
        <v>2878</v>
      </c>
    </row>
    <row r="2807" spans="1:2" ht="12.75" customHeight="1">
      <c r="A2807" s="37" t="s">
        <v>2819</v>
      </c>
      <c r="B2807" s="35" t="s">
        <v>2878</v>
      </c>
    </row>
    <row r="2808" spans="1:2" ht="12.75" customHeight="1">
      <c r="A2808" s="38" t="s">
        <v>2820</v>
      </c>
      <c r="B2808" s="35" t="s">
        <v>2878</v>
      </c>
    </row>
    <row r="2809" spans="1:2" ht="12.75" customHeight="1">
      <c r="A2809" s="37" t="s">
        <v>2821</v>
      </c>
      <c r="B2809" s="35" t="s">
        <v>2878</v>
      </c>
    </row>
    <row r="2810" spans="1:2" ht="12.75" customHeight="1">
      <c r="A2810" s="38" t="s">
        <v>2822</v>
      </c>
      <c r="B2810" s="35" t="s">
        <v>2878</v>
      </c>
    </row>
    <row r="2811" spans="1:2" ht="12.75" customHeight="1">
      <c r="A2811" s="37" t="s">
        <v>2823</v>
      </c>
      <c r="B2811" s="35" t="s">
        <v>2878</v>
      </c>
    </row>
    <row r="2812" spans="1:2" ht="12.75" customHeight="1">
      <c r="A2812" s="38" t="s">
        <v>2824</v>
      </c>
      <c r="B2812" s="35" t="s">
        <v>2878</v>
      </c>
    </row>
    <row r="2813" spans="1:2" ht="12.75" customHeight="1">
      <c r="A2813" s="37" t="s">
        <v>2825</v>
      </c>
      <c r="B2813" s="35" t="s">
        <v>2878</v>
      </c>
    </row>
    <row r="2814" spans="1:2" ht="12.75" customHeight="1">
      <c r="A2814" s="38" t="s">
        <v>2826</v>
      </c>
      <c r="B2814" s="35" t="s">
        <v>2878</v>
      </c>
    </row>
    <row r="2815" spans="1:2" ht="12.75" customHeight="1">
      <c r="A2815" s="37" t="s">
        <v>2827</v>
      </c>
      <c r="B2815" s="35" t="s">
        <v>2878</v>
      </c>
    </row>
    <row r="2816" spans="1:2" ht="12.75" customHeight="1">
      <c r="A2816" s="38" t="s">
        <v>2828</v>
      </c>
      <c r="B2816" s="35" t="s">
        <v>2878</v>
      </c>
    </row>
    <row r="2817" spans="1:2" ht="12.75" customHeight="1">
      <c r="A2817" s="37" t="s">
        <v>2829</v>
      </c>
      <c r="B2817" s="35" t="s">
        <v>2878</v>
      </c>
    </row>
    <row r="2818" spans="1:2" ht="12.75" customHeight="1">
      <c r="A2818" s="38" t="s">
        <v>2830</v>
      </c>
      <c r="B2818" s="35" t="s">
        <v>2878</v>
      </c>
    </row>
    <row r="2819" spans="1:2" ht="12.75" customHeight="1">
      <c r="A2819" s="37" t="s">
        <v>2831</v>
      </c>
      <c r="B2819" s="35" t="s">
        <v>2878</v>
      </c>
    </row>
    <row r="2820" spans="1:2" ht="12.75" customHeight="1">
      <c r="A2820" s="38" t="s">
        <v>2832</v>
      </c>
      <c r="B2820" s="35" t="s">
        <v>2878</v>
      </c>
    </row>
    <row r="2821" spans="1:2" ht="12.75" customHeight="1">
      <c r="A2821" s="37" t="s">
        <v>2833</v>
      </c>
      <c r="B2821" s="35" t="s">
        <v>2878</v>
      </c>
    </row>
    <row r="2822" spans="1:2" ht="12.75" customHeight="1">
      <c r="A2822" s="38" t="s">
        <v>2834</v>
      </c>
      <c r="B2822" s="35" t="s">
        <v>2878</v>
      </c>
    </row>
    <row r="2823" spans="1:2" ht="12.75" customHeight="1">
      <c r="A2823" s="37" t="s">
        <v>2835</v>
      </c>
      <c r="B2823" s="35" t="s">
        <v>2878</v>
      </c>
    </row>
    <row r="2824" spans="1:2" ht="12.75" customHeight="1">
      <c r="A2824" s="38" t="s">
        <v>2836</v>
      </c>
      <c r="B2824" s="35" t="s">
        <v>2878</v>
      </c>
    </row>
    <row r="2825" spans="1:2" ht="12.75" customHeight="1">
      <c r="A2825" s="37" t="s">
        <v>2837</v>
      </c>
      <c r="B2825" s="35" t="s">
        <v>2878</v>
      </c>
    </row>
    <row r="2826" spans="1:2" ht="12.75" customHeight="1">
      <c r="A2826" s="38" t="s">
        <v>2838</v>
      </c>
      <c r="B2826" s="35" t="s">
        <v>2878</v>
      </c>
    </row>
    <row r="2827" spans="1:2" ht="12.75" customHeight="1">
      <c r="A2827" s="37" t="s">
        <v>2839</v>
      </c>
      <c r="B2827" s="35" t="s">
        <v>2878</v>
      </c>
    </row>
    <row r="2828" spans="1:2" ht="12.75" customHeight="1">
      <c r="A2828" s="38" t="s">
        <v>2840</v>
      </c>
      <c r="B2828" s="35" t="s">
        <v>2878</v>
      </c>
    </row>
    <row r="2829" spans="1:2" ht="12.75" customHeight="1">
      <c r="A2829" s="37" t="s">
        <v>2841</v>
      </c>
      <c r="B2829" s="35" t="s">
        <v>2878</v>
      </c>
    </row>
    <row r="2830" spans="1:2" ht="12.75" customHeight="1">
      <c r="A2830" s="38" t="s">
        <v>2842</v>
      </c>
      <c r="B2830" s="35" t="s">
        <v>2878</v>
      </c>
    </row>
    <row r="2831" spans="1:2" ht="12.75" customHeight="1">
      <c r="A2831" s="37" t="s">
        <v>2843</v>
      </c>
      <c r="B2831" s="35" t="s">
        <v>2878</v>
      </c>
    </row>
    <row r="2832" spans="1:2" ht="12.75" customHeight="1">
      <c r="A2832" s="38" t="s">
        <v>2844</v>
      </c>
      <c r="B2832" s="35" t="s">
        <v>2878</v>
      </c>
    </row>
    <row r="2833" spans="1:2" ht="12.75" customHeight="1">
      <c r="A2833" s="37" t="s">
        <v>2845</v>
      </c>
      <c r="B2833" s="35" t="s">
        <v>2878</v>
      </c>
    </row>
    <row r="2834" spans="1:2" ht="12.75" customHeight="1">
      <c r="A2834" s="38" t="s">
        <v>2846</v>
      </c>
      <c r="B2834" s="35" t="s">
        <v>2878</v>
      </c>
    </row>
    <row r="2835" spans="1:2" ht="12.75" customHeight="1">
      <c r="A2835" s="37" t="s">
        <v>2847</v>
      </c>
      <c r="B2835" s="35" t="s">
        <v>2878</v>
      </c>
    </row>
    <row r="2836" spans="1:2" ht="12.75" customHeight="1">
      <c r="A2836" s="38" t="s">
        <v>2848</v>
      </c>
      <c r="B2836" s="35" t="s">
        <v>2878</v>
      </c>
    </row>
    <row r="2837" spans="1:2" ht="12.75" customHeight="1">
      <c r="A2837" s="37" t="s">
        <v>2849</v>
      </c>
      <c r="B2837" s="35" t="s">
        <v>2878</v>
      </c>
    </row>
    <row r="2838" spans="1:2" ht="12.75" customHeight="1">
      <c r="A2838" s="38" t="s">
        <v>2850</v>
      </c>
      <c r="B2838" s="35" t="s">
        <v>2878</v>
      </c>
    </row>
    <row r="2839" spans="1:2" ht="12.75" customHeight="1">
      <c r="A2839" s="37" t="s">
        <v>2851</v>
      </c>
      <c r="B2839" s="35" t="s">
        <v>2878</v>
      </c>
    </row>
    <row r="2840" spans="1:2" ht="12.75" customHeight="1">
      <c r="A2840" s="38" t="s">
        <v>2852</v>
      </c>
      <c r="B2840" s="35" t="s">
        <v>2878</v>
      </c>
    </row>
    <row r="2841" spans="1:2" ht="12.75" customHeight="1">
      <c r="A2841" s="37" t="s">
        <v>2853</v>
      </c>
      <c r="B2841" s="35" t="s">
        <v>2878</v>
      </c>
    </row>
    <row r="2842" spans="1:2" ht="12.75" customHeight="1">
      <c r="A2842" s="38" t="s">
        <v>2854</v>
      </c>
      <c r="B2842" s="35" t="s">
        <v>2878</v>
      </c>
    </row>
    <row r="2843" spans="1:2" ht="12.75" customHeight="1">
      <c r="A2843" s="37" t="s">
        <v>2855</v>
      </c>
      <c r="B2843" s="35" t="s">
        <v>2878</v>
      </c>
    </row>
    <row r="2844" spans="1:2" ht="12.75" customHeight="1">
      <c r="A2844" s="38" t="s">
        <v>2856</v>
      </c>
      <c r="B2844" s="35" t="s">
        <v>2878</v>
      </c>
    </row>
    <row r="2845" spans="1:2" ht="12.75" customHeight="1">
      <c r="A2845" s="37" t="s">
        <v>2857</v>
      </c>
      <c r="B2845" s="35" t="s">
        <v>2878</v>
      </c>
    </row>
    <row r="2846" spans="1:2" ht="12.75" customHeight="1">
      <c r="A2846" s="38" t="s">
        <v>2858</v>
      </c>
      <c r="B2846" s="35" t="s">
        <v>2878</v>
      </c>
    </row>
    <row r="2847" spans="1:2" ht="12.75" customHeight="1">
      <c r="A2847" s="37" t="s">
        <v>2859</v>
      </c>
      <c r="B2847" s="35" t="s">
        <v>2878</v>
      </c>
    </row>
    <row r="2848" spans="1:2" ht="12.75" customHeight="1">
      <c r="A2848" s="38" t="s">
        <v>2860</v>
      </c>
      <c r="B2848" s="35" t="s">
        <v>2878</v>
      </c>
    </row>
    <row r="2849" spans="1:2" ht="12.75" customHeight="1">
      <c r="A2849" s="37" t="s">
        <v>2861</v>
      </c>
      <c r="B2849" s="35" t="s">
        <v>2878</v>
      </c>
    </row>
    <row r="2850" spans="1:2" ht="12.75" customHeight="1">
      <c r="A2850" s="38" t="s">
        <v>2862</v>
      </c>
      <c r="B2850" s="35" t="s">
        <v>2878</v>
      </c>
    </row>
    <row r="2851" spans="1:2" ht="12.75" customHeight="1">
      <c r="A2851" s="37" t="s">
        <v>2863</v>
      </c>
      <c r="B2851" s="35" t="s">
        <v>2878</v>
      </c>
    </row>
    <row r="2852" spans="1:2" ht="12.75" customHeight="1">
      <c r="A2852" s="38" t="s">
        <v>2864</v>
      </c>
      <c r="B2852" s="35" t="s">
        <v>2878</v>
      </c>
    </row>
  </sheetData>
  <autoFilter ref="A1:B2852" xr:uid="{00000000-0009-0000-0000-000004000000}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908861C51B8B40954C6FA369A3D5AB" ma:contentTypeVersion="13" ma:contentTypeDescription="Crear nuevo documento." ma:contentTypeScope="" ma:versionID="90d106c70a9a9c5d725b68c79d13a221">
  <xsd:schema xmlns:xsd="http://www.w3.org/2001/XMLSchema" xmlns:xs="http://www.w3.org/2001/XMLSchema" xmlns:p="http://schemas.microsoft.com/office/2006/metadata/properties" xmlns:ns2="3fb66916-e76c-4d03-ae05-5e8b00f44c30" xmlns:ns3="d07e69a6-4c47-4689-8a4b-b6455870e7f8" targetNamespace="http://schemas.microsoft.com/office/2006/metadata/properties" ma:root="true" ma:fieldsID="1f603ab5bef08bbdefc45c9627f472bf" ns2:_="" ns3:_="">
    <xsd:import namespace="3fb66916-e76c-4d03-ae05-5e8b00f44c30"/>
    <xsd:import namespace="d07e69a6-4c47-4689-8a4b-b6455870e7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66916-e76c-4d03-ae05-5e8b00f44c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cf2e2193-c6c8-4d71-aed0-f277e4c0f1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e69a6-4c47-4689-8a4b-b6455870e7f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c67a85d-8da8-41f3-a4cf-b0b550611004}" ma:internalName="TaxCatchAll" ma:showField="CatchAllData" ma:web="d07e69a6-4c47-4689-8a4b-b6455870e7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b66916-e76c-4d03-ae05-5e8b00f44c30">
      <Terms xmlns="http://schemas.microsoft.com/office/infopath/2007/PartnerControls"/>
    </lcf76f155ced4ddcb4097134ff3c332f>
    <TaxCatchAll xmlns="d07e69a6-4c47-4689-8a4b-b6455870e7f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7CA958C-90A3-43A8-97AB-C3D446575C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b66916-e76c-4d03-ae05-5e8b00f44c30"/>
    <ds:schemaRef ds:uri="d07e69a6-4c47-4689-8a4b-b6455870e7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CBB526-8546-4C55-8473-63E6DE616B2F}">
  <ds:schemaRefs>
    <ds:schemaRef ds:uri="http://schemas.microsoft.com/office/2006/metadata/properties"/>
    <ds:schemaRef ds:uri="http://schemas.microsoft.com/office/infopath/2007/PartnerControls"/>
    <ds:schemaRef ds:uri="3fb66916-e76c-4d03-ae05-5e8b00f44c30"/>
    <ds:schemaRef ds:uri="d07e69a6-4c47-4689-8a4b-b6455870e7f8"/>
  </ds:schemaRefs>
</ds:datastoreItem>
</file>

<file path=customXml/itemProps3.xml><?xml version="1.0" encoding="utf-8"?>
<ds:datastoreItem xmlns:ds="http://schemas.openxmlformats.org/officeDocument/2006/customXml" ds:itemID="{F667072C-8EA1-474B-8313-D9E6EEEBB8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FE73509-19C7-4E2A-BE07-67017624F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ÍNDICE</vt:lpstr>
      <vt:lpstr>LISTA SABANA</vt:lpstr>
      <vt:lpstr>NUESTROS COMBOS</vt:lpstr>
      <vt:lpstr>BD</vt:lpstr>
      <vt:lpstr>LISTAS</vt:lpstr>
      <vt:lpstr>Imagen</vt:lpstr>
      <vt:lpstr>'LISTA SABANA'!Área_de_impresión</vt:lpstr>
      <vt:lpstr>BD!DatosExternos_1</vt:lpstr>
      <vt:lpstr>Imagen!DES.1</vt:lpstr>
      <vt:lpstr>DES.1</vt:lpstr>
      <vt:lpstr>Imagen!DES.2</vt:lpstr>
      <vt:lpstr>DES.2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 gordillo</dc:creator>
  <cp:lastModifiedBy>Maximiliano Gordillo</cp:lastModifiedBy>
  <dcterms:created xsi:type="dcterms:W3CDTF">2024-01-19T12:46:52Z</dcterms:created>
  <dcterms:modified xsi:type="dcterms:W3CDTF">2026-05-04T19:00:22Z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0x0101005A908861C51B8B40954C6FA369A3D5AB</vt:lpwstr>
  </property>
  <property fmtid="{D5CDD505-2E9C-101B-9397-08002B2CF9AE}" pid="3" name="MediaServiceImageTags">
    <vt:lpwstr/>
  </property>
</Properties>
</file>