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Maria\IB\metrics\"/>
    </mc:Choice>
  </mc:AlternateContent>
  <xr:revisionPtr revIDLastSave="0" documentId="13_ncr:1_{354E6CFA-8FC7-4145-A1D7-21C4B05742F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B18" i="1"/>
  <c r="J10" i="1"/>
  <c r="J11" i="1"/>
  <c r="C13" i="1"/>
  <c r="D13" i="1"/>
  <c r="E13" i="1"/>
  <c r="F13" i="1"/>
  <c r="G13" i="1"/>
  <c r="H13" i="1"/>
  <c r="I13" i="1"/>
  <c r="B13" i="1"/>
  <c r="C12" i="1"/>
  <c r="D12" i="1"/>
  <c r="E12" i="1"/>
  <c r="F12" i="1"/>
  <c r="G12" i="1"/>
  <c r="H12" i="1"/>
  <c r="I12" i="1"/>
  <c r="B12" i="1"/>
  <c r="J12" i="1" l="1"/>
  <c r="J13" i="1"/>
</calcChain>
</file>

<file path=xl/sharedStrings.xml><?xml version="1.0" encoding="utf-8"?>
<sst xmlns="http://schemas.openxmlformats.org/spreadsheetml/2006/main" count="19" uniqueCount="19">
  <si>
    <t>OverAll_CB</t>
  </si>
  <si>
    <t>inflection_point</t>
  </si>
  <si>
    <t>&gt;  100 UMI</t>
  </si>
  <si>
    <t>max_UMI_perCB</t>
  </si>
  <si>
    <t>mean_UMI(filt_by_BR)</t>
  </si>
  <si>
    <t>mean_UMI</t>
  </si>
  <si>
    <t>Solo1</t>
  </si>
  <si>
    <t>Solo2</t>
  </si>
  <si>
    <t>knee_point</t>
  </si>
  <si>
    <t xml:space="preserve">суммарный </t>
  </si>
  <si>
    <t>filtered_by_BR(inflection)</t>
  </si>
  <si>
    <t>filtered_by_ED</t>
  </si>
  <si>
    <t>ED_yes in (inflection, knee)</t>
  </si>
  <si>
    <t>ED_no in (inflection, knee)</t>
  </si>
  <si>
    <t>BR_yes_ED_yes &gt;inflection</t>
  </si>
  <si>
    <t>BR_yes_ED_no &gt;inflection</t>
  </si>
  <si>
    <t>yes/all &gt; inflection</t>
  </si>
  <si>
    <t>all in (inflection, knee)</t>
  </si>
  <si>
    <t>% EDyes/all (inflection, knee)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</si>
</sst>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0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2" fillId="3" borderId="0" xfId="2"/>
    <xf numFmtId="0" fontId="3" fillId="0" borderId="0" xfId="0" applyFont="1" applyAlignment="1">
      <alignment vertical="center"/>
    </xf>
    <xf numFmtId="3" fontId="3" fillId="0" borderId="0" xfId="0" applyNumberFormat="1" applyFont="1" applyAlignment="1">
      <alignment vertical="center"/>
    </xf>
    <xf numFmtId="0" fontId="0" fillId="0" borderId="0" xfId="0" applyFont="1"/>
    <xf numFmtId="168" fontId="3" fillId="0" borderId="0" xfId="0" applyNumberFormat="1" applyFont="1" applyAlignment="1">
      <alignment vertical="center"/>
    </xf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topLeftCell="A10" zoomScale="160" zoomScaleNormal="160" workbookViewId="0">
      <selection activeCell="B18" sqref="B18:I18"/>
    </sheetView>
  </sheetViews>
  <sheetFormatPr defaultRowHeight="14.5" x14ac:dyDescent="0.35"/>
  <cols>
    <col min="1" max="1" width="23.453125" customWidth="1"/>
    <col min="10" max="10" width="11.36328125" customWidth="1"/>
  </cols>
  <sheetData>
    <row r="1" spans="1:12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 t="s">
        <v>9</v>
      </c>
      <c r="K1" t="s">
        <v>6</v>
      </c>
      <c r="L1" t="s">
        <v>7</v>
      </c>
    </row>
    <row r="2" spans="1:12" x14ac:dyDescent="0.35">
      <c r="A2" t="s">
        <v>0</v>
      </c>
      <c r="B2">
        <v>63104</v>
      </c>
      <c r="C2">
        <v>55688</v>
      </c>
      <c r="D2">
        <v>98703</v>
      </c>
      <c r="E2">
        <v>65153</v>
      </c>
      <c r="F2">
        <v>48413</v>
      </c>
      <c r="G2">
        <v>42845</v>
      </c>
      <c r="H2">
        <v>64496</v>
      </c>
      <c r="I2">
        <v>47000</v>
      </c>
      <c r="K2">
        <v>55501</v>
      </c>
      <c r="L2">
        <v>37628</v>
      </c>
    </row>
    <row r="3" spans="1:12" x14ac:dyDescent="0.35">
      <c r="A3" t="s">
        <v>8</v>
      </c>
      <c r="B3">
        <v>921</v>
      </c>
      <c r="C3">
        <v>798</v>
      </c>
      <c r="D3">
        <v>2287</v>
      </c>
      <c r="E3">
        <v>2401</v>
      </c>
      <c r="F3">
        <v>511</v>
      </c>
      <c r="G3">
        <v>439</v>
      </c>
      <c r="H3">
        <v>1601</v>
      </c>
      <c r="I3">
        <v>1513</v>
      </c>
      <c r="K3">
        <v>4898</v>
      </c>
      <c r="L3">
        <v>3265</v>
      </c>
    </row>
    <row r="4" spans="1:12" x14ac:dyDescent="0.35">
      <c r="A4" t="s">
        <v>1</v>
      </c>
      <c r="B4">
        <v>409</v>
      </c>
      <c r="C4">
        <v>395</v>
      </c>
      <c r="D4">
        <v>1308</v>
      </c>
      <c r="E4">
        <v>1143</v>
      </c>
      <c r="F4">
        <v>325</v>
      </c>
      <c r="G4">
        <v>231</v>
      </c>
      <c r="H4">
        <v>646</v>
      </c>
      <c r="I4">
        <v>325</v>
      </c>
      <c r="K4">
        <v>843</v>
      </c>
      <c r="L4">
        <v>512</v>
      </c>
    </row>
    <row r="5" spans="1:12" x14ac:dyDescent="0.35">
      <c r="A5" t="s">
        <v>3</v>
      </c>
      <c r="B5">
        <v>6487</v>
      </c>
      <c r="C5">
        <v>4585</v>
      </c>
      <c r="D5">
        <v>47327</v>
      </c>
      <c r="E5">
        <v>19495</v>
      </c>
      <c r="F5">
        <v>3651</v>
      </c>
      <c r="G5">
        <v>2338</v>
      </c>
      <c r="H5">
        <v>21932</v>
      </c>
      <c r="I5">
        <v>11000</v>
      </c>
    </row>
    <row r="6" spans="1:12" x14ac:dyDescent="0.35">
      <c r="A6" t="s">
        <v>5</v>
      </c>
      <c r="B6">
        <v>97</v>
      </c>
      <c r="C6">
        <v>87</v>
      </c>
      <c r="D6">
        <v>145</v>
      </c>
      <c r="E6">
        <v>104</v>
      </c>
      <c r="F6">
        <v>71</v>
      </c>
      <c r="G6">
        <v>57</v>
      </c>
      <c r="H6">
        <v>108</v>
      </c>
      <c r="I6">
        <v>71</v>
      </c>
    </row>
    <row r="7" spans="1:12" x14ac:dyDescent="0.35">
      <c r="A7" t="s">
        <v>4</v>
      </c>
      <c r="B7">
        <v>1418</v>
      </c>
      <c r="C7">
        <v>1280</v>
      </c>
      <c r="D7">
        <v>5416</v>
      </c>
      <c r="E7">
        <v>3595</v>
      </c>
      <c r="F7">
        <v>764</v>
      </c>
      <c r="G7">
        <v>649</v>
      </c>
      <c r="H7">
        <v>2561</v>
      </c>
      <c r="I7">
        <v>1651</v>
      </c>
    </row>
    <row r="8" spans="1:12" ht="15" customHeight="1" x14ac:dyDescent="0.35">
      <c r="A8" t="s">
        <v>2</v>
      </c>
      <c r="B8">
        <v>8486</v>
      </c>
      <c r="C8">
        <v>6792</v>
      </c>
      <c r="D8">
        <v>15813</v>
      </c>
      <c r="E8">
        <v>9413</v>
      </c>
      <c r="F8">
        <v>6197</v>
      </c>
      <c r="G8">
        <v>4114</v>
      </c>
      <c r="H8">
        <v>9069</v>
      </c>
      <c r="I8">
        <v>3980</v>
      </c>
    </row>
    <row r="9" spans="1:12" ht="15" customHeight="1" x14ac:dyDescent="0.35">
      <c r="A9" t="s">
        <v>11</v>
      </c>
      <c r="B9">
        <v>6079</v>
      </c>
      <c r="C9">
        <v>4673</v>
      </c>
      <c r="D9">
        <v>12540</v>
      </c>
      <c r="E9">
        <v>7207</v>
      </c>
      <c r="F9">
        <v>4413</v>
      </c>
      <c r="G9">
        <v>2812</v>
      </c>
      <c r="H9">
        <v>7302</v>
      </c>
      <c r="I9">
        <v>2153</v>
      </c>
    </row>
    <row r="10" spans="1:12" x14ac:dyDescent="0.35">
      <c r="A10" t="s">
        <v>10</v>
      </c>
      <c r="B10">
        <v>3168</v>
      </c>
      <c r="C10">
        <v>2641</v>
      </c>
      <c r="D10">
        <v>1849</v>
      </c>
      <c r="E10">
        <v>1186</v>
      </c>
      <c r="F10">
        <v>3047</v>
      </c>
      <c r="G10">
        <v>2477</v>
      </c>
      <c r="H10">
        <v>1894</v>
      </c>
      <c r="I10">
        <v>1299</v>
      </c>
      <c r="J10">
        <f xml:space="preserve"> J11 +J12</f>
        <v>17561</v>
      </c>
      <c r="K10">
        <v>888</v>
      </c>
      <c r="L10">
        <v>667</v>
      </c>
    </row>
    <row r="11" spans="1:12" x14ac:dyDescent="0.35">
      <c r="A11" s="1" t="s">
        <v>14</v>
      </c>
      <c r="B11" s="1">
        <v>2737</v>
      </c>
      <c r="C11" s="1">
        <v>2265</v>
      </c>
      <c r="D11" s="1">
        <v>1848</v>
      </c>
      <c r="E11" s="1">
        <v>1146</v>
      </c>
      <c r="F11" s="1">
        <v>2484</v>
      </c>
      <c r="G11" s="1">
        <v>2037</v>
      </c>
      <c r="H11" s="1">
        <v>1644</v>
      </c>
      <c r="I11" s="1">
        <v>610</v>
      </c>
      <c r="J11">
        <f>SUM(B11:I11)</f>
        <v>14771</v>
      </c>
      <c r="K11" s="1">
        <v>768</v>
      </c>
      <c r="L11" s="1">
        <v>397</v>
      </c>
    </row>
    <row r="12" spans="1:12" x14ac:dyDescent="0.35">
      <c r="A12" s="2" t="s">
        <v>15</v>
      </c>
      <c r="B12" s="2">
        <f xml:space="preserve"> B10 - B11</f>
        <v>431</v>
      </c>
      <c r="C12" s="2">
        <f t="shared" ref="C12:I12" si="0" xml:space="preserve"> C10 - C11</f>
        <v>376</v>
      </c>
      <c r="D12" s="2">
        <f t="shared" si="0"/>
        <v>1</v>
      </c>
      <c r="E12" s="2">
        <f t="shared" si="0"/>
        <v>40</v>
      </c>
      <c r="F12" s="2">
        <f t="shared" si="0"/>
        <v>563</v>
      </c>
      <c r="G12" s="2">
        <f t="shared" si="0"/>
        <v>440</v>
      </c>
      <c r="H12" s="2">
        <f t="shared" si="0"/>
        <v>250</v>
      </c>
      <c r="I12" s="2">
        <f t="shared" si="0"/>
        <v>689</v>
      </c>
      <c r="J12" s="2">
        <f>SUM(B12:I12)</f>
        <v>2790</v>
      </c>
      <c r="K12" s="2">
        <v>120</v>
      </c>
      <c r="L12" s="2">
        <v>270</v>
      </c>
    </row>
    <row r="13" spans="1:12" x14ac:dyDescent="0.35">
      <c r="A13" t="s">
        <v>16</v>
      </c>
      <c r="B13">
        <f>B11/B10</f>
        <v>0.86395202020202022</v>
      </c>
      <c r="C13">
        <f t="shared" ref="C13:J13" si="1">C11/C10</f>
        <v>0.85762968572510412</v>
      </c>
      <c r="D13">
        <f t="shared" si="1"/>
        <v>0.99945916711736071</v>
      </c>
      <c r="E13">
        <f t="shared" si="1"/>
        <v>0.96627318718381117</v>
      </c>
      <c r="F13">
        <f t="shared" si="1"/>
        <v>0.81522809320643252</v>
      </c>
      <c r="G13">
        <f t="shared" si="1"/>
        <v>0.82236576503835279</v>
      </c>
      <c r="H13">
        <f t="shared" si="1"/>
        <v>0.86800422386483633</v>
      </c>
      <c r="I13">
        <f t="shared" si="1"/>
        <v>0.46959199384141648</v>
      </c>
      <c r="J13">
        <f>J11/J10</f>
        <v>0.84112522065941575</v>
      </c>
    </row>
    <row r="15" spans="1:12" x14ac:dyDescent="0.35">
      <c r="A15" t="s">
        <v>12</v>
      </c>
      <c r="B15" s="3">
        <v>176</v>
      </c>
      <c r="C15">
        <v>71</v>
      </c>
      <c r="D15">
        <v>267</v>
      </c>
      <c r="E15">
        <v>326</v>
      </c>
      <c r="F15">
        <v>24</v>
      </c>
      <c r="G15">
        <v>13</v>
      </c>
      <c r="H15">
        <v>379</v>
      </c>
      <c r="I15">
        <v>4</v>
      </c>
    </row>
    <row r="16" spans="1:12" x14ac:dyDescent="0.35">
      <c r="A16" t="s">
        <v>13</v>
      </c>
    </row>
    <row r="17" spans="1:9" x14ac:dyDescent="0.35">
      <c r="A17" t="s">
        <v>17</v>
      </c>
      <c r="B17" s="4">
        <v>607</v>
      </c>
      <c r="C17" s="5">
        <v>444</v>
      </c>
      <c r="D17" s="4">
        <v>268</v>
      </c>
      <c r="E17" s="5">
        <v>366</v>
      </c>
      <c r="F17" s="4">
        <v>586</v>
      </c>
      <c r="G17" s="5">
        <v>453</v>
      </c>
      <c r="H17" s="4">
        <v>625</v>
      </c>
      <c r="I17" s="5">
        <v>693</v>
      </c>
    </row>
    <row r="18" spans="1:9" x14ac:dyDescent="0.35">
      <c r="A18" t="s">
        <v>18</v>
      </c>
      <c r="B18" s="6">
        <f>B15/B17</f>
        <v>0.28995057660626028</v>
      </c>
      <c r="C18" s="6">
        <f t="shared" ref="C18:I18" si="2">C15/C17</f>
        <v>0.15990990990990991</v>
      </c>
      <c r="D18" s="6">
        <f t="shared" si="2"/>
        <v>0.99626865671641796</v>
      </c>
      <c r="E18" s="6">
        <f t="shared" si="2"/>
        <v>0.89071038251366119</v>
      </c>
      <c r="F18" s="6">
        <f t="shared" si="2"/>
        <v>4.0955631399317405E-2</v>
      </c>
      <c r="G18" s="6">
        <f t="shared" si="2"/>
        <v>2.8697571743929361E-2</v>
      </c>
      <c r="H18" s="6">
        <f t="shared" si="2"/>
        <v>0.60640000000000005</v>
      </c>
      <c r="I18" s="6">
        <f t="shared" si="2"/>
        <v>5.772005772005772E-3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</dc:creator>
  <cp:lastModifiedBy>user</cp:lastModifiedBy>
  <dcterms:created xsi:type="dcterms:W3CDTF">2024-05-03T11:15:55Z</dcterms:created>
  <dcterms:modified xsi:type="dcterms:W3CDTF">2024-05-09T17:46:09Z</dcterms:modified>
</cp:coreProperties>
</file>