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Проекты\UTMN\Lessons R UTMN\Laboratory work №1 Basics of Statistics\"/>
    </mc:Choice>
  </mc:AlternateContent>
  <xr:revisionPtr revIDLastSave="0" documentId="8_{CB628F40-4330-4759-845D-3CD39EE87F49}" xr6:coauthVersionLast="47" xr6:coauthVersionMax="47" xr10:uidLastSave="{00000000-0000-0000-0000-000000000000}"/>
  <bookViews>
    <workbookView xWindow="-120" yWindow="-120" windowWidth="29040" windowHeight="15720" xr2:uid="{50D0F9A3-16C8-4609-9855-6378DEB14057}"/>
  </bookViews>
  <sheets>
    <sheet name="Задание №1" sheetId="3" r:id="rId1"/>
    <sheet name="Задание №2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3" i="5" l="1"/>
  <c r="G14" i="5"/>
  <c r="G15" i="5"/>
  <c r="G16" i="5"/>
  <c r="G17" i="5"/>
  <c r="G18" i="5"/>
  <c r="G19" i="5"/>
  <c r="G12" i="5"/>
  <c r="D13" i="5"/>
  <c r="D14" i="5"/>
  <c r="D15" i="5"/>
  <c r="D16" i="5"/>
  <c r="D17" i="5"/>
  <c r="D18" i="5"/>
  <c r="D19" i="5"/>
  <c r="P2" i="3"/>
  <c r="P4" i="3"/>
  <c r="N7" i="5"/>
  <c r="C12" i="5" s="1"/>
  <c r="D12" i="5" s="1"/>
  <c r="F12" i="5" s="1"/>
  <c r="B13" i="5" l="1"/>
  <c r="C13" i="5" l="1"/>
  <c r="B14" i="5" s="1"/>
  <c r="F13" i="5"/>
  <c r="C14" i="5" l="1"/>
  <c r="B15" i="5" s="1"/>
  <c r="F14" i="5" l="1"/>
  <c r="C15" i="5"/>
  <c r="B16" i="5" s="1"/>
  <c r="F15" i="5" l="1"/>
  <c r="C16" i="5"/>
  <c r="B17" i="5" s="1"/>
  <c r="F16" i="5"/>
  <c r="C17" i="5" l="1"/>
  <c r="B18" i="5" s="1"/>
  <c r="F17" i="5" l="1"/>
  <c r="C18" i="5"/>
  <c r="B19" i="5" s="1"/>
  <c r="N6" i="5"/>
  <c r="N5" i="5"/>
  <c r="N4" i="5"/>
  <c r="N7" i="3"/>
  <c r="N6" i="3"/>
  <c r="P16" i="3"/>
  <c r="P14" i="3"/>
  <c r="P12" i="3"/>
  <c r="P10" i="3"/>
  <c r="P8" i="3"/>
  <c r="P6" i="3"/>
  <c r="C12" i="3"/>
  <c r="C13" i="3" s="1"/>
  <c r="D12" i="3"/>
  <c r="S3" i="3" s="1"/>
  <c r="E12" i="3"/>
  <c r="F12" i="3"/>
  <c r="G12" i="3"/>
  <c r="H12" i="3"/>
  <c r="I12" i="3"/>
  <c r="S8" i="3" s="1"/>
  <c r="J12" i="3"/>
  <c r="S9" i="3" s="1"/>
  <c r="K12" i="3"/>
  <c r="N5" i="3"/>
  <c r="N4" i="3"/>
  <c r="S2" i="3" l="1"/>
  <c r="F18" i="5"/>
  <c r="C19" i="5"/>
  <c r="F19" i="5" s="1"/>
  <c r="S6" i="3"/>
  <c r="S4" i="3"/>
  <c r="S5" i="3"/>
  <c r="S7" i="3"/>
  <c r="S10" i="3"/>
  <c r="N8" i="3" s="1"/>
  <c r="D13" i="3"/>
  <c r="D20" i="5" l="1"/>
  <c r="E13" i="3"/>
  <c r="F13" i="3" l="1"/>
  <c r="G13" i="3" l="1"/>
  <c r="H13" i="3" l="1"/>
  <c r="I13" i="3" l="1"/>
  <c r="J13" i="3" l="1"/>
  <c r="K13" i="3" l="1"/>
  <c r="J14" i="3" s="1"/>
  <c r="Q15" i="3" l="1"/>
  <c r="Q16" i="3"/>
  <c r="K14" i="3"/>
  <c r="C14" i="3"/>
  <c r="Q2" i="3" s="1"/>
  <c r="D14" i="3"/>
  <c r="E14" i="3"/>
  <c r="F14" i="3"/>
  <c r="G14" i="3"/>
  <c r="H14" i="3"/>
  <c r="I14" i="3"/>
  <c r="Q14" i="3" l="1"/>
  <c r="Q13" i="3"/>
  <c r="Q12" i="3"/>
  <c r="Q11" i="3"/>
  <c r="Q9" i="3"/>
  <c r="Q10" i="3"/>
  <c r="Q8" i="3"/>
  <c r="Q7" i="3"/>
  <c r="Q6" i="3"/>
  <c r="Q5" i="3"/>
  <c r="Q3" i="3"/>
  <c r="Q4" i="3"/>
  <c r="Q18" i="3"/>
  <c r="Q17" i="3"/>
</calcChain>
</file>

<file path=xl/sharedStrings.xml><?xml version="1.0" encoding="utf-8"?>
<sst xmlns="http://schemas.openxmlformats.org/spreadsheetml/2006/main" count="32" uniqueCount="25">
  <si>
    <t>Дискретный вариационный ряд</t>
  </si>
  <si>
    <t>Вариант</t>
  </si>
  <si>
    <t>Частота</t>
  </si>
  <si>
    <t>Кумулянта</t>
  </si>
  <si>
    <t>Исходные данные</t>
  </si>
  <si>
    <t>Xmin</t>
  </si>
  <si>
    <t>Xmax</t>
  </si>
  <si>
    <t>Задание №1</t>
  </si>
  <si>
    <t>Характеристика</t>
  </si>
  <si>
    <t>Значение</t>
  </si>
  <si>
    <t>Мат. ожидание</t>
  </si>
  <si>
    <t>Всего элементов</t>
  </si>
  <si>
    <t>Дисперсия</t>
  </si>
  <si>
    <t>Для эмп. функции</t>
  </si>
  <si>
    <t>Для дисперсии</t>
  </si>
  <si>
    <t>Задание №2</t>
  </si>
  <si>
    <t>№</t>
  </si>
  <si>
    <t>Интервал</t>
  </si>
  <si>
    <t>[</t>
  </si>
  <si>
    <t>)</t>
  </si>
  <si>
    <t>Шаг</t>
  </si>
  <si>
    <t>Всего:</t>
  </si>
  <si>
    <t>Эмпир. f</t>
  </si>
  <si>
    <t>w</t>
  </si>
  <si>
    <t>Сред. знач.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</si>
</sst>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i/>
      <sz val="11"/>
      <color theme="1" tint="0.499984740745262"/>
      <name val="Calibri"/>
      <family val="2"/>
      <charset val="204"/>
      <scheme val="minor"/>
    </font>
    <font>
      <sz val="11"/>
      <color theme="1" tint="0.499984740745262"/>
      <name val="Calibri"/>
      <family val="2"/>
      <charset val="204"/>
      <scheme val="minor"/>
    </font>
    <font>
      <i/>
      <sz val="11"/>
      <color theme="1" tint="0.49998474074526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164" fontId="0" fillId="0" borderId="1" xfId="0" applyNumberFormat="1" applyBorder="1"/>
    <xf numFmtId="166" fontId="0" fillId="0" borderId="1" xfId="0" applyNumberFormat="1" applyBorder="1"/>
    <xf numFmtId="1" fontId="0" fillId="0" borderId="0" xfId="0" applyNumberForma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" fontId="0" fillId="0" borderId="3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0" fontId="4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0" fontId="6" fillId="0" borderId="0" xfId="0" applyFont="1"/>
    <xf numFmtId="0" fontId="5" fillId="0" borderId="0" xfId="0" applyFont="1"/>
    <xf numFmtId="1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0" fontId="2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" fontId="1" fillId="0" borderId="1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№1'!$A$12</c:f>
              <c:strCache>
                <c:ptCount val="1"/>
                <c:pt idx="0">
                  <c:v>Частота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№1'!$C$11:$K$11</c:f>
              <c:numCache>
                <c:formatCode>General</c:formatCode>
                <c:ptCount val="9"/>
                <c:pt idx="0">
                  <c:v>20</c:v>
                </c:pt>
                <c:pt idx="1">
                  <c:v>25</c:v>
                </c:pt>
                <c:pt idx="2">
                  <c:v>32</c:v>
                </c:pt>
                <c:pt idx="3">
                  <c:v>35</c:v>
                </c:pt>
                <c:pt idx="4">
                  <c:v>37</c:v>
                </c:pt>
                <c:pt idx="5">
                  <c:v>39</c:v>
                </c:pt>
                <c:pt idx="6">
                  <c:v>43</c:v>
                </c:pt>
                <c:pt idx="7">
                  <c:v>44</c:v>
                </c:pt>
                <c:pt idx="8">
                  <c:v>45</c:v>
                </c:pt>
              </c:numCache>
            </c:numRef>
          </c:cat>
          <c:val>
            <c:numRef>
              <c:f>'Задание №1'!$C$12:$K$12</c:f>
              <c:numCache>
                <c:formatCode>General</c:formatCode>
                <c:ptCount val="9"/>
                <c:pt idx="0">
                  <c:v>5</c:v>
                </c:pt>
                <c:pt idx="1">
                  <c:v>8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3</c:v>
                </c:pt>
                <c:pt idx="6">
                  <c:v>4</c:v>
                </c:pt>
                <c:pt idx="7">
                  <c:v>1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FA-4712-8AC8-531A68C6F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9655696"/>
        <c:axId val="1269654032"/>
      </c:lineChart>
      <c:catAx>
        <c:axId val="1269655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54032"/>
        <c:crosses val="autoZero"/>
        <c:auto val="1"/>
        <c:lblAlgn val="ctr"/>
        <c:lblOffset val="100"/>
        <c:noMultiLvlLbl val="0"/>
      </c:catAx>
      <c:valAx>
        <c:axId val="1269654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26965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baseline="0">
                <a:effectLst/>
              </a:rPr>
              <a:t>Эмпирическая функция распределения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'Задание №1'!$A$14</c:f>
              <c:strCache>
                <c:ptCount val="1"/>
                <c:pt idx="0">
                  <c:v>Эмпир. 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'Задание №1'!$P$2:$P$18</c:f>
              <c:numCache>
                <c:formatCode>m/d/yyyy</c:formatCode>
                <c:ptCount val="17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6</c:v>
                </c:pt>
                <c:pt idx="9">
                  <c:v>6</c:v>
                </c:pt>
                <c:pt idx="10">
                  <c:v>7</c:v>
                </c:pt>
                <c:pt idx="11">
                  <c:v>7</c:v>
                </c:pt>
                <c:pt idx="12">
                  <c:v>8</c:v>
                </c:pt>
                <c:pt idx="13">
                  <c:v>8</c:v>
                </c:pt>
                <c:pt idx="14">
                  <c:v>9</c:v>
                </c:pt>
                <c:pt idx="15">
                  <c:v>9</c:v>
                </c:pt>
                <c:pt idx="16">
                  <c:v>10</c:v>
                </c:pt>
              </c:numCache>
            </c:numRef>
          </c:cat>
          <c:val>
            <c:numRef>
              <c:f>'Задание №1'!$Q$2:$Q$18</c:f>
              <c:numCache>
                <c:formatCode>0.000</c:formatCode>
                <c:ptCount val="17"/>
                <c:pt idx="0">
                  <c:v>0.1111111111111111</c:v>
                </c:pt>
                <c:pt idx="1">
                  <c:v>0.28888888888888886</c:v>
                </c:pt>
                <c:pt idx="2">
                  <c:v>0.28888888888888886</c:v>
                </c:pt>
                <c:pt idx="3">
                  <c:v>0.4</c:v>
                </c:pt>
                <c:pt idx="4">
                  <c:v>0.4</c:v>
                </c:pt>
                <c:pt idx="5">
                  <c:v>0.55555555555555558</c:v>
                </c:pt>
                <c:pt idx="6">
                  <c:v>0.55555555555555558</c:v>
                </c:pt>
                <c:pt idx="7">
                  <c:v>0.68888888888888888</c:v>
                </c:pt>
                <c:pt idx="8">
                  <c:v>0.68888888888888888</c:v>
                </c:pt>
                <c:pt idx="9">
                  <c:v>0.75555555555555554</c:v>
                </c:pt>
                <c:pt idx="10">
                  <c:v>0.75555555555555554</c:v>
                </c:pt>
                <c:pt idx="11">
                  <c:v>0.84444444444444444</c:v>
                </c:pt>
                <c:pt idx="12">
                  <c:v>0.84444444444444444</c:v>
                </c:pt>
                <c:pt idx="13">
                  <c:v>0.8666666666666667</c:v>
                </c:pt>
                <c:pt idx="14">
                  <c:v>0.8666666666666667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93-4FDE-906A-E5B37A0E5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7308832"/>
        <c:axId val="1877312160"/>
      </c:lineChart>
      <c:dateAx>
        <c:axId val="1877308832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1877312160"/>
        <c:crosses val="autoZero"/>
        <c:auto val="1"/>
        <c:lblOffset val="100"/>
        <c:baseTimeUnit val="days"/>
      </c:dateAx>
      <c:valAx>
        <c:axId val="187731216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7730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Полигон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'Задание №2'!$D$10</c:f>
              <c:strCache>
                <c:ptCount val="1"/>
                <c:pt idx="0">
                  <c:v>Частота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'Задание №2'!$G$12:$G$19</c:f>
              <c:numCache>
                <c:formatCode>0.0</c:formatCode>
                <c:ptCount val="8"/>
                <c:pt idx="0">
                  <c:v>3.5</c:v>
                </c:pt>
                <c:pt idx="1">
                  <c:v>4.5</c:v>
                </c:pt>
                <c:pt idx="2">
                  <c:v>5.5</c:v>
                </c:pt>
                <c:pt idx="3">
                  <c:v>6.5</c:v>
                </c:pt>
                <c:pt idx="4">
                  <c:v>7.5</c:v>
                </c:pt>
                <c:pt idx="5">
                  <c:v>8.5</c:v>
                </c:pt>
                <c:pt idx="6">
                  <c:v>9.5</c:v>
                </c:pt>
                <c:pt idx="7">
                  <c:v>10.5</c:v>
                </c:pt>
              </c:numCache>
            </c:numRef>
          </c:cat>
          <c:val>
            <c:numRef>
              <c:f>'Задание №2'!$D$12:$D$19</c:f>
              <c:numCache>
                <c:formatCode>General</c:formatCode>
                <c:ptCount val="8"/>
                <c:pt idx="0">
                  <c:v>3</c:v>
                </c:pt>
                <c:pt idx="1">
                  <c:v>0</c:v>
                </c:pt>
                <c:pt idx="2">
                  <c:v>7</c:v>
                </c:pt>
                <c:pt idx="3">
                  <c:v>0</c:v>
                </c:pt>
                <c:pt idx="4">
                  <c:v>4</c:v>
                </c:pt>
                <c:pt idx="5">
                  <c:v>13</c:v>
                </c:pt>
                <c:pt idx="6">
                  <c:v>12</c:v>
                </c:pt>
                <c:pt idx="7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C0-4035-8BFE-CA29B0EA0B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0492960"/>
        <c:axId val="1990489632"/>
      </c:barChart>
      <c:catAx>
        <c:axId val="1990492960"/>
        <c:scaling>
          <c:orientation val="minMax"/>
        </c:scaling>
        <c:delete val="0"/>
        <c:axPos val="b"/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0489632"/>
        <c:crosses val="autoZero"/>
        <c:auto val="1"/>
        <c:lblAlgn val="ctr"/>
        <c:lblOffset val="100"/>
        <c:noMultiLvlLbl val="0"/>
      </c:catAx>
      <c:valAx>
        <c:axId val="19904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049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4762</xdr:rowOff>
    </xdr:from>
    <xdr:to>
      <xdr:col>10</xdr:col>
      <xdr:colOff>428624</xdr:colOff>
      <xdr:row>31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42A0B03-8ECF-8E39-F298-5DB8DA62A1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31</xdr:row>
      <xdr:rowOff>4762</xdr:rowOff>
    </xdr:from>
    <xdr:to>
      <xdr:col>10</xdr:col>
      <xdr:colOff>428624</xdr:colOff>
      <xdr:row>45</xdr:row>
      <xdr:rowOff>80962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F4206395-298F-51D4-D6CF-B430F3C88D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4762</xdr:rowOff>
    </xdr:from>
    <xdr:to>
      <xdr:col>10</xdr:col>
      <xdr:colOff>428624</xdr:colOff>
      <xdr:row>36</xdr:row>
      <xdr:rowOff>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144C927-0879-C552-5ECB-13C89F97C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85120-914D-4769-A6A1-B5CD816779C5}">
  <dimension ref="A1:S18"/>
  <sheetViews>
    <sheetView tabSelected="1" workbookViewId="0">
      <selection activeCell="N7" sqref="N7"/>
    </sheetView>
  </sheetViews>
  <sheetFormatPr defaultRowHeight="15" x14ac:dyDescent="0.25"/>
  <cols>
    <col min="1" max="8" width="6.28515625" customWidth="1"/>
    <col min="9" max="12" width="6.42578125" customWidth="1"/>
    <col min="13" max="13" width="16.7109375" customWidth="1"/>
    <col min="14" max="14" width="10.42578125" customWidth="1"/>
    <col min="15" max="15" width="10.42578125" style="13" customWidth="1"/>
    <col min="16" max="16" width="10.85546875" style="15" customWidth="1"/>
    <col min="17" max="18" width="9.140625" style="15"/>
    <col min="19" max="19" width="15" style="15" customWidth="1"/>
  </cols>
  <sheetData>
    <row r="1" spans="1:19" ht="19.5" thickBot="1" x14ac:dyDescent="0.35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12"/>
      <c r="P1" s="22" t="s">
        <v>13</v>
      </c>
      <c r="Q1" s="22"/>
      <c r="S1" s="16" t="s">
        <v>14</v>
      </c>
    </row>
    <row r="2" spans="1:19" ht="15.75" thickTop="1" x14ac:dyDescent="0.25">
      <c r="P2" s="17">
        <f>P3</f>
        <v>2</v>
      </c>
      <c r="Q2" s="19">
        <f>C$14</f>
        <v>0.1111111111111111</v>
      </c>
      <c r="S2" s="18">
        <f>((C$11-$N$7)^2)*C$12</f>
        <v>980</v>
      </c>
    </row>
    <row r="3" spans="1:19" x14ac:dyDescent="0.25">
      <c r="A3" s="23" t="s">
        <v>4</v>
      </c>
      <c r="B3" s="23"/>
      <c r="C3" s="23"/>
      <c r="D3" s="23"/>
      <c r="E3" s="23"/>
      <c r="F3" s="23"/>
      <c r="G3" s="23"/>
      <c r="H3" s="23"/>
      <c r="I3" s="23"/>
      <c r="M3" s="3" t="s">
        <v>8</v>
      </c>
      <c r="N3" s="3" t="s">
        <v>9</v>
      </c>
      <c r="P3" s="17">
        <v>2</v>
      </c>
      <c r="Q3" s="19">
        <f>D$14</f>
        <v>0.28888888888888886</v>
      </c>
      <c r="S3" s="18">
        <f>((D$11-$N$7)^2)*D$12</f>
        <v>648</v>
      </c>
    </row>
    <row r="4" spans="1:19" x14ac:dyDescent="0.25">
      <c r="A4" s="2">
        <v>20</v>
      </c>
      <c r="B4" s="2">
        <v>25</v>
      </c>
      <c r="C4" s="2">
        <v>32</v>
      </c>
      <c r="D4" s="2">
        <v>20</v>
      </c>
      <c r="E4" s="2">
        <v>45</v>
      </c>
      <c r="F4" s="2">
        <v>37</v>
      </c>
      <c r="G4" s="2">
        <v>43</v>
      </c>
      <c r="H4" s="2">
        <v>39</v>
      </c>
      <c r="I4" s="2">
        <v>35</v>
      </c>
      <c r="M4" s="3" t="s">
        <v>5</v>
      </c>
      <c r="N4" s="1">
        <f>MIN($A$4:$I$8)</f>
        <v>20</v>
      </c>
      <c r="P4" s="17">
        <f>P5</f>
        <v>3</v>
      </c>
      <c r="Q4" s="19">
        <f>D$14</f>
        <v>0.28888888888888886</v>
      </c>
      <c r="S4" s="18">
        <f>((E$11-$N$7)^2)*E$12</f>
        <v>20</v>
      </c>
    </row>
    <row r="5" spans="1:19" x14ac:dyDescent="0.25">
      <c r="A5" s="1">
        <v>35</v>
      </c>
      <c r="B5" s="1">
        <v>43</v>
      </c>
      <c r="C5" s="1">
        <v>35</v>
      </c>
      <c r="D5" s="1">
        <v>20</v>
      </c>
      <c r="E5" s="1">
        <v>37</v>
      </c>
      <c r="F5" s="1">
        <v>39</v>
      </c>
      <c r="G5" s="1">
        <v>37</v>
      </c>
      <c r="H5" s="1">
        <v>44</v>
      </c>
      <c r="I5" s="1">
        <v>20</v>
      </c>
      <c r="M5" s="3" t="s">
        <v>6</v>
      </c>
      <c r="N5" s="1">
        <f>MAX($A$4:$I$8)</f>
        <v>45</v>
      </c>
      <c r="P5" s="17">
        <v>3</v>
      </c>
      <c r="Q5" s="19">
        <f>E$14</f>
        <v>0.4</v>
      </c>
      <c r="S5" s="18">
        <f>((F$11-$N$7)^2)*F$12</f>
        <v>7</v>
      </c>
    </row>
    <row r="6" spans="1:19" x14ac:dyDescent="0.25">
      <c r="A6" s="1">
        <v>32</v>
      </c>
      <c r="B6" s="1">
        <v>43</v>
      </c>
      <c r="C6" s="1">
        <v>35</v>
      </c>
      <c r="D6" s="1">
        <v>45</v>
      </c>
      <c r="E6" s="1">
        <v>37</v>
      </c>
      <c r="F6" s="1">
        <v>25</v>
      </c>
      <c r="G6" s="1">
        <v>32</v>
      </c>
      <c r="H6" s="1">
        <v>35</v>
      </c>
      <c r="I6" s="1">
        <v>20</v>
      </c>
      <c r="M6" s="3" t="s">
        <v>11</v>
      </c>
      <c r="N6" s="1">
        <f>COUNT($A$4:$I$8)</f>
        <v>45</v>
      </c>
      <c r="P6" s="17">
        <f>P7</f>
        <v>4</v>
      </c>
      <c r="Q6" s="19">
        <f>E$14</f>
        <v>0.4</v>
      </c>
      <c r="S6" s="18">
        <f>((G$11-$N$7)^2)*G$12</f>
        <v>54</v>
      </c>
    </row>
    <row r="7" spans="1:19" x14ac:dyDescent="0.25">
      <c r="A7" s="1">
        <v>25</v>
      </c>
      <c r="B7" s="1">
        <v>35</v>
      </c>
      <c r="C7" s="1">
        <v>37</v>
      </c>
      <c r="D7" s="1">
        <v>25</v>
      </c>
      <c r="E7" s="1">
        <v>45</v>
      </c>
      <c r="F7" s="1">
        <v>32</v>
      </c>
      <c r="G7" s="1">
        <v>25</v>
      </c>
      <c r="H7" s="1">
        <v>39</v>
      </c>
      <c r="I7" s="1">
        <v>25</v>
      </c>
      <c r="M7" s="3" t="s">
        <v>10</v>
      </c>
      <c r="N7" s="1">
        <f>AVERAGE(A4:I8)</f>
        <v>34</v>
      </c>
      <c r="P7" s="17">
        <v>4</v>
      </c>
      <c r="Q7" s="19">
        <f>F$14</f>
        <v>0.55555555555555558</v>
      </c>
      <c r="S7" s="18">
        <f>((H$11-$N$7)^2)*H$12</f>
        <v>75</v>
      </c>
    </row>
    <row r="8" spans="1:19" x14ac:dyDescent="0.25">
      <c r="A8" s="1">
        <v>45</v>
      </c>
      <c r="B8" s="1">
        <v>37</v>
      </c>
      <c r="C8" s="1">
        <v>45</v>
      </c>
      <c r="D8" s="1">
        <v>25</v>
      </c>
      <c r="E8" s="1">
        <v>32</v>
      </c>
      <c r="F8" s="1">
        <v>35</v>
      </c>
      <c r="G8" s="1">
        <v>45</v>
      </c>
      <c r="H8" s="1">
        <v>43</v>
      </c>
      <c r="I8" s="1">
        <v>25</v>
      </c>
      <c r="M8" s="3" t="s">
        <v>12</v>
      </c>
      <c r="N8" s="4">
        <f>SUM($S$2:$S$10)/$N$7</f>
        <v>86.294117647058826</v>
      </c>
      <c r="O8" s="14"/>
      <c r="P8" s="17">
        <f>P9</f>
        <v>5</v>
      </c>
      <c r="Q8" s="19">
        <f>F$14</f>
        <v>0.55555555555555558</v>
      </c>
      <c r="S8" s="18">
        <f>((I$11-$N$7)^2)*I$12</f>
        <v>324</v>
      </c>
    </row>
    <row r="9" spans="1:19" x14ac:dyDescent="0.25">
      <c r="P9" s="17">
        <v>5</v>
      </c>
      <c r="Q9" s="19">
        <f>G$14</f>
        <v>0.68888888888888888</v>
      </c>
      <c r="S9" s="18">
        <f>((J$11-$N$7)^2)*J$12</f>
        <v>100</v>
      </c>
    </row>
    <row r="10" spans="1:19" x14ac:dyDescent="0.25">
      <c r="A10" s="23" t="s">
        <v>0</v>
      </c>
      <c r="B10" s="23"/>
      <c r="C10" s="23"/>
      <c r="D10" s="23"/>
      <c r="E10" s="23"/>
      <c r="F10" s="23"/>
      <c r="G10" s="23"/>
      <c r="H10" s="23"/>
      <c r="I10" s="23"/>
      <c r="J10" s="23"/>
      <c r="K10" s="23"/>
      <c r="P10" s="17">
        <f>P11</f>
        <v>6</v>
      </c>
      <c r="Q10" s="19">
        <f>G$14</f>
        <v>0.68888888888888888</v>
      </c>
      <c r="S10" s="18">
        <f>((K$11-$N$7)^2)*K$12</f>
        <v>726</v>
      </c>
    </row>
    <row r="11" spans="1:19" x14ac:dyDescent="0.25">
      <c r="A11" s="21" t="s">
        <v>1</v>
      </c>
      <c r="B11" s="21"/>
      <c r="C11" s="1">
        <v>20</v>
      </c>
      <c r="D11" s="1">
        <v>25</v>
      </c>
      <c r="E11" s="1">
        <v>32</v>
      </c>
      <c r="F11" s="1">
        <v>35</v>
      </c>
      <c r="G11" s="1">
        <v>37</v>
      </c>
      <c r="H11" s="1">
        <v>39</v>
      </c>
      <c r="I11" s="1">
        <v>43</v>
      </c>
      <c r="J11" s="1">
        <v>44</v>
      </c>
      <c r="K11" s="1">
        <v>45</v>
      </c>
      <c r="P11" s="17">
        <v>6</v>
      </c>
      <c r="Q11" s="19">
        <f>H$14</f>
        <v>0.75555555555555554</v>
      </c>
    </row>
    <row r="12" spans="1:19" x14ac:dyDescent="0.25">
      <c r="A12" s="21" t="s">
        <v>2</v>
      </c>
      <c r="B12" s="21"/>
      <c r="C12" s="1">
        <f t="shared" ref="C12:K12" si="0">COUNTIF($A$4:$I$8,C11)</f>
        <v>5</v>
      </c>
      <c r="D12" s="1">
        <f t="shared" si="0"/>
        <v>8</v>
      </c>
      <c r="E12" s="1">
        <f t="shared" si="0"/>
        <v>5</v>
      </c>
      <c r="F12" s="1">
        <f t="shared" si="0"/>
        <v>7</v>
      </c>
      <c r="G12" s="1">
        <f t="shared" si="0"/>
        <v>6</v>
      </c>
      <c r="H12" s="1">
        <f t="shared" si="0"/>
        <v>3</v>
      </c>
      <c r="I12" s="1">
        <f t="shared" si="0"/>
        <v>4</v>
      </c>
      <c r="J12" s="1">
        <f t="shared" si="0"/>
        <v>1</v>
      </c>
      <c r="K12" s="1">
        <f t="shared" si="0"/>
        <v>6</v>
      </c>
      <c r="P12" s="17">
        <f>P13</f>
        <v>7</v>
      </c>
      <c r="Q12" s="19">
        <f>H$14</f>
        <v>0.75555555555555554</v>
      </c>
    </row>
    <row r="13" spans="1:19" x14ac:dyDescent="0.25">
      <c r="A13" s="21" t="s">
        <v>3</v>
      </c>
      <c r="B13" s="21"/>
      <c r="C13" s="1">
        <f>C12</f>
        <v>5</v>
      </c>
      <c r="D13" s="1">
        <f>C13+D12</f>
        <v>13</v>
      </c>
      <c r="E13" s="1">
        <f t="shared" ref="E13:K13" si="1">D13+E12</f>
        <v>18</v>
      </c>
      <c r="F13" s="1">
        <f t="shared" si="1"/>
        <v>25</v>
      </c>
      <c r="G13" s="1">
        <f t="shared" si="1"/>
        <v>31</v>
      </c>
      <c r="H13" s="1">
        <f t="shared" si="1"/>
        <v>34</v>
      </c>
      <c r="I13" s="1">
        <f t="shared" si="1"/>
        <v>38</v>
      </c>
      <c r="J13" s="1">
        <f t="shared" si="1"/>
        <v>39</v>
      </c>
      <c r="K13" s="1">
        <f t="shared" si="1"/>
        <v>45</v>
      </c>
      <c r="P13" s="17">
        <v>7</v>
      </c>
      <c r="Q13" s="19">
        <f>I$14</f>
        <v>0.84444444444444444</v>
      </c>
    </row>
    <row r="14" spans="1:19" x14ac:dyDescent="0.25">
      <c r="A14" s="21" t="s">
        <v>22</v>
      </c>
      <c r="B14" s="21"/>
      <c r="C14" s="10">
        <f>C13/$K$13</f>
        <v>0.1111111111111111</v>
      </c>
      <c r="D14" s="10">
        <f t="shared" ref="D14:K14" si="2">D13/$K$13</f>
        <v>0.28888888888888886</v>
      </c>
      <c r="E14" s="10">
        <f t="shared" si="2"/>
        <v>0.4</v>
      </c>
      <c r="F14" s="10">
        <f t="shared" si="2"/>
        <v>0.55555555555555558</v>
      </c>
      <c r="G14" s="10">
        <f t="shared" si="2"/>
        <v>0.68888888888888888</v>
      </c>
      <c r="H14" s="10">
        <f t="shared" si="2"/>
        <v>0.75555555555555554</v>
      </c>
      <c r="I14" s="10">
        <f t="shared" si="2"/>
        <v>0.84444444444444444</v>
      </c>
      <c r="J14" s="10">
        <f t="shared" si="2"/>
        <v>0.8666666666666667</v>
      </c>
      <c r="K14" s="10">
        <f t="shared" si="2"/>
        <v>1</v>
      </c>
      <c r="P14" s="17">
        <f>P15</f>
        <v>8</v>
      </c>
      <c r="Q14" s="19">
        <f>I$14</f>
        <v>0.84444444444444444</v>
      </c>
    </row>
    <row r="15" spans="1:19" x14ac:dyDescent="0.25">
      <c r="P15" s="17">
        <v>8</v>
      </c>
      <c r="Q15" s="19">
        <f>J$14</f>
        <v>0.8666666666666667</v>
      </c>
    </row>
    <row r="16" spans="1:19" x14ac:dyDescent="0.25">
      <c r="P16" s="17">
        <f>P17</f>
        <v>9</v>
      </c>
      <c r="Q16" s="19">
        <f>J$14</f>
        <v>0.8666666666666667</v>
      </c>
    </row>
    <row r="17" spans="16:17" x14ac:dyDescent="0.25">
      <c r="P17" s="17">
        <v>9</v>
      </c>
      <c r="Q17" s="19">
        <f>K$14</f>
        <v>1</v>
      </c>
    </row>
    <row r="18" spans="16:17" x14ac:dyDescent="0.25">
      <c r="P18" s="17">
        <v>10</v>
      </c>
      <c r="Q18" s="19">
        <f>K$14</f>
        <v>1</v>
      </c>
    </row>
  </sheetData>
  <mergeCells count="8">
    <mergeCell ref="A1:N1"/>
    <mergeCell ref="A14:B14"/>
    <mergeCell ref="P1:Q1"/>
    <mergeCell ref="A3:I3"/>
    <mergeCell ref="A11:B11"/>
    <mergeCell ref="A12:B12"/>
    <mergeCell ref="A10:K10"/>
    <mergeCell ref="A13:B1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D8A3F-D0BC-409C-B872-A803F03D7D85}">
  <dimension ref="A1:N29"/>
  <sheetViews>
    <sheetView topLeftCell="A5" workbookViewId="0">
      <selection activeCell="X30" sqref="X30"/>
    </sheetView>
  </sheetViews>
  <sheetFormatPr defaultRowHeight="15" x14ac:dyDescent="0.25"/>
  <cols>
    <col min="1" max="8" width="6.28515625" customWidth="1"/>
    <col min="9" max="12" width="6.42578125" customWidth="1"/>
    <col min="13" max="13" width="16.7109375" customWidth="1"/>
    <col min="14" max="14" width="10.42578125" customWidth="1"/>
  </cols>
  <sheetData>
    <row r="1" spans="1:14" ht="19.5" thickBot="1" x14ac:dyDescent="0.35">
      <c r="A1" s="20" t="s">
        <v>15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</row>
    <row r="2" spans="1:14" ht="15.75" thickTop="1" x14ac:dyDescent="0.25"/>
    <row r="3" spans="1:14" x14ac:dyDescent="0.25">
      <c r="A3" s="23" t="s">
        <v>4</v>
      </c>
      <c r="B3" s="23"/>
      <c r="C3" s="23"/>
      <c r="D3" s="23"/>
      <c r="E3" s="23"/>
      <c r="F3" s="23"/>
      <c r="G3" s="23"/>
      <c r="H3" s="23"/>
      <c r="I3" s="23"/>
      <c r="M3" s="3" t="s">
        <v>8</v>
      </c>
      <c r="N3" s="3" t="s">
        <v>9</v>
      </c>
    </row>
    <row r="4" spans="1:14" x14ac:dyDescent="0.25">
      <c r="A4" s="5">
        <v>3.5</v>
      </c>
      <c r="B4" s="5">
        <v>9</v>
      </c>
      <c r="C4" s="5">
        <v>3.3</v>
      </c>
      <c r="D4" s="5">
        <v>5.5</v>
      </c>
      <c r="E4" s="5">
        <v>10.7</v>
      </c>
      <c r="F4" s="5">
        <v>8.5</v>
      </c>
      <c r="G4" s="5">
        <v>10.3</v>
      </c>
      <c r="H4" s="5">
        <v>10.5</v>
      </c>
      <c r="I4" s="5">
        <v>5.7</v>
      </c>
      <c r="M4" s="3" t="s">
        <v>11</v>
      </c>
      <c r="N4" s="1">
        <f>COUNT($A$4:$I$8)</f>
        <v>45</v>
      </c>
    </row>
    <row r="5" spans="1:14" x14ac:dyDescent="0.25">
      <c r="A5" s="5">
        <v>9.5</v>
      </c>
      <c r="B5" s="5">
        <v>9.1999999999999993</v>
      </c>
      <c r="C5" s="5">
        <v>8.1999999999999993</v>
      </c>
      <c r="D5" s="5">
        <v>8.1</v>
      </c>
      <c r="E5" s="5">
        <v>8.1</v>
      </c>
      <c r="F5" s="5">
        <v>8.9</v>
      </c>
      <c r="G5" s="5">
        <v>7.1</v>
      </c>
      <c r="H5" s="5">
        <v>9.1</v>
      </c>
      <c r="I5" s="5">
        <v>10.199999999999999</v>
      </c>
      <c r="M5" s="3" t="s">
        <v>5</v>
      </c>
      <c r="N5" s="5">
        <f>MIN($A$4:$I$8)</f>
        <v>3.3</v>
      </c>
    </row>
    <row r="6" spans="1:14" x14ac:dyDescent="0.25">
      <c r="A6" s="5">
        <v>8.5</v>
      </c>
      <c r="B6" s="5">
        <v>9.3000000000000007</v>
      </c>
      <c r="C6" s="5">
        <v>7</v>
      </c>
      <c r="D6" s="5">
        <v>5.2</v>
      </c>
      <c r="E6" s="5">
        <v>8.1</v>
      </c>
      <c r="F6" s="5">
        <v>8.6999999999999993</v>
      </c>
      <c r="G6" s="5">
        <v>9.6999999999999993</v>
      </c>
      <c r="H6" s="5">
        <v>8.1</v>
      </c>
      <c r="I6" s="5">
        <v>10.1</v>
      </c>
      <c r="M6" s="3" t="s">
        <v>6</v>
      </c>
      <c r="N6" s="5">
        <f>MAX($A$4:$I$8)</f>
        <v>10.7</v>
      </c>
    </row>
    <row r="7" spans="1:14" x14ac:dyDescent="0.25">
      <c r="A7" s="5">
        <v>9.6999999999999993</v>
      </c>
      <c r="B7" s="5">
        <v>9.9</v>
      </c>
      <c r="C7" s="5">
        <v>5.2</v>
      </c>
      <c r="D7" s="5">
        <v>7.9</v>
      </c>
      <c r="E7" s="5">
        <v>9.1</v>
      </c>
      <c r="F7" s="5">
        <v>10.199999999999999</v>
      </c>
      <c r="G7" s="5">
        <v>5.5</v>
      </c>
      <c r="H7" s="5">
        <v>3.9</v>
      </c>
      <c r="I7" s="5">
        <v>5</v>
      </c>
      <c r="M7" s="3" t="s">
        <v>20</v>
      </c>
      <c r="N7" s="11">
        <f>ROUNDDOWN(($N$6-$N$5)/(1+LOG($N$4, 2)), 0)</f>
        <v>1</v>
      </c>
    </row>
    <row r="8" spans="1:14" x14ac:dyDescent="0.25">
      <c r="A8" s="5">
        <v>5.2</v>
      </c>
      <c r="B8" s="5">
        <v>9</v>
      </c>
      <c r="C8" s="5">
        <v>8.5</v>
      </c>
      <c r="D8" s="5">
        <v>9.3000000000000007</v>
      </c>
      <c r="E8" s="5">
        <v>8.1999999999999993</v>
      </c>
      <c r="F8" s="5">
        <v>8.6999999999999993</v>
      </c>
      <c r="G8" s="5">
        <v>8.5</v>
      </c>
      <c r="H8" s="5">
        <v>7.5</v>
      </c>
      <c r="I8" s="5">
        <v>9.1999999999999993</v>
      </c>
    </row>
    <row r="10" spans="1:14" x14ac:dyDescent="0.25">
      <c r="A10" s="23" t="s">
        <v>16</v>
      </c>
      <c r="B10" s="23" t="s">
        <v>17</v>
      </c>
      <c r="C10" s="23"/>
      <c r="D10" s="23" t="s">
        <v>2</v>
      </c>
      <c r="E10" s="23"/>
      <c r="F10" s="23" t="s">
        <v>23</v>
      </c>
      <c r="G10" s="24" t="s">
        <v>24</v>
      </c>
    </row>
    <row r="11" spans="1:14" x14ac:dyDescent="0.25">
      <c r="A11" s="23"/>
      <c r="B11" s="7" t="s">
        <v>18</v>
      </c>
      <c r="C11" s="7" t="s">
        <v>19</v>
      </c>
      <c r="D11" s="23"/>
      <c r="E11" s="23"/>
      <c r="F11" s="23"/>
      <c r="G11" s="24"/>
    </row>
    <row r="12" spans="1:14" x14ac:dyDescent="0.25">
      <c r="A12" s="8">
        <v>1</v>
      </c>
      <c r="B12" s="1">
        <v>3</v>
      </c>
      <c r="C12" s="1">
        <f t="shared" ref="C12:C19" si="0">B12+$N$7</f>
        <v>4</v>
      </c>
      <c r="D12" s="25">
        <f>COUNTIFS($A$4:$I$8,"&gt;="&amp;B12,$A$4:$I$8,"&lt;"&amp;C12)</f>
        <v>3</v>
      </c>
      <c r="E12" s="25"/>
      <c r="F12" s="10">
        <f>D12/$N$4</f>
        <v>6.6666666666666666E-2</v>
      </c>
      <c r="G12" s="5">
        <f>AVERAGE(B12:C12)</f>
        <v>3.5</v>
      </c>
    </row>
    <row r="13" spans="1:14" x14ac:dyDescent="0.25">
      <c r="A13" s="8">
        <v>2</v>
      </c>
      <c r="B13" s="1">
        <f t="shared" ref="B13:B19" si="1">C12</f>
        <v>4</v>
      </c>
      <c r="C13" s="1">
        <f t="shared" si="0"/>
        <v>5</v>
      </c>
      <c r="D13" s="25">
        <f t="shared" ref="D13:D19" si="2">COUNTIFS($A$4:$I$8,"&gt;="&amp;B13,$A$4:$I$8,"&lt;"&amp;C13)</f>
        <v>0</v>
      </c>
      <c r="E13" s="25"/>
      <c r="F13" s="10">
        <f t="shared" ref="F13:F19" si="3">D13/$N$4</f>
        <v>0</v>
      </c>
      <c r="G13" s="5">
        <f t="shared" ref="G13:G19" si="4">AVERAGE(B13:C13)</f>
        <v>4.5</v>
      </c>
    </row>
    <row r="14" spans="1:14" x14ac:dyDescent="0.25">
      <c r="A14" s="8">
        <v>3</v>
      </c>
      <c r="B14" s="1">
        <f t="shared" si="1"/>
        <v>5</v>
      </c>
      <c r="C14" s="1">
        <f t="shared" si="0"/>
        <v>6</v>
      </c>
      <c r="D14" s="25">
        <f t="shared" si="2"/>
        <v>7</v>
      </c>
      <c r="E14" s="25"/>
      <c r="F14" s="10">
        <f t="shared" si="3"/>
        <v>0.15555555555555556</v>
      </c>
      <c r="G14" s="5">
        <f t="shared" si="4"/>
        <v>5.5</v>
      </c>
    </row>
    <row r="15" spans="1:14" x14ac:dyDescent="0.25">
      <c r="A15" s="8">
        <v>4</v>
      </c>
      <c r="B15" s="1">
        <f t="shared" si="1"/>
        <v>6</v>
      </c>
      <c r="C15" s="1">
        <f t="shared" si="0"/>
        <v>7</v>
      </c>
      <c r="D15" s="25">
        <f t="shared" si="2"/>
        <v>0</v>
      </c>
      <c r="E15" s="25"/>
      <c r="F15" s="10">
        <f t="shared" si="3"/>
        <v>0</v>
      </c>
      <c r="G15" s="5">
        <f t="shared" si="4"/>
        <v>6.5</v>
      </c>
    </row>
    <row r="16" spans="1:14" x14ac:dyDescent="0.25">
      <c r="A16" s="8">
        <v>5</v>
      </c>
      <c r="B16" s="1">
        <f t="shared" si="1"/>
        <v>7</v>
      </c>
      <c r="C16" s="1">
        <f t="shared" si="0"/>
        <v>8</v>
      </c>
      <c r="D16" s="25">
        <f t="shared" si="2"/>
        <v>4</v>
      </c>
      <c r="E16" s="25"/>
      <c r="F16" s="10">
        <f t="shared" si="3"/>
        <v>8.8888888888888892E-2</v>
      </c>
      <c r="G16" s="5">
        <f t="shared" si="4"/>
        <v>7.5</v>
      </c>
    </row>
    <row r="17" spans="1:7" x14ac:dyDescent="0.25">
      <c r="A17" s="8">
        <v>6</v>
      </c>
      <c r="B17" s="1">
        <f t="shared" si="1"/>
        <v>8</v>
      </c>
      <c r="C17" s="1">
        <f t="shared" si="0"/>
        <v>9</v>
      </c>
      <c r="D17" s="25">
        <f t="shared" si="2"/>
        <v>13</v>
      </c>
      <c r="E17" s="25"/>
      <c r="F17" s="10">
        <f t="shared" si="3"/>
        <v>0.28888888888888886</v>
      </c>
      <c r="G17" s="5">
        <f t="shared" si="4"/>
        <v>8.5</v>
      </c>
    </row>
    <row r="18" spans="1:7" x14ac:dyDescent="0.25">
      <c r="A18" s="8">
        <v>7</v>
      </c>
      <c r="B18" s="1">
        <f t="shared" si="1"/>
        <v>9</v>
      </c>
      <c r="C18" s="1">
        <f t="shared" si="0"/>
        <v>10</v>
      </c>
      <c r="D18" s="25">
        <f t="shared" si="2"/>
        <v>12</v>
      </c>
      <c r="E18" s="25"/>
      <c r="F18" s="10">
        <f t="shared" si="3"/>
        <v>0.26666666666666666</v>
      </c>
      <c r="G18" s="5">
        <f t="shared" si="4"/>
        <v>9.5</v>
      </c>
    </row>
    <row r="19" spans="1:7" x14ac:dyDescent="0.25">
      <c r="A19" s="8">
        <v>8</v>
      </c>
      <c r="B19" s="1">
        <f t="shared" si="1"/>
        <v>10</v>
      </c>
      <c r="C19" s="1">
        <f t="shared" si="0"/>
        <v>11</v>
      </c>
      <c r="D19" s="25">
        <f t="shared" si="2"/>
        <v>6</v>
      </c>
      <c r="E19" s="25"/>
      <c r="F19" s="10">
        <f t="shared" si="3"/>
        <v>0.13333333333333333</v>
      </c>
      <c r="G19" s="5">
        <f t="shared" si="4"/>
        <v>10.5</v>
      </c>
    </row>
    <row r="20" spans="1:7" x14ac:dyDescent="0.25">
      <c r="A20" s="9"/>
      <c r="B20" s="26" t="s">
        <v>21</v>
      </c>
      <c r="C20" s="26"/>
      <c r="D20" s="25">
        <f>SUM(D12:E19)</f>
        <v>45</v>
      </c>
      <c r="E20" s="25"/>
    </row>
    <row r="21" spans="1:7" x14ac:dyDescent="0.25">
      <c r="A21" s="6"/>
    </row>
    <row r="22" spans="1:7" x14ac:dyDescent="0.25">
      <c r="A22" s="6"/>
    </row>
    <row r="23" spans="1:7" x14ac:dyDescent="0.25">
      <c r="A23" s="6"/>
    </row>
    <row r="24" spans="1:7" x14ac:dyDescent="0.25">
      <c r="A24" s="6"/>
    </row>
    <row r="25" spans="1:7" x14ac:dyDescent="0.25">
      <c r="A25" s="6"/>
    </row>
    <row r="26" spans="1:7" x14ac:dyDescent="0.25">
      <c r="A26" s="6"/>
    </row>
    <row r="27" spans="1:7" x14ac:dyDescent="0.25">
      <c r="A27" s="6"/>
    </row>
    <row r="28" spans="1:7" x14ac:dyDescent="0.25">
      <c r="A28" s="6"/>
    </row>
    <row r="29" spans="1:7" x14ac:dyDescent="0.25">
      <c r="A29" s="6"/>
    </row>
  </sheetData>
  <mergeCells count="17">
    <mergeCell ref="D12:E12"/>
    <mergeCell ref="D13:E13"/>
    <mergeCell ref="D20:E20"/>
    <mergeCell ref="B20:C20"/>
    <mergeCell ref="F10:F11"/>
    <mergeCell ref="D14:E14"/>
    <mergeCell ref="D15:E15"/>
    <mergeCell ref="D16:E16"/>
    <mergeCell ref="D17:E17"/>
    <mergeCell ref="D18:E18"/>
    <mergeCell ref="D19:E19"/>
    <mergeCell ref="A1:N1"/>
    <mergeCell ref="A3:I3"/>
    <mergeCell ref="A10:A11"/>
    <mergeCell ref="D10:E11"/>
    <mergeCell ref="B10:C10"/>
    <mergeCell ref="G10:G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№1</vt:lpstr>
      <vt:lpstr>Задание №2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Кулаков</dc:creator>
  <cp:lastModifiedBy>Максим Кулаков</cp:lastModifiedBy>
  <dcterms:created xsi:type="dcterms:W3CDTF">2022-02-18T14:25:18Z</dcterms:created>
  <dcterms:modified xsi:type="dcterms:W3CDTF">2022-10-03T18:43:34Z</dcterms:modified>
</cp:coreProperties>
</file>