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koehler/Downloads/"/>
    </mc:Choice>
  </mc:AlternateContent>
  <xr:revisionPtr revIDLastSave="0" documentId="13_ncr:40009_{46EB34C3-986F-7C43-A46A-2760BE09C414}" xr6:coauthVersionLast="47" xr6:coauthVersionMax="47" xr10:uidLastSave="{00000000-0000-0000-0000-000000000000}"/>
  <bookViews>
    <workbookView xWindow="1860" yWindow="500" windowWidth="28040" windowHeight="16260"/>
  </bookViews>
  <sheets>
    <sheet name="TeamStats" sheetId="1" r:id="rId1"/>
    <sheet name="Head2Head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1" i="2" l="1"/>
  <c r="G57" i="2"/>
  <c r="G60" i="2"/>
  <c r="G52" i="2"/>
  <c r="G44" i="2"/>
  <c r="G37" i="2"/>
  <c r="G31" i="2"/>
  <c r="G29" i="2"/>
  <c r="G28" i="2"/>
  <c r="G24" i="2"/>
  <c r="G22" i="2"/>
  <c r="G20" i="2"/>
  <c r="G19" i="2"/>
  <c r="G9" i="2"/>
  <c r="G13" i="2"/>
  <c r="G16" i="2"/>
  <c r="G8" i="2"/>
  <c r="F65" i="2"/>
  <c r="F64" i="2"/>
  <c r="F60" i="2"/>
  <c r="F58" i="2"/>
  <c r="F57" i="2"/>
  <c r="F56" i="2"/>
  <c r="F54" i="2"/>
  <c r="F51" i="2"/>
  <c r="F43" i="2"/>
  <c r="F36" i="2"/>
  <c r="F35" i="2"/>
  <c r="F33" i="2"/>
  <c r="F29" i="2"/>
  <c r="F24" i="2"/>
  <c r="E18" i="2"/>
  <c r="G65" i="2"/>
  <c r="E65" i="2"/>
  <c r="G64" i="2"/>
  <c r="E64" i="2"/>
  <c r="G63" i="2"/>
  <c r="E63" i="2"/>
  <c r="G62" i="2"/>
  <c r="E62" i="2"/>
  <c r="E61" i="2"/>
  <c r="E60" i="2"/>
  <c r="G59" i="2"/>
  <c r="E59" i="2"/>
  <c r="E58" i="2"/>
  <c r="G58" i="2"/>
  <c r="E57" i="2"/>
  <c r="G56" i="2"/>
  <c r="E56" i="2"/>
  <c r="E55" i="2"/>
  <c r="G55" i="2"/>
  <c r="G54" i="2"/>
  <c r="E54" i="2"/>
  <c r="G53" i="2"/>
  <c r="E53" i="2"/>
  <c r="E52" i="2"/>
  <c r="G51" i="2"/>
  <c r="E51" i="2"/>
  <c r="E50" i="2"/>
  <c r="G50" i="2"/>
  <c r="G49" i="2"/>
  <c r="E49" i="2"/>
  <c r="G48" i="2"/>
  <c r="E48" i="2"/>
  <c r="G47" i="2"/>
  <c r="E47" i="2"/>
  <c r="E46" i="2"/>
  <c r="G46" i="2"/>
  <c r="G45" i="2"/>
  <c r="E45" i="2"/>
  <c r="E44" i="2"/>
  <c r="G43" i="2"/>
  <c r="E43" i="2"/>
  <c r="G42" i="2"/>
  <c r="E42" i="2"/>
  <c r="G41" i="2"/>
  <c r="E41" i="2"/>
  <c r="G40" i="2"/>
  <c r="E40" i="2"/>
  <c r="E39" i="2"/>
  <c r="G39" i="2"/>
  <c r="G38" i="2"/>
  <c r="E38" i="2"/>
  <c r="E37" i="2"/>
  <c r="G36" i="2"/>
  <c r="E36" i="2"/>
  <c r="G35" i="2"/>
  <c r="E35" i="2"/>
  <c r="G34" i="2"/>
  <c r="E34" i="2"/>
  <c r="G33" i="2"/>
  <c r="E33" i="2"/>
  <c r="G32" i="2"/>
  <c r="E32" i="2"/>
  <c r="E31" i="2"/>
  <c r="G30" i="2"/>
  <c r="E30" i="2"/>
  <c r="E29" i="2"/>
  <c r="E28" i="2"/>
  <c r="E27" i="2"/>
  <c r="G27" i="2"/>
  <c r="G26" i="2"/>
  <c r="E26" i="2"/>
  <c r="G25" i="2"/>
  <c r="E25" i="2"/>
  <c r="E24" i="2"/>
  <c r="G23" i="2"/>
  <c r="E23" i="2"/>
  <c r="E22" i="2"/>
  <c r="E21" i="2"/>
  <c r="G21" i="2"/>
  <c r="E20" i="2"/>
  <c r="E19" i="2"/>
  <c r="G18" i="2"/>
  <c r="G17" i="2"/>
  <c r="E17" i="2"/>
  <c r="E16" i="2"/>
  <c r="G15" i="2"/>
  <c r="E15" i="2"/>
  <c r="G14" i="2"/>
  <c r="E14" i="2"/>
  <c r="E13" i="2"/>
  <c r="E12" i="2"/>
  <c r="G12" i="2"/>
  <c r="G11" i="2"/>
  <c r="E11" i="2"/>
  <c r="G10" i="2"/>
  <c r="E10" i="2"/>
  <c r="E9" i="2"/>
  <c r="G7" i="2"/>
  <c r="E7" i="2"/>
  <c r="G6" i="2"/>
  <c r="E6" i="2"/>
  <c r="G5" i="2"/>
  <c r="E5" i="2"/>
  <c r="G4" i="2"/>
  <c r="E4" i="2"/>
  <c r="G3" i="2"/>
  <c r="E3" i="2"/>
  <c r="G2" i="2"/>
  <c r="E2" i="2"/>
  <c r="G66" i="2"/>
  <c r="F66" i="2"/>
  <c r="F63" i="2"/>
  <c r="F62" i="2"/>
  <c r="F61" i="2"/>
  <c r="F59" i="2"/>
  <c r="F55" i="2"/>
  <c r="F53" i="2"/>
  <c r="F52" i="2"/>
  <c r="F50" i="2"/>
  <c r="F49" i="2"/>
  <c r="F48" i="2"/>
  <c r="F47" i="2"/>
  <c r="F46" i="2"/>
  <c r="F45" i="2"/>
  <c r="F44" i="2"/>
  <c r="F42" i="2"/>
  <c r="F41" i="2"/>
  <c r="F40" i="2"/>
  <c r="F39" i="2"/>
  <c r="F38" i="2"/>
  <c r="F37" i="2"/>
  <c r="F34" i="2"/>
  <c r="F32" i="2"/>
  <c r="F31" i="2"/>
  <c r="F30" i="2"/>
  <c r="F28" i="2"/>
  <c r="F27" i="2"/>
  <c r="F26" i="2"/>
  <c r="F25" i="2"/>
  <c r="F23" i="2"/>
  <c r="F22" i="2"/>
  <c r="F21" i="2"/>
  <c r="F13" i="2"/>
  <c r="F20" i="2"/>
  <c r="F9" i="2"/>
  <c r="F19" i="2"/>
  <c r="F5" i="2"/>
  <c r="F18" i="2"/>
  <c r="F17" i="2"/>
  <c r="F16" i="2"/>
  <c r="F15" i="2"/>
  <c r="F14" i="2"/>
  <c r="F12" i="2"/>
  <c r="F11" i="2"/>
  <c r="F10" i="2"/>
  <c r="F8" i="2"/>
  <c r="F7" i="2"/>
  <c r="F6" i="2"/>
  <c r="F2" i="2"/>
  <c r="F3" i="2"/>
  <c r="F4" i="2"/>
  <c r="BD32" i="1"/>
  <c r="BD27" i="1"/>
  <c r="BD13" i="1"/>
  <c r="BD7" i="1"/>
  <c r="BD25" i="1"/>
  <c r="BD17" i="1"/>
  <c r="BD24" i="1"/>
  <c r="BD12" i="1"/>
  <c r="BD35" i="1"/>
  <c r="BD28" i="1"/>
  <c r="BD14" i="1"/>
  <c r="BD5" i="1"/>
  <c r="BD20" i="1"/>
  <c r="BD29" i="1"/>
  <c r="BD11" i="1"/>
  <c r="BD22" i="1"/>
  <c r="BD26" i="1"/>
  <c r="BD16" i="1"/>
  <c r="BD31" i="1"/>
  <c r="BD9" i="1"/>
  <c r="BD34" i="1"/>
  <c r="BD15" i="1"/>
  <c r="BD33" i="1"/>
  <c r="BD19" i="1"/>
  <c r="BD8" i="1"/>
  <c r="BD23" i="1"/>
  <c r="BD10" i="1"/>
  <c r="BD30" i="1"/>
  <c r="BD21" i="1"/>
  <c r="BD4" i="1"/>
  <c r="BD18" i="1"/>
  <c r="BD6" i="1"/>
  <c r="E8" i="2" l="1"/>
</calcChain>
</file>

<file path=xl/sharedStrings.xml><?xml version="1.0" encoding="utf-8"?>
<sst xmlns="http://schemas.openxmlformats.org/spreadsheetml/2006/main" count="363" uniqueCount="71">
  <si>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</si>
  <si>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</si>
  <si>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</si>
  <si>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</si>
  <si>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</si>
  <si>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</si>
  <si>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</si>
  <si>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</si>
  <si>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</si>
  <si>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</si>
  <si>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</si>
  <si>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</si>
  <si>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</si>
  <si>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</si>
  <si>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</si>
  <si>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</si>
  <si>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</si>
  <si>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</si>
  <si>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</si>
  <si>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</si>
  <si>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</si>
  <si>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</si>
  <si>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</si>
  <si>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</si>
  <si>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</si>
  <si>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Arizona Cardinals</t>
  </si>
  <si>
    <t>Tampa Bay Buccaneers</t>
  </si>
  <si>
    <t>Indianapolis Colts</t>
  </si>
  <si>
    <t>New England Patriots</t>
  </si>
  <si>
    <t>Philadelphia Eagles</t>
  </si>
  <si>
    <t>Buffalo Bills</t>
  </si>
  <si>
    <t>Dallas Cowboys</t>
  </si>
  <si>
    <t>Tennessee Titans</t>
  </si>
  <si>
    <t>Kansas City Chiefs</t>
  </si>
  <si>
    <t>Los Angeles Rams</t>
  </si>
  <si>
    <t>Cincinnati Bengals</t>
  </si>
  <si>
    <t>Los Angeles Chargers</t>
  </si>
  <si>
    <t>Minnesota Vikings</t>
  </si>
  <si>
    <t>New Orleans Saints</t>
  </si>
  <si>
    <t>Green Bay Packers</t>
  </si>
  <si>
    <t>Baltimore Ravens</t>
  </si>
  <si>
    <t>San Francisco 49ers</t>
  </si>
  <si>
    <t>Cleveland Browns</t>
  </si>
  <si>
    <t>Carolina Panthers</t>
  </si>
  <si>
    <t>Las Vegas Raiders</t>
  </si>
  <si>
    <t>Pittsburgh Steelers</t>
  </si>
  <si>
    <t>Washington Football Team</t>
  </si>
  <si>
    <t>Miami Dolphins</t>
  </si>
  <si>
    <t>Denver Broncos</t>
  </si>
  <si>
    <t>Seattle Seahawks</t>
  </si>
  <si>
    <t>New York Giants</t>
  </si>
  <si>
    <t>New York Jets</t>
  </si>
  <si>
    <t>Atlanta Falcons</t>
  </si>
  <si>
    <t>Chicago Bears</t>
  </si>
  <si>
    <t>Detroit Lions</t>
  </si>
  <si>
    <t>Jacksonville Jaguars</t>
  </si>
  <si>
    <t>Houston Texans</t>
  </si>
  <si>
    <t>Avg Team</t>
  </si>
  <si>
    <t>League Total</t>
  </si>
  <si>
    <t>Avg Tm/G</t>
  </si>
  <si>
    <t>PA</t>
  </si>
  <si>
    <t>Offense</t>
  </si>
  <si>
    <t>defense</t>
  </si>
  <si>
    <t>EPM</t>
  </si>
  <si>
    <t>Week</t>
  </si>
  <si>
    <t>Away</t>
  </si>
  <si>
    <t>Home</t>
  </si>
  <si>
    <t>@</t>
  </si>
  <si>
    <t>EY</t>
  </si>
  <si>
    <t>EP</t>
  </si>
  <si>
    <t>League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</si>
</sst>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wrapText="1"/>
    </xf>
    <xf numFmtId="0" fontId="0" fillId="35" borderId="0" xfId="0" applyFill="1"/>
    <xf numFmtId="0" fontId="19" fillId="35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"/>
  <sheetViews>
    <sheetView tabSelected="1" topLeftCell="A7" zoomScale="81" workbookViewId="0">
      <selection activeCell="BG3" sqref="BG3"/>
    </sheetView>
  </sheetViews>
  <sheetFormatPr baseColWidth="10" defaultColWidth="8.83203125" defaultRowHeight="12" x14ac:dyDescent="0.2"/>
  <cols>
    <col min="1" max="1" width="3" bestFit="1" customWidth="1"/>
    <col min="2" max="2" width="19.1640625" bestFit="1" customWidth="1"/>
    <col min="3" max="3" width="2.83203125" bestFit="1" customWidth="1"/>
    <col min="4" max="4" width="5.33203125" style="11" bestFit="1" customWidth="1"/>
    <col min="5" max="5" width="6.1640625" style="5" bestFit="1" customWidth="1"/>
    <col min="6" max="6" width="5.33203125" bestFit="1" customWidth="1"/>
    <col min="7" max="7" width="3.6640625" bestFit="1" customWidth="1"/>
    <col min="8" max="9" width="4.5" bestFit="1" customWidth="1"/>
    <col min="10" max="12" width="5.33203125" bestFit="1" customWidth="1"/>
    <col min="13" max="13" width="6.1640625" bestFit="1" customWidth="1"/>
    <col min="14" max="15" width="4.5" bestFit="1" customWidth="1"/>
    <col min="16" max="16" width="4.83203125" bestFit="1" customWidth="1"/>
    <col min="17" max="19" width="5.33203125" bestFit="1" customWidth="1"/>
    <col min="20" max="20" width="4.5" bestFit="1" customWidth="1"/>
    <col min="21" max="21" width="3.6640625" bestFit="1" customWidth="1"/>
    <col min="22" max="22" width="4.5" bestFit="1" customWidth="1"/>
    <col min="23" max="23" width="4.5" style="8" bestFit="1" customWidth="1"/>
    <col min="24" max="24" width="5.33203125" bestFit="1" customWidth="1"/>
    <col min="25" max="25" width="4.83203125" bestFit="1" customWidth="1"/>
    <col min="26" max="27" width="4.5" bestFit="1" customWidth="1"/>
    <col min="28" max="28" width="5" bestFit="1" customWidth="1"/>
    <col min="31" max="31" width="8.83203125" style="11"/>
    <col min="32" max="32" width="8.83203125" style="5"/>
    <col min="50" max="50" width="8.83203125" style="8"/>
    <col min="56" max="56" width="8.83203125" style="11"/>
  </cols>
  <sheetData>
    <row r="1" spans="1:57" ht="16" x14ac:dyDescent="0.2">
      <c r="C1" t="s">
        <v>61</v>
      </c>
      <c r="AD1" t="s">
        <v>62</v>
      </c>
    </row>
    <row r="2" spans="1:57" ht="14" customHeight="1" x14ac:dyDescent="0.2">
      <c r="A2" s="4"/>
      <c r="B2" s="4"/>
      <c r="C2" s="1"/>
      <c r="D2" s="12"/>
      <c r="E2" s="6"/>
      <c r="F2" s="4" t="s">
        <v>0</v>
      </c>
      <c r="G2" s="4"/>
      <c r="H2" s="4"/>
      <c r="I2" s="1"/>
      <c r="J2" s="1"/>
      <c r="K2" s="4" t="s">
        <v>1</v>
      </c>
      <c r="L2" s="4"/>
      <c r="M2" s="4"/>
      <c r="N2" s="4"/>
      <c r="O2" s="4"/>
      <c r="P2" s="4"/>
      <c r="Q2" s="4"/>
      <c r="R2" s="4" t="s">
        <v>2</v>
      </c>
      <c r="S2" s="4"/>
      <c r="T2" s="4"/>
      <c r="U2" s="4"/>
      <c r="V2" s="4"/>
      <c r="W2" s="4" t="s">
        <v>3</v>
      </c>
      <c r="X2" s="4"/>
      <c r="Y2" s="4"/>
      <c r="Z2" s="4"/>
      <c r="AA2" s="4"/>
      <c r="AB2" s="1"/>
      <c r="AC2" s="1"/>
      <c r="AD2" s="1"/>
      <c r="AE2" s="12"/>
      <c r="AF2" s="6"/>
      <c r="AG2" s="4" t="s">
        <v>0</v>
      </c>
      <c r="AH2" s="4"/>
      <c r="AI2" s="4"/>
      <c r="AJ2" s="1"/>
      <c r="AK2" s="1"/>
      <c r="AL2" s="4" t="s">
        <v>1</v>
      </c>
      <c r="AM2" s="4"/>
      <c r="AN2" s="4"/>
      <c r="AO2" s="4"/>
      <c r="AP2" s="4"/>
      <c r="AQ2" s="4"/>
      <c r="AR2" s="4"/>
      <c r="AS2" s="4" t="s">
        <v>2</v>
      </c>
      <c r="AT2" s="4"/>
      <c r="AU2" s="4"/>
      <c r="AV2" s="4"/>
      <c r="AW2" s="4"/>
      <c r="AX2" s="4" t="s">
        <v>3</v>
      </c>
      <c r="AY2" s="4"/>
      <c r="AZ2" s="4"/>
      <c r="BA2" s="4"/>
      <c r="BB2" s="4"/>
      <c r="BC2" s="1"/>
    </row>
    <row r="3" spans="1:57" ht="16" x14ac:dyDescent="0.2">
      <c r="A3" s="1" t="s">
        <v>4</v>
      </c>
      <c r="B3" s="1" t="s">
        <v>5</v>
      </c>
      <c r="C3" s="1" t="s">
        <v>6</v>
      </c>
      <c r="D3" s="12" t="s">
        <v>7</v>
      </c>
      <c r="E3" s="6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8</v>
      </c>
      <c r="N3" s="1" t="s">
        <v>16</v>
      </c>
      <c r="O3" s="1" t="s">
        <v>17</v>
      </c>
      <c r="P3" s="1" t="s">
        <v>18</v>
      </c>
      <c r="Q3" s="1" t="s">
        <v>13</v>
      </c>
      <c r="R3" s="1" t="s">
        <v>15</v>
      </c>
      <c r="S3" s="1" t="s">
        <v>8</v>
      </c>
      <c r="T3" s="1" t="s">
        <v>16</v>
      </c>
      <c r="U3" s="1" t="s">
        <v>19</v>
      </c>
      <c r="V3" s="1" t="s">
        <v>13</v>
      </c>
      <c r="W3" s="9" t="s">
        <v>20</v>
      </c>
      <c r="X3" s="1" t="s">
        <v>8</v>
      </c>
      <c r="Y3" s="1" t="s">
        <v>21</v>
      </c>
      <c r="Z3" s="1" t="s">
        <v>22</v>
      </c>
      <c r="AA3" s="1" t="s">
        <v>23</v>
      </c>
      <c r="AB3" s="1" t="s">
        <v>24</v>
      </c>
      <c r="AC3" s="1"/>
      <c r="AD3" s="1" t="s">
        <v>6</v>
      </c>
      <c r="AE3" s="12" t="s">
        <v>60</v>
      </c>
      <c r="AF3" s="6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8</v>
      </c>
      <c r="AO3" s="1" t="s">
        <v>16</v>
      </c>
      <c r="AP3" s="1" t="s">
        <v>17</v>
      </c>
      <c r="AQ3" s="1" t="s">
        <v>18</v>
      </c>
      <c r="AR3" s="1" t="s">
        <v>13</v>
      </c>
      <c r="AS3" s="1" t="s">
        <v>15</v>
      </c>
      <c r="AT3" s="1" t="s">
        <v>8</v>
      </c>
      <c r="AU3" s="1" t="s">
        <v>16</v>
      </c>
      <c r="AV3" s="1" t="s">
        <v>19</v>
      </c>
      <c r="AW3" s="1" t="s">
        <v>13</v>
      </c>
      <c r="AX3" s="9" t="s">
        <v>20</v>
      </c>
      <c r="AY3" s="1" t="s">
        <v>8</v>
      </c>
      <c r="AZ3" s="1" t="s">
        <v>21</v>
      </c>
      <c r="BA3" s="1" t="s">
        <v>22</v>
      </c>
      <c r="BB3" s="1" t="s">
        <v>23</v>
      </c>
      <c r="BC3" s="1" t="s">
        <v>24</v>
      </c>
      <c r="BD3" s="12" t="s">
        <v>63</v>
      </c>
    </row>
    <row r="4" spans="1:57" ht="16" x14ac:dyDescent="0.2">
      <c r="A4" s="1">
        <v>1</v>
      </c>
      <c r="B4" s="3" t="s">
        <v>30</v>
      </c>
      <c r="C4" s="3">
        <v>10</v>
      </c>
      <c r="D4" s="13">
        <v>29.5</v>
      </c>
      <c r="E4" s="7">
        <v>391.7</v>
      </c>
      <c r="F4" s="3">
        <v>65.8</v>
      </c>
      <c r="G4" s="3">
        <v>6</v>
      </c>
      <c r="H4" s="3">
        <v>1.4</v>
      </c>
      <c r="I4" s="3">
        <v>0.5</v>
      </c>
      <c r="J4" s="3">
        <v>23.2</v>
      </c>
      <c r="K4" s="3">
        <v>25.6</v>
      </c>
      <c r="L4" s="3">
        <v>39</v>
      </c>
      <c r="M4" s="3">
        <v>272.89999999999998</v>
      </c>
      <c r="N4" s="3">
        <v>2.1</v>
      </c>
      <c r="O4" s="3">
        <v>0.9</v>
      </c>
      <c r="P4" s="3">
        <v>6.7</v>
      </c>
      <c r="Q4" s="3">
        <v>14.5</v>
      </c>
      <c r="R4" s="3">
        <v>25.3</v>
      </c>
      <c r="S4" s="3">
        <v>118.8</v>
      </c>
      <c r="T4" s="3">
        <v>1.2</v>
      </c>
      <c r="U4" s="3">
        <v>4.7</v>
      </c>
      <c r="V4" s="3">
        <v>7</v>
      </c>
      <c r="W4" s="10">
        <v>7.5</v>
      </c>
      <c r="X4" s="3">
        <v>66.099999999999994</v>
      </c>
      <c r="Y4" s="3">
        <v>1.7</v>
      </c>
      <c r="Z4" s="3">
        <v>47.3</v>
      </c>
      <c r="AA4" s="3">
        <v>11.8</v>
      </c>
      <c r="AB4" s="3">
        <v>8.99</v>
      </c>
      <c r="AC4" s="3" t="s">
        <v>30</v>
      </c>
      <c r="AD4" s="3">
        <v>10</v>
      </c>
      <c r="AE4" s="13">
        <v>17.600000000000001</v>
      </c>
      <c r="AF4" s="7">
        <v>283.7</v>
      </c>
      <c r="AG4" s="3">
        <v>60.4</v>
      </c>
      <c r="AH4" s="3">
        <v>4.7</v>
      </c>
      <c r="AI4" s="3">
        <v>2.4</v>
      </c>
      <c r="AJ4" s="3">
        <v>0.9</v>
      </c>
      <c r="AK4" s="3">
        <v>17.5</v>
      </c>
      <c r="AL4" s="3">
        <v>19.5</v>
      </c>
      <c r="AM4" s="3">
        <v>33.799999999999997</v>
      </c>
      <c r="AN4" s="3">
        <v>181.8</v>
      </c>
      <c r="AO4" s="3">
        <v>0.7</v>
      </c>
      <c r="AP4" s="3">
        <v>1.5</v>
      </c>
      <c r="AQ4" s="3">
        <v>5.0999999999999996</v>
      </c>
      <c r="AR4" s="3">
        <v>9</v>
      </c>
      <c r="AS4" s="3">
        <v>24.7</v>
      </c>
      <c r="AT4" s="3">
        <v>101.9</v>
      </c>
      <c r="AU4" s="3">
        <v>1.1000000000000001</v>
      </c>
      <c r="AV4" s="3">
        <v>4.0999999999999996</v>
      </c>
      <c r="AW4" s="3">
        <v>5.6</v>
      </c>
      <c r="AX4" s="10">
        <v>7.2</v>
      </c>
      <c r="AY4" s="3">
        <v>61</v>
      </c>
      <c r="AZ4" s="3">
        <v>2.9</v>
      </c>
      <c r="BA4" s="3">
        <v>29.1</v>
      </c>
      <c r="BB4" s="3">
        <v>20</v>
      </c>
      <c r="BC4" s="3">
        <v>5.36</v>
      </c>
      <c r="BD4" s="11">
        <f>D4-AE4</f>
        <v>11.899999999999999</v>
      </c>
      <c r="BE4" s="3" t="s">
        <v>30</v>
      </c>
    </row>
    <row r="5" spans="1:57" ht="45" x14ac:dyDescent="0.2">
      <c r="A5" s="1">
        <v>2</v>
      </c>
      <c r="B5" s="3" t="s">
        <v>28</v>
      </c>
      <c r="C5" s="3">
        <v>11</v>
      </c>
      <c r="D5" s="13">
        <v>27.3</v>
      </c>
      <c r="E5" s="7">
        <v>351.8</v>
      </c>
      <c r="F5" s="3">
        <v>62.8</v>
      </c>
      <c r="G5" s="3">
        <v>5.6</v>
      </c>
      <c r="H5" s="3">
        <v>1.36</v>
      </c>
      <c r="I5" s="3">
        <v>0.64</v>
      </c>
      <c r="J5" s="3">
        <v>21.4</v>
      </c>
      <c r="K5" s="3">
        <v>23.1</v>
      </c>
      <c r="L5" s="3">
        <v>32.6</v>
      </c>
      <c r="M5" s="3">
        <v>235.5</v>
      </c>
      <c r="N5" s="3">
        <v>1.45</v>
      </c>
      <c r="O5" s="3">
        <v>0.73</v>
      </c>
      <c r="P5" s="3">
        <v>6.8</v>
      </c>
      <c r="Q5" s="3">
        <v>11.5</v>
      </c>
      <c r="R5" s="3">
        <v>28.2</v>
      </c>
      <c r="S5" s="3">
        <v>116.3</v>
      </c>
      <c r="T5" s="3">
        <v>1.18</v>
      </c>
      <c r="U5" s="3">
        <v>4.0999999999999996</v>
      </c>
      <c r="V5" s="3">
        <v>7.45</v>
      </c>
      <c r="W5" s="10">
        <v>5.73</v>
      </c>
      <c r="X5" s="3">
        <v>53.1</v>
      </c>
      <c r="Y5" s="3">
        <v>2.4500000000000002</v>
      </c>
      <c r="Z5" s="3">
        <v>47.4</v>
      </c>
      <c r="AA5" s="3">
        <v>12.9</v>
      </c>
      <c r="AB5" s="3">
        <v>5.57</v>
      </c>
      <c r="AC5" s="3" t="s">
        <v>28</v>
      </c>
      <c r="AD5" s="3">
        <v>11</v>
      </c>
      <c r="AE5" s="13">
        <v>16.100000000000001</v>
      </c>
      <c r="AF5" s="7">
        <v>313.2</v>
      </c>
      <c r="AG5" s="3">
        <v>61.8</v>
      </c>
      <c r="AH5" s="3">
        <v>5.0999999999999996</v>
      </c>
      <c r="AI5" s="3">
        <v>1.91</v>
      </c>
      <c r="AJ5" s="3">
        <v>0.27</v>
      </c>
      <c r="AK5" s="3">
        <v>17.899999999999999</v>
      </c>
      <c r="AL5" s="3">
        <v>20.5</v>
      </c>
      <c r="AM5" s="3">
        <v>34.5</v>
      </c>
      <c r="AN5" s="3">
        <v>211.5</v>
      </c>
      <c r="AO5" s="3">
        <v>1.18</v>
      </c>
      <c r="AP5" s="3">
        <v>1.64</v>
      </c>
      <c r="AQ5" s="3">
        <v>5.7</v>
      </c>
      <c r="AR5" s="3">
        <v>11.2</v>
      </c>
      <c r="AS5" s="3">
        <v>24.8</v>
      </c>
      <c r="AT5" s="3">
        <v>101.7</v>
      </c>
      <c r="AU5" s="3">
        <v>0.45</v>
      </c>
      <c r="AV5" s="3">
        <v>4.0999999999999996</v>
      </c>
      <c r="AW5" s="3">
        <v>5.55</v>
      </c>
      <c r="AX5" s="10">
        <v>7</v>
      </c>
      <c r="AY5" s="3">
        <v>58.6</v>
      </c>
      <c r="AZ5" s="3">
        <v>1.18</v>
      </c>
      <c r="BA5" s="3">
        <v>27.1</v>
      </c>
      <c r="BB5" s="3">
        <v>17.8</v>
      </c>
      <c r="BC5" s="3">
        <v>4.2300000000000004</v>
      </c>
      <c r="BD5" s="11">
        <f>D5-AE5</f>
        <v>11.2</v>
      </c>
      <c r="BE5" s="3" t="s">
        <v>28</v>
      </c>
    </row>
    <row r="6" spans="1:57" ht="30" x14ac:dyDescent="0.2">
      <c r="A6" s="1">
        <v>3</v>
      </c>
      <c r="B6" s="3" t="s">
        <v>25</v>
      </c>
      <c r="C6" s="3">
        <v>11</v>
      </c>
      <c r="D6" s="13">
        <v>28.2</v>
      </c>
      <c r="E6" s="7">
        <v>378.9</v>
      </c>
      <c r="F6" s="3">
        <v>65.400000000000006</v>
      </c>
      <c r="G6" s="3">
        <v>5.8</v>
      </c>
      <c r="H6" s="3">
        <v>1</v>
      </c>
      <c r="I6" s="3">
        <v>0.27</v>
      </c>
      <c r="J6" s="3">
        <v>22.3</v>
      </c>
      <c r="K6" s="3">
        <v>23.7</v>
      </c>
      <c r="L6" s="3">
        <v>32.4</v>
      </c>
      <c r="M6" s="3">
        <v>255.9</v>
      </c>
      <c r="N6" s="3">
        <v>1.82</v>
      </c>
      <c r="O6" s="3">
        <v>0.73</v>
      </c>
      <c r="P6" s="3">
        <v>7.4</v>
      </c>
      <c r="Q6" s="3">
        <v>12.8</v>
      </c>
      <c r="R6" s="3">
        <v>30.6</v>
      </c>
      <c r="S6" s="3">
        <v>123</v>
      </c>
      <c r="T6" s="3">
        <v>1.55</v>
      </c>
      <c r="U6" s="3">
        <v>4</v>
      </c>
      <c r="V6" s="3">
        <v>7.55</v>
      </c>
      <c r="W6" s="10">
        <v>6.18</v>
      </c>
      <c r="X6" s="3">
        <v>55.8</v>
      </c>
      <c r="Y6" s="3">
        <v>1.91</v>
      </c>
      <c r="Z6" s="3">
        <v>44.1</v>
      </c>
      <c r="AA6" s="3">
        <v>8.5</v>
      </c>
      <c r="AB6" s="3">
        <v>10.3</v>
      </c>
      <c r="AC6" s="3" t="s">
        <v>25</v>
      </c>
      <c r="AD6" s="3">
        <v>11</v>
      </c>
      <c r="AE6" s="13">
        <v>18.399999999999999</v>
      </c>
      <c r="AF6" s="7">
        <v>317.8</v>
      </c>
      <c r="AG6" s="3">
        <v>60.4</v>
      </c>
      <c r="AH6" s="3">
        <v>5.3</v>
      </c>
      <c r="AI6" s="3">
        <v>1.73</v>
      </c>
      <c r="AJ6" s="3">
        <v>1</v>
      </c>
      <c r="AK6" s="3">
        <v>19.3</v>
      </c>
      <c r="AL6" s="3">
        <v>21.7</v>
      </c>
      <c r="AM6" s="3">
        <v>33.700000000000003</v>
      </c>
      <c r="AN6" s="3">
        <v>204</v>
      </c>
      <c r="AO6" s="3">
        <v>1.27</v>
      </c>
      <c r="AP6" s="3">
        <v>0.73</v>
      </c>
      <c r="AQ6" s="3">
        <v>5.6</v>
      </c>
      <c r="AR6" s="3">
        <v>10.6</v>
      </c>
      <c r="AS6" s="3">
        <v>24</v>
      </c>
      <c r="AT6" s="3">
        <v>113.8</v>
      </c>
      <c r="AU6" s="3">
        <v>0.64</v>
      </c>
      <c r="AV6" s="3">
        <v>4.7</v>
      </c>
      <c r="AW6" s="3">
        <v>6.91</v>
      </c>
      <c r="AX6" s="10">
        <v>5.82</v>
      </c>
      <c r="AY6" s="3">
        <v>54.9</v>
      </c>
      <c r="AZ6" s="3">
        <v>1.73</v>
      </c>
      <c r="BA6" s="3">
        <v>29.7</v>
      </c>
      <c r="BB6" s="3">
        <v>16.100000000000001</v>
      </c>
      <c r="BC6" s="3">
        <v>2.79</v>
      </c>
      <c r="BD6" s="11">
        <f>D6-AE6</f>
        <v>9.8000000000000007</v>
      </c>
      <c r="BE6" s="3" t="s">
        <v>25</v>
      </c>
    </row>
    <row r="7" spans="1:57" ht="30" x14ac:dyDescent="0.2">
      <c r="A7" s="1">
        <v>4</v>
      </c>
      <c r="B7" s="3" t="s">
        <v>26</v>
      </c>
      <c r="C7" s="3">
        <v>10</v>
      </c>
      <c r="D7" s="13">
        <v>30.9</v>
      </c>
      <c r="E7" s="7">
        <v>406</v>
      </c>
      <c r="F7" s="3">
        <v>66.400000000000006</v>
      </c>
      <c r="G7" s="3">
        <v>6.1</v>
      </c>
      <c r="H7" s="3">
        <v>1.3</v>
      </c>
      <c r="I7" s="3">
        <v>0.5</v>
      </c>
      <c r="J7" s="3">
        <v>24</v>
      </c>
      <c r="K7" s="3">
        <v>29.1</v>
      </c>
      <c r="L7" s="3">
        <v>43.2</v>
      </c>
      <c r="M7" s="3">
        <v>314.8</v>
      </c>
      <c r="N7" s="3">
        <v>2.9</v>
      </c>
      <c r="O7" s="3">
        <v>0.8</v>
      </c>
      <c r="P7" s="3">
        <v>7.1</v>
      </c>
      <c r="Q7" s="3">
        <v>16.600000000000001</v>
      </c>
      <c r="R7" s="3">
        <v>21.9</v>
      </c>
      <c r="S7" s="3">
        <v>91.2</v>
      </c>
      <c r="T7" s="3">
        <v>0.8</v>
      </c>
      <c r="U7" s="3">
        <v>4.2</v>
      </c>
      <c r="V7" s="3">
        <v>6</v>
      </c>
      <c r="W7" s="10">
        <v>7.1</v>
      </c>
      <c r="X7" s="3">
        <v>66.2</v>
      </c>
      <c r="Y7" s="3">
        <v>1.4</v>
      </c>
      <c r="Z7" s="3">
        <v>44.6</v>
      </c>
      <c r="AA7" s="3">
        <v>11.6</v>
      </c>
      <c r="AB7" s="3">
        <v>12.6</v>
      </c>
      <c r="AC7" s="3" t="s">
        <v>26</v>
      </c>
      <c r="AD7" s="3">
        <v>10</v>
      </c>
      <c r="AE7" s="13">
        <v>22.2</v>
      </c>
      <c r="AF7" s="7">
        <v>322.10000000000002</v>
      </c>
      <c r="AG7" s="3">
        <v>62.3</v>
      </c>
      <c r="AH7" s="3">
        <v>5.2</v>
      </c>
      <c r="AI7" s="3">
        <v>1.8</v>
      </c>
      <c r="AJ7" s="3">
        <v>0.6</v>
      </c>
      <c r="AK7" s="3">
        <v>20.5</v>
      </c>
      <c r="AL7" s="3">
        <v>26.9</v>
      </c>
      <c r="AM7" s="3">
        <v>39.299999999999997</v>
      </c>
      <c r="AN7" s="3">
        <v>243.7</v>
      </c>
      <c r="AO7" s="3">
        <v>1.8</v>
      </c>
      <c r="AP7" s="3">
        <v>1.2</v>
      </c>
      <c r="AQ7" s="3">
        <v>5.8</v>
      </c>
      <c r="AR7" s="3">
        <v>13</v>
      </c>
      <c r="AS7" s="3">
        <v>20.6</v>
      </c>
      <c r="AT7" s="3">
        <v>78.400000000000006</v>
      </c>
      <c r="AU7" s="3">
        <v>0.6</v>
      </c>
      <c r="AV7" s="3">
        <v>3.8</v>
      </c>
      <c r="AW7" s="3">
        <v>4.8</v>
      </c>
      <c r="AX7" s="10">
        <v>4.5</v>
      </c>
      <c r="AY7" s="3">
        <v>36.799999999999997</v>
      </c>
      <c r="AZ7" s="3">
        <v>2.7</v>
      </c>
      <c r="BA7" s="3">
        <v>36</v>
      </c>
      <c r="BB7" s="3">
        <v>16.2</v>
      </c>
      <c r="BC7" s="3">
        <v>-2.11</v>
      </c>
      <c r="BD7" s="11">
        <f>D7-AE7</f>
        <v>8.6999999999999993</v>
      </c>
      <c r="BE7" s="3" t="s">
        <v>26</v>
      </c>
    </row>
    <row r="8" spans="1:57" ht="30" x14ac:dyDescent="0.2">
      <c r="A8" s="1">
        <v>5</v>
      </c>
      <c r="B8" s="3" t="s">
        <v>31</v>
      </c>
      <c r="C8" s="3">
        <v>10</v>
      </c>
      <c r="D8" s="13">
        <v>29.3</v>
      </c>
      <c r="E8" s="7">
        <v>418.1</v>
      </c>
      <c r="F8" s="3">
        <v>68.099999999999994</v>
      </c>
      <c r="G8" s="3">
        <v>6.1</v>
      </c>
      <c r="H8" s="3">
        <v>1.5</v>
      </c>
      <c r="I8" s="3">
        <v>0.7</v>
      </c>
      <c r="J8" s="3">
        <v>23.9</v>
      </c>
      <c r="K8" s="3">
        <v>25.9</v>
      </c>
      <c r="L8" s="3">
        <v>37.5</v>
      </c>
      <c r="M8" s="3">
        <v>284.3</v>
      </c>
      <c r="N8" s="3">
        <v>2.2000000000000002</v>
      </c>
      <c r="O8" s="3">
        <v>0.8</v>
      </c>
      <c r="P8" s="3">
        <v>7.2</v>
      </c>
      <c r="Q8" s="3">
        <v>15.2</v>
      </c>
      <c r="R8" s="3">
        <v>28.7</v>
      </c>
      <c r="S8" s="3">
        <v>133.80000000000001</v>
      </c>
      <c r="T8" s="3">
        <v>0.9</v>
      </c>
      <c r="U8" s="3">
        <v>4.7</v>
      </c>
      <c r="V8" s="3">
        <v>6.6</v>
      </c>
      <c r="W8" s="10">
        <v>7.7</v>
      </c>
      <c r="X8" s="3">
        <v>65</v>
      </c>
      <c r="Y8" s="3">
        <v>2.1</v>
      </c>
      <c r="Z8" s="3">
        <v>43.6</v>
      </c>
      <c r="AA8" s="3">
        <v>12.7</v>
      </c>
      <c r="AB8" s="3">
        <v>9.15</v>
      </c>
      <c r="AC8" s="3" t="s">
        <v>31</v>
      </c>
      <c r="AD8" s="3">
        <v>10</v>
      </c>
      <c r="AE8" s="13">
        <v>21.4</v>
      </c>
      <c r="AF8" s="7">
        <v>355.6</v>
      </c>
      <c r="AG8" s="3">
        <v>61.4</v>
      </c>
      <c r="AH8" s="3">
        <v>5.8</v>
      </c>
      <c r="AI8" s="3">
        <v>1.9</v>
      </c>
      <c r="AJ8" s="3">
        <v>0.4</v>
      </c>
      <c r="AK8" s="3">
        <v>19.399999999999999</v>
      </c>
      <c r="AL8" s="3">
        <v>22.5</v>
      </c>
      <c r="AM8" s="3">
        <v>35.700000000000003</v>
      </c>
      <c r="AN8" s="3">
        <v>251.9</v>
      </c>
      <c r="AO8" s="3">
        <v>1.4</v>
      </c>
      <c r="AP8" s="3">
        <v>1.5</v>
      </c>
      <c r="AQ8" s="3">
        <v>6.7</v>
      </c>
      <c r="AR8" s="3">
        <v>11.8</v>
      </c>
      <c r="AS8" s="3">
        <v>23.6</v>
      </c>
      <c r="AT8" s="3">
        <v>103.7</v>
      </c>
      <c r="AU8" s="3">
        <v>0.9</v>
      </c>
      <c r="AV8" s="3">
        <v>4.4000000000000004</v>
      </c>
      <c r="AW8" s="3">
        <v>5.4</v>
      </c>
      <c r="AX8" s="10">
        <v>7.6</v>
      </c>
      <c r="AY8" s="3">
        <v>61.7</v>
      </c>
      <c r="AZ8" s="3">
        <v>2.2000000000000002</v>
      </c>
      <c r="BA8" s="3">
        <v>32.5</v>
      </c>
      <c r="BB8" s="3">
        <v>16.2</v>
      </c>
      <c r="BC8" s="3">
        <v>0.18</v>
      </c>
      <c r="BD8" s="11">
        <f>D8-AE8</f>
        <v>7.9000000000000021</v>
      </c>
      <c r="BE8" s="3" t="s">
        <v>31</v>
      </c>
    </row>
    <row r="9" spans="1:57" ht="30" x14ac:dyDescent="0.2">
      <c r="A9" s="1">
        <v>6</v>
      </c>
      <c r="B9" s="3" t="s">
        <v>27</v>
      </c>
      <c r="C9" s="3">
        <v>11</v>
      </c>
      <c r="D9" s="13">
        <v>28.1</v>
      </c>
      <c r="E9" s="7">
        <v>364</v>
      </c>
      <c r="F9" s="3">
        <v>62.9</v>
      </c>
      <c r="G9" s="3">
        <v>5.8</v>
      </c>
      <c r="H9" s="3">
        <v>0.91</v>
      </c>
      <c r="I9" s="3">
        <v>0.55000000000000004</v>
      </c>
      <c r="J9" s="3">
        <v>21.8</v>
      </c>
      <c r="K9" s="3">
        <v>20.5</v>
      </c>
      <c r="L9" s="3">
        <v>32.6</v>
      </c>
      <c r="M9" s="3">
        <v>216.1</v>
      </c>
      <c r="N9" s="3">
        <v>1.64</v>
      </c>
      <c r="O9" s="3">
        <v>0.36</v>
      </c>
      <c r="P9" s="3">
        <v>6.3</v>
      </c>
      <c r="Q9" s="3">
        <v>10.5</v>
      </c>
      <c r="R9" s="3">
        <v>28.6</v>
      </c>
      <c r="S9" s="3">
        <v>147.9</v>
      </c>
      <c r="T9" s="3">
        <v>1.45</v>
      </c>
      <c r="U9" s="3">
        <v>5.2</v>
      </c>
      <c r="V9" s="3">
        <v>8.91</v>
      </c>
      <c r="W9" s="10">
        <v>4.6399999999999997</v>
      </c>
      <c r="X9" s="3">
        <v>42.5</v>
      </c>
      <c r="Y9" s="3">
        <v>2.36</v>
      </c>
      <c r="Z9" s="3">
        <v>45.8</v>
      </c>
      <c r="AA9" s="3">
        <v>6.8</v>
      </c>
      <c r="AB9" s="3">
        <v>10</v>
      </c>
      <c r="AC9" s="3" t="s">
        <v>27</v>
      </c>
      <c r="AD9" s="3">
        <v>11</v>
      </c>
      <c r="AE9" s="13">
        <v>22.3</v>
      </c>
      <c r="AF9" s="7">
        <v>358.5</v>
      </c>
      <c r="AG9" s="3">
        <v>62.1</v>
      </c>
      <c r="AH9" s="3">
        <v>5.8</v>
      </c>
      <c r="AI9" s="3">
        <v>2.27</v>
      </c>
      <c r="AJ9" s="3">
        <v>1.0900000000000001</v>
      </c>
      <c r="AK9" s="3">
        <v>20</v>
      </c>
      <c r="AL9" s="3">
        <v>23.1</v>
      </c>
      <c r="AM9" s="3">
        <v>34.9</v>
      </c>
      <c r="AN9" s="3">
        <v>246.8</v>
      </c>
      <c r="AO9" s="3">
        <v>2.27</v>
      </c>
      <c r="AP9" s="3">
        <v>1.18</v>
      </c>
      <c r="AQ9" s="3">
        <v>6.7</v>
      </c>
      <c r="AR9" s="3">
        <v>13.2</v>
      </c>
      <c r="AS9" s="3">
        <v>25.1</v>
      </c>
      <c r="AT9" s="3">
        <v>111.6</v>
      </c>
      <c r="AU9" s="3">
        <v>0.36</v>
      </c>
      <c r="AV9" s="3">
        <v>4.4000000000000004</v>
      </c>
      <c r="AW9" s="3">
        <v>5.73</v>
      </c>
      <c r="AX9" s="10">
        <v>6.36</v>
      </c>
      <c r="AY9" s="3">
        <v>62.2</v>
      </c>
      <c r="AZ9" s="3">
        <v>1.0900000000000001</v>
      </c>
      <c r="BA9" s="3">
        <v>34.5</v>
      </c>
      <c r="BB9" s="3">
        <v>19.3</v>
      </c>
      <c r="BC9" s="3">
        <v>-4.0599999999999996</v>
      </c>
      <c r="BD9" s="11">
        <f>D9-AE9</f>
        <v>5.8000000000000007</v>
      </c>
      <c r="BE9" s="3" t="s">
        <v>27</v>
      </c>
    </row>
    <row r="10" spans="1:57" ht="30" x14ac:dyDescent="0.2">
      <c r="A10" s="1">
        <v>7</v>
      </c>
      <c r="B10" s="3" t="s">
        <v>35</v>
      </c>
      <c r="C10" s="3">
        <v>10</v>
      </c>
      <c r="D10" s="13">
        <v>26.8</v>
      </c>
      <c r="E10" s="7">
        <v>354.1</v>
      </c>
      <c r="F10" s="3">
        <v>61</v>
      </c>
      <c r="G10" s="3">
        <v>5.8</v>
      </c>
      <c r="H10" s="3">
        <v>1.4</v>
      </c>
      <c r="I10" s="3">
        <v>0.3</v>
      </c>
      <c r="J10" s="3">
        <v>19</v>
      </c>
      <c r="K10" s="3">
        <v>21.8</v>
      </c>
      <c r="L10" s="3">
        <v>31.9</v>
      </c>
      <c r="M10" s="3">
        <v>250.8</v>
      </c>
      <c r="N10" s="3">
        <v>2.2000000000000002</v>
      </c>
      <c r="O10" s="3">
        <v>1.1000000000000001</v>
      </c>
      <c r="P10" s="3">
        <v>7.2</v>
      </c>
      <c r="Q10" s="3">
        <v>12</v>
      </c>
      <c r="R10" s="3">
        <v>26.3</v>
      </c>
      <c r="S10" s="3">
        <v>103.3</v>
      </c>
      <c r="T10" s="3">
        <v>1</v>
      </c>
      <c r="U10" s="3">
        <v>3.9</v>
      </c>
      <c r="V10" s="3">
        <v>5.3</v>
      </c>
      <c r="W10" s="10">
        <v>4</v>
      </c>
      <c r="X10" s="3">
        <v>34.299999999999997</v>
      </c>
      <c r="Y10" s="3">
        <v>1.7</v>
      </c>
      <c r="Z10" s="3">
        <v>40.9</v>
      </c>
      <c r="AA10" s="3">
        <v>12.2</v>
      </c>
      <c r="AB10" s="3">
        <v>4.5599999999999996</v>
      </c>
      <c r="AC10" s="3" t="s">
        <v>35</v>
      </c>
      <c r="AD10" s="3">
        <v>10</v>
      </c>
      <c r="AE10" s="13">
        <v>21.6</v>
      </c>
      <c r="AF10" s="7">
        <v>352.9</v>
      </c>
      <c r="AG10" s="3">
        <v>63.4</v>
      </c>
      <c r="AH10" s="3">
        <v>5.6</v>
      </c>
      <c r="AI10" s="3">
        <v>1.1000000000000001</v>
      </c>
      <c r="AJ10" s="3">
        <v>0.3</v>
      </c>
      <c r="AK10" s="3">
        <v>19.7</v>
      </c>
      <c r="AL10" s="3">
        <v>25.4</v>
      </c>
      <c r="AM10" s="3">
        <v>37.6</v>
      </c>
      <c r="AN10" s="3">
        <v>254.9</v>
      </c>
      <c r="AO10" s="3">
        <v>1.3</v>
      </c>
      <c r="AP10" s="3">
        <v>0.8</v>
      </c>
      <c r="AQ10" s="3">
        <v>6.4</v>
      </c>
      <c r="AR10" s="3">
        <v>12.5</v>
      </c>
      <c r="AS10" s="3">
        <v>23.3</v>
      </c>
      <c r="AT10" s="3">
        <v>98</v>
      </c>
      <c r="AU10" s="3">
        <v>0.9</v>
      </c>
      <c r="AV10" s="3">
        <v>4.2</v>
      </c>
      <c r="AW10" s="3">
        <v>5.7</v>
      </c>
      <c r="AX10" s="10">
        <v>7.3</v>
      </c>
      <c r="AY10" s="3">
        <v>60.9</v>
      </c>
      <c r="AZ10" s="3">
        <v>1.5</v>
      </c>
      <c r="BA10" s="3">
        <v>34.200000000000003</v>
      </c>
      <c r="BB10" s="3">
        <v>9.9</v>
      </c>
      <c r="BC10" s="3">
        <v>-1</v>
      </c>
      <c r="BD10" s="11">
        <f>D10-AE10</f>
        <v>5.1999999999999993</v>
      </c>
      <c r="BE10" s="3" t="s">
        <v>35</v>
      </c>
    </row>
    <row r="11" spans="1:57" ht="45" x14ac:dyDescent="0.2">
      <c r="A11" s="1">
        <v>8</v>
      </c>
      <c r="B11" s="3" t="s">
        <v>34</v>
      </c>
      <c r="C11" s="3">
        <v>10</v>
      </c>
      <c r="D11" s="13">
        <v>27.1</v>
      </c>
      <c r="E11" s="7">
        <v>387.2</v>
      </c>
      <c r="F11" s="3">
        <v>62.5</v>
      </c>
      <c r="G11" s="3">
        <v>6.2</v>
      </c>
      <c r="H11" s="3">
        <v>1.1000000000000001</v>
      </c>
      <c r="I11" s="3">
        <v>0.2</v>
      </c>
      <c r="J11" s="3">
        <v>21.7</v>
      </c>
      <c r="K11" s="3">
        <v>24.7</v>
      </c>
      <c r="L11" s="3">
        <v>36.700000000000003</v>
      </c>
      <c r="M11" s="3">
        <v>289.3</v>
      </c>
      <c r="N11" s="3">
        <v>2.4</v>
      </c>
      <c r="O11" s="3">
        <v>0.9</v>
      </c>
      <c r="P11" s="3">
        <v>7.6</v>
      </c>
      <c r="Q11" s="3">
        <v>14.8</v>
      </c>
      <c r="R11" s="3">
        <v>24.3</v>
      </c>
      <c r="S11" s="3">
        <v>97.9</v>
      </c>
      <c r="T11" s="3">
        <v>0.7</v>
      </c>
      <c r="U11" s="3">
        <v>4</v>
      </c>
      <c r="V11" s="3">
        <v>5.5</v>
      </c>
      <c r="W11" s="10">
        <v>4.8</v>
      </c>
      <c r="X11" s="3">
        <v>43.1</v>
      </c>
      <c r="Y11" s="3">
        <v>1.4</v>
      </c>
      <c r="Z11" s="3">
        <v>46.7</v>
      </c>
      <c r="AA11" s="3">
        <v>10.5</v>
      </c>
      <c r="AB11" s="3">
        <v>10.3</v>
      </c>
      <c r="AC11" s="3" t="s">
        <v>34</v>
      </c>
      <c r="AD11" s="3">
        <v>10</v>
      </c>
      <c r="AE11" s="13">
        <v>22.7</v>
      </c>
      <c r="AF11" s="7">
        <v>346.9</v>
      </c>
      <c r="AG11" s="3">
        <v>65.8</v>
      </c>
      <c r="AH11" s="3">
        <v>5.3</v>
      </c>
      <c r="AI11" s="3">
        <v>1.4</v>
      </c>
      <c r="AJ11" s="3">
        <v>0.2</v>
      </c>
      <c r="AK11" s="3">
        <v>21.6</v>
      </c>
      <c r="AL11" s="3">
        <v>25.2</v>
      </c>
      <c r="AM11" s="3">
        <v>36.9</v>
      </c>
      <c r="AN11" s="3">
        <v>241.7</v>
      </c>
      <c r="AO11" s="3">
        <v>1.2</v>
      </c>
      <c r="AP11" s="3">
        <v>1.2</v>
      </c>
      <c r="AQ11" s="3">
        <v>6.1</v>
      </c>
      <c r="AR11" s="3">
        <v>13.1</v>
      </c>
      <c r="AS11" s="3">
        <v>26</v>
      </c>
      <c r="AT11" s="3">
        <v>105.2</v>
      </c>
      <c r="AU11" s="3">
        <v>1.1000000000000001</v>
      </c>
      <c r="AV11" s="3">
        <v>4</v>
      </c>
      <c r="AW11" s="3">
        <v>7</v>
      </c>
      <c r="AX11" s="10">
        <v>5.5</v>
      </c>
      <c r="AY11" s="3">
        <v>39.799999999999997</v>
      </c>
      <c r="AZ11" s="3">
        <v>1.5</v>
      </c>
      <c r="BA11" s="3">
        <v>35.6</v>
      </c>
      <c r="BB11" s="3">
        <v>13.5</v>
      </c>
      <c r="BC11" s="3">
        <v>-4.25</v>
      </c>
      <c r="BD11" s="11">
        <f>D11-AE11</f>
        <v>4.4000000000000021</v>
      </c>
      <c r="BE11" s="3" t="s">
        <v>34</v>
      </c>
    </row>
    <row r="12" spans="1:57" ht="30" x14ac:dyDescent="0.2">
      <c r="A12" s="1">
        <v>9</v>
      </c>
      <c r="B12" s="3" t="s">
        <v>29</v>
      </c>
      <c r="C12" s="3">
        <v>11</v>
      </c>
      <c r="D12" s="13">
        <v>27</v>
      </c>
      <c r="E12" s="7">
        <v>352.8</v>
      </c>
      <c r="F12" s="3">
        <v>61.9</v>
      </c>
      <c r="G12" s="3">
        <v>5.7</v>
      </c>
      <c r="H12" s="3">
        <v>0.82</v>
      </c>
      <c r="I12" s="3">
        <v>0.36</v>
      </c>
      <c r="J12" s="3">
        <v>20.6</v>
      </c>
      <c r="K12" s="3">
        <v>18.100000000000001</v>
      </c>
      <c r="L12" s="3">
        <v>29.4</v>
      </c>
      <c r="M12" s="3">
        <v>199.5</v>
      </c>
      <c r="N12" s="3">
        <v>1.18</v>
      </c>
      <c r="O12" s="3">
        <v>0.45</v>
      </c>
      <c r="P12" s="3">
        <v>6.4</v>
      </c>
      <c r="Q12" s="3">
        <v>9.5500000000000007</v>
      </c>
      <c r="R12" s="3">
        <v>30.7</v>
      </c>
      <c r="S12" s="3">
        <v>153.4</v>
      </c>
      <c r="T12" s="3">
        <v>1.55</v>
      </c>
      <c r="U12" s="3">
        <v>5</v>
      </c>
      <c r="V12" s="3">
        <v>9.82</v>
      </c>
      <c r="W12" s="10">
        <v>6.91</v>
      </c>
      <c r="X12" s="3">
        <v>54.3</v>
      </c>
      <c r="Y12" s="3">
        <v>1.27</v>
      </c>
      <c r="Z12" s="3">
        <v>41.7</v>
      </c>
      <c r="AA12" s="3">
        <v>7.8</v>
      </c>
      <c r="AB12" s="3">
        <v>6.63</v>
      </c>
      <c r="AC12" s="3" t="s">
        <v>29</v>
      </c>
      <c r="AD12" s="3">
        <v>11</v>
      </c>
      <c r="AE12" s="13">
        <v>23.6</v>
      </c>
      <c r="AF12" s="7">
        <v>348.1</v>
      </c>
      <c r="AG12" s="3">
        <v>64.7</v>
      </c>
      <c r="AH12" s="3">
        <v>5.4</v>
      </c>
      <c r="AI12" s="3">
        <v>1.0900000000000001</v>
      </c>
      <c r="AJ12" s="3">
        <v>0.36</v>
      </c>
      <c r="AK12" s="3">
        <v>22.3</v>
      </c>
      <c r="AL12" s="3">
        <v>25</v>
      </c>
      <c r="AM12" s="3">
        <v>34.700000000000003</v>
      </c>
      <c r="AN12" s="3">
        <v>231.5</v>
      </c>
      <c r="AO12" s="3">
        <v>1.73</v>
      </c>
      <c r="AP12" s="3">
        <v>0.73</v>
      </c>
      <c r="AQ12" s="3">
        <v>6.4</v>
      </c>
      <c r="AR12" s="3">
        <v>12.5</v>
      </c>
      <c r="AS12" s="3">
        <v>28.4</v>
      </c>
      <c r="AT12" s="3">
        <v>116.5</v>
      </c>
      <c r="AU12" s="3">
        <v>1.0900000000000001</v>
      </c>
      <c r="AV12" s="3">
        <v>4.0999999999999996</v>
      </c>
      <c r="AW12" s="3">
        <v>7.36</v>
      </c>
      <c r="AX12" s="10">
        <v>6.36</v>
      </c>
      <c r="AY12" s="3">
        <v>57.3</v>
      </c>
      <c r="AZ12" s="3">
        <v>2.36</v>
      </c>
      <c r="BA12" s="3">
        <v>37</v>
      </c>
      <c r="BB12" s="3">
        <v>10.1</v>
      </c>
      <c r="BC12" s="3">
        <v>-4.03</v>
      </c>
      <c r="BD12" s="11">
        <f>D12-AE12</f>
        <v>3.3999999999999986</v>
      </c>
      <c r="BE12" s="3" t="s">
        <v>29</v>
      </c>
    </row>
    <row r="13" spans="1:57" ht="30" x14ac:dyDescent="0.2">
      <c r="A13" s="1">
        <v>10</v>
      </c>
      <c r="B13" s="3" t="s">
        <v>32</v>
      </c>
      <c r="C13" s="3">
        <v>11</v>
      </c>
      <c r="D13" s="13">
        <v>26.5</v>
      </c>
      <c r="E13" s="7">
        <v>354.1</v>
      </c>
      <c r="F13" s="3">
        <v>67.5</v>
      </c>
      <c r="G13" s="3">
        <v>5.2</v>
      </c>
      <c r="H13" s="3">
        <v>1.55</v>
      </c>
      <c r="I13" s="3">
        <v>0.45</v>
      </c>
      <c r="J13" s="3">
        <v>22.2</v>
      </c>
      <c r="K13" s="3">
        <v>22.5</v>
      </c>
      <c r="L13" s="3">
        <v>33.700000000000003</v>
      </c>
      <c r="M13" s="3">
        <v>225.1</v>
      </c>
      <c r="N13" s="3">
        <v>1.27</v>
      </c>
      <c r="O13" s="3">
        <v>1.0900000000000001</v>
      </c>
      <c r="P13" s="3">
        <v>6.2</v>
      </c>
      <c r="Q13" s="3">
        <v>12.4</v>
      </c>
      <c r="R13" s="3">
        <v>30.9</v>
      </c>
      <c r="S13" s="3">
        <v>129</v>
      </c>
      <c r="T13" s="3">
        <v>1.45</v>
      </c>
      <c r="U13" s="3">
        <v>4.2</v>
      </c>
      <c r="V13" s="3">
        <v>7.64</v>
      </c>
      <c r="W13" s="10">
        <v>6.55</v>
      </c>
      <c r="X13" s="3">
        <v>61</v>
      </c>
      <c r="Y13" s="3">
        <v>2.1800000000000002</v>
      </c>
      <c r="Z13" s="3">
        <v>40.200000000000003</v>
      </c>
      <c r="AA13" s="3">
        <v>13.1</v>
      </c>
      <c r="AB13" s="3">
        <v>5.75</v>
      </c>
      <c r="AC13" s="3" t="s">
        <v>32</v>
      </c>
      <c r="AD13" s="3">
        <v>11</v>
      </c>
      <c r="AE13" s="13">
        <v>23.1</v>
      </c>
      <c r="AF13" s="7">
        <v>350.5</v>
      </c>
      <c r="AG13" s="3">
        <v>64.7</v>
      </c>
      <c r="AH13" s="3">
        <v>5.4</v>
      </c>
      <c r="AI13" s="3">
        <v>1.27</v>
      </c>
      <c r="AJ13" s="3">
        <v>0.45</v>
      </c>
      <c r="AK13" s="3">
        <v>21</v>
      </c>
      <c r="AL13" s="3">
        <v>24.1</v>
      </c>
      <c r="AM13" s="3">
        <v>38.5</v>
      </c>
      <c r="AN13" s="3">
        <v>253.3</v>
      </c>
      <c r="AO13" s="3">
        <v>1.64</v>
      </c>
      <c r="AP13" s="3">
        <v>0.82</v>
      </c>
      <c r="AQ13" s="3">
        <v>6.2</v>
      </c>
      <c r="AR13" s="3">
        <v>12.5</v>
      </c>
      <c r="AS13" s="3">
        <v>23.7</v>
      </c>
      <c r="AT13" s="3">
        <v>97.2</v>
      </c>
      <c r="AU13" s="3">
        <v>1</v>
      </c>
      <c r="AV13" s="3">
        <v>4.0999999999999996</v>
      </c>
      <c r="AW13" s="3">
        <v>6</v>
      </c>
      <c r="AX13" s="10">
        <v>7.82</v>
      </c>
      <c r="AY13" s="3">
        <v>69.5</v>
      </c>
      <c r="AZ13" s="3">
        <v>2.5499999999999998</v>
      </c>
      <c r="BA13" s="3">
        <v>39.700000000000003</v>
      </c>
      <c r="BB13" s="3">
        <v>9.9</v>
      </c>
      <c r="BC13" s="3">
        <v>-3.3</v>
      </c>
      <c r="BD13" s="11">
        <f>D13-AE13</f>
        <v>3.3999999999999986</v>
      </c>
      <c r="BE13" s="3" t="s">
        <v>32</v>
      </c>
    </row>
    <row r="14" spans="1:57" ht="45" x14ac:dyDescent="0.2">
      <c r="A14" s="1">
        <v>11</v>
      </c>
      <c r="B14" s="3" t="s">
        <v>38</v>
      </c>
      <c r="C14" s="3">
        <v>10</v>
      </c>
      <c r="D14" s="13">
        <v>25.1</v>
      </c>
      <c r="E14" s="7">
        <v>321.3</v>
      </c>
      <c r="F14" s="3">
        <v>61.7</v>
      </c>
      <c r="G14" s="3">
        <v>5.2</v>
      </c>
      <c r="H14" s="3">
        <v>1.1000000000000001</v>
      </c>
      <c r="I14" s="3">
        <v>0.5</v>
      </c>
      <c r="J14" s="3">
        <v>19.899999999999999</v>
      </c>
      <c r="K14" s="3">
        <v>18.399999999999999</v>
      </c>
      <c r="L14" s="3">
        <v>31.3</v>
      </c>
      <c r="M14" s="3">
        <v>203.4</v>
      </c>
      <c r="N14" s="3">
        <v>2.2000000000000002</v>
      </c>
      <c r="O14" s="3">
        <v>0.6</v>
      </c>
      <c r="P14" s="3">
        <v>6.2</v>
      </c>
      <c r="Q14" s="3">
        <v>11.1</v>
      </c>
      <c r="R14" s="3">
        <v>28.7</v>
      </c>
      <c r="S14" s="3">
        <v>117.9</v>
      </c>
      <c r="T14" s="3">
        <v>0.9</v>
      </c>
      <c r="U14" s="3">
        <v>4.0999999999999996</v>
      </c>
      <c r="V14" s="3">
        <v>6.8</v>
      </c>
      <c r="W14" s="10">
        <v>6.1</v>
      </c>
      <c r="X14" s="3">
        <v>51</v>
      </c>
      <c r="Y14" s="3">
        <v>2</v>
      </c>
      <c r="Z14" s="3">
        <v>36.299999999999997</v>
      </c>
      <c r="AA14" s="3">
        <v>8.8000000000000007</v>
      </c>
      <c r="AB14" s="3">
        <v>3.45</v>
      </c>
      <c r="AC14" s="3" t="s">
        <v>38</v>
      </c>
      <c r="AD14" s="3">
        <v>10</v>
      </c>
      <c r="AE14" s="13">
        <v>21.8</v>
      </c>
      <c r="AF14" s="7">
        <v>342</v>
      </c>
      <c r="AG14" s="3">
        <v>63.6</v>
      </c>
      <c r="AH14" s="3">
        <v>5.4</v>
      </c>
      <c r="AI14" s="3">
        <v>1.4</v>
      </c>
      <c r="AJ14" s="3">
        <v>0.3</v>
      </c>
      <c r="AK14" s="3">
        <v>19.100000000000001</v>
      </c>
      <c r="AL14" s="3">
        <v>21.9</v>
      </c>
      <c r="AM14" s="3">
        <v>34.9</v>
      </c>
      <c r="AN14" s="3">
        <v>252.2</v>
      </c>
      <c r="AO14" s="3">
        <v>1.3</v>
      </c>
      <c r="AP14" s="3">
        <v>1.1000000000000001</v>
      </c>
      <c r="AQ14" s="3">
        <v>6.8</v>
      </c>
      <c r="AR14" s="3">
        <v>11.5</v>
      </c>
      <c r="AS14" s="3">
        <v>26.4</v>
      </c>
      <c r="AT14" s="3">
        <v>89.8</v>
      </c>
      <c r="AU14" s="3">
        <v>0.9</v>
      </c>
      <c r="AV14" s="3">
        <v>3.4</v>
      </c>
      <c r="AW14" s="3">
        <v>5.3</v>
      </c>
      <c r="AX14" s="10">
        <v>5.9</v>
      </c>
      <c r="AY14" s="3">
        <v>50.8</v>
      </c>
      <c r="AZ14" s="3">
        <v>2.2999999999999998</v>
      </c>
      <c r="BA14" s="3">
        <v>36.5</v>
      </c>
      <c r="BB14" s="3">
        <v>12.2</v>
      </c>
      <c r="BC14" s="3">
        <v>0.72</v>
      </c>
      <c r="BD14" s="11">
        <f>D14-AE14</f>
        <v>3.3000000000000007</v>
      </c>
      <c r="BE14" s="3" t="s">
        <v>38</v>
      </c>
    </row>
    <row r="15" spans="1:57" ht="30" x14ac:dyDescent="0.2">
      <c r="A15" s="1">
        <v>12</v>
      </c>
      <c r="B15" s="3" t="s">
        <v>39</v>
      </c>
      <c r="C15" s="3">
        <v>11</v>
      </c>
      <c r="D15" s="13">
        <v>22.5</v>
      </c>
      <c r="E15" s="7">
        <v>351</v>
      </c>
      <c r="F15" s="3">
        <v>61.2</v>
      </c>
      <c r="G15" s="3">
        <v>5.7</v>
      </c>
      <c r="H15" s="3">
        <v>0.82</v>
      </c>
      <c r="I15" s="3">
        <v>0.36</v>
      </c>
      <c r="J15" s="3">
        <v>21</v>
      </c>
      <c r="K15" s="3">
        <v>22.1</v>
      </c>
      <c r="L15" s="3">
        <v>33.5</v>
      </c>
      <c r="M15" s="3">
        <v>243</v>
      </c>
      <c r="N15" s="3">
        <v>2</v>
      </c>
      <c r="O15" s="3">
        <v>0.45</v>
      </c>
      <c r="P15" s="3">
        <v>6.8</v>
      </c>
      <c r="Q15" s="3">
        <v>12.7</v>
      </c>
      <c r="R15" s="3">
        <v>25.6</v>
      </c>
      <c r="S15" s="3">
        <v>108</v>
      </c>
      <c r="T15" s="3">
        <v>0.64</v>
      </c>
      <c r="U15" s="3">
        <v>4.2</v>
      </c>
      <c r="V15" s="3">
        <v>6.18</v>
      </c>
      <c r="W15" s="10">
        <v>4.6399999999999997</v>
      </c>
      <c r="X15" s="3">
        <v>46</v>
      </c>
      <c r="Y15" s="3">
        <v>2.09</v>
      </c>
      <c r="Z15" s="3">
        <v>40.700000000000003</v>
      </c>
      <c r="AA15" s="3">
        <v>7.4</v>
      </c>
      <c r="AB15" s="3">
        <v>9.01</v>
      </c>
      <c r="AC15" s="3" t="s">
        <v>39</v>
      </c>
      <c r="AD15" s="3">
        <v>11</v>
      </c>
      <c r="AE15" s="13">
        <v>19.5</v>
      </c>
      <c r="AF15" s="7">
        <v>318.8</v>
      </c>
      <c r="AG15" s="3">
        <v>61.3</v>
      </c>
      <c r="AH15" s="3">
        <v>5.2</v>
      </c>
      <c r="AI15" s="3">
        <v>1.45</v>
      </c>
      <c r="AJ15" s="3">
        <v>0.45</v>
      </c>
      <c r="AK15" s="3">
        <v>20.3</v>
      </c>
      <c r="AL15" s="3">
        <v>22.3</v>
      </c>
      <c r="AM15" s="3">
        <v>34.9</v>
      </c>
      <c r="AN15" s="3">
        <v>213.2</v>
      </c>
      <c r="AO15" s="3">
        <v>1.64</v>
      </c>
      <c r="AP15" s="3">
        <v>1</v>
      </c>
      <c r="AQ15" s="3">
        <v>5.7</v>
      </c>
      <c r="AR15" s="3">
        <v>11.7</v>
      </c>
      <c r="AS15" s="3">
        <v>24</v>
      </c>
      <c r="AT15" s="3">
        <v>105.6</v>
      </c>
      <c r="AU15" s="3">
        <v>0.82</v>
      </c>
      <c r="AV15" s="3">
        <v>4.4000000000000004</v>
      </c>
      <c r="AW15" s="3">
        <v>7</v>
      </c>
      <c r="AX15" s="10">
        <v>5.27</v>
      </c>
      <c r="AY15" s="3">
        <v>46.8</v>
      </c>
      <c r="AZ15" s="3">
        <v>1.55</v>
      </c>
      <c r="BA15" s="3">
        <v>33.299999999999997</v>
      </c>
      <c r="BB15" s="3">
        <v>14.3</v>
      </c>
      <c r="BC15" s="3">
        <v>-4.7699999999999996</v>
      </c>
      <c r="BD15" s="11">
        <f>D15-AE15</f>
        <v>3</v>
      </c>
      <c r="BE15" s="3" t="s">
        <v>39</v>
      </c>
    </row>
    <row r="16" spans="1:57" ht="30" x14ac:dyDescent="0.2">
      <c r="A16" s="1">
        <v>13</v>
      </c>
      <c r="B16" s="3" t="s">
        <v>33</v>
      </c>
      <c r="C16" s="3">
        <v>11</v>
      </c>
      <c r="D16" s="13">
        <v>25.5</v>
      </c>
      <c r="E16" s="7">
        <v>402.4</v>
      </c>
      <c r="F16" s="3">
        <v>68.7</v>
      </c>
      <c r="G16" s="3">
        <v>5.9</v>
      </c>
      <c r="H16" s="3">
        <v>2</v>
      </c>
      <c r="I16" s="3">
        <v>1</v>
      </c>
      <c r="J16" s="3">
        <v>25.5</v>
      </c>
      <c r="K16" s="3">
        <v>27.8</v>
      </c>
      <c r="L16" s="3">
        <v>42.4</v>
      </c>
      <c r="M16" s="3">
        <v>290.5</v>
      </c>
      <c r="N16" s="3">
        <v>2.27</v>
      </c>
      <c r="O16" s="3">
        <v>1</v>
      </c>
      <c r="P16" s="3">
        <v>6.6</v>
      </c>
      <c r="Q16" s="3">
        <v>16.5</v>
      </c>
      <c r="R16" s="3">
        <v>24.5</v>
      </c>
      <c r="S16" s="3">
        <v>111.9</v>
      </c>
      <c r="T16" s="3">
        <v>0.73</v>
      </c>
      <c r="U16" s="3">
        <v>4.5999999999999996</v>
      </c>
      <c r="V16" s="3">
        <v>6.91</v>
      </c>
      <c r="W16" s="10">
        <v>6.55</v>
      </c>
      <c r="X16" s="3">
        <v>54.3</v>
      </c>
      <c r="Y16" s="3">
        <v>2.09</v>
      </c>
      <c r="Z16" s="3">
        <v>43.2</v>
      </c>
      <c r="AA16" s="3">
        <v>18</v>
      </c>
      <c r="AB16" s="3">
        <v>9.7200000000000006</v>
      </c>
      <c r="AC16" s="3" t="s">
        <v>33</v>
      </c>
      <c r="AD16" s="3">
        <v>11</v>
      </c>
      <c r="AE16" s="13">
        <v>22.7</v>
      </c>
      <c r="AF16" s="7">
        <v>364.4</v>
      </c>
      <c r="AG16" s="3">
        <v>60.2</v>
      </c>
      <c r="AH16" s="3">
        <v>6.1</v>
      </c>
      <c r="AI16" s="3">
        <v>1.36</v>
      </c>
      <c r="AJ16" s="3">
        <v>0.45</v>
      </c>
      <c r="AK16" s="3">
        <v>21.2</v>
      </c>
      <c r="AL16" s="3">
        <v>23</v>
      </c>
      <c r="AM16" s="3">
        <v>34.4</v>
      </c>
      <c r="AN16" s="3">
        <v>252.7</v>
      </c>
      <c r="AO16" s="3">
        <v>1.64</v>
      </c>
      <c r="AP16" s="3">
        <v>0.91</v>
      </c>
      <c r="AQ16" s="3">
        <v>7</v>
      </c>
      <c r="AR16" s="3">
        <v>12.6</v>
      </c>
      <c r="AS16" s="3">
        <v>24.1</v>
      </c>
      <c r="AT16" s="3">
        <v>111.6</v>
      </c>
      <c r="AU16" s="3">
        <v>0.91</v>
      </c>
      <c r="AV16" s="3">
        <v>4.5999999999999996</v>
      </c>
      <c r="AW16" s="3">
        <v>6.73</v>
      </c>
      <c r="AX16" s="10">
        <v>7.36</v>
      </c>
      <c r="AY16" s="3">
        <v>52.9</v>
      </c>
      <c r="AZ16" s="3">
        <v>1.82</v>
      </c>
      <c r="BA16" s="3">
        <v>38.700000000000003</v>
      </c>
      <c r="BB16" s="3">
        <v>12.6</v>
      </c>
      <c r="BC16" s="3">
        <v>-7.72</v>
      </c>
      <c r="BD16" s="11">
        <f>D16-AE16</f>
        <v>2.8000000000000007</v>
      </c>
      <c r="BE16" s="3" t="s">
        <v>33</v>
      </c>
    </row>
    <row r="17" spans="1:57" ht="45" x14ac:dyDescent="0.2">
      <c r="A17" s="1">
        <v>14</v>
      </c>
      <c r="B17" s="3" t="s">
        <v>41</v>
      </c>
      <c r="C17" s="3">
        <v>10</v>
      </c>
      <c r="D17" s="13">
        <v>24.6</v>
      </c>
      <c r="E17" s="7">
        <v>359.3</v>
      </c>
      <c r="F17" s="3">
        <v>61.2</v>
      </c>
      <c r="G17" s="3">
        <v>5.9</v>
      </c>
      <c r="H17" s="3">
        <v>1.4</v>
      </c>
      <c r="I17" s="3">
        <v>0.8</v>
      </c>
      <c r="J17" s="3">
        <v>21.2</v>
      </c>
      <c r="K17" s="3">
        <v>19.5</v>
      </c>
      <c r="L17" s="3">
        <v>30.2</v>
      </c>
      <c r="M17" s="3">
        <v>236.1</v>
      </c>
      <c r="N17" s="3">
        <v>1.5</v>
      </c>
      <c r="O17" s="3">
        <v>0.6</v>
      </c>
      <c r="P17" s="3">
        <v>7.4</v>
      </c>
      <c r="Q17" s="3">
        <v>11.4</v>
      </c>
      <c r="R17" s="3">
        <v>29.1</v>
      </c>
      <c r="S17" s="3">
        <v>123.2</v>
      </c>
      <c r="T17" s="3">
        <v>1.2</v>
      </c>
      <c r="U17" s="3">
        <v>4.2</v>
      </c>
      <c r="V17" s="3">
        <v>7.5</v>
      </c>
      <c r="W17" s="10">
        <v>5.8</v>
      </c>
      <c r="X17" s="3">
        <v>64</v>
      </c>
      <c r="Y17" s="3">
        <v>2.2999999999999998</v>
      </c>
      <c r="Z17" s="3">
        <v>40.799999999999997</v>
      </c>
      <c r="AA17" s="3">
        <v>12.6</v>
      </c>
      <c r="AB17" s="3">
        <v>7.53</v>
      </c>
      <c r="AC17" s="3" t="s">
        <v>41</v>
      </c>
      <c r="AD17" s="3">
        <v>10</v>
      </c>
      <c r="AE17" s="13">
        <v>22.2</v>
      </c>
      <c r="AF17" s="7">
        <v>318.3</v>
      </c>
      <c r="AG17" s="3">
        <v>60.5</v>
      </c>
      <c r="AH17" s="3">
        <v>5.3</v>
      </c>
      <c r="AI17" s="3">
        <v>0.9</v>
      </c>
      <c r="AJ17" s="3">
        <v>0.5</v>
      </c>
      <c r="AK17" s="3">
        <v>19.5</v>
      </c>
      <c r="AL17" s="3">
        <v>21.3</v>
      </c>
      <c r="AM17" s="3">
        <v>31.5</v>
      </c>
      <c r="AN17" s="3">
        <v>202.4</v>
      </c>
      <c r="AO17" s="3">
        <v>1.3</v>
      </c>
      <c r="AP17" s="3">
        <v>0.4</v>
      </c>
      <c r="AQ17" s="3">
        <v>6</v>
      </c>
      <c r="AR17" s="3">
        <v>10.199999999999999</v>
      </c>
      <c r="AS17" s="3">
        <v>26.7</v>
      </c>
      <c r="AT17" s="3">
        <v>115.9</v>
      </c>
      <c r="AU17" s="3">
        <v>1.3</v>
      </c>
      <c r="AV17" s="3">
        <v>4.3</v>
      </c>
      <c r="AW17" s="3">
        <v>6.9</v>
      </c>
      <c r="AX17" s="10">
        <v>6.3</v>
      </c>
      <c r="AY17" s="3">
        <v>52.8</v>
      </c>
      <c r="AZ17" s="3">
        <v>2.4</v>
      </c>
      <c r="BA17" s="3">
        <v>37.1</v>
      </c>
      <c r="BB17" s="3">
        <v>7.6</v>
      </c>
      <c r="BC17" s="3">
        <v>-4.9000000000000004</v>
      </c>
      <c r="BD17" s="11">
        <f>D17-AE17</f>
        <v>2.4000000000000021</v>
      </c>
      <c r="BE17" s="3" t="s">
        <v>41</v>
      </c>
    </row>
    <row r="18" spans="1:57" ht="30" x14ac:dyDescent="0.2">
      <c r="A18" s="1">
        <v>15</v>
      </c>
      <c r="B18" s="3" t="s">
        <v>40</v>
      </c>
      <c r="C18" s="3">
        <v>10</v>
      </c>
      <c r="D18" s="13">
        <v>24.7</v>
      </c>
      <c r="E18" s="7">
        <v>402.6</v>
      </c>
      <c r="F18" s="3">
        <v>70.599999999999994</v>
      </c>
      <c r="G18" s="3">
        <v>5.7</v>
      </c>
      <c r="H18" s="3">
        <v>1.3</v>
      </c>
      <c r="I18" s="3">
        <v>0.4</v>
      </c>
      <c r="J18" s="3">
        <v>24.5</v>
      </c>
      <c r="K18" s="3">
        <v>23</v>
      </c>
      <c r="L18" s="3">
        <v>35.6</v>
      </c>
      <c r="M18" s="3">
        <v>251.6</v>
      </c>
      <c r="N18" s="3">
        <v>1.4</v>
      </c>
      <c r="O18" s="3">
        <v>0.9</v>
      </c>
      <c r="P18" s="3">
        <v>6.5</v>
      </c>
      <c r="Q18" s="3">
        <v>13.1</v>
      </c>
      <c r="R18" s="3">
        <v>31.6</v>
      </c>
      <c r="S18" s="3">
        <v>151</v>
      </c>
      <c r="T18" s="3">
        <v>1.2</v>
      </c>
      <c r="U18" s="3">
        <v>4.8</v>
      </c>
      <c r="V18" s="3">
        <v>9.9</v>
      </c>
      <c r="W18" s="10">
        <v>5.8</v>
      </c>
      <c r="X18" s="3">
        <v>50.2</v>
      </c>
      <c r="Y18" s="3">
        <v>1.5</v>
      </c>
      <c r="Z18" s="3">
        <v>39.799999999999997</v>
      </c>
      <c r="AA18" s="3">
        <v>11</v>
      </c>
      <c r="AB18" s="3">
        <v>6.18</v>
      </c>
      <c r="AC18" s="3" t="s">
        <v>40</v>
      </c>
      <c r="AD18" s="3">
        <v>10</v>
      </c>
      <c r="AE18" s="13">
        <v>23</v>
      </c>
      <c r="AF18" s="7">
        <v>369.7</v>
      </c>
      <c r="AG18" s="3">
        <v>59.8</v>
      </c>
      <c r="AH18" s="3">
        <v>6.2</v>
      </c>
      <c r="AI18" s="3">
        <v>0.8</v>
      </c>
      <c r="AJ18" s="3">
        <v>0.3</v>
      </c>
      <c r="AK18" s="3">
        <v>19.100000000000001</v>
      </c>
      <c r="AL18" s="3">
        <v>22</v>
      </c>
      <c r="AM18" s="3">
        <v>36.5</v>
      </c>
      <c r="AN18" s="3">
        <v>281.10000000000002</v>
      </c>
      <c r="AO18" s="3">
        <v>1.6</v>
      </c>
      <c r="AP18" s="3">
        <v>0.5</v>
      </c>
      <c r="AQ18" s="3">
        <v>7.3</v>
      </c>
      <c r="AR18" s="3">
        <v>12.7</v>
      </c>
      <c r="AS18" s="3">
        <v>21.1</v>
      </c>
      <c r="AT18" s="3">
        <v>88.6</v>
      </c>
      <c r="AU18" s="3">
        <v>1</v>
      </c>
      <c r="AV18" s="3">
        <v>4.2</v>
      </c>
      <c r="AW18" s="3">
        <v>4.9000000000000004</v>
      </c>
      <c r="AX18" s="10">
        <v>6.1</v>
      </c>
      <c r="AY18" s="3">
        <v>51.5</v>
      </c>
      <c r="AZ18" s="3">
        <v>1.5</v>
      </c>
      <c r="BA18" s="3">
        <v>32.5</v>
      </c>
      <c r="BB18" s="3">
        <v>7</v>
      </c>
      <c r="BC18" s="3">
        <v>-5.71</v>
      </c>
      <c r="BD18" s="11">
        <f>D18-AE18</f>
        <v>1.6999999999999993</v>
      </c>
      <c r="BE18" s="3" t="s">
        <v>40</v>
      </c>
    </row>
    <row r="19" spans="1:57" ht="30" x14ac:dyDescent="0.2">
      <c r="A19" s="1">
        <v>16</v>
      </c>
      <c r="B19" s="3" t="s">
        <v>48</v>
      </c>
      <c r="C19" s="3">
        <v>10</v>
      </c>
      <c r="D19" s="13">
        <v>20</v>
      </c>
      <c r="E19" s="7">
        <v>342.1</v>
      </c>
      <c r="F19" s="3">
        <v>61.9</v>
      </c>
      <c r="G19" s="3">
        <v>5.5</v>
      </c>
      <c r="H19" s="3">
        <v>1.1000000000000001</v>
      </c>
      <c r="I19" s="3">
        <v>0.5</v>
      </c>
      <c r="J19" s="3">
        <v>19.8</v>
      </c>
      <c r="K19" s="3">
        <v>23.4</v>
      </c>
      <c r="L19" s="3">
        <v>34.200000000000003</v>
      </c>
      <c r="M19" s="3">
        <v>230.6</v>
      </c>
      <c r="N19" s="3">
        <v>1.4</v>
      </c>
      <c r="O19" s="3">
        <v>0.6</v>
      </c>
      <c r="P19" s="3">
        <v>6.2</v>
      </c>
      <c r="Q19" s="3">
        <v>11.8</v>
      </c>
      <c r="R19" s="3">
        <v>24.7</v>
      </c>
      <c r="S19" s="3">
        <v>111.5</v>
      </c>
      <c r="T19" s="3">
        <v>0.7</v>
      </c>
      <c r="U19" s="3">
        <v>4.5</v>
      </c>
      <c r="V19" s="3">
        <v>6.2</v>
      </c>
      <c r="W19" s="10">
        <v>5.3</v>
      </c>
      <c r="X19" s="3">
        <v>46.3</v>
      </c>
      <c r="Y19" s="3">
        <v>1.8</v>
      </c>
      <c r="Z19" s="3">
        <v>37.9</v>
      </c>
      <c r="AA19" s="3">
        <v>10.7</v>
      </c>
      <c r="AB19" s="3">
        <v>5.21</v>
      </c>
      <c r="AC19" s="3" t="s">
        <v>48</v>
      </c>
      <c r="AD19" s="3">
        <v>10</v>
      </c>
      <c r="AE19" s="13">
        <v>18.3</v>
      </c>
      <c r="AF19" s="7">
        <v>328.2</v>
      </c>
      <c r="AG19" s="3">
        <v>60.1</v>
      </c>
      <c r="AH19" s="3">
        <v>5.5</v>
      </c>
      <c r="AI19" s="3">
        <v>1.1000000000000001</v>
      </c>
      <c r="AJ19" s="3">
        <v>0.3</v>
      </c>
      <c r="AK19" s="3">
        <v>17.7</v>
      </c>
      <c r="AL19" s="3">
        <v>19</v>
      </c>
      <c r="AM19" s="3">
        <v>32.799999999999997</v>
      </c>
      <c r="AN19" s="3">
        <v>218.1</v>
      </c>
      <c r="AO19" s="3">
        <v>1.3</v>
      </c>
      <c r="AP19" s="3">
        <v>0.8</v>
      </c>
      <c r="AQ19" s="3">
        <v>6.2</v>
      </c>
      <c r="AR19" s="3">
        <v>11.2</v>
      </c>
      <c r="AS19" s="3">
        <v>24.9</v>
      </c>
      <c r="AT19" s="3">
        <v>110.1</v>
      </c>
      <c r="AU19" s="3">
        <v>0.6</v>
      </c>
      <c r="AV19" s="3">
        <v>4.4000000000000004</v>
      </c>
      <c r="AW19" s="3">
        <v>5.4</v>
      </c>
      <c r="AX19" s="10">
        <v>6.5</v>
      </c>
      <c r="AY19" s="3">
        <v>59.2</v>
      </c>
      <c r="AZ19" s="3">
        <v>1.1000000000000001</v>
      </c>
      <c r="BA19" s="3">
        <v>30.7</v>
      </c>
      <c r="BB19" s="3">
        <v>9.9</v>
      </c>
      <c r="BC19" s="3">
        <v>-2.33</v>
      </c>
      <c r="BD19" s="11">
        <f>D19-AE19</f>
        <v>1.6999999999999993</v>
      </c>
      <c r="BE19" s="3" t="s">
        <v>48</v>
      </c>
    </row>
    <row r="20" spans="1:57" ht="30" x14ac:dyDescent="0.2">
      <c r="A20" s="1">
        <v>17</v>
      </c>
      <c r="B20" s="3" t="s">
        <v>37</v>
      </c>
      <c r="C20" s="3">
        <v>10</v>
      </c>
      <c r="D20" s="13">
        <v>25.5</v>
      </c>
      <c r="E20" s="7">
        <v>387</v>
      </c>
      <c r="F20" s="3">
        <v>67</v>
      </c>
      <c r="G20" s="3">
        <v>5.8</v>
      </c>
      <c r="H20" s="3">
        <v>0.6</v>
      </c>
      <c r="I20" s="3">
        <v>0.4</v>
      </c>
      <c r="J20" s="3">
        <v>21.3</v>
      </c>
      <c r="K20" s="3">
        <v>25.6</v>
      </c>
      <c r="L20" s="3">
        <v>37.6</v>
      </c>
      <c r="M20" s="3">
        <v>267.8</v>
      </c>
      <c r="N20" s="3">
        <v>2.1</v>
      </c>
      <c r="O20" s="3">
        <v>0.2</v>
      </c>
      <c r="P20" s="3">
        <v>6.9</v>
      </c>
      <c r="Q20" s="3">
        <v>12.7</v>
      </c>
      <c r="R20" s="3">
        <v>28</v>
      </c>
      <c r="S20" s="3">
        <v>119.2</v>
      </c>
      <c r="T20" s="3">
        <v>0.5</v>
      </c>
      <c r="U20" s="3">
        <v>4.3</v>
      </c>
      <c r="V20" s="3">
        <v>6.6</v>
      </c>
      <c r="W20" s="10">
        <v>7.2</v>
      </c>
      <c r="X20" s="3">
        <v>69.3</v>
      </c>
      <c r="Y20" s="3">
        <v>2</v>
      </c>
      <c r="Z20" s="3">
        <v>41.2</v>
      </c>
      <c r="AA20" s="3">
        <v>5.3</v>
      </c>
      <c r="AB20" s="3">
        <v>7.83</v>
      </c>
      <c r="AC20" s="3" t="s">
        <v>37</v>
      </c>
      <c r="AD20" s="3">
        <v>10</v>
      </c>
      <c r="AE20" s="13">
        <v>24.2</v>
      </c>
      <c r="AF20" s="7">
        <v>378.9</v>
      </c>
      <c r="AG20" s="3">
        <v>65.099999999999994</v>
      </c>
      <c r="AH20" s="3">
        <v>5.8</v>
      </c>
      <c r="AI20" s="3">
        <v>1.2</v>
      </c>
      <c r="AJ20" s="3">
        <v>0.4</v>
      </c>
      <c r="AK20" s="3">
        <v>22.4</v>
      </c>
      <c r="AL20" s="3">
        <v>22</v>
      </c>
      <c r="AM20" s="3">
        <v>35.299999999999997</v>
      </c>
      <c r="AN20" s="3">
        <v>251.9</v>
      </c>
      <c r="AO20" s="3">
        <v>1.7</v>
      </c>
      <c r="AP20" s="3">
        <v>0.8</v>
      </c>
      <c r="AQ20" s="3">
        <v>6.6</v>
      </c>
      <c r="AR20" s="3">
        <v>13.1</v>
      </c>
      <c r="AS20" s="3">
        <v>26.7</v>
      </c>
      <c r="AT20" s="3">
        <v>127</v>
      </c>
      <c r="AU20" s="3">
        <v>0.8</v>
      </c>
      <c r="AV20" s="3">
        <v>4.8</v>
      </c>
      <c r="AW20" s="3">
        <v>7.1</v>
      </c>
      <c r="AX20" s="10">
        <v>6.2</v>
      </c>
      <c r="AY20" s="3">
        <v>52.2</v>
      </c>
      <c r="AZ20" s="3">
        <v>2.2000000000000002</v>
      </c>
      <c r="BA20" s="3">
        <v>39.299999999999997</v>
      </c>
      <c r="BB20" s="3">
        <v>10.7</v>
      </c>
      <c r="BC20" s="3">
        <v>-6.46</v>
      </c>
      <c r="BD20" s="11">
        <f>D20-AE20</f>
        <v>1.3000000000000007</v>
      </c>
      <c r="BE20" s="3" t="s">
        <v>37</v>
      </c>
    </row>
    <row r="21" spans="1:57" ht="30" x14ac:dyDescent="0.2">
      <c r="A21" s="1">
        <v>18</v>
      </c>
      <c r="B21" s="3" t="s">
        <v>43</v>
      </c>
      <c r="C21" s="3">
        <v>11</v>
      </c>
      <c r="D21" s="13">
        <v>20.5</v>
      </c>
      <c r="E21" s="7">
        <v>318.7</v>
      </c>
      <c r="F21" s="3">
        <v>65.599999999999994</v>
      </c>
      <c r="G21" s="3">
        <v>4.9000000000000004</v>
      </c>
      <c r="H21" s="3">
        <v>1.55</v>
      </c>
      <c r="I21" s="3">
        <v>0.45</v>
      </c>
      <c r="J21" s="3">
        <v>20.2</v>
      </c>
      <c r="K21" s="3">
        <v>21</v>
      </c>
      <c r="L21" s="3">
        <v>34.6</v>
      </c>
      <c r="M21" s="3">
        <v>203.2</v>
      </c>
      <c r="N21" s="3">
        <v>0.91</v>
      </c>
      <c r="O21" s="3">
        <v>1.0900000000000001</v>
      </c>
      <c r="P21" s="3">
        <v>5.5</v>
      </c>
      <c r="Q21" s="3">
        <v>10.9</v>
      </c>
      <c r="R21" s="3">
        <v>28.6</v>
      </c>
      <c r="S21" s="3">
        <v>115.5</v>
      </c>
      <c r="T21" s="3">
        <v>1.0900000000000001</v>
      </c>
      <c r="U21" s="3">
        <v>4</v>
      </c>
      <c r="V21" s="3">
        <v>7.27</v>
      </c>
      <c r="W21" s="10">
        <v>7.36</v>
      </c>
      <c r="X21" s="3">
        <v>59.6</v>
      </c>
      <c r="Y21" s="3">
        <v>2</v>
      </c>
      <c r="Z21" s="3">
        <v>33.299999999999997</v>
      </c>
      <c r="AA21" s="3">
        <v>13.2</v>
      </c>
      <c r="AB21" s="3">
        <v>-2.41</v>
      </c>
      <c r="AC21" s="3" t="s">
        <v>43</v>
      </c>
      <c r="AD21" s="3">
        <v>11</v>
      </c>
      <c r="AE21" s="13">
        <v>20</v>
      </c>
      <c r="AF21" s="7">
        <v>288.7</v>
      </c>
      <c r="AG21" s="3">
        <v>58.8</v>
      </c>
      <c r="AH21" s="3">
        <v>4.9000000000000004</v>
      </c>
      <c r="AI21" s="3">
        <v>1.18</v>
      </c>
      <c r="AJ21" s="3">
        <v>0.45</v>
      </c>
      <c r="AK21" s="3">
        <v>17.399999999999999</v>
      </c>
      <c r="AL21" s="3">
        <v>18.899999999999999</v>
      </c>
      <c r="AM21" s="3">
        <v>29.5</v>
      </c>
      <c r="AN21" s="3">
        <v>174.2</v>
      </c>
      <c r="AO21" s="3">
        <v>1.45</v>
      </c>
      <c r="AP21" s="3">
        <v>0.73</v>
      </c>
      <c r="AQ21" s="3">
        <v>5.4</v>
      </c>
      <c r="AR21" s="3">
        <v>9.09</v>
      </c>
      <c r="AS21" s="3">
        <v>26.6</v>
      </c>
      <c r="AT21" s="3">
        <v>114.5</v>
      </c>
      <c r="AU21" s="3">
        <v>0.73</v>
      </c>
      <c r="AV21" s="3">
        <v>4.3</v>
      </c>
      <c r="AW21" s="3">
        <v>6.36</v>
      </c>
      <c r="AX21" s="10">
        <v>6.91</v>
      </c>
      <c r="AY21" s="3">
        <v>58.3</v>
      </c>
      <c r="AZ21" s="3">
        <v>1.91</v>
      </c>
      <c r="BA21" s="3">
        <v>30.8</v>
      </c>
      <c r="BB21" s="3">
        <v>10</v>
      </c>
      <c r="BC21" s="3">
        <v>3.59</v>
      </c>
      <c r="BD21" s="11">
        <f>D21-AE21</f>
        <v>0.5</v>
      </c>
      <c r="BE21" s="3" t="s">
        <v>43</v>
      </c>
    </row>
    <row r="22" spans="1:57" ht="45" x14ac:dyDescent="0.2">
      <c r="A22" s="1">
        <v>19</v>
      </c>
      <c r="B22" s="3" t="s">
        <v>36</v>
      </c>
      <c r="C22" s="3">
        <v>10</v>
      </c>
      <c r="D22" s="13">
        <v>26</v>
      </c>
      <c r="E22" s="7">
        <v>386.5</v>
      </c>
      <c r="F22" s="3">
        <v>64.400000000000006</v>
      </c>
      <c r="G22" s="3">
        <v>6</v>
      </c>
      <c r="H22" s="3">
        <v>1</v>
      </c>
      <c r="I22" s="3">
        <v>0.2</v>
      </c>
      <c r="J22" s="3">
        <v>23.6</v>
      </c>
      <c r="K22" s="3">
        <v>26.1</v>
      </c>
      <c r="L22" s="3">
        <v>39.5</v>
      </c>
      <c r="M22" s="3">
        <v>280.39999999999998</v>
      </c>
      <c r="N22" s="3">
        <v>2.2000000000000002</v>
      </c>
      <c r="O22" s="3">
        <v>0.8</v>
      </c>
      <c r="P22" s="3">
        <v>6.8</v>
      </c>
      <c r="Q22" s="3">
        <v>14.8</v>
      </c>
      <c r="R22" s="3">
        <v>23.1</v>
      </c>
      <c r="S22" s="3">
        <v>106.1</v>
      </c>
      <c r="T22" s="3">
        <v>1</v>
      </c>
      <c r="U22" s="3">
        <v>4.5999999999999996</v>
      </c>
      <c r="V22" s="3">
        <v>6.5</v>
      </c>
      <c r="W22" s="10">
        <v>7.1</v>
      </c>
      <c r="X22" s="3">
        <v>62.9</v>
      </c>
      <c r="Y22" s="3">
        <v>2.2999999999999998</v>
      </c>
      <c r="Z22" s="3">
        <v>44.1</v>
      </c>
      <c r="AA22" s="3">
        <v>9.8000000000000007</v>
      </c>
      <c r="AB22" s="3">
        <v>10.8</v>
      </c>
      <c r="AC22" s="3" t="s">
        <v>36</v>
      </c>
      <c r="AD22" s="3">
        <v>10</v>
      </c>
      <c r="AE22" s="13">
        <v>26.5</v>
      </c>
      <c r="AF22" s="7">
        <v>355</v>
      </c>
      <c r="AG22" s="3">
        <v>64.599999999999994</v>
      </c>
      <c r="AH22" s="3">
        <v>5.5</v>
      </c>
      <c r="AI22" s="3">
        <v>1.1000000000000001</v>
      </c>
      <c r="AJ22" s="3">
        <v>0.5</v>
      </c>
      <c r="AK22" s="3">
        <v>22.5</v>
      </c>
      <c r="AL22" s="3">
        <v>20.9</v>
      </c>
      <c r="AM22" s="3">
        <v>31.8</v>
      </c>
      <c r="AN22" s="3">
        <v>209.9</v>
      </c>
      <c r="AO22" s="3">
        <v>1.5</v>
      </c>
      <c r="AP22" s="3">
        <v>0.6</v>
      </c>
      <c r="AQ22" s="3">
        <v>6.2</v>
      </c>
      <c r="AR22" s="3">
        <v>11.3</v>
      </c>
      <c r="AS22" s="3">
        <v>30.8</v>
      </c>
      <c r="AT22" s="3">
        <v>145.1</v>
      </c>
      <c r="AU22" s="3">
        <v>1.3</v>
      </c>
      <c r="AV22" s="3">
        <v>4.7</v>
      </c>
      <c r="AW22" s="3">
        <v>9</v>
      </c>
      <c r="AX22" s="10">
        <v>6.3</v>
      </c>
      <c r="AY22" s="3">
        <v>55</v>
      </c>
      <c r="AZ22" s="3">
        <v>2.2000000000000002</v>
      </c>
      <c r="BA22" s="3">
        <v>47.5</v>
      </c>
      <c r="BB22" s="3">
        <v>10.9</v>
      </c>
      <c r="BC22" s="3">
        <v>-8.24</v>
      </c>
      <c r="BD22" s="11">
        <f>D22-AE22</f>
        <v>-0.5</v>
      </c>
      <c r="BE22" s="3" t="s">
        <v>36</v>
      </c>
    </row>
    <row r="23" spans="1:57" ht="30" x14ac:dyDescent="0.2">
      <c r="A23" s="1">
        <v>20</v>
      </c>
      <c r="B23" s="3" t="s">
        <v>42</v>
      </c>
      <c r="C23" s="3">
        <v>11</v>
      </c>
      <c r="D23" s="13">
        <v>22.2</v>
      </c>
      <c r="E23" s="7">
        <v>362.5</v>
      </c>
      <c r="F23" s="3">
        <v>62.1</v>
      </c>
      <c r="G23" s="3">
        <v>5.8</v>
      </c>
      <c r="H23" s="3">
        <v>1</v>
      </c>
      <c r="I23" s="3">
        <v>0.45</v>
      </c>
      <c r="J23" s="3">
        <v>20.7</v>
      </c>
      <c r="K23" s="3">
        <v>18.7</v>
      </c>
      <c r="L23" s="3">
        <v>29.4</v>
      </c>
      <c r="M23" s="3">
        <v>205.6</v>
      </c>
      <c r="N23" s="3">
        <v>1</v>
      </c>
      <c r="O23" s="3">
        <v>0.55000000000000004</v>
      </c>
      <c r="P23" s="3">
        <v>6.4</v>
      </c>
      <c r="Q23" s="3">
        <v>10.6</v>
      </c>
      <c r="R23" s="3">
        <v>29.9</v>
      </c>
      <c r="S23" s="3">
        <v>156.80000000000001</v>
      </c>
      <c r="T23" s="3">
        <v>1.55</v>
      </c>
      <c r="U23" s="3">
        <v>5.2</v>
      </c>
      <c r="V23" s="3">
        <v>8.5500000000000007</v>
      </c>
      <c r="W23" s="10">
        <v>7.27</v>
      </c>
      <c r="X23" s="3">
        <v>66</v>
      </c>
      <c r="Y23" s="3">
        <v>1.55</v>
      </c>
      <c r="Z23" s="3">
        <v>37.299999999999997</v>
      </c>
      <c r="AA23" s="3">
        <v>10</v>
      </c>
      <c r="AB23" s="3">
        <v>5.73</v>
      </c>
      <c r="AC23" s="3" t="s">
        <v>42</v>
      </c>
      <c r="AD23" s="3">
        <v>11</v>
      </c>
      <c r="AE23" s="13">
        <v>22.8</v>
      </c>
      <c r="AF23" s="7">
        <v>316.7</v>
      </c>
      <c r="AG23" s="3">
        <v>59.7</v>
      </c>
      <c r="AH23" s="3">
        <v>5.3</v>
      </c>
      <c r="AI23" s="3">
        <v>0.91</v>
      </c>
      <c r="AJ23" s="3">
        <v>0.27</v>
      </c>
      <c r="AK23" s="3">
        <v>19.5</v>
      </c>
      <c r="AL23" s="3">
        <v>20.7</v>
      </c>
      <c r="AM23" s="3">
        <v>32.299999999999997</v>
      </c>
      <c r="AN23" s="3">
        <v>215.4</v>
      </c>
      <c r="AO23" s="3">
        <v>1.91</v>
      </c>
      <c r="AP23" s="3">
        <v>0.64</v>
      </c>
      <c r="AQ23" s="3">
        <v>6.2</v>
      </c>
      <c r="AR23" s="3">
        <v>11.4</v>
      </c>
      <c r="AS23" s="3">
        <v>24.8</v>
      </c>
      <c r="AT23" s="3">
        <v>101.4</v>
      </c>
      <c r="AU23" s="3">
        <v>1</v>
      </c>
      <c r="AV23" s="3">
        <v>4.0999999999999996</v>
      </c>
      <c r="AW23" s="3">
        <v>5.82</v>
      </c>
      <c r="AX23" s="10">
        <v>5.82</v>
      </c>
      <c r="AY23" s="3">
        <v>47.5</v>
      </c>
      <c r="AZ23" s="3">
        <v>2.27</v>
      </c>
      <c r="BA23" s="3">
        <v>38.1</v>
      </c>
      <c r="BB23" s="3">
        <v>8</v>
      </c>
      <c r="BC23" s="3">
        <v>-6.18</v>
      </c>
      <c r="BD23" s="11">
        <f>D23-AE23</f>
        <v>-0.60000000000000142</v>
      </c>
      <c r="BE23" s="3" t="s">
        <v>42</v>
      </c>
    </row>
    <row r="24" spans="1:57" ht="30" x14ac:dyDescent="0.2">
      <c r="A24" s="1">
        <v>21</v>
      </c>
      <c r="B24" s="3" t="s">
        <v>45</v>
      </c>
      <c r="C24" s="3">
        <v>10</v>
      </c>
      <c r="D24" s="13">
        <v>21.4</v>
      </c>
      <c r="E24" s="7">
        <v>328</v>
      </c>
      <c r="F24" s="3">
        <v>65.900000000000006</v>
      </c>
      <c r="G24" s="3">
        <v>5</v>
      </c>
      <c r="H24" s="3">
        <v>1.1000000000000001</v>
      </c>
      <c r="I24" s="3">
        <v>0.6</v>
      </c>
      <c r="J24" s="3">
        <v>19.7</v>
      </c>
      <c r="K24" s="3">
        <v>25.4</v>
      </c>
      <c r="L24" s="3">
        <v>39.4</v>
      </c>
      <c r="M24" s="3">
        <v>237.3</v>
      </c>
      <c r="N24" s="3">
        <v>1.4</v>
      </c>
      <c r="O24" s="3">
        <v>0.5</v>
      </c>
      <c r="P24" s="3">
        <v>5.7</v>
      </c>
      <c r="Q24" s="3">
        <v>12.3</v>
      </c>
      <c r="R24" s="3">
        <v>24.4</v>
      </c>
      <c r="S24" s="3">
        <v>90.7</v>
      </c>
      <c r="T24" s="3">
        <v>0.7</v>
      </c>
      <c r="U24" s="3">
        <v>3.7</v>
      </c>
      <c r="V24" s="3">
        <v>5.2</v>
      </c>
      <c r="W24" s="10">
        <v>6.6</v>
      </c>
      <c r="X24" s="3">
        <v>47.1</v>
      </c>
      <c r="Y24" s="3">
        <v>2.2000000000000002</v>
      </c>
      <c r="Z24" s="3">
        <v>37.799999999999997</v>
      </c>
      <c r="AA24" s="3">
        <v>9</v>
      </c>
      <c r="AB24" s="3">
        <v>0.77</v>
      </c>
      <c r="AC24" s="3" t="s">
        <v>45</v>
      </c>
      <c r="AD24" s="3">
        <v>10</v>
      </c>
      <c r="AE24" s="13">
        <v>22.6</v>
      </c>
      <c r="AF24" s="7">
        <v>367.3</v>
      </c>
      <c r="AG24" s="3">
        <v>63.2</v>
      </c>
      <c r="AH24" s="3">
        <v>5.8</v>
      </c>
      <c r="AI24" s="3">
        <v>0.9</v>
      </c>
      <c r="AJ24" s="3">
        <v>0.5</v>
      </c>
      <c r="AK24" s="3">
        <v>20.3</v>
      </c>
      <c r="AL24" s="3">
        <v>22</v>
      </c>
      <c r="AM24" s="3">
        <v>33.799999999999997</v>
      </c>
      <c r="AN24" s="3">
        <v>240.7</v>
      </c>
      <c r="AO24" s="3">
        <v>1.5</v>
      </c>
      <c r="AP24" s="3">
        <v>0.4</v>
      </c>
      <c r="AQ24" s="3">
        <v>6.6</v>
      </c>
      <c r="AR24" s="3">
        <v>11.8</v>
      </c>
      <c r="AS24" s="3">
        <v>26.6</v>
      </c>
      <c r="AT24" s="3">
        <v>126.6</v>
      </c>
      <c r="AU24" s="3">
        <v>0.8</v>
      </c>
      <c r="AV24" s="3">
        <v>4.8</v>
      </c>
      <c r="AW24" s="3">
        <v>6.9</v>
      </c>
      <c r="AX24" s="10">
        <v>7.6</v>
      </c>
      <c r="AY24" s="3">
        <v>65.099999999999994</v>
      </c>
      <c r="AZ24" s="3">
        <v>1.6</v>
      </c>
      <c r="BA24" s="3">
        <v>38.1</v>
      </c>
      <c r="BB24" s="3">
        <v>7.1</v>
      </c>
      <c r="BC24" s="3">
        <v>-3.47</v>
      </c>
      <c r="BD24" s="11">
        <f>D24-AE24</f>
        <v>-1.2000000000000028</v>
      </c>
      <c r="BE24" s="3" t="s">
        <v>45</v>
      </c>
    </row>
    <row r="25" spans="1:57" ht="30" x14ac:dyDescent="0.2">
      <c r="A25" s="1">
        <v>22</v>
      </c>
      <c r="B25" s="3" t="s">
        <v>49</v>
      </c>
      <c r="C25" s="3">
        <v>10</v>
      </c>
      <c r="D25" s="13">
        <v>19.399999999999999</v>
      </c>
      <c r="E25" s="7">
        <v>298.60000000000002</v>
      </c>
      <c r="F25" s="3">
        <v>55</v>
      </c>
      <c r="G25" s="3">
        <v>5.4</v>
      </c>
      <c r="H25" s="3">
        <v>0.6</v>
      </c>
      <c r="I25" s="3">
        <v>0.2</v>
      </c>
      <c r="J25" s="3">
        <v>17.2</v>
      </c>
      <c r="K25" s="3">
        <v>18.899999999999999</v>
      </c>
      <c r="L25" s="3">
        <v>28.6</v>
      </c>
      <c r="M25" s="3">
        <v>200.2</v>
      </c>
      <c r="N25" s="3">
        <v>1.5</v>
      </c>
      <c r="O25" s="3">
        <v>0.4</v>
      </c>
      <c r="P25" s="3">
        <v>6.3</v>
      </c>
      <c r="Q25" s="3">
        <v>9.6</v>
      </c>
      <c r="R25" s="3">
        <v>23.1</v>
      </c>
      <c r="S25" s="3">
        <v>98.4</v>
      </c>
      <c r="T25" s="3">
        <v>0.8</v>
      </c>
      <c r="U25" s="3">
        <v>4.3</v>
      </c>
      <c r="V25" s="3">
        <v>5.8</v>
      </c>
      <c r="W25" s="10">
        <v>5.3</v>
      </c>
      <c r="X25" s="3">
        <v>42.9</v>
      </c>
      <c r="Y25" s="3">
        <v>1.8</v>
      </c>
      <c r="Z25" s="3">
        <v>28.8</v>
      </c>
      <c r="AA25" s="3">
        <v>5.4</v>
      </c>
      <c r="AB25" s="3">
        <v>3.48</v>
      </c>
      <c r="AC25" s="3" t="s">
        <v>49</v>
      </c>
      <c r="AD25" s="3">
        <v>10</v>
      </c>
      <c r="AE25" s="13">
        <v>20.9</v>
      </c>
      <c r="AF25" s="7">
        <v>401.8</v>
      </c>
      <c r="AG25" s="3">
        <v>72.8</v>
      </c>
      <c r="AH25" s="3">
        <v>5.5</v>
      </c>
      <c r="AI25" s="3">
        <v>0.9</v>
      </c>
      <c r="AJ25" s="3">
        <v>0.5</v>
      </c>
      <c r="AK25" s="3">
        <v>24.5</v>
      </c>
      <c r="AL25" s="3">
        <v>26.8</v>
      </c>
      <c r="AM25" s="3">
        <v>40.4</v>
      </c>
      <c r="AN25" s="3">
        <v>279.60000000000002</v>
      </c>
      <c r="AO25" s="3">
        <v>1.4</v>
      </c>
      <c r="AP25" s="3">
        <v>0.4</v>
      </c>
      <c r="AQ25" s="3">
        <v>6.6</v>
      </c>
      <c r="AR25" s="3">
        <v>15.3</v>
      </c>
      <c r="AS25" s="3">
        <v>30.7</v>
      </c>
      <c r="AT25" s="3">
        <v>122.2</v>
      </c>
      <c r="AU25" s="3">
        <v>0.9</v>
      </c>
      <c r="AV25" s="3">
        <v>4</v>
      </c>
      <c r="AW25" s="3">
        <v>7.2</v>
      </c>
      <c r="AX25" s="10">
        <v>5.4</v>
      </c>
      <c r="AY25" s="3">
        <v>56</v>
      </c>
      <c r="AZ25" s="3">
        <v>2</v>
      </c>
      <c r="BA25" s="3">
        <v>36.4</v>
      </c>
      <c r="BB25" s="3">
        <v>7.3</v>
      </c>
      <c r="BC25" s="3">
        <v>-7.88</v>
      </c>
      <c r="BD25" s="11">
        <f>D25-AE25</f>
        <v>-1.5</v>
      </c>
      <c r="BE25" s="3" t="s">
        <v>49</v>
      </c>
    </row>
    <row r="26" spans="1:57" ht="30" x14ac:dyDescent="0.2">
      <c r="A26" s="1">
        <v>23</v>
      </c>
      <c r="B26" s="3" t="s">
        <v>44</v>
      </c>
      <c r="C26" s="3">
        <v>10</v>
      </c>
      <c r="D26" s="13">
        <v>22.3</v>
      </c>
      <c r="E26" s="7">
        <v>373.3</v>
      </c>
      <c r="F26" s="3">
        <v>62.1</v>
      </c>
      <c r="G26" s="3">
        <v>6</v>
      </c>
      <c r="H26" s="3">
        <v>1.2</v>
      </c>
      <c r="I26" s="3">
        <v>0.3</v>
      </c>
      <c r="J26" s="3">
        <v>19.600000000000001</v>
      </c>
      <c r="K26" s="3">
        <v>25.4</v>
      </c>
      <c r="L26" s="3">
        <v>37.4</v>
      </c>
      <c r="M26" s="3">
        <v>289.60000000000002</v>
      </c>
      <c r="N26" s="3">
        <v>1.6</v>
      </c>
      <c r="O26" s="3">
        <v>0.9</v>
      </c>
      <c r="P26" s="3">
        <v>7.3</v>
      </c>
      <c r="Q26" s="3">
        <v>12.8</v>
      </c>
      <c r="R26" s="3">
        <v>22.5</v>
      </c>
      <c r="S26" s="3">
        <v>83.7</v>
      </c>
      <c r="T26" s="3">
        <v>0.8</v>
      </c>
      <c r="U26" s="3">
        <v>3.7</v>
      </c>
      <c r="V26" s="3">
        <v>5.2</v>
      </c>
      <c r="W26" s="10">
        <v>7.5</v>
      </c>
      <c r="X26" s="3">
        <v>67.5</v>
      </c>
      <c r="Y26" s="3">
        <v>1.6</v>
      </c>
      <c r="Z26" s="3">
        <v>38.4</v>
      </c>
      <c r="AA26" s="3">
        <v>10.7</v>
      </c>
      <c r="AB26" s="3">
        <v>4.22</v>
      </c>
      <c r="AC26" s="3" t="s">
        <v>44</v>
      </c>
      <c r="AD26" s="3">
        <v>10</v>
      </c>
      <c r="AE26" s="13">
        <v>26.2</v>
      </c>
      <c r="AF26" s="7">
        <v>352.9</v>
      </c>
      <c r="AG26" s="3">
        <v>68.099999999999994</v>
      </c>
      <c r="AH26" s="3">
        <v>5.2</v>
      </c>
      <c r="AI26" s="3">
        <v>1.2</v>
      </c>
      <c r="AJ26" s="3">
        <v>0.8</v>
      </c>
      <c r="AK26" s="3">
        <v>21.8</v>
      </c>
      <c r="AL26" s="3">
        <v>24</v>
      </c>
      <c r="AM26" s="3">
        <v>36.200000000000003</v>
      </c>
      <c r="AN26" s="3">
        <v>220.8</v>
      </c>
      <c r="AO26" s="3">
        <v>1.8</v>
      </c>
      <c r="AP26" s="3">
        <v>0.4</v>
      </c>
      <c r="AQ26" s="3">
        <v>5.7</v>
      </c>
      <c r="AR26" s="3">
        <v>12.7</v>
      </c>
      <c r="AS26" s="3">
        <v>29.5</v>
      </c>
      <c r="AT26" s="3">
        <v>132.1</v>
      </c>
      <c r="AU26" s="3">
        <v>1</v>
      </c>
      <c r="AV26" s="3">
        <v>4.5</v>
      </c>
      <c r="AW26" s="3">
        <v>7.1</v>
      </c>
      <c r="AX26" s="10">
        <v>5.2</v>
      </c>
      <c r="AY26" s="3">
        <v>52.1</v>
      </c>
      <c r="AZ26" s="3">
        <v>2</v>
      </c>
      <c r="BA26" s="3">
        <v>41.7</v>
      </c>
      <c r="BB26" s="3">
        <v>10.199999999999999</v>
      </c>
      <c r="BC26" s="3">
        <v>-7.26</v>
      </c>
      <c r="BD26" s="11">
        <f>D26-AE26</f>
        <v>-3.8999999999999986</v>
      </c>
      <c r="BE26" s="3" t="s">
        <v>44</v>
      </c>
    </row>
    <row r="27" spans="1:57" ht="45" x14ac:dyDescent="0.2">
      <c r="A27" s="1">
        <v>24</v>
      </c>
      <c r="B27" s="3" t="s">
        <v>46</v>
      </c>
      <c r="C27" s="3">
        <v>10</v>
      </c>
      <c r="D27" s="13">
        <v>21.2</v>
      </c>
      <c r="E27" s="7">
        <v>347.8</v>
      </c>
      <c r="F27" s="3">
        <v>63.8</v>
      </c>
      <c r="G27" s="3">
        <v>5.5</v>
      </c>
      <c r="H27" s="3">
        <v>1.5</v>
      </c>
      <c r="I27" s="3">
        <v>0.6</v>
      </c>
      <c r="J27" s="3">
        <v>21.3</v>
      </c>
      <c r="K27" s="3">
        <v>22</v>
      </c>
      <c r="L27" s="3">
        <v>33.4</v>
      </c>
      <c r="M27" s="3">
        <v>224.9</v>
      </c>
      <c r="N27" s="3">
        <v>1.5</v>
      </c>
      <c r="O27" s="3">
        <v>0.9</v>
      </c>
      <c r="P27" s="3">
        <v>6.3</v>
      </c>
      <c r="Q27" s="3">
        <v>11.4</v>
      </c>
      <c r="R27" s="3">
        <v>28.1</v>
      </c>
      <c r="S27" s="3">
        <v>122.9</v>
      </c>
      <c r="T27" s="3">
        <v>0.7</v>
      </c>
      <c r="U27" s="3">
        <v>4.4000000000000004</v>
      </c>
      <c r="V27" s="3">
        <v>7.7</v>
      </c>
      <c r="W27" s="10">
        <v>5.8</v>
      </c>
      <c r="X27" s="3">
        <v>52.2</v>
      </c>
      <c r="Y27" s="3">
        <v>2.2000000000000002</v>
      </c>
      <c r="Z27" s="3">
        <v>40.200000000000003</v>
      </c>
      <c r="AA27" s="3">
        <v>14.7</v>
      </c>
      <c r="AB27" s="3">
        <v>3.52</v>
      </c>
      <c r="AC27" s="3" t="s">
        <v>46</v>
      </c>
      <c r="AD27" s="3">
        <v>10</v>
      </c>
      <c r="AE27" s="13">
        <v>26.7</v>
      </c>
      <c r="AF27" s="7">
        <v>368.5</v>
      </c>
      <c r="AG27" s="3">
        <v>62.3</v>
      </c>
      <c r="AH27" s="3">
        <v>5.9</v>
      </c>
      <c r="AI27" s="3">
        <v>1.1000000000000001</v>
      </c>
      <c r="AJ27" s="3">
        <v>0.5</v>
      </c>
      <c r="AK27" s="3">
        <v>21.6</v>
      </c>
      <c r="AL27" s="3">
        <v>24.8</v>
      </c>
      <c r="AM27" s="3">
        <v>36.4</v>
      </c>
      <c r="AN27" s="3">
        <v>270</v>
      </c>
      <c r="AO27" s="3">
        <v>2.4</v>
      </c>
      <c r="AP27" s="3">
        <v>0.6</v>
      </c>
      <c r="AQ27" s="3">
        <v>7</v>
      </c>
      <c r="AR27" s="3">
        <v>14.2</v>
      </c>
      <c r="AS27" s="3">
        <v>23.9</v>
      </c>
      <c r="AT27" s="3">
        <v>98.5</v>
      </c>
      <c r="AU27" s="3">
        <v>0.8</v>
      </c>
      <c r="AV27" s="3">
        <v>4.0999999999999996</v>
      </c>
      <c r="AW27" s="3">
        <v>5.7</v>
      </c>
      <c r="AX27" s="10">
        <v>6.1</v>
      </c>
      <c r="AY27" s="3">
        <v>51.2</v>
      </c>
      <c r="AZ27" s="3">
        <v>1.7</v>
      </c>
      <c r="BA27" s="3">
        <v>46.6</v>
      </c>
      <c r="BB27" s="3">
        <v>10.7</v>
      </c>
      <c r="BC27" s="3">
        <v>-10.08</v>
      </c>
      <c r="BD27" s="11">
        <f>D27-AE27</f>
        <v>-5.5</v>
      </c>
      <c r="BE27" s="3" t="s">
        <v>46</v>
      </c>
    </row>
    <row r="28" spans="1:57" ht="30" x14ac:dyDescent="0.2">
      <c r="A28" s="1">
        <v>25</v>
      </c>
      <c r="B28" s="3" t="s">
        <v>50</v>
      </c>
      <c r="C28" s="3">
        <v>10</v>
      </c>
      <c r="D28" s="13">
        <v>18.899999999999999</v>
      </c>
      <c r="E28" s="7">
        <v>322.8</v>
      </c>
      <c r="F28" s="3">
        <v>61.5</v>
      </c>
      <c r="G28" s="3">
        <v>5.2</v>
      </c>
      <c r="H28" s="3">
        <v>1.4</v>
      </c>
      <c r="I28" s="3">
        <v>0.5</v>
      </c>
      <c r="J28" s="3">
        <v>19.3</v>
      </c>
      <c r="K28" s="3">
        <v>23.1</v>
      </c>
      <c r="L28" s="3">
        <v>36</v>
      </c>
      <c r="M28" s="3">
        <v>229.9</v>
      </c>
      <c r="N28" s="3">
        <v>1</v>
      </c>
      <c r="O28" s="3">
        <v>0.9</v>
      </c>
      <c r="P28" s="3">
        <v>6</v>
      </c>
      <c r="Q28" s="3">
        <v>11.7</v>
      </c>
      <c r="R28" s="3">
        <v>23.3</v>
      </c>
      <c r="S28" s="3">
        <v>92.9</v>
      </c>
      <c r="T28" s="3">
        <v>0.7</v>
      </c>
      <c r="U28" s="3">
        <v>4</v>
      </c>
      <c r="V28" s="3">
        <v>5</v>
      </c>
      <c r="W28" s="10">
        <v>6.2</v>
      </c>
      <c r="X28" s="3">
        <v>49.5</v>
      </c>
      <c r="Y28" s="3">
        <v>2.6</v>
      </c>
      <c r="Z28" s="3">
        <v>33.9</v>
      </c>
      <c r="AA28" s="3">
        <v>12.8</v>
      </c>
      <c r="AB28" s="3">
        <v>-1.08</v>
      </c>
      <c r="AC28" s="3" t="s">
        <v>50</v>
      </c>
      <c r="AD28" s="3">
        <v>10</v>
      </c>
      <c r="AE28" s="13">
        <v>24.6</v>
      </c>
      <c r="AF28" s="7">
        <v>375.4</v>
      </c>
      <c r="AG28" s="3">
        <v>68.099999999999994</v>
      </c>
      <c r="AH28" s="3">
        <v>5.5</v>
      </c>
      <c r="AI28" s="3">
        <v>1.5</v>
      </c>
      <c r="AJ28" s="3">
        <v>0.5</v>
      </c>
      <c r="AK28" s="3">
        <v>22.8</v>
      </c>
      <c r="AL28" s="3">
        <v>26.3</v>
      </c>
      <c r="AM28" s="3">
        <v>38.799999999999997</v>
      </c>
      <c r="AN28" s="3">
        <v>255.7</v>
      </c>
      <c r="AO28" s="3">
        <v>1.8</v>
      </c>
      <c r="AP28" s="3">
        <v>1</v>
      </c>
      <c r="AQ28" s="3">
        <v>6.3</v>
      </c>
      <c r="AR28" s="3">
        <v>13.9</v>
      </c>
      <c r="AS28" s="3">
        <v>27.3</v>
      </c>
      <c r="AT28" s="3">
        <v>119.7</v>
      </c>
      <c r="AU28" s="3">
        <v>0.8</v>
      </c>
      <c r="AV28" s="3">
        <v>4.4000000000000004</v>
      </c>
      <c r="AW28" s="3">
        <v>7.1</v>
      </c>
      <c r="AX28" s="10">
        <v>6.9</v>
      </c>
      <c r="AY28" s="3">
        <v>54.6</v>
      </c>
      <c r="AZ28" s="3">
        <v>1.8</v>
      </c>
      <c r="BA28" s="3">
        <v>42.5</v>
      </c>
      <c r="BB28" s="3">
        <v>14.2</v>
      </c>
      <c r="BC28" s="3">
        <v>-6</v>
      </c>
      <c r="BD28" s="11">
        <f>D28-AE28</f>
        <v>-5.7000000000000028</v>
      </c>
      <c r="BE28" s="3" t="s">
        <v>50</v>
      </c>
    </row>
    <row r="29" spans="1:57" ht="30" x14ac:dyDescent="0.2">
      <c r="A29" s="1">
        <v>26</v>
      </c>
      <c r="B29" s="3" t="s">
        <v>47</v>
      </c>
      <c r="C29" s="3">
        <v>11</v>
      </c>
      <c r="D29" s="13">
        <v>18.3</v>
      </c>
      <c r="E29" s="7">
        <v>310.5</v>
      </c>
      <c r="F29" s="3">
        <v>63.9</v>
      </c>
      <c r="G29" s="3">
        <v>4.9000000000000004</v>
      </c>
      <c r="H29" s="3">
        <v>1.73</v>
      </c>
      <c r="I29" s="3">
        <v>0.82</v>
      </c>
      <c r="J29" s="3">
        <v>18.7</v>
      </c>
      <c r="K29" s="3">
        <v>25.4</v>
      </c>
      <c r="L29" s="3">
        <v>39</v>
      </c>
      <c r="M29" s="3">
        <v>233.1</v>
      </c>
      <c r="N29" s="3">
        <v>1.27</v>
      </c>
      <c r="O29" s="3">
        <v>0.91</v>
      </c>
      <c r="P29" s="3">
        <v>5.6</v>
      </c>
      <c r="Q29" s="3">
        <v>12.7</v>
      </c>
      <c r="R29" s="3">
        <v>22.5</v>
      </c>
      <c r="S29" s="3">
        <v>77.400000000000006</v>
      </c>
      <c r="T29" s="3">
        <v>0.64</v>
      </c>
      <c r="U29" s="3">
        <v>3.4</v>
      </c>
      <c r="V29" s="3">
        <v>4.3600000000000003</v>
      </c>
      <c r="W29" s="10">
        <v>6.82</v>
      </c>
      <c r="X29" s="3">
        <v>52.5</v>
      </c>
      <c r="Y29" s="3">
        <v>1.64</v>
      </c>
      <c r="Z29" s="3">
        <v>28.6</v>
      </c>
      <c r="AA29" s="3">
        <v>13.4</v>
      </c>
      <c r="AB29" s="3">
        <v>-0.9</v>
      </c>
      <c r="AC29" s="3" t="s">
        <v>47</v>
      </c>
      <c r="AD29" s="3">
        <v>11</v>
      </c>
      <c r="AE29" s="13">
        <v>24.5</v>
      </c>
      <c r="AF29" s="7">
        <v>382.8</v>
      </c>
      <c r="AG29" s="3">
        <v>67.3</v>
      </c>
      <c r="AH29" s="3">
        <v>5.7</v>
      </c>
      <c r="AI29" s="3">
        <v>1.45</v>
      </c>
      <c r="AJ29" s="3">
        <v>0.82</v>
      </c>
      <c r="AK29" s="3">
        <v>22.5</v>
      </c>
      <c r="AL29" s="3">
        <v>25.6</v>
      </c>
      <c r="AM29" s="3">
        <v>40.1</v>
      </c>
      <c r="AN29" s="3">
        <v>274.2</v>
      </c>
      <c r="AO29" s="3">
        <v>1.82</v>
      </c>
      <c r="AP29" s="3">
        <v>0.64</v>
      </c>
      <c r="AQ29" s="3">
        <v>6.5</v>
      </c>
      <c r="AR29" s="3">
        <v>14.2</v>
      </c>
      <c r="AS29" s="3">
        <v>25.1</v>
      </c>
      <c r="AT29" s="3">
        <v>108.6</v>
      </c>
      <c r="AU29" s="3">
        <v>0.82</v>
      </c>
      <c r="AV29" s="3">
        <v>4.3</v>
      </c>
      <c r="AW29" s="3">
        <v>6.18</v>
      </c>
      <c r="AX29" s="10">
        <v>6.82</v>
      </c>
      <c r="AY29" s="3">
        <v>60.5</v>
      </c>
      <c r="AZ29" s="3">
        <v>2.09</v>
      </c>
      <c r="BA29" s="3">
        <v>40.799999999999997</v>
      </c>
      <c r="BB29" s="3">
        <v>12</v>
      </c>
      <c r="BC29" s="3">
        <v>-5.55</v>
      </c>
      <c r="BD29" s="11">
        <f>D29-AE29</f>
        <v>-6.1999999999999993</v>
      </c>
      <c r="BE29" s="3" t="s">
        <v>47</v>
      </c>
    </row>
    <row r="30" spans="1:57" ht="30" x14ac:dyDescent="0.2">
      <c r="A30" s="1">
        <v>27</v>
      </c>
      <c r="B30" s="3" t="s">
        <v>53</v>
      </c>
      <c r="C30" s="3">
        <v>10</v>
      </c>
      <c r="D30" s="13">
        <v>16.3</v>
      </c>
      <c r="E30" s="7">
        <v>287.89999999999998</v>
      </c>
      <c r="F30" s="3">
        <v>59.3</v>
      </c>
      <c r="G30" s="3">
        <v>4.9000000000000004</v>
      </c>
      <c r="H30" s="3">
        <v>1.4</v>
      </c>
      <c r="I30" s="3">
        <v>0.5</v>
      </c>
      <c r="J30" s="3">
        <v>17.899999999999999</v>
      </c>
      <c r="K30" s="3">
        <v>16.3</v>
      </c>
      <c r="L30" s="3">
        <v>27.1</v>
      </c>
      <c r="M30" s="3">
        <v>155.80000000000001</v>
      </c>
      <c r="N30" s="3">
        <v>0.7</v>
      </c>
      <c r="O30" s="3">
        <v>0.9</v>
      </c>
      <c r="P30" s="3">
        <v>5.0999999999999996</v>
      </c>
      <c r="Q30" s="3">
        <v>8.6999999999999993</v>
      </c>
      <c r="R30" s="3">
        <v>28.6</v>
      </c>
      <c r="S30" s="3">
        <v>132.1</v>
      </c>
      <c r="T30" s="3">
        <v>0.9</v>
      </c>
      <c r="U30" s="3">
        <v>4.5999999999999996</v>
      </c>
      <c r="V30" s="3">
        <v>7.3</v>
      </c>
      <c r="W30" s="10">
        <v>6.4</v>
      </c>
      <c r="X30" s="3">
        <v>56.9</v>
      </c>
      <c r="Y30" s="3">
        <v>1.9</v>
      </c>
      <c r="Z30" s="3">
        <v>28.7</v>
      </c>
      <c r="AA30" s="3">
        <v>12.9</v>
      </c>
      <c r="AB30" s="3">
        <v>-1.62</v>
      </c>
      <c r="AC30" s="3" t="s">
        <v>53</v>
      </c>
      <c r="AD30" s="3">
        <v>10</v>
      </c>
      <c r="AE30" s="13">
        <v>24</v>
      </c>
      <c r="AF30" s="7">
        <v>343.9</v>
      </c>
      <c r="AG30" s="3">
        <v>63.3</v>
      </c>
      <c r="AH30" s="3">
        <v>5.4</v>
      </c>
      <c r="AI30" s="3">
        <v>1</v>
      </c>
      <c r="AJ30" s="3">
        <v>0.5</v>
      </c>
      <c r="AK30" s="3">
        <v>21.1</v>
      </c>
      <c r="AL30" s="3">
        <v>20.7</v>
      </c>
      <c r="AM30" s="3">
        <v>31.6</v>
      </c>
      <c r="AN30" s="3">
        <v>221.1</v>
      </c>
      <c r="AO30" s="3">
        <v>1.6</v>
      </c>
      <c r="AP30" s="3">
        <v>0.5</v>
      </c>
      <c r="AQ30" s="3">
        <v>6.4</v>
      </c>
      <c r="AR30" s="3">
        <v>11.3</v>
      </c>
      <c r="AS30" s="3">
        <v>28.6</v>
      </c>
      <c r="AT30" s="3">
        <v>122.8</v>
      </c>
      <c r="AU30" s="3">
        <v>1</v>
      </c>
      <c r="AV30" s="3">
        <v>4.3</v>
      </c>
      <c r="AW30" s="3">
        <v>7.5</v>
      </c>
      <c r="AX30" s="10">
        <v>5.0999999999999996</v>
      </c>
      <c r="AY30" s="3">
        <v>48.1</v>
      </c>
      <c r="AZ30" s="3">
        <v>2.2999999999999998</v>
      </c>
      <c r="BA30" s="3">
        <v>44.7</v>
      </c>
      <c r="BB30" s="3">
        <v>8.6999999999999993</v>
      </c>
      <c r="BC30" s="3">
        <v>-6.78</v>
      </c>
      <c r="BD30" s="11">
        <f>D30-AE30</f>
        <v>-7.6999999999999993</v>
      </c>
      <c r="BE30" s="3" t="s">
        <v>53</v>
      </c>
    </row>
    <row r="31" spans="1:57" ht="30" x14ac:dyDescent="0.2">
      <c r="A31" s="1">
        <v>28</v>
      </c>
      <c r="B31" s="3" t="s">
        <v>55</v>
      </c>
      <c r="C31" s="3">
        <v>10</v>
      </c>
      <c r="D31" s="13">
        <v>15.9</v>
      </c>
      <c r="E31" s="7">
        <v>319.39999999999998</v>
      </c>
      <c r="F31" s="3">
        <v>60.4</v>
      </c>
      <c r="G31" s="3">
        <v>5.3</v>
      </c>
      <c r="H31" s="3">
        <v>1.7</v>
      </c>
      <c r="I31" s="3">
        <v>0.8</v>
      </c>
      <c r="J31" s="3">
        <v>18.3</v>
      </c>
      <c r="K31" s="3">
        <v>21</v>
      </c>
      <c r="L31" s="3">
        <v>35.799999999999997</v>
      </c>
      <c r="M31" s="3">
        <v>206.9</v>
      </c>
      <c r="N31" s="3">
        <v>0.8</v>
      </c>
      <c r="O31" s="3">
        <v>0.9</v>
      </c>
      <c r="P31" s="3">
        <v>5.5</v>
      </c>
      <c r="Q31" s="3">
        <v>10.199999999999999</v>
      </c>
      <c r="R31" s="3">
        <v>22.7</v>
      </c>
      <c r="S31" s="3">
        <v>112.5</v>
      </c>
      <c r="T31" s="3">
        <v>1</v>
      </c>
      <c r="U31" s="3">
        <v>5</v>
      </c>
      <c r="V31" s="3">
        <v>6</v>
      </c>
      <c r="W31" s="10">
        <v>7.1</v>
      </c>
      <c r="X31" s="3">
        <v>57.1</v>
      </c>
      <c r="Y31" s="3">
        <v>2.1</v>
      </c>
      <c r="Z31" s="3">
        <v>24.5</v>
      </c>
      <c r="AA31" s="3">
        <v>15.1</v>
      </c>
      <c r="AB31" s="3">
        <v>-1.37</v>
      </c>
      <c r="AC31" s="3" t="s">
        <v>55</v>
      </c>
      <c r="AD31" s="3">
        <v>10</v>
      </c>
      <c r="AE31" s="13">
        <v>26.2</v>
      </c>
      <c r="AF31" s="7">
        <v>363.1</v>
      </c>
      <c r="AG31" s="3">
        <v>63.5</v>
      </c>
      <c r="AH31" s="3">
        <v>5.7</v>
      </c>
      <c r="AI31" s="3">
        <v>0.5</v>
      </c>
      <c r="AJ31" s="3">
        <v>0.1</v>
      </c>
      <c r="AK31" s="3">
        <v>20.8</v>
      </c>
      <c r="AL31" s="3">
        <v>23.7</v>
      </c>
      <c r="AM31" s="3">
        <v>33</v>
      </c>
      <c r="AN31" s="3">
        <v>250.6</v>
      </c>
      <c r="AO31" s="3">
        <v>1.3</v>
      </c>
      <c r="AP31" s="3">
        <v>0.4</v>
      </c>
      <c r="AQ31" s="3">
        <v>7.2</v>
      </c>
      <c r="AR31" s="3">
        <v>12.3</v>
      </c>
      <c r="AS31" s="3">
        <v>28.7</v>
      </c>
      <c r="AT31" s="3">
        <v>112.5</v>
      </c>
      <c r="AU31" s="3">
        <v>1.2</v>
      </c>
      <c r="AV31" s="3">
        <v>3.9</v>
      </c>
      <c r="AW31" s="3">
        <v>6.8</v>
      </c>
      <c r="AX31" s="10">
        <v>6.7</v>
      </c>
      <c r="AY31" s="3">
        <v>56.3</v>
      </c>
      <c r="AZ31" s="3">
        <v>1.7</v>
      </c>
      <c r="BA31" s="3">
        <v>43.3</v>
      </c>
      <c r="BB31" s="3">
        <v>4.8</v>
      </c>
      <c r="BC31" s="3">
        <v>-9.4600000000000009</v>
      </c>
      <c r="BD31" s="11">
        <f>D31-AE31</f>
        <v>-10.299999999999999</v>
      </c>
      <c r="BE31" s="3" t="s">
        <v>55</v>
      </c>
    </row>
    <row r="32" spans="1:57" ht="30" x14ac:dyDescent="0.2">
      <c r="A32" s="1">
        <v>29</v>
      </c>
      <c r="B32" s="3" t="s">
        <v>52</v>
      </c>
      <c r="C32" s="3">
        <v>10</v>
      </c>
      <c r="D32" s="13">
        <v>17.8</v>
      </c>
      <c r="E32" s="7">
        <v>308.3</v>
      </c>
      <c r="F32" s="3">
        <v>61.3</v>
      </c>
      <c r="G32" s="3">
        <v>5</v>
      </c>
      <c r="H32" s="3">
        <v>1.7</v>
      </c>
      <c r="I32" s="3">
        <v>0.4</v>
      </c>
      <c r="J32" s="3">
        <v>18.600000000000001</v>
      </c>
      <c r="K32" s="3">
        <v>23.9</v>
      </c>
      <c r="L32" s="3">
        <v>36.299999999999997</v>
      </c>
      <c r="M32" s="3">
        <v>229.7</v>
      </c>
      <c r="N32" s="3">
        <v>1.5</v>
      </c>
      <c r="O32" s="3">
        <v>1.3</v>
      </c>
      <c r="P32" s="3">
        <v>6</v>
      </c>
      <c r="Q32" s="3">
        <v>12.4</v>
      </c>
      <c r="R32" s="3">
        <v>23</v>
      </c>
      <c r="S32" s="3">
        <v>78.599999999999994</v>
      </c>
      <c r="T32" s="3">
        <v>0.4</v>
      </c>
      <c r="U32" s="3">
        <v>3.4</v>
      </c>
      <c r="V32" s="3">
        <v>3.8</v>
      </c>
      <c r="W32" s="10">
        <v>6</v>
      </c>
      <c r="X32" s="3">
        <v>51.1</v>
      </c>
      <c r="Y32" s="3">
        <v>2.4</v>
      </c>
      <c r="Z32" s="3">
        <v>30.9</v>
      </c>
      <c r="AA32" s="3">
        <v>15.5</v>
      </c>
      <c r="AB32" s="3">
        <v>-2.25</v>
      </c>
      <c r="AC32" s="3" t="s">
        <v>52</v>
      </c>
      <c r="AD32" s="3">
        <v>10</v>
      </c>
      <c r="AE32" s="13">
        <v>28.8</v>
      </c>
      <c r="AF32" s="7">
        <v>362.3</v>
      </c>
      <c r="AG32" s="3">
        <v>64.7</v>
      </c>
      <c r="AH32" s="3">
        <v>5.6</v>
      </c>
      <c r="AI32" s="3">
        <v>0.9</v>
      </c>
      <c r="AJ32" s="3">
        <v>0.5</v>
      </c>
      <c r="AK32" s="3">
        <v>22.5</v>
      </c>
      <c r="AL32" s="3">
        <v>23.9</v>
      </c>
      <c r="AM32" s="3">
        <v>34</v>
      </c>
      <c r="AN32" s="3">
        <v>239</v>
      </c>
      <c r="AO32" s="3">
        <v>2</v>
      </c>
      <c r="AP32" s="3">
        <v>0.4</v>
      </c>
      <c r="AQ32" s="3">
        <v>6.8</v>
      </c>
      <c r="AR32" s="3">
        <v>12.6</v>
      </c>
      <c r="AS32" s="3">
        <v>29.3</v>
      </c>
      <c r="AT32" s="3">
        <v>123.3</v>
      </c>
      <c r="AU32" s="3">
        <v>1</v>
      </c>
      <c r="AV32" s="3">
        <v>4.2</v>
      </c>
      <c r="AW32" s="3">
        <v>8.1</v>
      </c>
      <c r="AX32" s="10">
        <v>8.1</v>
      </c>
      <c r="AY32" s="3">
        <v>70.099999999999994</v>
      </c>
      <c r="AZ32" s="3">
        <v>1.8</v>
      </c>
      <c r="BA32" s="3">
        <v>44.2</v>
      </c>
      <c r="BB32" s="3">
        <v>8.6999999999999993</v>
      </c>
      <c r="BC32" s="3">
        <v>-7.32</v>
      </c>
      <c r="BD32" s="11">
        <f>D32-AE32</f>
        <v>-11</v>
      </c>
      <c r="BE32" s="3" t="s">
        <v>52</v>
      </c>
    </row>
    <row r="33" spans="1:57" ht="30" x14ac:dyDescent="0.2">
      <c r="A33" s="1">
        <v>30</v>
      </c>
      <c r="B33" s="3" t="s">
        <v>54</v>
      </c>
      <c r="C33" s="3">
        <v>10</v>
      </c>
      <c r="D33" s="13">
        <v>16</v>
      </c>
      <c r="E33" s="7">
        <v>312</v>
      </c>
      <c r="F33" s="3">
        <v>63</v>
      </c>
      <c r="G33" s="3">
        <v>5</v>
      </c>
      <c r="H33" s="3">
        <v>1.3</v>
      </c>
      <c r="I33" s="3">
        <v>0.5</v>
      </c>
      <c r="J33" s="3">
        <v>19.5</v>
      </c>
      <c r="K33" s="3">
        <v>23.6</v>
      </c>
      <c r="L33" s="3">
        <v>35.799999999999997</v>
      </c>
      <c r="M33" s="3">
        <v>197.8</v>
      </c>
      <c r="N33" s="3">
        <v>0.8</v>
      </c>
      <c r="O33" s="3">
        <v>0.8</v>
      </c>
      <c r="P33" s="3">
        <v>5.0999999999999996</v>
      </c>
      <c r="Q33" s="3">
        <v>11.3</v>
      </c>
      <c r="R33" s="3">
        <v>24.5</v>
      </c>
      <c r="S33" s="3">
        <v>114.2</v>
      </c>
      <c r="T33" s="3">
        <v>0.9</v>
      </c>
      <c r="U33" s="3">
        <v>4.7</v>
      </c>
      <c r="V33" s="3">
        <v>6.2</v>
      </c>
      <c r="W33" s="10">
        <v>6.8</v>
      </c>
      <c r="X33" s="3">
        <v>56.9</v>
      </c>
      <c r="Y33" s="3">
        <v>2</v>
      </c>
      <c r="Z33" s="3">
        <v>28</v>
      </c>
      <c r="AA33" s="3">
        <v>12.1</v>
      </c>
      <c r="AB33" s="3">
        <v>-2.84</v>
      </c>
      <c r="AC33" s="3" t="s">
        <v>54</v>
      </c>
      <c r="AD33" s="3">
        <v>10</v>
      </c>
      <c r="AE33" s="13">
        <v>27.3</v>
      </c>
      <c r="AF33" s="7">
        <v>376.7</v>
      </c>
      <c r="AG33" s="3">
        <v>63.2</v>
      </c>
      <c r="AH33" s="3">
        <v>6</v>
      </c>
      <c r="AI33" s="3">
        <v>1.2</v>
      </c>
      <c r="AJ33" s="3">
        <v>0.5</v>
      </c>
      <c r="AK33" s="3">
        <v>21.2</v>
      </c>
      <c r="AL33" s="3">
        <v>19.600000000000001</v>
      </c>
      <c r="AM33" s="3">
        <v>30.1</v>
      </c>
      <c r="AN33" s="3">
        <v>236.2</v>
      </c>
      <c r="AO33" s="3">
        <v>1.7</v>
      </c>
      <c r="AP33" s="3">
        <v>0.7</v>
      </c>
      <c r="AQ33" s="3">
        <v>7.5</v>
      </c>
      <c r="AR33" s="3">
        <v>11</v>
      </c>
      <c r="AS33" s="3">
        <v>31.6</v>
      </c>
      <c r="AT33" s="3">
        <v>140.5</v>
      </c>
      <c r="AU33" s="3">
        <v>1.1000000000000001</v>
      </c>
      <c r="AV33" s="3">
        <v>4.4000000000000004</v>
      </c>
      <c r="AW33" s="3">
        <v>8</v>
      </c>
      <c r="AX33" s="10">
        <v>5.9</v>
      </c>
      <c r="AY33" s="3">
        <v>55.5</v>
      </c>
      <c r="AZ33" s="3">
        <v>2.2000000000000002</v>
      </c>
      <c r="BA33" s="3">
        <v>45.4</v>
      </c>
      <c r="BB33" s="3">
        <v>11.1</v>
      </c>
      <c r="BC33" s="3">
        <v>-10.55</v>
      </c>
      <c r="BD33" s="11">
        <f>D33-AE33</f>
        <v>-11.3</v>
      </c>
      <c r="BE33" s="3" t="s">
        <v>54</v>
      </c>
    </row>
    <row r="34" spans="1:57" ht="30" x14ac:dyDescent="0.2">
      <c r="A34" s="1">
        <v>31</v>
      </c>
      <c r="B34" s="3" t="s">
        <v>56</v>
      </c>
      <c r="C34" s="3">
        <v>10</v>
      </c>
      <c r="D34" s="13">
        <v>15</v>
      </c>
      <c r="E34" s="7">
        <v>271.10000000000002</v>
      </c>
      <c r="F34" s="3">
        <v>59</v>
      </c>
      <c r="G34" s="3">
        <v>4.5999999999999996</v>
      </c>
      <c r="H34" s="3">
        <v>1.7</v>
      </c>
      <c r="I34" s="3">
        <v>0.6</v>
      </c>
      <c r="J34" s="3">
        <v>14.7</v>
      </c>
      <c r="K34" s="3">
        <v>20.9</v>
      </c>
      <c r="L34" s="3">
        <v>32.200000000000003</v>
      </c>
      <c r="M34" s="3">
        <v>194.6</v>
      </c>
      <c r="N34" s="3">
        <v>1</v>
      </c>
      <c r="O34" s="3">
        <v>1.1000000000000001</v>
      </c>
      <c r="P34" s="3">
        <v>5.6</v>
      </c>
      <c r="Q34" s="3">
        <v>9.4</v>
      </c>
      <c r="R34" s="3">
        <v>24.2</v>
      </c>
      <c r="S34" s="3">
        <v>76.5</v>
      </c>
      <c r="T34" s="3">
        <v>0.6</v>
      </c>
      <c r="U34" s="3">
        <v>3.2</v>
      </c>
      <c r="V34" s="3">
        <v>3.9</v>
      </c>
      <c r="W34" s="10">
        <v>7.2</v>
      </c>
      <c r="X34" s="3">
        <v>60.2</v>
      </c>
      <c r="Y34" s="3">
        <v>1.4</v>
      </c>
      <c r="Z34" s="3">
        <v>25.4</v>
      </c>
      <c r="AA34" s="3">
        <v>14</v>
      </c>
      <c r="AB34" s="3">
        <v>-6.24</v>
      </c>
      <c r="AC34" s="3" t="s">
        <v>56</v>
      </c>
      <c r="AD34" s="3">
        <v>10</v>
      </c>
      <c r="AE34" s="13">
        <v>27.1</v>
      </c>
      <c r="AF34" s="7">
        <v>389.3</v>
      </c>
      <c r="AG34" s="3">
        <v>66.2</v>
      </c>
      <c r="AH34" s="3">
        <v>5.9</v>
      </c>
      <c r="AI34" s="3">
        <v>1.9</v>
      </c>
      <c r="AJ34" s="3">
        <v>0.6</v>
      </c>
      <c r="AK34" s="3">
        <v>23</v>
      </c>
      <c r="AL34" s="3">
        <v>22.8</v>
      </c>
      <c r="AM34" s="3">
        <v>34.4</v>
      </c>
      <c r="AN34" s="3">
        <v>255.8</v>
      </c>
      <c r="AO34" s="3">
        <v>1.7</v>
      </c>
      <c r="AP34" s="3">
        <v>1.3</v>
      </c>
      <c r="AQ34" s="3">
        <v>7</v>
      </c>
      <c r="AR34" s="3">
        <v>13.6</v>
      </c>
      <c r="AS34" s="3">
        <v>29.7</v>
      </c>
      <c r="AT34" s="3">
        <v>133.5</v>
      </c>
      <c r="AU34" s="3">
        <v>1.5</v>
      </c>
      <c r="AV34" s="3">
        <v>4.5</v>
      </c>
      <c r="AW34" s="3">
        <v>7.8</v>
      </c>
      <c r="AX34" s="10">
        <v>5</v>
      </c>
      <c r="AY34" s="3">
        <v>41.4</v>
      </c>
      <c r="AZ34" s="3">
        <v>1.6</v>
      </c>
      <c r="BA34" s="3">
        <v>41.6</v>
      </c>
      <c r="BB34" s="3">
        <v>15</v>
      </c>
      <c r="BC34" s="3">
        <v>-8.0299999999999994</v>
      </c>
      <c r="BD34" s="11">
        <f>D34-AE34</f>
        <v>-12.100000000000001</v>
      </c>
      <c r="BE34" s="3" t="s">
        <v>56</v>
      </c>
    </row>
    <row r="35" spans="1:57" ht="30" x14ac:dyDescent="0.2">
      <c r="A35" s="1">
        <v>32</v>
      </c>
      <c r="B35" s="3" t="s">
        <v>51</v>
      </c>
      <c r="C35" s="3">
        <v>10</v>
      </c>
      <c r="D35" s="13">
        <v>17.8</v>
      </c>
      <c r="E35" s="7">
        <v>337.7</v>
      </c>
      <c r="F35" s="3">
        <v>63.6</v>
      </c>
      <c r="G35" s="3">
        <v>5.3</v>
      </c>
      <c r="H35" s="3">
        <v>2.2999999999999998</v>
      </c>
      <c r="I35" s="3">
        <v>0.5</v>
      </c>
      <c r="J35" s="3">
        <v>19.8</v>
      </c>
      <c r="K35" s="3">
        <v>24.8</v>
      </c>
      <c r="L35" s="3">
        <v>40</v>
      </c>
      <c r="M35" s="3">
        <v>258.8</v>
      </c>
      <c r="N35" s="3">
        <v>1.5</v>
      </c>
      <c r="O35" s="3">
        <v>1.8</v>
      </c>
      <c r="P35" s="3">
        <v>6.1</v>
      </c>
      <c r="Q35" s="3">
        <v>13.3</v>
      </c>
      <c r="R35" s="3">
        <v>20.9</v>
      </c>
      <c r="S35" s="3">
        <v>78.900000000000006</v>
      </c>
      <c r="T35" s="3">
        <v>0.6</v>
      </c>
      <c r="U35" s="3">
        <v>3.8</v>
      </c>
      <c r="V35" s="3">
        <v>4.5</v>
      </c>
      <c r="W35" s="10">
        <v>7.1</v>
      </c>
      <c r="X35" s="3">
        <v>55.5</v>
      </c>
      <c r="Y35" s="3">
        <v>2</v>
      </c>
      <c r="Z35" s="3">
        <v>28.3</v>
      </c>
      <c r="AA35" s="3">
        <v>20.399999999999999</v>
      </c>
      <c r="AB35" s="3">
        <v>-1.93</v>
      </c>
      <c r="AC35" s="3" t="s">
        <v>51</v>
      </c>
      <c r="AD35" s="3">
        <v>10</v>
      </c>
      <c r="AE35" s="13">
        <v>32</v>
      </c>
      <c r="AF35" s="7">
        <v>414.2</v>
      </c>
      <c r="AG35" s="3">
        <v>66.2</v>
      </c>
      <c r="AH35" s="3">
        <v>6.3</v>
      </c>
      <c r="AI35" s="3">
        <v>0.8</v>
      </c>
      <c r="AJ35" s="3">
        <v>0.5</v>
      </c>
      <c r="AK35" s="3">
        <v>23.9</v>
      </c>
      <c r="AL35" s="3">
        <v>24.8</v>
      </c>
      <c r="AM35" s="3">
        <v>35.299999999999997</v>
      </c>
      <c r="AN35" s="3">
        <v>282.2</v>
      </c>
      <c r="AO35" s="3">
        <v>1.7</v>
      </c>
      <c r="AP35" s="3">
        <v>0.3</v>
      </c>
      <c r="AQ35" s="3">
        <v>7.6</v>
      </c>
      <c r="AR35" s="3">
        <v>14.4</v>
      </c>
      <c r="AS35" s="3">
        <v>28.9</v>
      </c>
      <c r="AT35" s="3">
        <v>132</v>
      </c>
      <c r="AU35" s="3">
        <v>2</v>
      </c>
      <c r="AV35" s="3">
        <v>4.5999999999999996</v>
      </c>
      <c r="AW35" s="3">
        <v>7.2</v>
      </c>
      <c r="AX35" s="10">
        <v>5.8</v>
      </c>
      <c r="AY35" s="3">
        <v>58.6</v>
      </c>
      <c r="AZ35" s="3">
        <v>2.2999999999999998</v>
      </c>
      <c r="BA35" s="3">
        <v>50.4</v>
      </c>
      <c r="BB35" s="3">
        <v>7</v>
      </c>
      <c r="BC35" s="3">
        <v>-13.53</v>
      </c>
      <c r="BD35" s="11">
        <f>D35-AE35</f>
        <v>-14.2</v>
      </c>
      <c r="BE35" s="3" t="s">
        <v>51</v>
      </c>
    </row>
    <row r="36" spans="1:57" ht="16" x14ac:dyDescent="0.2">
      <c r="A36" s="1"/>
      <c r="B36" s="3" t="s">
        <v>57</v>
      </c>
      <c r="C36" s="2"/>
      <c r="D36" s="13">
        <v>238.2</v>
      </c>
      <c r="E36" s="7">
        <v>3613.8</v>
      </c>
      <c r="F36" s="3">
        <v>653.70000000000005</v>
      </c>
      <c r="G36" s="3">
        <v>5.5</v>
      </c>
      <c r="H36" s="3">
        <v>13.5</v>
      </c>
      <c r="I36" s="3">
        <v>5.0999999999999996</v>
      </c>
      <c r="J36" s="3">
        <v>213.7</v>
      </c>
      <c r="K36" s="3">
        <v>235.5</v>
      </c>
      <c r="L36" s="3">
        <v>360.1</v>
      </c>
      <c r="M36" s="3">
        <v>2451.8000000000002</v>
      </c>
      <c r="N36" s="3">
        <v>16.3</v>
      </c>
      <c r="O36" s="3">
        <v>8.3000000000000007</v>
      </c>
      <c r="P36" s="3">
        <v>6.4</v>
      </c>
      <c r="Q36" s="3">
        <v>126.1</v>
      </c>
      <c r="R36" s="3">
        <v>270.39999999999998</v>
      </c>
      <c r="S36" s="3">
        <v>1162</v>
      </c>
      <c r="T36" s="3">
        <v>9.8000000000000007</v>
      </c>
      <c r="U36" s="3">
        <v>4.3</v>
      </c>
      <c r="V36" s="3">
        <v>67.7</v>
      </c>
      <c r="W36" s="10">
        <v>65.400000000000006</v>
      </c>
      <c r="X36" s="3">
        <v>567.1</v>
      </c>
      <c r="Y36" s="3">
        <v>20</v>
      </c>
      <c r="Z36" s="3">
        <v>37.799999999999997</v>
      </c>
      <c r="AA36" s="3">
        <v>11.6</v>
      </c>
      <c r="AB36" s="3">
        <v>45.8</v>
      </c>
      <c r="AC36" s="1"/>
      <c r="AD36" s="2"/>
      <c r="AE36" s="13">
        <v>238.2</v>
      </c>
      <c r="AF36" s="7">
        <v>3613.8</v>
      </c>
      <c r="AG36" s="3">
        <v>653.70000000000005</v>
      </c>
      <c r="AH36" s="3">
        <v>5.5</v>
      </c>
      <c r="AI36" s="3">
        <v>13.5</v>
      </c>
      <c r="AJ36" s="3">
        <v>5.0999999999999996</v>
      </c>
      <c r="AK36" s="3">
        <v>213.7</v>
      </c>
      <c r="AL36" s="3">
        <v>235.5</v>
      </c>
      <c r="AM36" s="3">
        <v>360.1</v>
      </c>
      <c r="AN36" s="3">
        <v>2451.8000000000002</v>
      </c>
      <c r="AO36" s="3">
        <v>16.3</v>
      </c>
      <c r="AP36" s="3">
        <v>8.3000000000000007</v>
      </c>
      <c r="AQ36" s="3">
        <v>6.4</v>
      </c>
      <c r="AR36" s="3">
        <v>126.1</v>
      </c>
      <c r="AS36" s="3">
        <v>270.39999999999998</v>
      </c>
      <c r="AT36" s="3">
        <v>1162</v>
      </c>
      <c r="AU36" s="3">
        <v>9.8000000000000007</v>
      </c>
      <c r="AV36" s="3">
        <v>4.3</v>
      </c>
      <c r="AW36" s="3">
        <v>67.7</v>
      </c>
      <c r="AX36" s="10">
        <v>65.400000000000006</v>
      </c>
      <c r="AY36" s="3">
        <v>567.1</v>
      </c>
      <c r="AZ36" s="3">
        <v>20</v>
      </c>
      <c r="BA36" s="3">
        <v>37.799999999999997</v>
      </c>
      <c r="BB36" s="3">
        <v>11.6</v>
      </c>
      <c r="BC36" s="3">
        <v>-45.8</v>
      </c>
    </row>
    <row r="37" spans="1:57" ht="16" x14ac:dyDescent="0.2">
      <c r="A37" s="1"/>
      <c r="B37" s="3" t="s">
        <v>58</v>
      </c>
      <c r="C37" s="2"/>
      <c r="D37" s="13">
        <v>7621</v>
      </c>
      <c r="E37" s="7">
        <v>115641</v>
      </c>
      <c r="F37" s="3">
        <v>20917</v>
      </c>
      <c r="G37" s="3">
        <v>5.5</v>
      </c>
      <c r="H37" s="3">
        <v>431</v>
      </c>
      <c r="I37" s="3">
        <v>164</v>
      </c>
      <c r="J37" s="3">
        <v>6839</v>
      </c>
      <c r="K37" s="3">
        <v>7535</v>
      </c>
      <c r="L37" s="3">
        <v>11523</v>
      </c>
      <c r="M37" s="3">
        <v>78457</v>
      </c>
      <c r="N37" s="3">
        <v>522</v>
      </c>
      <c r="O37" s="3">
        <v>267</v>
      </c>
      <c r="P37" s="3">
        <v>6.4</v>
      </c>
      <c r="Q37" s="3">
        <v>4034</v>
      </c>
      <c r="R37" s="3">
        <v>8653</v>
      </c>
      <c r="S37" s="3">
        <v>37184</v>
      </c>
      <c r="T37" s="3">
        <v>312</v>
      </c>
      <c r="U37" s="3">
        <v>4.3</v>
      </c>
      <c r="V37" s="3">
        <v>2166</v>
      </c>
      <c r="W37" s="10">
        <v>2093</v>
      </c>
      <c r="X37" s="3">
        <v>18148</v>
      </c>
      <c r="Y37" s="3">
        <v>639</v>
      </c>
      <c r="Z37" s="3">
        <v>37.799999999999997</v>
      </c>
      <c r="AA37" s="3">
        <v>11.6</v>
      </c>
      <c r="AB37" s="2"/>
      <c r="AC37" s="1"/>
      <c r="AD37" s="2"/>
      <c r="AE37" s="13">
        <v>7621</v>
      </c>
      <c r="AF37" s="7">
        <v>115641</v>
      </c>
      <c r="AG37" s="3">
        <v>20917</v>
      </c>
      <c r="AH37" s="3">
        <v>5.5</v>
      </c>
      <c r="AI37" s="3">
        <v>431</v>
      </c>
      <c r="AJ37" s="3">
        <v>164</v>
      </c>
      <c r="AK37" s="3">
        <v>6839</v>
      </c>
      <c r="AL37" s="3">
        <v>7535</v>
      </c>
      <c r="AM37" s="3">
        <v>11523</v>
      </c>
      <c r="AN37" s="3">
        <v>78457</v>
      </c>
      <c r="AO37" s="3">
        <v>522</v>
      </c>
      <c r="AP37" s="3">
        <v>267</v>
      </c>
      <c r="AQ37" s="3">
        <v>6.4</v>
      </c>
      <c r="AR37" s="3">
        <v>4034</v>
      </c>
      <c r="AS37" s="3">
        <v>8653</v>
      </c>
      <c r="AT37" s="3">
        <v>37184</v>
      </c>
      <c r="AU37" s="3">
        <v>312</v>
      </c>
      <c r="AV37" s="3">
        <v>4.3</v>
      </c>
      <c r="AW37" s="3">
        <v>2166</v>
      </c>
      <c r="AX37" s="10">
        <v>2093</v>
      </c>
      <c r="AY37" s="3">
        <v>18148</v>
      </c>
      <c r="AZ37" s="3">
        <v>639</v>
      </c>
      <c r="BA37" s="3">
        <v>37.799999999999997</v>
      </c>
      <c r="BB37" s="3">
        <v>11.6</v>
      </c>
      <c r="BC37" s="2"/>
    </row>
    <row r="38" spans="1:57" ht="16" x14ac:dyDescent="0.2">
      <c r="A38" s="1"/>
      <c r="B38" s="3" t="s">
        <v>59</v>
      </c>
      <c r="C38" s="2"/>
      <c r="D38" s="13">
        <v>23.1</v>
      </c>
      <c r="E38" s="7">
        <v>350.4</v>
      </c>
      <c r="F38" s="3">
        <v>63.4</v>
      </c>
      <c r="G38" s="3">
        <v>5.5</v>
      </c>
      <c r="H38" s="3">
        <v>1.3</v>
      </c>
      <c r="I38" s="3">
        <v>0.5</v>
      </c>
      <c r="J38" s="3">
        <v>20.7</v>
      </c>
      <c r="K38" s="3">
        <v>22.8</v>
      </c>
      <c r="L38" s="3">
        <v>34.9</v>
      </c>
      <c r="M38" s="3">
        <v>237.7</v>
      </c>
      <c r="N38" s="3">
        <v>1.6</v>
      </c>
      <c r="O38" s="3">
        <v>0.8</v>
      </c>
      <c r="P38" s="3">
        <v>6.4</v>
      </c>
      <c r="Q38" s="3">
        <v>12.2</v>
      </c>
      <c r="R38" s="3">
        <v>26.2</v>
      </c>
      <c r="S38" s="3">
        <v>112.7</v>
      </c>
      <c r="T38" s="3">
        <v>0.9</v>
      </c>
      <c r="U38" s="3">
        <v>4.3</v>
      </c>
      <c r="V38" s="3">
        <v>6.6</v>
      </c>
      <c r="W38" s="10">
        <v>6.3</v>
      </c>
      <c r="X38" s="3">
        <v>55</v>
      </c>
      <c r="Y38" s="3">
        <v>1.9</v>
      </c>
      <c r="Z38" s="3">
        <v>37.799999999999997</v>
      </c>
      <c r="AA38" s="3">
        <v>11.6</v>
      </c>
      <c r="AB38" s="2"/>
      <c r="AC38" s="1"/>
      <c r="AD38" s="2"/>
      <c r="AE38" s="13">
        <v>23.1</v>
      </c>
      <c r="AF38" s="7">
        <v>350.4</v>
      </c>
      <c r="AG38" s="3">
        <v>63.4</v>
      </c>
      <c r="AH38" s="3">
        <v>5.5</v>
      </c>
      <c r="AI38" s="3">
        <v>1.3</v>
      </c>
      <c r="AJ38" s="3">
        <v>0.5</v>
      </c>
      <c r="AK38" s="3">
        <v>20.7</v>
      </c>
      <c r="AL38" s="3">
        <v>22.8</v>
      </c>
      <c r="AM38" s="3">
        <v>34.9</v>
      </c>
      <c r="AN38" s="3">
        <v>237.7</v>
      </c>
      <c r="AO38" s="3">
        <v>1.6</v>
      </c>
      <c r="AP38" s="3">
        <v>0.8</v>
      </c>
      <c r="AQ38" s="3">
        <v>6.4</v>
      </c>
      <c r="AR38" s="3">
        <v>12.2</v>
      </c>
      <c r="AS38" s="3">
        <v>26.2</v>
      </c>
      <c r="AT38" s="3">
        <v>112.7</v>
      </c>
      <c r="AU38" s="3">
        <v>0.9</v>
      </c>
      <c r="AV38" s="3">
        <v>4.3</v>
      </c>
      <c r="AW38" s="3">
        <v>6.6</v>
      </c>
      <c r="AX38" s="10">
        <v>6.3</v>
      </c>
      <c r="AY38" s="3">
        <v>55</v>
      </c>
      <c r="AZ38" s="3">
        <v>1.9</v>
      </c>
      <c r="BA38" s="3">
        <v>37.799999999999997</v>
      </c>
      <c r="BB38" s="3">
        <v>11.6</v>
      </c>
      <c r="BC38" s="2"/>
    </row>
  </sheetData>
  <sortState xmlns:xlrd2="http://schemas.microsoft.com/office/spreadsheetml/2017/richdata2" ref="B4:BD35">
    <sortCondition descending="1" ref="BD4:BD35"/>
  </sortState>
  <mergeCells count="11">
    <mergeCell ref="AG2:AI2"/>
    <mergeCell ref="AL2:AR2"/>
    <mergeCell ref="AS2:AW2"/>
    <mergeCell ref="AX2:AZ2"/>
    <mergeCell ref="BA2:BB2"/>
    <mergeCell ref="A2:B2"/>
    <mergeCell ref="F2:H2"/>
    <mergeCell ref="K2:Q2"/>
    <mergeCell ref="R2:V2"/>
    <mergeCell ref="W2:Y2"/>
    <mergeCell ref="Z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zoomScale="90" workbookViewId="0">
      <selection activeCell="D77" sqref="D77"/>
    </sheetView>
  </sheetViews>
  <sheetFormatPr baseColWidth="10" defaultRowHeight="16" x14ac:dyDescent="0.2"/>
  <cols>
    <col min="5" max="5" width="10.83203125" style="11"/>
    <col min="6" max="6" width="10.83203125" style="5"/>
    <col min="7" max="7" width="10.83203125" style="8"/>
  </cols>
  <sheetData>
    <row r="1" spans="1:8" x14ac:dyDescent="0.2">
      <c r="A1" s="1" t="s">
        <v>64</v>
      </c>
      <c r="B1" s="1" t="s">
        <v>65</v>
      </c>
      <c r="C1" s="1"/>
      <c r="D1" s="1" t="s">
        <v>66</v>
      </c>
      <c r="E1" s="12" t="s">
        <v>63</v>
      </c>
      <c r="F1" s="6" t="s">
        <v>68</v>
      </c>
      <c r="G1" s="9" t="s">
        <v>69</v>
      </c>
      <c r="H1" s="1"/>
    </row>
    <row r="2" spans="1:8" ht="30" x14ac:dyDescent="0.2">
      <c r="A2" s="1">
        <v>15</v>
      </c>
      <c r="B2" s="3" t="s">
        <v>33</v>
      </c>
      <c r="C2" s="3" t="s">
        <v>67</v>
      </c>
      <c r="D2" s="3" t="s">
        <v>36</v>
      </c>
      <c r="E2" s="11">
        <f>TeamStats!BD16-TeamStats!BD22</f>
        <v>3.3000000000000007</v>
      </c>
      <c r="F2" s="5">
        <f>(TeamStats!E16+TeamStats!AF22)/2+(TeamStats!E22+TeamStats!AF16)/2</f>
        <v>754.15</v>
      </c>
      <c r="G2" s="8">
        <f>TeamStats!W16+TeamStats!AX16+TeamStats!W22+TeamStats!AX22</f>
        <v>27.31</v>
      </c>
    </row>
    <row r="3" spans="1:8" ht="30" x14ac:dyDescent="0.2">
      <c r="A3" s="1">
        <v>15</v>
      </c>
      <c r="B3" s="3" t="s">
        <v>28</v>
      </c>
      <c r="C3" s="3" t="s">
        <v>67</v>
      </c>
      <c r="D3" s="3" t="s">
        <v>27</v>
      </c>
      <c r="E3" s="11">
        <f>TeamStats!BD5-TeamStats!BD9</f>
        <v>5.3999999999999986</v>
      </c>
      <c r="F3" s="5">
        <f>(TeamStats!E5+TeamStats!AF9)/2+(TeamStats!E9+TeamStats!AF5)/2</f>
        <v>693.75</v>
      </c>
      <c r="G3" s="8">
        <f>TeamStats!W5+TeamStats!AX5+TeamStats!W9+TeamStats!AX9</f>
        <v>23.73</v>
      </c>
    </row>
    <row r="4" spans="1:8" ht="30" x14ac:dyDescent="0.2">
      <c r="A4" s="1">
        <v>15</v>
      </c>
      <c r="B4" s="3" t="s">
        <v>51</v>
      </c>
      <c r="C4" s="3" t="s">
        <v>67</v>
      </c>
      <c r="D4" s="3" t="s">
        <v>47</v>
      </c>
      <c r="E4" s="11">
        <f>TeamStats!BD29-TeamStats!BD35</f>
        <v>8</v>
      </c>
      <c r="F4" s="5">
        <f>(TeamStats!E35+TeamStats!AF29)/2+(TeamStats!E29+TeamStats!AF35)/2</f>
        <v>722.6</v>
      </c>
      <c r="G4" s="8">
        <f>TeamStats!W29+TeamStats!AX29+TeamStats!W35+TeamStats!AX35</f>
        <v>26.540000000000003</v>
      </c>
    </row>
    <row r="5" spans="1:8" ht="30" x14ac:dyDescent="0.2">
      <c r="A5" s="1">
        <v>15</v>
      </c>
      <c r="B5" s="3" t="s">
        <v>44</v>
      </c>
      <c r="C5" s="3" t="s">
        <v>67</v>
      </c>
      <c r="D5" s="3" t="s">
        <v>42</v>
      </c>
      <c r="E5" s="11">
        <f>TeamStats!BD23-TeamStats!BD26</f>
        <v>3.2999999999999972</v>
      </c>
      <c r="F5" s="5">
        <f>(TeamStats!E23+TeamStats!AF26)/2+(TeamStats!E26+TeamStats!AF23)/2</f>
        <v>702.7</v>
      </c>
      <c r="G5" s="8">
        <f>TeamStats!W23+TeamStats!AX23+TeamStats!W26+TeamStats!AX26</f>
        <v>25.79</v>
      </c>
    </row>
    <row r="6" spans="1:8" ht="30" x14ac:dyDescent="0.2">
      <c r="A6" s="1">
        <v>15</v>
      </c>
      <c r="B6" s="3" t="s">
        <v>31</v>
      </c>
      <c r="C6" s="3" t="s">
        <v>67</v>
      </c>
      <c r="D6" s="3" t="s">
        <v>50</v>
      </c>
      <c r="E6" s="11">
        <f>TeamStats!BD8-TeamStats!BD28</f>
        <v>13.600000000000005</v>
      </c>
      <c r="F6" s="5">
        <f>(TeamStats!E8+TeamStats!AF28)/2+(TeamStats!AF8+TeamStats!E28)/2</f>
        <v>735.95</v>
      </c>
      <c r="G6" s="8">
        <f>TeamStats!W8+TeamStats!AX8+TeamStats!W28+TeamStats!AX28</f>
        <v>28.4</v>
      </c>
    </row>
    <row r="7" spans="1:8" ht="30" x14ac:dyDescent="0.2">
      <c r="A7" s="1">
        <v>15</v>
      </c>
      <c r="B7" s="3" t="s">
        <v>32</v>
      </c>
      <c r="C7" s="3" t="s">
        <v>67</v>
      </c>
      <c r="D7" s="3" t="s">
        <v>45</v>
      </c>
      <c r="E7" s="11">
        <f>TeamStats!BD13-TeamStats!BD24</f>
        <v>4.6000000000000014</v>
      </c>
      <c r="F7" s="5">
        <f>(TeamStats!E13+TeamStats!AF24)/2+(TeamStats!E24+TeamStats!AF13)/2</f>
        <v>699.95</v>
      </c>
      <c r="G7" s="8">
        <f>TeamStats!W13+TeamStats!AX13+TeamStats!W24+TeamStats!AX24</f>
        <v>28.57</v>
      </c>
    </row>
    <row r="8" spans="1:8" ht="30" x14ac:dyDescent="0.2">
      <c r="A8" s="1">
        <v>15</v>
      </c>
      <c r="B8" s="3" t="s">
        <v>43</v>
      </c>
      <c r="C8" s="3" t="s">
        <v>67</v>
      </c>
      <c r="D8" s="3" t="s">
        <v>30</v>
      </c>
      <c r="E8" s="11">
        <f>TeamStats!BD4-TeamStats!BD21</f>
        <v>11.399999999999999</v>
      </c>
      <c r="F8" s="5">
        <f>(TeamStats!E4+TeamStats!AF21)/2+(TeamStats!E21+TeamStats!AF4)/2</f>
        <v>641.4</v>
      </c>
      <c r="G8" s="8">
        <f>TeamStats!W4+TeamStats!AX4+TeamStats!W21+TeamStats!AX21</f>
        <v>28.97</v>
      </c>
    </row>
    <row r="9" spans="1:8" ht="30" x14ac:dyDescent="0.2">
      <c r="A9" s="1">
        <v>15</v>
      </c>
      <c r="B9" s="3" t="s">
        <v>25</v>
      </c>
      <c r="C9" s="3" t="s">
        <v>67</v>
      </c>
      <c r="D9" s="3" t="s">
        <v>54</v>
      </c>
      <c r="E9" s="11">
        <f>TeamStats!BD6-TeamStats!BD33</f>
        <v>21.1</v>
      </c>
      <c r="F9" s="5">
        <f>(TeamStats!E6+TeamStats!AF33)/2+(TeamStats!E33+TeamStats!AF6)/2</f>
        <v>692.69999999999993</v>
      </c>
      <c r="G9" s="8">
        <f>TeamStats!W6+TeamStats!AX6+TeamStats!W33+TeamStats!AX33</f>
        <v>24.700000000000003</v>
      </c>
    </row>
    <row r="10" spans="1:8" ht="30" x14ac:dyDescent="0.2">
      <c r="A10" s="1">
        <v>15</v>
      </c>
      <c r="B10" s="3" t="s">
        <v>46</v>
      </c>
      <c r="C10" s="3" t="s">
        <v>67</v>
      </c>
      <c r="D10" s="3" t="s">
        <v>29</v>
      </c>
      <c r="E10" s="11">
        <f>TeamStats!BD12-TeamStats!BD27</f>
        <v>8.8999999999999986</v>
      </c>
      <c r="F10" s="5">
        <f>(TeamStats!E12+TeamStats!AF27)/2+(TeamStats!E27+TeamStats!AF12)/2</f>
        <v>708.6</v>
      </c>
      <c r="G10" s="8">
        <f>TeamStats!W12+TeamStats!AX12+TeamStats!W27+TeamStats!AX27</f>
        <v>25.17</v>
      </c>
    </row>
    <row r="11" spans="1:8" ht="30" x14ac:dyDescent="0.2">
      <c r="A11" s="1">
        <v>15</v>
      </c>
      <c r="B11" s="3" t="s">
        <v>56</v>
      </c>
      <c r="C11" s="3" t="s">
        <v>67</v>
      </c>
      <c r="D11" s="3" t="s">
        <v>55</v>
      </c>
      <c r="E11" s="11">
        <f>TeamStats!BD31-TeamStats!BD34</f>
        <v>1.8000000000000025</v>
      </c>
      <c r="F11" s="5">
        <f>(TeamStats!E31+TeamStats!AF34)/2+(TeamStats!E34+TeamStats!AF31)/2</f>
        <v>671.45</v>
      </c>
      <c r="G11" s="8">
        <f>TeamStats!W34+TeamStats!AX34+TeamStats!W31+TeamStats!AX31</f>
        <v>25.999999999999996</v>
      </c>
    </row>
    <row r="12" spans="1:8" ht="30" x14ac:dyDescent="0.2">
      <c r="A12" s="1">
        <v>15</v>
      </c>
      <c r="B12" s="3" t="s">
        <v>39</v>
      </c>
      <c r="C12" s="3" t="s">
        <v>67</v>
      </c>
      <c r="D12" s="3" t="s">
        <v>40</v>
      </c>
      <c r="E12" s="11">
        <f>TeamStats!BD15-TeamStats!BD18</f>
        <v>1.3000000000000007</v>
      </c>
      <c r="F12" s="5">
        <f>(TeamStats!E15+TeamStats!AF18)/2+(TeamStats!E18+TeamStats!AF15)/2</f>
        <v>721.05000000000007</v>
      </c>
      <c r="G12" s="8">
        <f>TeamStats!W15+TeamStats!AX15+TeamStats!W18+TeamStats!AX18</f>
        <v>21.810000000000002</v>
      </c>
    </row>
    <row r="13" spans="1:8" ht="30" x14ac:dyDescent="0.2">
      <c r="A13" s="1">
        <v>15</v>
      </c>
      <c r="B13" s="3" t="s">
        <v>52</v>
      </c>
      <c r="C13" s="3" t="s">
        <v>67</v>
      </c>
      <c r="D13" s="3" t="s">
        <v>41</v>
      </c>
      <c r="E13" s="11">
        <f>TeamStats!BD17-TeamStats!BD32</f>
        <v>13.400000000000002</v>
      </c>
      <c r="F13" s="5">
        <f>(TeamStats!E32+TeamStats!AF17)/2+(TeamStats!E17+TeamStats!AF32)/2</f>
        <v>674.1</v>
      </c>
      <c r="G13" s="8">
        <f>TeamStats!W17+TeamStats!AX17+TeamStats!W34+TeamStats!AX34</f>
        <v>24.3</v>
      </c>
    </row>
    <row r="14" spans="1:8" ht="30" x14ac:dyDescent="0.2">
      <c r="A14" s="1">
        <v>15</v>
      </c>
      <c r="B14" s="3" t="s">
        <v>35</v>
      </c>
      <c r="C14" s="3" t="s">
        <v>67</v>
      </c>
      <c r="D14" s="3" t="s">
        <v>48</v>
      </c>
      <c r="E14" s="11">
        <f>TeamStats!BD10-TeamStats!BD19</f>
        <v>3.5</v>
      </c>
      <c r="F14" s="5">
        <f>(TeamStats!E10+TeamStats!AF19)/2+(TeamStats!E19+TeamStats!AF10)/2</f>
        <v>688.65</v>
      </c>
      <c r="G14" s="8">
        <f>TeamStats!W10+TeamStats!AX10+TeamStats!W19+TeamStats!AX19</f>
        <v>23.1</v>
      </c>
    </row>
    <row r="15" spans="1:8" ht="30" x14ac:dyDescent="0.2">
      <c r="A15" s="1">
        <v>15</v>
      </c>
      <c r="B15" s="3" t="s">
        <v>49</v>
      </c>
      <c r="C15" s="3" t="s">
        <v>67</v>
      </c>
      <c r="D15" s="3" t="s">
        <v>34</v>
      </c>
      <c r="E15" s="11">
        <f>TeamStats!BD11-TeamStats!BD25</f>
        <v>5.9000000000000021</v>
      </c>
      <c r="F15" s="5">
        <f>(TeamStats!E25+TeamStats!AF11)/2+(TeamStats!E11+TeamStats!AF25)/2</f>
        <v>717.25</v>
      </c>
      <c r="G15" s="8">
        <f>TeamStats!W11+TeamStats!AX11+TeamStats!W25+TeamStats!AX25</f>
        <v>21</v>
      </c>
    </row>
    <row r="16" spans="1:8" ht="30" x14ac:dyDescent="0.2">
      <c r="A16" s="1">
        <v>15</v>
      </c>
      <c r="B16" s="3" t="s">
        <v>38</v>
      </c>
      <c r="C16" s="3" t="s">
        <v>67</v>
      </c>
      <c r="D16" s="3" t="s">
        <v>26</v>
      </c>
      <c r="E16" s="11">
        <f>TeamStats!BD7-TeamStats!BD14</f>
        <v>5.3999999999999986</v>
      </c>
      <c r="F16" s="5">
        <f>(TeamStats!E14+TeamStats!AF7)/2+(TeamStats!E7+TeamStats!AF14)/2</f>
        <v>695.7</v>
      </c>
      <c r="G16" s="8">
        <f>TeamStats!W14+TeamStats!AX14+TeamStats!W7+TeamStats!AX7</f>
        <v>23.6</v>
      </c>
    </row>
    <row r="17" spans="1:7" ht="30" x14ac:dyDescent="0.2">
      <c r="A17" s="1">
        <v>15</v>
      </c>
      <c r="B17" s="3" t="s">
        <v>37</v>
      </c>
      <c r="C17" s="3" t="s">
        <v>67</v>
      </c>
      <c r="D17" s="3" t="s">
        <v>53</v>
      </c>
      <c r="E17" s="11">
        <f>TeamStats!BD20-TeamStats!BD30</f>
        <v>9</v>
      </c>
      <c r="F17" s="5">
        <f>(TeamStats!E20+TeamStats!AF30)/2+(TeamStats!E30+TeamStats!AF20)/2</f>
        <v>698.84999999999991</v>
      </c>
      <c r="G17" s="8">
        <f>TeamStats!W30+TeamStats!AX30+TeamStats!W20+TeamStats!AX20</f>
        <v>24.9</v>
      </c>
    </row>
    <row r="18" spans="1:7" ht="30" x14ac:dyDescent="0.2">
      <c r="A18" s="1">
        <v>16</v>
      </c>
      <c r="B18" s="3" t="s">
        <v>41</v>
      </c>
      <c r="C18" s="3" t="s">
        <v>67</v>
      </c>
      <c r="D18" s="3" t="s">
        <v>32</v>
      </c>
      <c r="E18" s="11">
        <f>TeamStats!BD13-TeamStats!BD17</f>
        <v>0.99999999999999645</v>
      </c>
      <c r="F18" s="5">
        <f>(TeamStats!E13+TeamStats!AF17)/2+(TeamStats!E17+TeamStats!AF13)/2</f>
        <v>691.1</v>
      </c>
      <c r="G18" s="8">
        <f>TeamStats!W13+TeamStats!AX13+TeamStats!W17+TeamStats!AX17</f>
        <v>26.470000000000002</v>
      </c>
    </row>
    <row r="19" spans="1:7" ht="30" x14ac:dyDescent="0.2">
      <c r="A19" s="1">
        <v>16</v>
      </c>
      <c r="B19" s="3" t="s">
        <v>42</v>
      </c>
      <c r="C19" s="3" t="s">
        <v>67</v>
      </c>
      <c r="D19" s="3" t="s">
        <v>39</v>
      </c>
      <c r="E19" s="11">
        <f>TeamStats!BD15-TeamStats!BD23</f>
        <v>3.6000000000000014</v>
      </c>
      <c r="F19" s="5">
        <f>(TeamStats!E23+TeamStats!AF15)/2+(TeamStats!E15+TeamStats!AF23)/2</f>
        <v>674.5</v>
      </c>
      <c r="G19" s="8">
        <f>TeamStats!W15+TeamStats!AX15+TeamStats!W23+TeamStats!AX23</f>
        <v>23</v>
      </c>
    </row>
    <row r="20" spans="1:7" ht="30" x14ac:dyDescent="0.2">
      <c r="A20" s="1">
        <v>16</v>
      </c>
      <c r="B20" s="3" t="s">
        <v>27</v>
      </c>
      <c r="C20" s="3" t="s">
        <v>67</v>
      </c>
      <c r="D20" s="3" t="s">
        <v>25</v>
      </c>
      <c r="E20" s="11">
        <f>TeamStats!BD6-TeamStats!BD9</f>
        <v>4</v>
      </c>
      <c r="F20" s="5">
        <f>(TeamStats!E6+TeamStats!AF9)/2+(TeamStats!E9+TeamStats!AF6)/2</f>
        <v>709.59999999999991</v>
      </c>
      <c r="G20" s="8">
        <f>TeamStats!W6+TeamStats!AX6+TeamStats!W9+TeamStats!AX9</f>
        <v>23</v>
      </c>
    </row>
    <row r="21" spans="1:7" ht="30" x14ac:dyDescent="0.2">
      <c r="A21" s="1">
        <v>16</v>
      </c>
      <c r="B21" s="3" t="s">
        <v>54</v>
      </c>
      <c r="C21" s="3" t="s">
        <v>67</v>
      </c>
      <c r="D21" s="3" t="s">
        <v>52</v>
      </c>
      <c r="E21" s="11">
        <f>TeamStats!BD32-TeamStats!BD33</f>
        <v>0.30000000000000071</v>
      </c>
      <c r="F21" s="5">
        <f>(TeamStats!E32+TeamStats!AF33)/2+(TeamStats!E33+TeamStats!AF32)/2</f>
        <v>679.65</v>
      </c>
      <c r="G21" s="8">
        <f>TeamStats!W32+TeamStats!AX32+TeamStats!W33+TeamStats!AX33</f>
        <v>26.799999999999997</v>
      </c>
    </row>
    <row r="22" spans="1:7" ht="30" x14ac:dyDescent="0.2">
      <c r="A22" s="1">
        <v>16</v>
      </c>
      <c r="B22" s="3" t="s">
        <v>34</v>
      </c>
      <c r="C22" s="3" t="s">
        <v>67</v>
      </c>
      <c r="D22" s="3" t="s">
        <v>37</v>
      </c>
      <c r="E22" s="11">
        <f>TeamStats!BD11-TeamStats!BD20</f>
        <v>3.1000000000000014</v>
      </c>
      <c r="F22" s="5">
        <f>(TeamStats!E11+TeamStats!AF20)/2+(TeamStats!E20+TeamStats!AF11)/2</f>
        <v>750</v>
      </c>
      <c r="G22" s="8">
        <f>TeamStats!W11+TeamStats!AX11+TeamStats!W20+TeamStats!AX20</f>
        <v>23.7</v>
      </c>
    </row>
    <row r="23" spans="1:7" ht="30" x14ac:dyDescent="0.2">
      <c r="A23" s="1">
        <v>16</v>
      </c>
      <c r="B23" s="3" t="s">
        <v>36</v>
      </c>
      <c r="C23" s="3" t="s">
        <v>67</v>
      </c>
      <c r="D23" s="3" t="s">
        <v>56</v>
      </c>
      <c r="E23" s="11">
        <f>TeamStats!BD22-TeamStats!BD34</f>
        <v>11.600000000000001</v>
      </c>
      <c r="F23" s="5">
        <f>(TeamStats!E22+TeamStats!AF34)/2+(TeamStats!E34+TeamStats!AF22)/2</f>
        <v>700.95</v>
      </c>
      <c r="G23" s="8">
        <f>TeamStats!W34+TeamStats!AX34+TeamStats!W22+TeamStats!AX22</f>
        <v>25.599999999999998</v>
      </c>
    </row>
    <row r="24" spans="1:7" ht="30" x14ac:dyDescent="0.2">
      <c r="A24" s="1">
        <v>16</v>
      </c>
      <c r="B24" s="3" t="s">
        <v>26</v>
      </c>
      <c r="C24" s="3" t="s">
        <v>67</v>
      </c>
      <c r="D24" s="3" t="s">
        <v>43</v>
      </c>
      <c r="E24" s="11">
        <f>TeamStats!BD7-TeamStats!BD21</f>
        <v>8.1999999999999993</v>
      </c>
      <c r="F24" s="5">
        <f>(TeamStats!E7+TeamStats!AF21)/2+(TeamStats!E21+TeamStats!AF7)/2</f>
        <v>667.75</v>
      </c>
      <c r="G24" s="8">
        <f>TeamStats!W7+TeamStats!AX7+TeamStats!W21+TeamStats!AX21</f>
        <v>25.87</v>
      </c>
    </row>
    <row r="25" spans="1:7" ht="30" x14ac:dyDescent="0.2">
      <c r="A25" s="1">
        <v>16</v>
      </c>
      <c r="B25" s="3" t="s">
        <v>55</v>
      </c>
      <c r="C25" s="3" t="s">
        <v>67</v>
      </c>
      <c r="D25" s="3" t="s">
        <v>51</v>
      </c>
      <c r="E25" s="11">
        <f>TeamStats!BD31-TeamStats!BD35</f>
        <v>3.9000000000000004</v>
      </c>
      <c r="F25" s="5">
        <f>(TeamStats!E31+TeamStats!AF35)/2+(TeamStats!E35+TeamStats!AF31)/2</f>
        <v>717.19999999999993</v>
      </c>
      <c r="G25" s="8">
        <f>TeamStats!W35+TeamStats!AX35+TeamStats!W31+TeamStats!AX31</f>
        <v>26.7</v>
      </c>
    </row>
    <row r="26" spans="1:7" ht="30" x14ac:dyDescent="0.2">
      <c r="A26" s="1">
        <v>16</v>
      </c>
      <c r="B26" s="3" t="s">
        <v>30</v>
      </c>
      <c r="C26" s="3" t="s">
        <v>67</v>
      </c>
      <c r="D26" s="3" t="s">
        <v>28</v>
      </c>
      <c r="E26" s="11">
        <f>TeamStats!BD4-TeamStats!BD5</f>
        <v>0.69999999999999929</v>
      </c>
      <c r="F26" s="5">
        <f>(TeamStats!E4+TeamStats!AF5)/2+(TeamStats!E5+TeamStats!AF4)/2</f>
        <v>670.2</v>
      </c>
      <c r="G26" s="8">
        <f>TeamStats!W4+TeamStats!AX4+TeamStats!W5+TeamStats!AX5</f>
        <v>27.43</v>
      </c>
    </row>
    <row r="27" spans="1:7" ht="30" x14ac:dyDescent="0.2">
      <c r="A27" s="1">
        <v>16</v>
      </c>
      <c r="B27" s="3" t="s">
        <v>40</v>
      </c>
      <c r="C27" s="3" t="s">
        <v>67</v>
      </c>
      <c r="D27" s="3" t="s">
        <v>35</v>
      </c>
      <c r="E27" s="11">
        <f>TeamStats!BD10-TeamStats!BD18</f>
        <v>3.5</v>
      </c>
      <c r="F27" s="5">
        <f>(TeamStats!E10+TeamStats!AF18)/2+(TeamStats!E18+TeamStats!AF10)/2</f>
        <v>739.65</v>
      </c>
      <c r="G27" s="8">
        <f>TeamStats!W10+TeamStats!AX10+TeamStats!W18+TeamStats!AX18</f>
        <v>23.200000000000003</v>
      </c>
    </row>
    <row r="28" spans="1:7" ht="30" x14ac:dyDescent="0.2">
      <c r="A28" s="1">
        <v>16</v>
      </c>
      <c r="B28" s="3" t="s">
        <v>50</v>
      </c>
      <c r="C28" s="3" t="s">
        <v>67</v>
      </c>
      <c r="D28" s="3" t="s">
        <v>29</v>
      </c>
      <c r="E28" s="11">
        <f>TeamStats!BD12-TeamStats!BD28</f>
        <v>9.1000000000000014</v>
      </c>
      <c r="F28" s="5">
        <f>(TeamStats!E12+TeamStats!AF28)/2+(TeamStats!E28+TeamStats!AF12)/2</f>
        <v>699.55000000000007</v>
      </c>
      <c r="G28" s="8">
        <f>TeamStats!W12+TeamStats!AX12+TeamStats!W28+TeamStats!AX28</f>
        <v>26.369999999999997</v>
      </c>
    </row>
    <row r="29" spans="1:7" ht="30" x14ac:dyDescent="0.2">
      <c r="A29" s="1">
        <v>16</v>
      </c>
      <c r="B29" s="3" t="s">
        <v>53</v>
      </c>
      <c r="C29" s="3" t="s">
        <v>67</v>
      </c>
      <c r="D29" s="3" t="s">
        <v>49</v>
      </c>
      <c r="E29" s="11">
        <f>TeamStats!BD25-TeamStats!BD30</f>
        <v>6.1999999999999993</v>
      </c>
      <c r="F29" s="5">
        <f>(TeamStats!E25+TeamStats!AF30)/2+(TeamStats!E30+TeamStats!AF25)/2</f>
        <v>666.1</v>
      </c>
      <c r="G29" s="8">
        <f>TeamStats!W30+TeamStats!AX30+TeamStats!W25+TeamStats!AX25</f>
        <v>22.200000000000003</v>
      </c>
    </row>
    <row r="30" spans="1:7" ht="30" x14ac:dyDescent="0.2">
      <c r="A30" s="1">
        <v>16</v>
      </c>
      <c r="B30" s="3" t="s">
        <v>45</v>
      </c>
      <c r="C30" s="3" t="s">
        <v>67</v>
      </c>
      <c r="D30" s="3" t="s">
        <v>33</v>
      </c>
      <c r="E30" s="11">
        <f>TeamStats!BD16-TeamStats!BD24</f>
        <v>4.0000000000000036</v>
      </c>
      <c r="F30" s="5">
        <f>(TeamStats!E24+TeamStats!AF16)/2+(TeamStats!E16+TeamStats!AF24)/2</f>
        <v>731.05</v>
      </c>
      <c r="G30" s="8">
        <f>TeamStats!W16+TeamStats!AX16+TeamStats!W24+TeamStats!AX24</f>
        <v>28.11</v>
      </c>
    </row>
    <row r="31" spans="1:7" ht="30" x14ac:dyDescent="0.2">
      <c r="A31" s="1">
        <v>16</v>
      </c>
      <c r="B31" s="3" t="s">
        <v>48</v>
      </c>
      <c r="C31" s="3" t="s">
        <v>67</v>
      </c>
      <c r="D31" s="3" t="s">
        <v>44</v>
      </c>
      <c r="E31" s="11">
        <f>TeamStats!BD19-TeamStats!BD26</f>
        <v>5.5999999999999979</v>
      </c>
      <c r="F31" s="5">
        <f>(TeamStats!E19+TeamStats!AF26)/2+(TeamStats!E26+TeamStats!AF19)/2</f>
        <v>698.25</v>
      </c>
      <c r="G31" s="8">
        <f>TeamStats!W19+TeamStats!AX19+TeamStats!W26+TeamStats!AX26</f>
        <v>24.5</v>
      </c>
    </row>
    <row r="32" spans="1:7" ht="30" x14ac:dyDescent="0.2">
      <c r="A32" s="1">
        <v>16</v>
      </c>
      <c r="B32" s="3" t="s">
        <v>46</v>
      </c>
      <c r="C32" s="3" t="s">
        <v>67</v>
      </c>
      <c r="D32" s="3" t="s">
        <v>31</v>
      </c>
      <c r="E32" s="11">
        <f>TeamStats!BD8-TeamStats!BD27</f>
        <v>13.400000000000002</v>
      </c>
      <c r="F32" s="5">
        <f>(TeamStats!E8+TeamStats!AF27)/2+(TeamStats!E27+TeamStats!AF8)/2</f>
        <v>745</v>
      </c>
      <c r="G32" s="8">
        <f>TeamStats!W8+TeamStats!AX8+TeamStats!W27+TeamStats!AX27</f>
        <v>27.200000000000003</v>
      </c>
    </row>
    <row r="33" spans="1:7" ht="30" x14ac:dyDescent="0.2">
      <c r="A33" s="1">
        <v>16</v>
      </c>
      <c r="B33" s="3" t="s">
        <v>47</v>
      </c>
      <c r="C33" s="3" t="s">
        <v>67</v>
      </c>
      <c r="D33" s="3" t="s">
        <v>38</v>
      </c>
      <c r="E33" s="11">
        <f>TeamStats!BD14-TeamStats!BD29</f>
        <v>9.5</v>
      </c>
      <c r="F33" s="5">
        <f>(TeamStats!E29+TeamStats!AF14)/2+(TeamStats!E14+TeamStats!AF29)/2</f>
        <v>678.3</v>
      </c>
      <c r="G33" s="8">
        <f>TeamStats!W14+TeamStats!AX14+TeamStats!W29+TeamStats!AX29</f>
        <v>25.64</v>
      </c>
    </row>
    <row r="34" spans="1:7" ht="30" x14ac:dyDescent="0.2">
      <c r="A34" s="1">
        <v>17</v>
      </c>
      <c r="B34" s="3" t="s">
        <v>43</v>
      </c>
      <c r="C34" s="3" t="s">
        <v>67</v>
      </c>
      <c r="D34" s="3" t="s">
        <v>38</v>
      </c>
      <c r="E34" s="11">
        <f>TeamStats!BD14-TeamStats!BD21</f>
        <v>2.8000000000000007</v>
      </c>
      <c r="F34" s="5">
        <f>(TeamStats!E21+TeamStats!AF14)/2+(TeamStats!E14+TeamStats!AF21)/2</f>
        <v>635.35</v>
      </c>
      <c r="G34" s="8">
        <f>TeamStats!W14+TeamStats!AX14+TeamStats!W21+TeamStats!AX21</f>
        <v>26.27</v>
      </c>
    </row>
    <row r="35" spans="1:7" ht="30" x14ac:dyDescent="0.2">
      <c r="A35" s="1">
        <v>17</v>
      </c>
      <c r="B35" s="3" t="s">
        <v>25</v>
      </c>
      <c r="C35" s="3" t="s">
        <v>67</v>
      </c>
      <c r="D35" s="3" t="s">
        <v>31</v>
      </c>
      <c r="E35" s="11">
        <f>TeamStats!BD6-TeamStats!BD8</f>
        <v>1.8999999999999986</v>
      </c>
      <c r="F35" s="5">
        <f>(TeamStats!E6+TeamStats!AF8)/2+(TeamStats!E8+TeamStats!AF6)/2</f>
        <v>735.2</v>
      </c>
      <c r="G35" s="8">
        <f>TeamStats!W6+TeamStats!AX6+TeamStats!W8+TeamStats!AX8</f>
        <v>27.299999999999997</v>
      </c>
    </row>
    <row r="36" spans="1:7" ht="30" x14ac:dyDescent="0.2">
      <c r="A36" s="1">
        <v>17</v>
      </c>
      <c r="B36" s="3" t="s">
        <v>47</v>
      </c>
      <c r="C36" s="3" t="s">
        <v>67</v>
      </c>
      <c r="D36" s="3" t="s">
        <v>32</v>
      </c>
      <c r="E36" s="11">
        <f>TeamStats!BD13-TeamStats!BD29</f>
        <v>9.5999999999999979</v>
      </c>
      <c r="F36" s="5">
        <f>(TeamStats!E29+TeamStats!AF13)/2+(TeamStats!E13+TeamStats!AF29)/2</f>
        <v>698.95</v>
      </c>
      <c r="G36" s="8">
        <f>TeamStats!W13+TeamStats!AX13+TeamStats!W29+TeamStats!AX29</f>
        <v>28.01</v>
      </c>
    </row>
    <row r="37" spans="1:7" ht="30" x14ac:dyDescent="0.2">
      <c r="A37" s="1">
        <v>17</v>
      </c>
      <c r="B37" s="3" t="s">
        <v>29</v>
      </c>
      <c r="C37" s="3" t="s">
        <v>67</v>
      </c>
      <c r="D37" s="3" t="s">
        <v>46</v>
      </c>
      <c r="E37" s="11">
        <f>TeamStats!BD12-TeamStats!BD27</f>
        <v>8.8999999999999986</v>
      </c>
      <c r="F37" s="5">
        <f>(TeamStats!E27+TeamStats!AF12)/2+(TeamStats!E12+TeamStats!AF27)/2</f>
        <v>708.6</v>
      </c>
      <c r="G37" s="8">
        <f>TeamStats!W12+TeamStats!AX12+TeamStats!W27+TeamStats!AX27</f>
        <v>25.17</v>
      </c>
    </row>
    <row r="38" spans="1:7" ht="30" x14ac:dyDescent="0.2">
      <c r="A38" s="1">
        <v>17</v>
      </c>
      <c r="B38" s="3" t="s">
        <v>50</v>
      </c>
      <c r="C38" s="3" t="s">
        <v>67</v>
      </c>
      <c r="D38" s="3" t="s">
        <v>53</v>
      </c>
      <c r="E38" s="11">
        <f>TeamStats!BD28-TeamStats!BD30</f>
        <v>1.9999999999999964</v>
      </c>
      <c r="F38" s="5">
        <f>(TeamStats!E28+TeamStats!AF30)/2+(TeamStats!E30+TeamStats!AF28)/2</f>
        <v>665</v>
      </c>
      <c r="G38" s="8">
        <f>TeamStats!W30+TeamStats!AX30+TeamStats!W28+TeamStats!AX28</f>
        <v>24.6</v>
      </c>
    </row>
    <row r="39" spans="1:7" ht="30" x14ac:dyDescent="0.2">
      <c r="A39" s="1">
        <v>17</v>
      </c>
      <c r="B39" s="3" t="s">
        <v>52</v>
      </c>
      <c r="C39" s="3" t="s">
        <v>67</v>
      </c>
      <c r="D39" s="3" t="s">
        <v>30</v>
      </c>
      <c r="E39" s="11">
        <f>TeamStats!BD4-TeamStats!BD32</f>
        <v>22.9</v>
      </c>
      <c r="F39" s="5">
        <f>(TeamStats!E32+TeamStats!AF4)/2+(TeamStats!E4+TeamStats!AF32)/2</f>
        <v>673</v>
      </c>
      <c r="G39" s="8">
        <f>TeamStats!W4+TeamStats!AX4+TeamStats!W32+TeamStats!AX32</f>
        <v>28.799999999999997</v>
      </c>
    </row>
    <row r="40" spans="1:7" ht="30" x14ac:dyDescent="0.2">
      <c r="A40" s="1">
        <v>17</v>
      </c>
      <c r="B40" s="3" t="s">
        <v>44</v>
      </c>
      <c r="C40" s="3" t="s">
        <v>67</v>
      </c>
      <c r="D40" s="3" t="s">
        <v>27</v>
      </c>
      <c r="E40" s="11">
        <f>TeamStats!BD9-TeamStats!BD26</f>
        <v>9.6999999999999993</v>
      </c>
      <c r="F40" s="5">
        <f>(TeamStats!E26+TeamStats!AF9)/2+(TeamStats!E9+TeamStats!AF26)/2</f>
        <v>724.34999999999991</v>
      </c>
      <c r="G40" s="8">
        <f>TeamStats!W9+TeamStats!AX9+TeamStats!W26+TeamStats!AX26</f>
        <v>23.7</v>
      </c>
    </row>
    <row r="41" spans="1:7" ht="30" x14ac:dyDescent="0.2">
      <c r="A41" s="1">
        <v>17</v>
      </c>
      <c r="B41" s="3" t="s">
        <v>26</v>
      </c>
      <c r="C41" s="3" t="s">
        <v>67</v>
      </c>
      <c r="D41" s="3" t="s">
        <v>51</v>
      </c>
      <c r="E41" s="11">
        <f>TeamStats!BD7-TeamStats!BD35</f>
        <v>22.9</v>
      </c>
      <c r="F41" s="5">
        <f>(TeamStats!E35+TeamStats!AF7)/2+(TeamStats!E35+TeamStats!AF7)/2</f>
        <v>659.8</v>
      </c>
      <c r="G41" s="8">
        <f>TeamStats!W7+TeamStats!AX7+TeamStats!W35+TeamStats!AX35</f>
        <v>24.5</v>
      </c>
    </row>
    <row r="42" spans="1:7" ht="30" x14ac:dyDescent="0.2">
      <c r="A42" s="1">
        <v>17</v>
      </c>
      <c r="B42" s="3" t="s">
        <v>33</v>
      </c>
      <c r="C42" s="3" t="s">
        <v>67</v>
      </c>
      <c r="D42" s="3" t="s">
        <v>35</v>
      </c>
      <c r="E42" s="11">
        <f>TeamStats!BD10-TeamStats!BD16</f>
        <v>2.3999999999999986</v>
      </c>
      <c r="F42" s="5">
        <f>(TeamStats!E16+TeamStats!AF10)/2+(TeamStats!E10+TeamStats!AF16)/2</f>
        <v>736.9</v>
      </c>
      <c r="G42" s="8">
        <f>TeamStats!W10+TeamStats!AX10+TeamStats!W16+TeamStats!AX16</f>
        <v>25.21</v>
      </c>
    </row>
    <row r="43" spans="1:7" ht="30" x14ac:dyDescent="0.2">
      <c r="A43" s="1">
        <v>17</v>
      </c>
      <c r="B43" s="3" t="s">
        <v>55</v>
      </c>
      <c r="C43" s="3" t="s">
        <v>67</v>
      </c>
      <c r="D43" s="3" t="s">
        <v>28</v>
      </c>
      <c r="E43" s="11">
        <f>TeamStats!BD5-TeamStats!BD31</f>
        <v>21.5</v>
      </c>
      <c r="F43" s="5">
        <f>(TeamStats!E5+TeamStats!AF31)/2+(TeamStats!E31+TeamStats!AF5)/2</f>
        <v>673.75</v>
      </c>
      <c r="G43" s="8">
        <f>TeamStats!W5+TeamStats!AX5+TeamStats!W31+TeamStats!AX31</f>
        <v>26.529999999999998</v>
      </c>
    </row>
    <row r="44" spans="1:7" ht="30" x14ac:dyDescent="0.2">
      <c r="A44" s="1">
        <v>17</v>
      </c>
      <c r="B44" s="3" t="s">
        <v>48</v>
      </c>
      <c r="C44" s="3" t="s">
        <v>67</v>
      </c>
      <c r="D44" s="3" t="s">
        <v>36</v>
      </c>
      <c r="E44" s="11">
        <f>TeamStats!BD19-TeamStats!BD22</f>
        <v>2.1999999999999993</v>
      </c>
      <c r="F44" s="5">
        <f>(TeamStats!E19+TeamStats!AF22)/2+(TeamStats!E19+TeamStats!AF22)/2</f>
        <v>697.1</v>
      </c>
      <c r="G44" s="8">
        <f>TeamStats!W19+TeamStats!AX19+TeamStats!W22+TeamStats!AX22</f>
        <v>25.2</v>
      </c>
    </row>
    <row r="45" spans="1:7" ht="30" x14ac:dyDescent="0.2">
      <c r="A45" s="1">
        <v>17</v>
      </c>
      <c r="B45" s="3" t="s">
        <v>56</v>
      </c>
      <c r="C45" s="3" t="s">
        <v>67</v>
      </c>
      <c r="D45" s="3" t="s">
        <v>41</v>
      </c>
      <c r="E45" s="11">
        <f>TeamStats!BD17-TeamStats!BD34</f>
        <v>14.500000000000004</v>
      </c>
      <c r="F45" s="5">
        <f>(TeamStats!E17+TeamStats!AF34)/2+(TeamStats!E34+TeamStats!AF17)/2</f>
        <v>669</v>
      </c>
      <c r="G45" s="8">
        <f>TeamStats!W17+TeamStats!AX17+TeamStats!W34+TeamStats!AX34</f>
        <v>24.3</v>
      </c>
    </row>
    <row r="46" spans="1:7" ht="30" x14ac:dyDescent="0.2">
      <c r="A46" s="1">
        <v>17</v>
      </c>
      <c r="B46" s="3" t="s">
        <v>54</v>
      </c>
      <c r="C46" s="3" t="s">
        <v>67</v>
      </c>
      <c r="D46" s="3" t="s">
        <v>49</v>
      </c>
      <c r="E46" s="11">
        <f>TeamStats!BD25-TeamStats!BD33</f>
        <v>9.8000000000000007</v>
      </c>
      <c r="F46" s="5">
        <f>(TeamStats!E25+TeamStats!AF33)/2+(TeamStats!E33+TeamStats!AF25)/2</f>
        <v>694.55</v>
      </c>
      <c r="G46" s="8">
        <f>TeamStats!W25+TeamStats!AX25+TeamStats!W33+TeamStats!AX33</f>
        <v>23.4</v>
      </c>
    </row>
    <row r="47" spans="1:7" ht="30" x14ac:dyDescent="0.2">
      <c r="A47" s="1">
        <v>17</v>
      </c>
      <c r="B47" s="3" t="s">
        <v>34</v>
      </c>
      <c r="C47" s="3" t="s">
        <v>67</v>
      </c>
      <c r="D47" s="3" t="s">
        <v>40</v>
      </c>
      <c r="E47" s="11">
        <f>TeamStats!BD11-TeamStats!BD18</f>
        <v>2.7000000000000028</v>
      </c>
      <c r="F47" s="5">
        <f>(TeamStats!E11+TeamStats!AF18)/2+(TeamStats!E18+TeamStats!AF11)/2</f>
        <v>753.2</v>
      </c>
      <c r="G47" s="8">
        <f>TeamStats!W11+TeamStats!AX11+TeamStats!W18+TeamStats!AX18</f>
        <v>22.200000000000003</v>
      </c>
    </row>
    <row r="48" spans="1:7" ht="30" x14ac:dyDescent="0.2">
      <c r="A48" s="1">
        <v>17</v>
      </c>
      <c r="B48" s="3" t="s">
        <v>37</v>
      </c>
      <c r="C48" s="3" t="s">
        <v>67</v>
      </c>
      <c r="D48" s="3" t="s">
        <v>39</v>
      </c>
      <c r="E48" s="11">
        <f>TeamStats!BD15-TeamStats!BD20</f>
        <v>1.6999999999999993</v>
      </c>
      <c r="F48" s="5">
        <f>(TeamStats!E20+TeamStats!AF15)/2+(TeamStats!E15+TeamStats!AF20)/2</f>
        <v>717.84999999999991</v>
      </c>
      <c r="G48" s="8">
        <f>TeamStats!W15+TeamStats!AX15+TeamStats!W20+TeamStats!AX20</f>
        <v>23.31</v>
      </c>
    </row>
    <row r="49" spans="1:7" ht="30" x14ac:dyDescent="0.2">
      <c r="A49" s="1">
        <v>17</v>
      </c>
      <c r="B49" s="3" t="s">
        <v>42</v>
      </c>
      <c r="C49" s="3" t="s">
        <v>67</v>
      </c>
      <c r="D49" s="3" t="s">
        <v>45</v>
      </c>
      <c r="E49" s="11">
        <f>TeamStats!BD23-TeamStats!BD24</f>
        <v>0.60000000000000142</v>
      </c>
      <c r="F49" s="5">
        <f>(TeamStats!E23+TeamStats!AF24)/2+(TeamStats!E24+TeamStats!AF23)/2</f>
        <v>687.25</v>
      </c>
      <c r="G49" s="8">
        <f>TeamStats!W24+TeamStats!AX24+TeamStats!W23+TeamStats!AX23</f>
        <v>27.29</v>
      </c>
    </row>
    <row r="50" spans="1:7" ht="30" x14ac:dyDescent="0.2">
      <c r="A50" s="1">
        <v>18</v>
      </c>
      <c r="B50" s="3" t="s">
        <v>35</v>
      </c>
      <c r="C50" s="3" t="s">
        <v>67</v>
      </c>
      <c r="D50" s="3" t="s">
        <v>42</v>
      </c>
      <c r="E50" s="11">
        <f>TeamStats!BD10-TeamStats!BD23</f>
        <v>5.8000000000000007</v>
      </c>
      <c r="F50" s="5">
        <f>(TeamStats!E10+TeamStats!AF23)/2+(TeamStats!E23+TeamStats!AF10)/2</f>
        <v>693.09999999999991</v>
      </c>
      <c r="G50" s="8">
        <f>TeamStats!W10+TeamStats!AX10+TeamStats!W23+TeamStats!AX23</f>
        <v>24.39</v>
      </c>
    </row>
    <row r="51" spans="1:7" ht="30" x14ac:dyDescent="0.2">
      <c r="A51" s="1">
        <v>18</v>
      </c>
      <c r="B51" s="3" t="s">
        <v>38</v>
      </c>
      <c r="C51" s="3" t="s">
        <v>67</v>
      </c>
      <c r="D51" s="3" t="s">
        <v>52</v>
      </c>
      <c r="E51" s="11">
        <f>TeamStats!BD14-TeamStats!BD32</f>
        <v>14.3</v>
      </c>
      <c r="F51" s="5">
        <f>(TeamStats!E32+TeamStats!AF14)/2+(TeamStats!E14+TeamStats!AF32)/2</f>
        <v>666.95</v>
      </c>
      <c r="G51" s="8">
        <f>TeamStats!W14+TeamStats!AX14+TeamStats!W32+TeamStats!AX32</f>
        <v>26.1</v>
      </c>
    </row>
    <row r="52" spans="1:7" ht="30" x14ac:dyDescent="0.2">
      <c r="A52" s="1">
        <v>18</v>
      </c>
      <c r="B52" s="3" t="s">
        <v>53</v>
      </c>
      <c r="C52" s="3" t="s">
        <v>67</v>
      </c>
      <c r="D52" s="3" t="s">
        <v>37</v>
      </c>
      <c r="E52" s="11">
        <f>TeamStats!BD20-TeamStats!BD30</f>
        <v>9</v>
      </c>
      <c r="F52" s="5">
        <f>(TeamStats!E20+TeamStats!AF30)/2+(TeamStats!E30+TeamStats!AF20)/2</f>
        <v>698.84999999999991</v>
      </c>
      <c r="G52" s="8">
        <f>TeamStats!W30+TeamStats!AX30+TeamStats!W20+TeamStats!AX20</f>
        <v>24.9</v>
      </c>
    </row>
    <row r="53" spans="1:7" ht="30" x14ac:dyDescent="0.2">
      <c r="A53" s="1">
        <v>18</v>
      </c>
      <c r="B53" s="3" t="s">
        <v>39</v>
      </c>
      <c r="C53" s="3" t="s">
        <v>67</v>
      </c>
      <c r="D53" s="3" t="s">
        <v>54</v>
      </c>
      <c r="E53" s="11">
        <f>TeamStats!BD15-TeamStats!BD33</f>
        <v>14.3</v>
      </c>
      <c r="F53" s="5">
        <f>(TeamStats!E15+TeamStats!AF33)/2+(TeamStats!E15+TeamStats!AF33)/2</f>
        <v>727.7</v>
      </c>
      <c r="G53" s="8">
        <f>TeamStats!W15+TeamStats!AX15+TeamStats!W33+TeamStats!AX33</f>
        <v>22.61</v>
      </c>
    </row>
    <row r="54" spans="1:7" ht="30" x14ac:dyDescent="0.2">
      <c r="A54" s="1">
        <v>18</v>
      </c>
      <c r="B54" s="3" t="s">
        <v>46</v>
      </c>
      <c r="C54" s="3" t="s">
        <v>67</v>
      </c>
      <c r="D54" s="3" t="s">
        <v>50</v>
      </c>
      <c r="E54" s="11">
        <f>TeamStats!BD27-TeamStats!BD28</f>
        <v>0.20000000000000284</v>
      </c>
      <c r="F54" s="5">
        <f>(TeamStats!E27+TeamStats!AF28)/2+(TeamStats!E28+TeamStats!AF27)/2</f>
        <v>707.25</v>
      </c>
      <c r="G54" s="8">
        <f>TeamStats!W27+TeamStats!AX27+TeamStats!W28+TeamStats!AX28</f>
        <v>25</v>
      </c>
    </row>
    <row r="55" spans="1:7" ht="30" x14ac:dyDescent="0.2">
      <c r="A55" s="1">
        <v>18</v>
      </c>
      <c r="B55" s="3" t="s">
        <v>43</v>
      </c>
      <c r="C55" s="3" t="s">
        <v>67</v>
      </c>
      <c r="D55" s="3" t="s">
        <v>26</v>
      </c>
      <c r="E55" s="11">
        <f>TeamStats!BD7-TeamStats!BD21</f>
        <v>8.1999999999999993</v>
      </c>
      <c r="F55" s="5">
        <f>(TeamStats!E21+TeamStats!AF7)/2+(TeamStats!E7+TeamStats!AF21)/2</f>
        <v>667.75</v>
      </c>
      <c r="G55" s="8">
        <f>TeamStats!W7+TeamStats!AX7+TeamStats!W21+TeamStats!AX21</f>
        <v>25.87</v>
      </c>
    </row>
    <row r="56" spans="1:7" ht="30" x14ac:dyDescent="0.2">
      <c r="A56" s="1">
        <v>18</v>
      </c>
      <c r="B56" s="3" t="s">
        <v>28</v>
      </c>
      <c r="C56" s="3" t="s">
        <v>67</v>
      </c>
      <c r="D56" s="3" t="s">
        <v>47</v>
      </c>
      <c r="E56" s="11">
        <f>TeamStats!BD5-TeamStats!BD29</f>
        <v>17.399999999999999</v>
      </c>
      <c r="F56" s="5">
        <f>(TeamStats!E29+TeamStats!AF5)/2+(TeamStats!E5+TeamStats!AF29)/2</f>
        <v>679.15000000000009</v>
      </c>
      <c r="G56" s="8">
        <f>TeamStats!W5+TeamStats!AX5+TeamStats!W29+TeamStats!AX29</f>
        <v>26.37</v>
      </c>
    </row>
    <row r="57" spans="1:7" x14ac:dyDescent="0.2">
      <c r="A57" s="1">
        <v>18</v>
      </c>
      <c r="B57" s="3" t="s">
        <v>51</v>
      </c>
      <c r="C57" s="3" t="s">
        <v>67</v>
      </c>
      <c r="D57" s="3" t="s">
        <v>30</v>
      </c>
      <c r="E57" s="11">
        <f>TeamStats!BD4-TeamStats!BD35</f>
        <v>26.099999999999998</v>
      </c>
      <c r="F57" s="5">
        <f>(TeamStats!E35+TeamStats!AF4)/2+(TeamStats!E35+TeamStats!AF4)/2</f>
        <v>621.4</v>
      </c>
      <c r="G57" s="8">
        <f>TeamStats!W4+TeamStats!AX4+TeamStats!W35+TeamStats!AX35</f>
        <v>27.599999999999998</v>
      </c>
    </row>
    <row r="58" spans="1:7" ht="30" x14ac:dyDescent="0.2">
      <c r="A58" s="1">
        <v>18</v>
      </c>
      <c r="B58" s="3" t="s">
        <v>27</v>
      </c>
      <c r="C58" s="3" t="s">
        <v>67</v>
      </c>
      <c r="D58" s="3" t="s">
        <v>55</v>
      </c>
      <c r="E58" s="11">
        <f>TeamStats!BD9-TeamStats!BD31</f>
        <v>16.100000000000001</v>
      </c>
      <c r="F58" s="5">
        <f>(TeamStats!E9+TeamStats!AF31)/2+(TeamStats!E31+TeamStats!AF9)/2</f>
        <v>702.5</v>
      </c>
      <c r="G58" s="8">
        <f>TeamStats!W9+TeamStats!AX9+TeamStats!W31+TeamStats!AX31</f>
        <v>24.8</v>
      </c>
    </row>
    <row r="59" spans="1:7" ht="30" x14ac:dyDescent="0.2">
      <c r="A59" s="1">
        <v>18</v>
      </c>
      <c r="B59" s="3" t="s">
        <v>31</v>
      </c>
      <c r="C59" s="3" t="s">
        <v>67</v>
      </c>
      <c r="D59" s="3" t="s">
        <v>29</v>
      </c>
      <c r="E59" s="11">
        <f>TeamStats!BD8-TeamStats!BD12</f>
        <v>4.5000000000000036</v>
      </c>
      <c r="F59" s="5">
        <f>(TeamStats!E8+TeamStats!AF12)/2+(TeamStats!E12+TeamStats!AF8)/2</f>
        <v>737.30000000000007</v>
      </c>
      <c r="G59" s="8">
        <f>TeamStats!W8+TeamStats!AX8+TeamStats!W12+TeamStats!AX12</f>
        <v>28.57</v>
      </c>
    </row>
    <row r="60" spans="1:7" ht="30" x14ac:dyDescent="0.2">
      <c r="A60" s="1">
        <v>18</v>
      </c>
      <c r="B60" s="3" t="s">
        <v>32</v>
      </c>
      <c r="C60" s="3" t="s">
        <v>67</v>
      </c>
      <c r="D60" s="3" t="s">
        <v>56</v>
      </c>
      <c r="E60" s="11">
        <f>TeamStats!BD13-TeamStats!BD34</f>
        <v>15.5</v>
      </c>
      <c r="F60" s="5">
        <f>(TeamStats!E34+TeamStats!AF13)/2+(TeamStats!E13+TeamStats!AF34)/2</f>
        <v>682.5</v>
      </c>
      <c r="G60" s="8">
        <f>TeamStats!W34+TeamStats!AX34+TeamStats!W13+TeamStats!AX13</f>
        <v>26.57</v>
      </c>
    </row>
    <row r="61" spans="1:7" ht="30" x14ac:dyDescent="0.2">
      <c r="A61" s="1">
        <v>18</v>
      </c>
      <c r="B61" s="3" t="s">
        <v>45</v>
      </c>
      <c r="C61" s="3" t="s">
        <v>67</v>
      </c>
      <c r="D61" s="3" t="s">
        <v>40</v>
      </c>
      <c r="E61" s="11">
        <f>TeamStats!BD18-TeamStats!BD24</f>
        <v>2.9000000000000021</v>
      </c>
      <c r="F61" s="5">
        <f>(TeamStats!E24+TeamStats!AF18)/2+(TeamStats!E18+TeamStats!AF24)/2</f>
        <v>733.80000000000007</v>
      </c>
      <c r="G61" s="8">
        <f>TeamStats!W18+TeamStats!AX18+TeamStats!W24+TeamStats!AX24</f>
        <v>26.1</v>
      </c>
    </row>
    <row r="62" spans="1:7" ht="30" x14ac:dyDescent="0.2">
      <c r="A62" s="1">
        <v>18</v>
      </c>
      <c r="B62" s="3" t="s">
        <v>41</v>
      </c>
      <c r="C62" s="3" t="s">
        <v>67</v>
      </c>
      <c r="D62" s="3" t="s">
        <v>34</v>
      </c>
      <c r="E62" s="11">
        <f>TeamStats!BD11-TeamStats!BD17</f>
        <v>2</v>
      </c>
      <c r="F62" s="5">
        <f>(TeamStats!E11+TeamStats!AF17)/2+(TeamStats!E17+TeamStats!AF11)/2</f>
        <v>705.85</v>
      </c>
      <c r="G62" s="8">
        <f>TeamStats!W17+TeamStats!AX17+TeamStats!W11+TeamStats!AX11</f>
        <v>22.4</v>
      </c>
    </row>
    <row r="63" spans="1:7" ht="30" x14ac:dyDescent="0.2">
      <c r="A63" s="1">
        <v>18</v>
      </c>
      <c r="B63" s="3" t="s">
        <v>33</v>
      </c>
      <c r="C63" s="3" t="s">
        <v>67</v>
      </c>
      <c r="D63" s="3" t="s">
        <v>48</v>
      </c>
      <c r="E63" s="11">
        <f>TeamStats!BD16-TeamStats!BD19</f>
        <v>1.1000000000000014</v>
      </c>
      <c r="F63" s="5">
        <f>(TeamStats!E19+TeamStats!AF16)/2+(TeamStats!E16+TeamStats!AF19)/2</f>
        <v>718.55</v>
      </c>
      <c r="G63" s="8">
        <f>TeamStats!W16+TeamStats!AX16+TeamStats!W19+TeamStats!AX19</f>
        <v>25.71</v>
      </c>
    </row>
    <row r="64" spans="1:7" ht="30" x14ac:dyDescent="0.2">
      <c r="A64" s="1">
        <v>18</v>
      </c>
      <c r="B64" s="3" t="s">
        <v>49</v>
      </c>
      <c r="C64" s="3" t="s">
        <v>67</v>
      </c>
      <c r="D64" s="3" t="s">
        <v>25</v>
      </c>
      <c r="E64" s="11">
        <f>TeamStats!BD6-TeamStats!BD25</f>
        <v>11.3</v>
      </c>
      <c r="F64" s="5">
        <f>(TeamStats!E25+TeamStats!AF6)/2+(TeamStats!E6+TeamStats!AF25)/2</f>
        <v>698.55000000000007</v>
      </c>
      <c r="G64" s="8">
        <f>TeamStats!W6+TeamStats!AX6+TeamStats!W25+TeamStats!AX25</f>
        <v>22.700000000000003</v>
      </c>
    </row>
    <row r="65" spans="1:7" ht="30" x14ac:dyDescent="0.2">
      <c r="A65" s="1">
        <v>18</v>
      </c>
      <c r="B65" s="3" t="s">
        <v>36</v>
      </c>
      <c r="C65" s="3" t="s">
        <v>67</v>
      </c>
      <c r="D65" s="3" t="s">
        <v>44</v>
      </c>
      <c r="E65" s="11">
        <f>TeamStats!BD22-TeamStats!BD26</f>
        <v>3.3999999999999986</v>
      </c>
      <c r="F65" s="5">
        <f>(TeamStats!E22+TeamStats!AF26)/2+(TeamStats!E26+TeamStats!AF22)/2</f>
        <v>733.84999999999991</v>
      </c>
      <c r="G65" s="8">
        <f>TeamStats!W22+TeamStats!AX22+TeamStats!W26+TeamStats!AX26</f>
        <v>26.099999999999998</v>
      </c>
    </row>
    <row r="66" spans="1:7" x14ac:dyDescent="0.2">
      <c r="A66" t="s">
        <v>70</v>
      </c>
      <c r="F66" s="5">
        <f>(TeamStats!E38+TeamStats!AF38)/2</f>
        <v>350.4</v>
      </c>
      <c r="G66" s="8">
        <f>TeamStats!W38+TeamStats!AX38</f>
        <v>12.6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TeamStats</vt:lpstr>
      <vt:lpstr>Head2HeadStats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Koehler, Max</cp:lastModifiedBy>
  <dcterms:created xsi:type="dcterms:W3CDTF">2021-11-23T17:50:49Z</dcterms:created>
  <dcterms:modified xsi:type="dcterms:W3CDTF">2021-12-08T00:18:46Z</dcterms:modified>
</cp:coreProperties>
</file>