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<sst xmlns="http://schemas.openxmlformats.org/spreadsheetml/2006/main" count="149" uniqueCount="13">
  <si>
    <t xml:space="preserve">Date</t>
  </si>
  <si>
    <t xml:space="preserve">Historique de production / factures RE</t>
  </si>
  <si>
    <t xml:space="preserve">bilan mensuel</t>
  </si>
  <si>
    <t xml:space="preserve">Facteur de charge (par rapport à la puissance en ML)</t>
  </si>
  <si>
    <t xml:space="preserve">Total puissance</t>
  </si>
  <si>
    <t xml:space="preserve">Total ML</t>
  </si>
  <si>
    <t xml:space="preserve">Total OA</t>
  </si>
  <si>
    <t xml:space="preserve">Événement</t>
  </si>
  <si>
    <t xml:space="preserve">Commentaire</t>
  </si>
  <si>
    <t xml:space="preserve">Production</t>
  </si>
  <si>
    <t xml:space="preserve">totale</t>
  </si>
  <si>
    <t xml:space="preserve">arrêt total de la chute</t>
  </si>
  <si>
    <t xml:space="preserve">perte de production liée à un incident sur la ligne 63000 Volts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</si>
</sst>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MMMM\ YYYY"/>
    <numFmt numFmtId="167" formatCode="0.0%"/>
  </numFmts>
  <fonts count="18">
    <font>
      <sz val="10"/>
      <name val="Roboto Light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Anton"/>
      <family val="0"/>
    </font>
    <font>
      <sz val="18"/>
      <color rgb="FF000000"/>
      <name val="Anton"/>
      <family val="0"/>
    </font>
    <font>
      <sz val="12"/>
      <color rgb="FF000000"/>
      <name val="Anton"/>
      <family val="0"/>
    </font>
    <font>
      <sz val="10"/>
      <color rgb="FF333333"/>
      <name val="Roboto Light"/>
      <family val="0"/>
    </font>
    <font>
      <i val="true"/>
      <sz val="10"/>
      <color rgb="FF808080"/>
      <name val="Roboto Light"/>
      <family val="0"/>
    </font>
    <font>
      <u val="single"/>
      <sz val="10"/>
      <color rgb="FF0000EE"/>
      <name val="Roboto Light"/>
      <family val="0"/>
    </font>
    <font>
      <sz val="10"/>
      <color rgb="FF006600"/>
      <name val="Roboto Light"/>
      <family val="0"/>
    </font>
    <font>
      <sz val="10"/>
      <color rgb="FF996600"/>
      <name val="Roboto Light"/>
      <family val="0"/>
    </font>
    <font>
      <sz val="10"/>
      <color rgb="FFCC0000"/>
      <name val="Roboto Light"/>
      <family val="0"/>
    </font>
    <font>
      <b val="true"/>
      <sz val="10"/>
      <color rgb="FFFFFFFF"/>
      <name val="Roboto Light"/>
      <family val="0"/>
    </font>
    <font>
      <b val="true"/>
      <sz val="10"/>
      <color rgb="FF000000"/>
      <name val="Roboto Light"/>
      <family val="0"/>
    </font>
    <font>
      <sz val="10"/>
      <color rgb="FFFFFFFF"/>
      <name val="Roboto Light"/>
      <family val="0"/>
    </font>
    <font>
      <i val="true"/>
      <sz val="10"/>
      <name val="Roboto Light"/>
      <family val="0"/>
    </font>
    <font>
      <i val="true"/>
      <sz val="10"/>
      <color rgb="FFCC0000"/>
      <name val="Roboto Light"/>
      <family val="0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C5000B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C5000B"/>
        <bgColor rgb="FFCC0000"/>
      </patternFill>
    </fill>
    <fill>
      <patternFill patternType="solid">
        <fgColor rgb="FFFF8080"/>
        <bgColor rgb="FFFF99CC"/>
      </patternFill>
    </fill>
    <fill>
      <patternFill patternType="solid">
        <fgColor rgb="FFFFCC99"/>
        <bgColor rgb="FFFFCCCC"/>
      </patternFill>
    </fill>
    <fill>
      <patternFill patternType="solid">
        <fgColor rgb="FFCCFF99"/>
        <bgColor rgb="FFCCFFCC"/>
      </patternFill>
    </fill>
    <fill>
      <patternFill patternType="solid">
        <fgColor rgb="FF66CCFF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CC66FF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6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  <cellStyle name="fond_rouge" xfId="37"/>
    <cellStyle name="Sans nom1" xfId="38"/>
    <cellStyle name="fond_orange" xfId="39"/>
    <cellStyle name="fond_vert" xfId="40"/>
  </cellStyles>
  <dxfs count="4">
    <dxf>
      <font>
        <name val="Roboto Light"/>
        <family val="0"/>
        <b val="1"/>
      </font>
      <fill>
        <patternFill>
          <bgColor rgb="FFC5000B"/>
        </patternFill>
      </fill>
    </dxf>
    <dxf>
      <font>
        <name val="Roboto Light"/>
        <family val="0"/>
        <b val="1"/>
      </font>
      <fill>
        <patternFill>
          <bgColor rgb="FFFF8080"/>
        </patternFill>
      </fill>
    </dxf>
    <dxf>
      <font>
        <name val="Roboto Light"/>
        <family val="0"/>
        <b val="1"/>
      </font>
      <fill>
        <patternFill>
          <bgColor rgb="FFFFCC99"/>
        </patternFill>
      </fill>
    </dxf>
    <dxf>
      <font>
        <name val="Roboto Light"/>
        <family val="0"/>
        <b val="1"/>
      </font>
      <fill>
        <patternFill>
          <bgColor rgb="FFCCFF99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C5000B"/>
      <rgbColor rgb="FF006600"/>
      <rgbColor rgb="FF000080"/>
      <rgbColor rgb="FF996600"/>
      <rgbColor rgb="FF800080"/>
      <rgbColor rgb="FF008080"/>
      <rgbColor rgb="FFFF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99"/>
      <rgbColor rgb="FF66CCFF"/>
      <rgbColor rgb="FFFF99CC"/>
      <rgbColor rgb="FFCC66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57.45" hidden="false" customHeight="false" outlineLevel="0" collapsed="false">
      <c r="A1" s="1"/>
      <c r="B1" s="2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5" t="s">
        <v>8</v>
      </c>
      <c r="K1" s="4" t="s">
        <v>9</v>
      </c>
    </row>
    <row r="2" customFormat="false" ht="12.8" hidden="false" customHeight="false" outlineLevel="0" collapsed="false">
      <c r="A2" s="0" t="n">
        <v>31</v>
      </c>
      <c r="B2" s="6" t="n">
        <v>39083</v>
      </c>
      <c r="C2" s="7" t="n">
        <f aca="false">K2*0.96</f>
        <v>235624.32</v>
      </c>
      <c r="D2" s="3" t="s">
        <v>10</v>
      </c>
      <c r="E2" s="8" t="n">
        <f aca="false">IF(D2="totale",(C2/(A2*24))/F2,IF(D2="marché libre",(C2/(A2*24))/G2,"spécifier histo"))</f>
        <v>0.433834732655767</v>
      </c>
      <c r="F2" s="9" t="n">
        <v>730</v>
      </c>
      <c r="G2" s="9" t="n">
        <f aca="false">F2-H2</f>
        <v>730</v>
      </c>
      <c r="H2" s="9" t="n">
        <v>0</v>
      </c>
      <c r="I2" s="4"/>
      <c r="J2" s="10"/>
      <c r="K2" s="2" t="n">
        <v>245442</v>
      </c>
    </row>
    <row r="3" customFormat="false" ht="12.8" hidden="false" customHeight="false" outlineLevel="0" collapsed="false">
      <c r="A3" s="0" t="n">
        <v>28</v>
      </c>
      <c r="B3" s="11" t="n">
        <v>39114</v>
      </c>
      <c r="C3" s="7" t="n">
        <f aca="false">K3*0.96</f>
        <v>264190.079999999</v>
      </c>
      <c r="D3" s="3" t="s">
        <v>10</v>
      </c>
      <c r="E3" s="8" t="n">
        <f aca="false">IF(D3="totale",(C3/(A3*24))/F3,IF(D3="marché libre",(C3/(A3*24))/G3,"spécifier histo"))</f>
        <v>0.538547945205477</v>
      </c>
      <c r="F3" s="9" t="n">
        <v>730</v>
      </c>
      <c r="G3" s="9" t="n">
        <f aca="false">F3-H3</f>
        <v>730</v>
      </c>
      <c r="H3" s="9" t="n">
        <v>0</v>
      </c>
      <c r="I3" s="4"/>
      <c r="J3" s="10"/>
      <c r="K3" s="2" t="n">
        <v>275197.999999999</v>
      </c>
    </row>
    <row r="4" customFormat="false" ht="12.8" hidden="false" customHeight="false" outlineLevel="0" collapsed="false">
      <c r="A4" s="0" t="n">
        <v>31</v>
      </c>
      <c r="B4" s="6" t="n">
        <v>39142</v>
      </c>
      <c r="C4" s="7" t="n">
        <f aca="false">K4*0.96</f>
        <v>420268.8</v>
      </c>
      <c r="D4" s="3" t="s">
        <v>10</v>
      </c>
      <c r="E4" s="8" t="n">
        <f aca="false">IF(D4="totale",(C4/(A4*24))/F4,IF(D4="marché libre",(C4/(A4*24))/G4,"spécifier histo"))</f>
        <v>0.773804684047724</v>
      </c>
      <c r="F4" s="9" t="n">
        <v>730</v>
      </c>
      <c r="G4" s="9" t="n">
        <f aca="false">F4-H4</f>
        <v>730</v>
      </c>
      <c r="H4" s="9" t="n">
        <v>0</v>
      </c>
      <c r="I4" s="4"/>
      <c r="J4" s="10"/>
      <c r="K4" s="2" t="n">
        <v>437780</v>
      </c>
    </row>
    <row r="5" customFormat="false" ht="12.8" hidden="false" customHeight="false" outlineLevel="0" collapsed="false">
      <c r="A5" s="0" t="n">
        <v>30</v>
      </c>
      <c r="B5" s="11" t="n">
        <v>39173</v>
      </c>
      <c r="C5" s="7" t="n">
        <f aca="false">K5*0.96</f>
        <v>385129.92</v>
      </c>
      <c r="D5" s="3" t="s">
        <v>10</v>
      </c>
      <c r="E5" s="8" t="n">
        <f aca="false">IF(D5="totale",(C5/(A5*24))/F5,IF(D5="marché libre",(C5/(A5*24))/G5,"spécifier histo"))</f>
        <v>0.732743378995434</v>
      </c>
      <c r="F5" s="9" t="n">
        <v>730</v>
      </c>
      <c r="G5" s="9" t="n">
        <f aca="false">F5-H5</f>
        <v>730</v>
      </c>
      <c r="H5" s="9" t="n">
        <v>0</v>
      </c>
      <c r="I5" s="4"/>
      <c r="J5" s="10"/>
      <c r="K5" s="2" t="n">
        <v>401177</v>
      </c>
    </row>
    <row r="6" customFormat="false" ht="12.8" hidden="false" customHeight="false" outlineLevel="0" collapsed="false">
      <c r="A6" s="0" t="n">
        <v>31</v>
      </c>
      <c r="B6" s="6" t="n">
        <v>39203</v>
      </c>
      <c r="C6" s="7" t="n">
        <f aca="false">K6*0.96</f>
        <v>494586.24</v>
      </c>
      <c r="D6" s="3" t="s">
        <v>10</v>
      </c>
      <c r="E6" s="8" t="n">
        <f aca="false">IF(D6="totale",(C6/(A6*24))/F6,IF(D6="marché libre",(C6/(A6*24))/G6,"spécifier histo"))</f>
        <v>0.910638974812196</v>
      </c>
      <c r="F6" s="9" t="n">
        <v>730</v>
      </c>
      <c r="G6" s="9" t="n">
        <f aca="false">F6-H6</f>
        <v>730</v>
      </c>
      <c r="H6" s="9" t="n">
        <v>0</v>
      </c>
      <c r="I6" s="4"/>
      <c r="J6" s="10"/>
      <c r="K6" s="2" t="n">
        <v>515194</v>
      </c>
    </row>
    <row r="7" customFormat="false" ht="12.8" hidden="false" customHeight="false" outlineLevel="0" collapsed="false">
      <c r="A7" s="0" t="n">
        <v>30</v>
      </c>
      <c r="B7" s="11" t="n">
        <v>39234</v>
      </c>
      <c r="C7" s="7" t="n">
        <f aca="false">K7*0.96</f>
        <v>502961.280000002</v>
      </c>
      <c r="D7" s="3" t="s">
        <v>10</v>
      </c>
      <c r="E7" s="8" t="n">
        <f aca="false">IF(D7="totale",(C7/(A7*24))/F7,IF(D7="marché libre",(C7/(A7*24))/G7,"spécifier histo"))</f>
        <v>0.956927853881282</v>
      </c>
      <c r="F7" s="9" t="n">
        <v>730</v>
      </c>
      <c r="G7" s="9" t="n">
        <f aca="false">F7-H7</f>
        <v>730</v>
      </c>
      <c r="H7" s="9" t="n">
        <v>0</v>
      </c>
      <c r="I7" s="4"/>
      <c r="J7" s="10"/>
      <c r="K7" s="2" t="n">
        <v>523918.000000002</v>
      </c>
    </row>
    <row r="8" customFormat="false" ht="12.8" hidden="false" customHeight="false" outlineLevel="0" collapsed="false">
      <c r="A8" s="0" t="n">
        <v>31</v>
      </c>
      <c r="B8" s="6" t="n">
        <v>39264</v>
      </c>
      <c r="C8" s="7" t="n">
        <f aca="false">K8*0.96</f>
        <v>504741.12</v>
      </c>
      <c r="D8" s="3" t="s">
        <v>10</v>
      </c>
      <c r="E8" s="8" t="n">
        <f aca="false">IF(D8="totale",(C8/(A8*24))/F8,IF(D8="marché libre",(C8/(A8*24))/G8,"spécifier histo"))</f>
        <v>0.929336279275298</v>
      </c>
      <c r="F8" s="9" t="n">
        <v>730</v>
      </c>
      <c r="G8" s="9" t="n">
        <f aca="false">F8-H8</f>
        <v>730</v>
      </c>
      <c r="H8" s="9" t="n">
        <v>0</v>
      </c>
      <c r="I8" s="4"/>
      <c r="J8" s="10"/>
      <c r="K8" s="2" t="n">
        <v>525772</v>
      </c>
    </row>
    <row r="9" customFormat="false" ht="12.8" hidden="false" customHeight="false" outlineLevel="0" collapsed="false">
      <c r="A9" s="0" t="n">
        <v>31</v>
      </c>
      <c r="B9" s="11" t="n">
        <v>39295</v>
      </c>
      <c r="C9" s="7" t="n">
        <f aca="false">K9*0.96</f>
        <v>366897.599999999</v>
      </c>
      <c r="D9" s="3" t="s">
        <v>10</v>
      </c>
      <c r="E9" s="8" t="n">
        <f aca="false">IF(D9="totale",(C9/(A9*24))/F9,IF(D9="marché libre",(C9/(A9*24))/G9,"spécifier histo"))</f>
        <v>0.675536897923109</v>
      </c>
      <c r="F9" s="9" t="n">
        <v>730</v>
      </c>
      <c r="G9" s="9" t="n">
        <f aca="false">F9-H9</f>
        <v>730</v>
      </c>
      <c r="H9" s="9" t="n">
        <v>0</v>
      </c>
      <c r="I9" s="4"/>
      <c r="J9" s="10"/>
      <c r="K9" s="2" t="n">
        <v>382184.999999999</v>
      </c>
    </row>
    <row r="10" customFormat="false" ht="12.8" hidden="false" customHeight="false" outlineLevel="0" collapsed="false">
      <c r="A10" s="0" t="n">
        <v>30</v>
      </c>
      <c r="B10" s="6" t="n">
        <v>39326</v>
      </c>
      <c r="C10" s="7" t="n">
        <f aca="false">K10*0.96</f>
        <v>310178.879999998</v>
      </c>
      <c r="D10" s="3" t="s">
        <v>10</v>
      </c>
      <c r="E10" s="8" t="n">
        <f aca="false">IF(D10="totale",(C10/(A10*24))/F10,IF(D10="marché libre",(C10/(A10*24))/G10,"spécifier histo"))</f>
        <v>0.590142465753421</v>
      </c>
      <c r="F10" s="9" t="n">
        <v>730</v>
      </c>
      <c r="G10" s="9" t="n">
        <f aca="false">F10-H10</f>
        <v>730</v>
      </c>
      <c r="H10" s="9" t="n">
        <v>0</v>
      </c>
      <c r="I10" s="4"/>
      <c r="J10" s="10"/>
      <c r="K10" s="2" t="n">
        <v>323102.999999998</v>
      </c>
    </row>
    <row r="11" customFormat="false" ht="12.8" hidden="false" customHeight="false" outlineLevel="0" collapsed="false">
      <c r="A11" s="0" t="n">
        <v>31</v>
      </c>
      <c r="B11" s="11" t="n">
        <v>39356</v>
      </c>
      <c r="C11" s="7" t="n">
        <f aca="false">K11*0.96</f>
        <v>262182.719999998</v>
      </c>
      <c r="D11" s="3" t="s">
        <v>10</v>
      </c>
      <c r="E11" s="8" t="n">
        <f aca="false">IF(D11="totale",(C11/(A11*24))/F11,IF(D11="marché libre",(C11/(A11*24))/G11,"spécifier histo"))</f>
        <v>0.482734423331857</v>
      </c>
      <c r="F11" s="9" t="n">
        <v>730</v>
      </c>
      <c r="G11" s="9" t="n">
        <f aca="false">F11-H11</f>
        <v>730</v>
      </c>
      <c r="H11" s="9" t="n">
        <v>0</v>
      </c>
      <c r="I11" s="4"/>
      <c r="J11" s="10"/>
      <c r="K11" s="2" t="n">
        <v>273106.999999998</v>
      </c>
    </row>
    <row r="12" customFormat="false" ht="12.8" hidden="false" customHeight="false" outlineLevel="0" collapsed="false">
      <c r="A12" s="0" t="n">
        <v>30</v>
      </c>
      <c r="B12" s="6" t="n">
        <v>39387</v>
      </c>
      <c r="C12" s="7" t="n">
        <f aca="false">K12*0.96</f>
        <v>212827.200000003</v>
      </c>
      <c r="D12" s="3" t="s">
        <v>10</v>
      </c>
      <c r="E12" s="8" t="n">
        <f aca="false">IF(D12="totale",(C12/(A12*24))/F12,IF(D12="marché libre",(C12/(A12*24))/G12,"spécifier histo"))</f>
        <v>0.404922374429229</v>
      </c>
      <c r="F12" s="9" t="n">
        <v>730</v>
      </c>
      <c r="G12" s="9" t="n">
        <f aca="false">F12-H12</f>
        <v>730</v>
      </c>
      <c r="H12" s="9" t="n">
        <v>0</v>
      </c>
      <c r="I12" s="4"/>
      <c r="J12" s="10"/>
      <c r="K12" s="2" t="n">
        <v>221695.000000003</v>
      </c>
    </row>
    <row r="13" customFormat="false" ht="12.8" hidden="false" customHeight="false" outlineLevel="0" collapsed="false">
      <c r="A13" s="0" t="n">
        <v>31</v>
      </c>
      <c r="B13" s="11" t="n">
        <v>39417</v>
      </c>
      <c r="C13" s="7" t="n">
        <f aca="false">K13*0.96</f>
        <v>334907.520000001</v>
      </c>
      <c r="D13" s="3" t="s">
        <v>10</v>
      </c>
      <c r="E13" s="8" t="n">
        <f aca="false">IF(D13="totale",(C13/(A13*24))/F13,IF(D13="marché libre",(C13/(A13*24))/G13,"spécifier histo"))</f>
        <v>0.61663632346443</v>
      </c>
      <c r="F13" s="9" t="n">
        <v>730</v>
      </c>
      <c r="G13" s="9" t="n">
        <f aca="false">F13-H13</f>
        <v>730</v>
      </c>
      <c r="H13" s="9" t="n">
        <v>0</v>
      </c>
      <c r="I13" s="4"/>
      <c r="J13" s="10"/>
      <c r="K13" s="2" t="n">
        <v>348862.000000001</v>
      </c>
    </row>
    <row r="14" customFormat="false" ht="12.8" hidden="false" customHeight="false" outlineLevel="0" collapsed="false">
      <c r="A14" s="0" t="n">
        <v>31</v>
      </c>
      <c r="B14" s="6" t="n">
        <v>39448</v>
      </c>
      <c r="C14" s="7" t="n">
        <f aca="false">K14*0.96</f>
        <v>311215.679999994</v>
      </c>
      <c r="D14" s="3" t="s">
        <v>10</v>
      </c>
      <c r="E14" s="8" t="n">
        <f aca="false">IF(D14="totale",(C14/(A14*24))/F14,IF(D14="marché libre",(C14/(A14*24))/G14,"spécifier histo"))</f>
        <v>0.573014582412716</v>
      </c>
      <c r="F14" s="9" t="n">
        <v>730</v>
      </c>
      <c r="G14" s="9" t="n">
        <f aca="false">F14-H14</f>
        <v>730</v>
      </c>
      <c r="H14" s="9" t="n">
        <v>0</v>
      </c>
      <c r="I14" s="4"/>
      <c r="J14" s="12"/>
      <c r="K14" s="2" t="n">
        <v>324182.999999994</v>
      </c>
    </row>
    <row r="15" customFormat="false" ht="12.8" hidden="false" customHeight="false" outlineLevel="0" collapsed="false">
      <c r="A15" s="0" t="n">
        <v>28</v>
      </c>
      <c r="B15" s="11" t="n">
        <v>39479</v>
      </c>
      <c r="C15" s="7" t="n">
        <f aca="false">K15*0.96</f>
        <v>235189.439999998</v>
      </c>
      <c r="D15" s="3" t="s">
        <v>10</v>
      </c>
      <c r="E15" s="8" t="n">
        <f aca="false">IF(D15="totale",(C15/(A15*24))/F15,IF(D15="marché libre",(C15/(A15*24))/G15,"spécifier histo"))</f>
        <v>0.47943052837573</v>
      </c>
      <c r="F15" s="9" t="n">
        <v>730</v>
      </c>
      <c r="G15" s="9" t="n">
        <f aca="false">F15-H15</f>
        <v>730</v>
      </c>
      <c r="H15" s="9" t="n">
        <v>0</v>
      </c>
      <c r="I15" s="4"/>
      <c r="J15" s="12"/>
      <c r="K15" s="2" t="n">
        <v>244988.999999998</v>
      </c>
    </row>
    <row r="16" customFormat="false" ht="12.8" hidden="false" customHeight="false" outlineLevel="0" collapsed="false">
      <c r="A16" s="0" t="n">
        <v>31</v>
      </c>
      <c r="B16" s="6" t="n">
        <v>39508</v>
      </c>
      <c r="C16" s="7" t="n">
        <f aca="false">K16*0.96</f>
        <v>291554.880000001</v>
      </c>
      <c r="D16" s="3" t="s">
        <v>10</v>
      </c>
      <c r="E16" s="8" t="n">
        <f aca="false">IF(D16="totale",(C16/(A16*24))/F16,IF(D16="marché libre",(C16/(A16*24))/G16,"spécifier histo"))</f>
        <v>0.536814847547505</v>
      </c>
      <c r="F16" s="9" t="n">
        <v>730</v>
      </c>
      <c r="G16" s="9" t="n">
        <f aca="false">F16-H16</f>
        <v>730</v>
      </c>
      <c r="H16" s="9" t="n">
        <v>0</v>
      </c>
      <c r="I16" s="4"/>
      <c r="J16" s="12"/>
      <c r="K16" s="2" t="n">
        <v>303703.000000001</v>
      </c>
    </row>
    <row r="17" customFormat="false" ht="23.85" hidden="false" customHeight="false" outlineLevel="0" collapsed="false">
      <c r="A17" s="0" t="n">
        <v>30</v>
      </c>
      <c r="B17" s="11" t="n">
        <v>39539</v>
      </c>
      <c r="C17" s="7" t="n">
        <f aca="false">K17*0.96</f>
        <v>1723.20000000007</v>
      </c>
      <c r="D17" s="3" t="s">
        <v>10</v>
      </c>
      <c r="E17" s="8" t="n">
        <f aca="false">IF(D17="totale",(C17/(A17*24))/F17,IF(D17="marché libre",(C17/(A17*24))/G17,"spécifier histo"))</f>
        <v>0.00327853881278552</v>
      </c>
      <c r="F17" s="9" t="n">
        <v>730</v>
      </c>
      <c r="G17" s="9" t="n">
        <f aca="false">F17-H17</f>
        <v>730</v>
      </c>
      <c r="H17" s="9" t="n">
        <v>0</v>
      </c>
      <c r="I17" s="4" t="s">
        <v>11</v>
      </c>
      <c r="J17" s="12"/>
      <c r="K17" s="2" t="n">
        <v>1795.00000000007</v>
      </c>
    </row>
    <row r="18" customFormat="false" ht="12.8" hidden="false" customHeight="false" outlineLevel="0" collapsed="false">
      <c r="A18" s="0" t="n">
        <v>31</v>
      </c>
      <c r="B18" s="6" t="n">
        <v>39569</v>
      </c>
      <c r="C18" s="7" t="n">
        <f aca="false">K18*0.96</f>
        <v>422402.879999997</v>
      </c>
      <c r="D18" s="3" t="s">
        <v>10</v>
      </c>
      <c r="E18" s="8" t="n">
        <f aca="false">IF(D18="totale",(C18/(A18*24))/F18,IF(D18="marché libre",(C18/(A18*24))/G18,"spécifier histo"))</f>
        <v>0.77773398144056</v>
      </c>
      <c r="F18" s="9" t="n">
        <v>730</v>
      </c>
      <c r="G18" s="9" t="n">
        <f aca="false">F18-H18</f>
        <v>730</v>
      </c>
      <c r="H18" s="9" t="n">
        <v>0</v>
      </c>
      <c r="I18" s="4"/>
      <c r="J18" s="12"/>
      <c r="K18" s="2" t="n">
        <v>440002.999999997</v>
      </c>
    </row>
    <row r="19" customFormat="false" ht="12.8" hidden="false" customHeight="false" outlineLevel="0" collapsed="false">
      <c r="A19" s="0" t="n">
        <v>30</v>
      </c>
      <c r="B19" s="11" t="n">
        <v>39600</v>
      </c>
      <c r="C19" s="7" t="n">
        <f aca="false">K19*0.96</f>
        <v>504643.199999998</v>
      </c>
      <c r="D19" s="3" t="s">
        <v>10</v>
      </c>
      <c r="E19" s="8" t="n">
        <f aca="false">IF(D19="totale",(C19/(A19*24))/F19,IF(D19="marché libre",(C19/(A19*24))/G19,"spécifier histo"))</f>
        <v>0.960127853881275</v>
      </c>
      <c r="F19" s="9" t="n">
        <v>730</v>
      </c>
      <c r="G19" s="9" t="n">
        <f aca="false">F19-H19</f>
        <v>730</v>
      </c>
      <c r="H19" s="9" t="n">
        <v>0</v>
      </c>
      <c r="I19" s="4"/>
      <c r="J19" s="12"/>
      <c r="K19" s="2" t="n">
        <v>525669.999999998</v>
      </c>
    </row>
    <row r="20" customFormat="false" ht="12.8" hidden="false" customHeight="false" outlineLevel="0" collapsed="false">
      <c r="A20" s="0" t="n">
        <v>31</v>
      </c>
      <c r="B20" s="6" t="n">
        <v>39630</v>
      </c>
      <c r="C20" s="7" t="n">
        <f aca="false">K20*0.96</f>
        <v>504192.000000001</v>
      </c>
      <c r="D20" s="3" t="s">
        <v>10</v>
      </c>
      <c r="E20" s="8" t="n">
        <f aca="false">IF(D20="totale",(C20/(A20*24))/F20,IF(D20="marché libre",(C20/(A20*24))/G20,"spécifier histo"))</f>
        <v>0.928325231992931</v>
      </c>
      <c r="F20" s="9" t="n">
        <v>730</v>
      </c>
      <c r="G20" s="9" t="n">
        <f aca="false">F20-H20</f>
        <v>730</v>
      </c>
      <c r="H20" s="9" t="n">
        <v>0</v>
      </c>
      <c r="I20" s="4"/>
      <c r="J20" s="13"/>
      <c r="K20" s="2" t="n">
        <v>525200.000000001</v>
      </c>
    </row>
    <row r="21" customFormat="false" ht="12.8" hidden="false" customHeight="false" outlineLevel="0" collapsed="false">
      <c r="A21" s="0" t="n">
        <v>31</v>
      </c>
      <c r="B21" s="11" t="n">
        <v>39661</v>
      </c>
      <c r="C21" s="7" t="n">
        <f aca="false">K21*0.96</f>
        <v>371733.119999996</v>
      </c>
      <c r="D21" s="3" t="s">
        <v>10</v>
      </c>
      <c r="E21" s="8" t="n">
        <f aca="false">IF(D21="totale",(C21/(A21*24))/F21,IF(D21="marché libre",(C21/(A21*24))/G21,"spécifier histo"))</f>
        <v>0.684440123729555</v>
      </c>
      <c r="F21" s="9" t="n">
        <v>730</v>
      </c>
      <c r="G21" s="9" t="n">
        <f aca="false">F21-H21</f>
        <v>730</v>
      </c>
      <c r="H21" s="9" t="n">
        <v>0</v>
      </c>
      <c r="I21" s="4"/>
      <c r="J21" s="12"/>
      <c r="K21" s="2" t="n">
        <v>387221.999999996</v>
      </c>
    </row>
    <row r="22" customFormat="false" ht="12.8" hidden="false" customHeight="false" outlineLevel="0" collapsed="false">
      <c r="A22" s="0" t="n">
        <v>30</v>
      </c>
      <c r="B22" s="6" t="n">
        <v>39692</v>
      </c>
      <c r="C22" s="7" t="n">
        <f aca="false">K22*0.96</f>
        <v>432170.88</v>
      </c>
      <c r="D22" s="3" t="s">
        <v>10</v>
      </c>
      <c r="E22" s="8" t="n">
        <f aca="false">IF(D22="totale",(C22/(A22*24))/F22,IF(D22="marché libre",(C22/(A22*24))/G22,"spécifier histo"))</f>
        <v>0.822242922374429</v>
      </c>
      <c r="F22" s="9" t="n">
        <v>730</v>
      </c>
      <c r="G22" s="9" t="n">
        <f aca="false">F22-H22</f>
        <v>730</v>
      </c>
      <c r="H22" s="9" t="n">
        <v>0</v>
      </c>
      <c r="I22" s="4"/>
      <c r="J22" s="12"/>
      <c r="K22" s="2" t="n">
        <v>450178</v>
      </c>
    </row>
    <row r="23" customFormat="false" ht="12.8" hidden="false" customHeight="false" outlineLevel="0" collapsed="false">
      <c r="A23" s="0" t="n">
        <v>31</v>
      </c>
      <c r="B23" s="11" t="n">
        <v>39722</v>
      </c>
      <c r="C23" s="7" t="n">
        <f aca="false">K23*0.96</f>
        <v>262497.599999999</v>
      </c>
      <c r="D23" s="3" t="s">
        <v>10</v>
      </c>
      <c r="E23" s="8" t="n">
        <f aca="false">IF(D23="totale",(C23/(A23*24))/F23,IF(D23="marché libre",(C23/(A23*24))/G23,"spécifier histo"))</f>
        <v>0.48331418471056</v>
      </c>
      <c r="F23" s="9" t="n">
        <v>730</v>
      </c>
      <c r="G23" s="9" t="n">
        <f aca="false">F23-H23</f>
        <v>730</v>
      </c>
      <c r="H23" s="9" t="n">
        <v>0</v>
      </c>
      <c r="I23" s="4"/>
      <c r="J23" s="12"/>
      <c r="K23" s="2" t="n">
        <v>273434.999999999</v>
      </c>
    </row>
    <row r="24" customFormat="false" ht="12.8" hidden="false" customHeight="false" outlineLevel="0" collapsed="false">
      <c r="A24" s="0" t="n">
        <v>30</v>
      </c>
      <c r="B24" s="6" t="n">
        <v>39753</v>
      </c>
      <c r="C24" s="7" t="n">
        <f aca="false">K24*0.96</f>
        <v>194784</v>
      </c>
      <c r="D24" s="3" t="s">
        <v>10</v>
      </c>
      <c r="E24" s="8" t="n">
        <f aca="false">IF(D24="totale",(C24/(A24*24))/F24,IF(D24="marché libre",(C24/(A24*24))/G24,"spécifier histo"))</f>
        <v>0.370593607305936</v>
      </c>
      <c r="F24" s="9" t="n">
        <v>730</v>
      </c>
      <c r="G24" s="9" t="n">
        <f aca="false">F24-H24</f>
        <v>730</v>
      </c>
      <c r="H24" s="9" t="n">
        <v>0</v>
      </c>
      <c r="I24" s="4"/>
      <c r="J24" s="12"/>
      <c r="K24" s="2" t="n">
        <v>202900</v>
      </c>
    </row>
    <row r="25" customFormat="false" ht="12.8" hidden="false" customHeight="false" outlineLevel="0" collapsed="false">
      <c r="A25" s="0" t="n">
        <v>31</v>
      </c>
      <c r="B25" s="11" t="n">
        <v>39783</v>
      </c>
      <c r="C25" s="7" t="n">
        <f aca="false">K25*0.96</f>
        <v>262944.000000003</v>
      </c>
      <c r="D25" s="3" t="s">
        <v>10</v>
      </c>
      <c r="E25" s="8" t="n">
        <f aca="false">IF(D25="totale",(C25/(A25*24))/F25,IF(D25="marché libre",(C25/(A25*24))/G25,"spécifier histo"))</f>
        <v>0.484136102518786</v>
      </c>
      <c r="F25" s="9" t="n">
        <v>730</v>
      </c>
      <c r="G25" s="9" t="n">
        <f aca="false">F25-H25</f>
        <v>730</v>
      </c>
      <c r="H25" s="9" t="n">
        <v>0</v>
      </c>
      <c r="I25" s="4"/>
      <c r="J25" s="12"/>
      <c r="K25" s="2" t="n">
        <v>273900.000000003</v>
      </c>
    </row>
    <row r="26" customFormat="false" ht="12.8" hidden="false" customHeight="false" outlineLevel="0" collapsed="false">
      <c r="A26" s="0" t="n">
        <v>31</v>
      </c>
      <c r="B26" s="6" t="n">
        <v>39814</v>
      </c>
      <c r="C26" s="7" t="n">
        <f aca="false">K26*0.96</f>
        <v>219839.999999998</v>
      </c>
      <c r="D26" s="3" t="s">
        <v>10</v>
      </c>
      <c r="E26" s="8" t="n">
        <f aca="false">IF(D26="totale",(C26/(A26*24))/F26,IF(D26="marché libre",(C26/(A26*24))/G26,"spécifier histo"))</f>
        <v>0.404772425983205</v>
      </c>
      <c r="F26" s="9" t="n">
        <v>730</v>
      </c>
      <c r="G26" s="9" t="n">
        <f aca="false">F26-H26</f>
        <v>730</v>
      </c>
      <c r="H26" s="9" t="n">
        <v>0</v>
      </c>
      <c r="I26" s="4"/>
      <c r="J26" s="12"/>
      <c r="K26" s="2" t="n">
        <v>228999.999999998</v>
      </c>
    </row>
    <row r="27" customFormat="false" ht="12.8" hidden="false" customHeight="false" outlineLevel="0" collapsed="false">
      <c r="A27" s="0" t="n">
        <v>28</v>
      </c>
      <c r="B27" s="11" t="n">
        <v>39845</v>
      </c>
      <c r="C27" s="7" t="n">
        <f aca="false">K27*0.96</f>
        <v>187871.999999999</v>
      </c>
      <c r="D27" s="3" t="s">
        <v>10</v>
      </c>
      <c r="E27" s="8" t="n">
        <f aca="false">IF(D27="totale",(C27/(A27*24))/F27,IF(D27="marché libre",(C27/(A27*24))/G27,"spécifier histo"))</f>
        <v>0.382974559686886</v>
      </c>
      <c r="F27" s="9" t="n">
        <v>730</v>
      </c>
      <c r="G27" s="9" t="n">
        <f aca="false">F27-H27</f>
        <v>730</v>
      </c>
      <c r="H27" s="9" t="n">
        <v>0</v>
      </c>
      <c r="I27" s="4"/>
      <c r="J27" s="12"/>
      <c r="K27" s="2" t="n">
        <v>195699.999999999</v>
      </c>
    </row>
    <row r="28" customFormat="false" ht="12.8" hidden="false" customHeight="false" outlineLevel="0" collapsed="false">
      <c r="A28" s="0" t="n">
        <v>31</v>
      </c>
      <c r="B28" s="6" t="n">
        <v>39873</v>
      </c>
      <c r="C28" s="7" t="n">
        <f aca="false">K28*0.96</f>
        <v>194016</v>
      </c>
      <c r="D28" s="3" t="s">
        <v>10</v>
      </c>
      <c r="E28" s="8" t="n">
        <f aca="false">IF(D28="totale",(C28/(A28*24))/F28,IF(D28="marché libre",(C28/(A28*24))/G28,"spécifier histo"))</f>
        <v>0.357224922669023</v>
      </c>
      <c r="F28" s="9" t="n">
        <v>730</v>
      </c>
      <c r="G28" s="9" t="n">
        <f aca="false">F28-H28</f>
        <v>730</v>
      </c>
      <c r="H28" s="9" t="n">
        <v>0</v>
      </c>
      <c r="I28" s="4"/>
      <c r="J28" s="12"/>
      <c r="K28" s="2" t="n">
        <v>202100</v>
      </c>
    </row>
    <row r="29" customFormat="false" ht="12.8" hidden="false" customHeight="false" outlineLevel="0" collapsed="false">
      <c r="A29" s="0" t="n">
        <v>30</v>
      </c>
      <c r="B29" s="11" t="n">
        <v>39904</v>
      </c>
      <c r="C29" s="7" t="n">
        <f aca="false">K29*0.96</f>
        <v>247008.000000001</v>
      </c>
      <c r="D29" s="3" t="s">
        <v>10</v>
      </c>
      <c r="E29" s="8" t="n">
        <f aca="false">IF(D29="totale",(C29/(A29*24))/F29,IF(D29="marché libre",(C29/(A29*24))/G29,"spécifier histo"))</f>
        <v>0.469954337899545</v>
      </c>
      <c r="F29" s="9" t="n">
        <v>730</v>
      </c>
      <c r="G29" s="9" t="n">
        <f aca="false">F29-H29</f>
        <v>730</v>
      </c>
      <c r="H29" s="9" t="n">
        <v>0</v>
      </c>
      <c r="I29" s="4"/>
      <c r="J29" s="12"/>
      <c r="K29" s="2" t="n">
        <v>257300.000000001</v>
      </c>
    </row>
    <row r="30" customFormat="false" ht="12.8" hidden="false" customHeight="false" outlineLevel="0" collapsed="false">
      <c r="A30" s="0" t="n">
        <v>31</v>
      </c>
      <c r="B30" s="6" t="n">
        <v>39934</v>
      </c>
      <c r="C30" s="7" t="n">
        <f aca="false">K30*0.96</f>
        <v>468864.000000005</v>
      </c>
      <c r="D30" s="3" t="s">
        <v>10</v>
      </c>
      <c r="E30" s="8" t="n">
        <f aca="false">IF(D30="totale",(C30/(A30*24))/F30,IF(D30="marché libre",(C30/(A30*24))/G30,"spécifier histo"))</f>
        <v>0.863278833406991</v>
      </c>
      <c r="F30" s="9" t="n">
        <v>730</v>
      </c>
      <c r="G30" s="9" t="n">
        <f aca="false">F30-H30</f>
        <v>730</v>
      </c>
      <c r="H30" s="9" t="n">
        <v>0</v>
      </c>
      <c r="I30" s="4"/>
      <c r="J30" s="12"/>
      <c r="K30" s="2" t="n">
        <v>488400.000000005</v>
      </c>
    </row>
    <row r="31" customFormat="false" ht="12.8" hidden="false" customHeight="false" outlineLevel="0" collapsed="false">
      <c r="A31" s="0" t="n">
        <v>30</v>
      </c>
      <c r="B31" s="11" t="n">
        <v>39965</v>
      </c>
      <c r="C31" s="7" t="n">
        <f aca="false">K31*0.96</f>
        <v>449664</v>
      </c>
      <c r="D31" s="3" t="s">
        <v>10</v>
      </c>
      <c r="E31" s="8" t="n">
        <f aca="false">IF(D31="totale",(C31/(A31*24))/F31,IF(D31="marché libre",(C31/(A31*24))/G31,"spécifier histo"))</f>
        <v>0.855525114155251</v>
      </c>
      <c r="F31" s="9" t="n">
        <v>730</v>
      </c>
      <c r="G31" s="9" t="n">
        <f aca="false">F31-H31</f>
        <v>730</v>
      </c>
      <c r="H31" s="9" t="n">
        <v>0</v>
      </c>
      <c r="I31" s="4"/>
      <c r="J31" s="12"/>
      <c r="K31" s="2" t="n">
        <v>468400</v>
      </c>
    </row>
    <row r="32" customFormat="false" ht="12.8" hidden="false" customHeight="false" outlineLevel="0" collapsed="false">
      <c r="A32" s="0" t="n">
        <v>31</v>
      </c>
      <c r="B32" s="6" t="n">
        <v>39995</v>
      </c>
      <c r="C32" s="7" t="n">
        <f aca="false">K32*0.96</f>
        <v>350304</v>
      </c>
      <c r="D32" s="3" t="s">
        <v>10</v>
      </c>
      <c r="E32" s="8" t="n">
        <f aca="false">IF(D32="totale",(C32/(A32*24))/F32,IF(D32="marché libre",(C32/(A32*24))/G32,"spécifier histo"))</f>
        <v>0.644984533804684</v>
      </c>
      <c r="F32" s="9" t="n">
        <v>730</v>
      </c>
      <c r="G32" s="9" t="n">
        <f aca="false">F32-H32</f>
        <v>730</v>
      </c>
      <c r="H32" s="9" t="n">
        <v>0</v>
      </c>
      <c r="I32" s="4"/>
      <c r="J32" s="12"/>
      <c r="K32" s="2" t="n">
        <v>364900</v>
      </c>
    </row>
    <row r="33" customFormat="false" ht="12.8" hidden="false" customHeight="false" outlineLevel="0" collapsed="false">
      <c r="A33" s="0" t="n">
        <v>31</v>
      </c>
      <c r="B33" s="11" t="n">
        <v>40026</v>
      </c>
      <c r="C33" s="7" t="n">
        <f aca="false">K33*0.96</f>
        <v>178847.999999999</v>
      </c>
      <c r="D33" s="3" t="s">
        <v>10</v>
      </c>
      <c r="E33" s="8" t="n">
        <f aca="false">IF(D33="totale",(C33/(A33*24))/F33,IF(D33="marché libre",(C33/(A33*24))/G33,"spécifier histo"))</f>
        <v>0.329297392841359</v>
      </c>
      <c r="F33" s="9" t="n">
        <v>730</v>
      </c>
      <c r="G33" s="9" t="n">
        <f aca="false">F33-H33</f>
        <v>730</v>
      </c>
      <c r="H33" s="9" t="n">
        <v>0</v>
      </c>
      <c r="I33" s="4"/>
      <c r="J33" s="12"/>
      <c r="K33" s="2" t="n">
        <v>186299.999999999</v>
      </c>
    </row>
    <row r="34" customFormat="false" ht="12.8" hidden="false" customHeight="false" outlineLevel="0" collapsed="false">
      <c r="A34" s="0" t="n">
        <v>30</v>
      </c>
      <c r="B34" s="6" t="n">
        <v>40057</v>
      </c>
      <c r="C34" s="7" t="n">
        <f aca="false">K34*0.96</f>
        <v>109248.000000003</v>
      </c>
      <c r="D34" s="3" t="s">
        <v>10</v>
      </c>
      <c r="E34" s="8" t="n">
        <f aca="false">IF(D34="totale",(C34/(A34*24))/F34,IF(D34="marché libre",(C34/(A34*24))/G34,"spécifier histo"))</f>
        <v>0.207853881278544</v>
      </c>
      <c r="F34" s="9" t="n">
        <v>730</v>
      </c>
      <c r="G34" s="9" t="n">
        <f aca="false">F34-H34</f>
        <v>730</v>
      </c>
      <c r="H34" s="9" t="n">
        <v>0</v>
      </c>
      <c r="I34" s="4"/>
      <c r="J34" s="12"/>
      <c r="K34" s="2" t="n">
        <v>113800.000000003</v>
      </c>
    </row>
    <row r="35" customFormat="false" ht="12.8" hidden="false" customHeight="false" outlineLevel="0" collapsed="false">
      <c r="A35" s="0" t="n">
        <v>31</v>
      </c>
      <c r="B35" s="11" t="n">
        <v>40087</v>
      </c>
      <c r="C35" s="7" t="n">
        <f aca="false">K35*0.96</f>
        <v>48096.0000000004</v>
      </c>
      <c r="D35" s="3" t="s">
        <v>10</v>
      </c>
      <c r="E35" s="8" t="n">
        <f aca="false">IF(D35="totale",(C35/(A35*24))/F35,IF(D35="marché libre",(C35/(A35*24))/G35,"spécifier histo"))</f>
        <v>0.088555015466196</v>
      </c>
      <c r="F35" s="9" t="n">
        <v>730</v>
      </c>
      <c r="G35" s="9" t="n">
        <f aca="false">F35-H35</f>
        <v>730</v>
      </c>
      <c r="H35" s="9" t="n">
        <v>0</v>
      </c>
      <c r="I35" s="4"/>
      <c r="J35" s="12"/>
      <c r="K35" s="2" t="n">
        <v>50100.0000000004</v>
      </c>
    </row>
    <row r="36" customFormat="false" ht="12.8" hidden="false" customHeight="false" outlineLevel="0" collapsed="false">
      <c r="A36" s="0" t="n">
        <v>30</v>
      </c>
      <c r="B36" s="6" t="n">
        <v>40118</v>
      </c>
      <c r="C36" s="7" t="n">
        <f aca="false">K36*0.96</f>
        <v>209183.999999998</v>
      </c>
      <c r="D36" s="3" t="s">
        <v>10</v>
      </c>
      <c r="E36" s="8" t="n">
        <f aca="false">IF(D36="totale",(C36/(A36*24))/F36,IF(D36="marché libre",(C36/(A36*24))/G36,"spécifier histo"))</f>
        <v>0.397990867579905</v>
      </c>
      <c r="F36" s="9" t="n">
        <v>730</v>
      </c>
      <c r="G36" s="9" t="n">
        <f aca="false">F36-H36</f>
        <v>730</v>
      </c>
      <c r="H36" s="9" t="n">
        <v>0</v>
      </c>
      <c r="I36" s="4"/>
      <c r="J36" s="12"/>
      <c r="K36" s="2" t="n">
        <v>217899.999999998</v>
      </c>
    </row>
    <row r="37" customFormat="false" ht="12.8" hidden="false" customHeight="false" outlineLevel="0" collapsed="false">
      <c r="A37" s="0" t="n">
        <v>31</v>
      </c>
      <c r="B37" s="11" t="n">
        <v>40148</v>
      </c>
      <c r="C37" s="7" t="n">
        <f aca="false">K37*0.96</f>
        <v>302783.999999998</v>
      </c>
      <c r="D37" s="3" t="s">
        <v>10</v>
      </c>
      <c r="E37" s="8" t="n">
        <f aca="false">IF(D37="totale",(C37/(A37*24))/F37,IF(D37="marché libre",(C37/(A37*24))/G37,"spécifier histo"))</f>
        <v>0.557490057445865</v>
      </c>
      <c r="F37" s="9" t="n">
        <v>730</v>
      </c>
      <c r="G37" s="9" t="n">
        <f aca="false">F37-H37</f>
        <v>730</v>
      </c>
      <c r="H37" s="9" t="n">
        <v>0</v>
      </c>
      <c r="I37" s="4"/>
      <c r="J37" s="12"/>
      <c r="K37" s="2" t="n">
        <v>315399.999999998</v>
      </c>
    </row>
    <row r="38" customFormat="false" ht="12.8" hidden="false" customHeight="false" outlineLevel="0" collapsed="false">
      <c r="A38" s="0" t="n">
        <v>31</v>
      </c>
      <c r="B38" s="6" t="n">
        <v>40179</v>
      </c>
      <c r="C38" s="7" t="n">
        <f aca="false">K38*0.96</f>
        <v>282720.000000002</v>
      </c>
      <c r="D38" s="3" t="s">
        <v>10</v>
      </c>
      <c r="E38" s="8" t="n">
        <f aca="false">IF(D38="totale",(C38/(A38*24))/F38,IF(D38="marché libre",(C38/(A38*24))/G38,"spécifier histo"))</f>
        <v>0.520547945205483</v>
      </c>
      <c r="F38" s="9" t="n">
        <v>730</v>
      </c>
      <c r="G38" s="9" t="n">
        <f aca="false">F38-H38</f>
        <v>730</v>
      </c>
      <c r="H38" s="9" t="n">
        <v>0</v>
      </c>
      <c r="I38" s="4"/>
      <c r="J38" s="12"/>
      <c r="K38" s="2" t="n">
        <v>294500.000000002</v>
      </c>
    </row>
    <row r="39" customFormat="false" ht="12.8" hidden="false" customHeight="false" outlineLevel="0" collapsed="false">
      <c r="A39" s="0" t="n">
        <v>28</v>
      </c>
      <c r="B39" s="11" t="n">
        <v>40210</v>
      </c>
      <c r="C39" s="7" t="n">
        <f aca="false">K39*0.96</f>
        <v>252287.999999996</v>
      </c>
      <c r="D39" s="3" t="s">
        <v>10</v>
      </c>
      <c r="E39" s="8" t="n">
        <f aca="false">IF(D39="totale",(C39/(A39*24))/F39,IF(D39="marché libre",(C39/(A39*24))/G39,"spécifier histo"))</f>
        <v>0.514285714285706</v>
      </c>
      <c r="F39" s="9" t="n">
        <v>730</v>
      </c>
      <c r="G39" s="9" t="n">
        <f aca="false">F39-H39</f>
        <v>730</v>
      </c>
      <c r="H39" s="9" t="n">
        <v>0</v>
      </c>
      <c r="I39" s="4"/>
      <c r="J39" s="12"/>
      <c r="K39" s="2" t="n">
        <v>262799.999999996</v>
      </c>
    </row>
    <row r="40" customFormat="false" ht="12.8" hidden="false" customHeight="false" outlineLevel="0" collapsed="false">
      <c r="A40" s="0" t="n">
        <v>31</v>
      </c>
      <c r="B40" s="6" t="n">
        <v>40238</v>
      </c>
      <c r="C40" s="7" t="n">
        <f aca="false">K40*0.96</f>
        <v>248063.999999994</v>
      </c>
      <c r="D40" s="3" t="s">
        <v>10</v>
      </c>
      <c r="E40" s="8" t="n">
        <f aca="false">IF(D40="totale",(C40/(A40*24))/F40,IF(D40="marché libre",(C40/(A40*24))/G40,"spécifier histo"))</f>
        <v>0.456738842244797</v>
      </c>
      <c r="F40" s="9" t="n">
        <v>730</v>
      </c>
      <c r="G40" s="9" t="n">
        <f aca="false">F40-H40</f>
        <v>730</v>
      </c>
      <c r="H40" s="9" t="n">
        <v>0</v>
      </c>
      <c r="I40" s="4"/>
      <c r="J40" s="12"/>
      <c r="K40" s="2" t="n">
        <v>258399.999999994</v>
      </c>
    </row>
    <row r="41" customFormat="false" ht="12.8" hidden="false" customHeight="false" outlineLevel="0" collapsed="false">
      <c r="A41" s="0" t="n">
        <v>30</v>
      </c>
      <c r="B41" s="11" t="n">
        <v>40269</v>
      </c>
      <c r="C41" s="7" t="n">
        <f aca="false">K41*0.96</f>
        <v>302880</v>
      </c>
      <c r="D41" s="3" t="s">
        <v>10</v>
      </c>
      <c r="E41" s="8" t="n">
        <f aca="false">IF(D41="totale",(C41/(A41*24))/F41,IF(D41="marché libre",(C41/(A41*24))/G41,"spécifier histo"))</f>
        <v>0.576255707762557</v>
      </c>
      <c r="F41" s="9" t="n">
        <v>730</v>
      </c>
      <c r="G41" s="9" t="n">
        <f aca="false">F41-H41</f>
        <v>730</v>
      </c>
      <c r="H41" s="9" t="n">
        <v>0</v>
      </c>
      <c r="I41" s="4"/>
      <c r="J41" s="12"/>
      <c r="K41" s="2" t="n">
        <v>315500</v>
      </c>
    </row>
    <row r="42" customFormat="false" ht="12.8" hidden="false" customHeight="false" outlineLevel="0" collapsed="false">
      <c r="A42" s="0" t="n">
        <v>31</v>
      </c>
      <c r="B42" s="6" t="n">
        <v>40299</v>
      </c>
      <c r="C42" s="7" t="n">
        <f aca="false">K42*0.96</f>
        <v>481152.000000004</v>
      </c>
      <c r="D42" s="3" t="s">
        <v>10</v>
      </c>
      <c r="E42" s="8" t="n">
        <f aca="false">IF(D42="totale",(C42/(A42*24))/F42,IF(D42="marché libre",(C42/(A42*24))/G42,"spécifier histo"))</f>
        <v>0.885903667697753</v>
      </c>
      <c r="F42" s="9" t="n">
        <v>730</v>
      </c>
      <c r="G42" s="9" t="n">
        <f aca="false">F42-H42</f>
        <v>730</v>
      </c>
      <c r="H42" s="9" t="n">
        <v>0</v>
      </c>
      <c r="I42" s="4"/>
      <c r="J42" s="12"/>
      <c r="K42" s="2" t="n">
        <v>501200.000000004</v>
      </c>
    </row>
    <row r="43" customFormat="false" ht="12.8" hidden="false" customHeight="false" outlineLevel="0" collapsed="false">
      <c r="A43" s="0" t="n">
        <v>30</v>
      </c>
      <c r="B43" s="11" t="n">
        <v>40330</v>
      </c>
      <c r="C43" s="7" t="n">
        <f aca="false">K43*0.96</f>
        <v>498912.000000001</v>
      </c>
      <c r="D43" s="3" t="s">
        <v>10</v>
      </c>
      <c r="E43" s="8" t="n">
        <f aca="false">IF(D43="totale",(C43/(A43*24))/F43,IF(D43="marché libre",(C43/(A43*24))/G43,"spécifier histo"))</f>
        <v>0.949223744292239</v>
      </c>
      <c r="F43" s="9" t="n">
        <v>730</v>
      </c>
      <c r="G43" s="9" t="n">
        <f aca="false">F43-H43</f>
        <v>730</v>
      </c>
      <c r="H43" s="9" t="n">
        <v>0</v>
      </c>
      <c r="I43" s="4"/>
      <c r="J43" s="12"/>
      <c r="K43" s="2" t="n">
        <v>519700.000000001</v>
      </c>
    </row>
    <row r="44" customFormat="false" ht="12.8" hidden="false" customHeight="false" outlineLevel="0" collapsed="false">
      <c r="A44" s="0" t="n">
        <v>31</v>
      </c>
      <c r="B44" s="6" t="n">
        <v>40360</v>
      </c>
      <c r="C44" s="7" t="n">
        <f aca="false">K44*0.96</f>
        <v>481440.000000007</v>
      </c>
      <c r="D44" s="3" t="s">
        <v>10</v>
      </c>
      <c r="E44" s="8" t="n">
        <f aca="false">IF(D44="totale",(C44/(A44*24))/F44,IF(D44="marché libre",(C44/(A44*24))/G44,"spécifier histo"))</f>
        <v>0.886433937251448</v>
      </c>
      <c r="F44" s="9" t="n">
        <v>730</v>
      </c>
      <c r="G44" s="9" t="n">
        <f aca="false">F44-H44</f>
        <v>730</v>
      </c>
      <c r="H44" s="9" t="n">
        <v>0</v>
      </c>
      <c r="I44" s="4"/>
      <c r="J44" s="12"/>
      <c r="K44" s="2" t="n">
        <v>501500.000000007</v>
      </c>
    </row>
    <row r="45" customFormat="false" ht="12.8" hidden="false" customHeight="false" outlineLevel="0" collapsed="false">
      <c r="A45" s="0" t="n">
        <v>31</v>
      </c>
      <c r="B45" s="11" t="n">
        <v>40391</v>
      </c>
      <c r="C45" s="7" t="n">
        <f aca="false">K45*0.96</f>
        <v>402048.000000007</v>
      </c>
      <c r="D45" s="3" t="s">
        <v>10</v>
      </c>
      <c r="E45" s="8" t="n">
        <f aca="false">IF(D45="totale",(C45/(A45*24))/F45,IF(D45="marché libre",(C45/(A45*24))/G45,"spécifier histo"))</f>
        <v>0.740256296950962</v>
      </c>
      <c r="F45" s="9" t="n">
        <v>730</v>
      </c>
      <c r="G45" s="9" t="n">
        <f aca="false">F45-H45</f>
        <v>730</v>
      </c>
      <c r="H45" s="9" t="n">
        <v>0</v>
      </c>
      <c r="I45" s="4"/>
      <c r="J45" s="12"/>
      <c r="K45" s="2" t="n">
        <v>418800.000000007</v>
      </c>
    </row>
    <row r="46" customFormat="false" ht="12.8" hidden="false" customHeight="false" outlineLevel="0" collapsed="false">
      <c r="A46" s="0" t="n">
        <v>30</v>
      </c>
      <c r="B46" s="6" t="n">
        <v>40422</v>
      </c>
      <c r="C46" s="7" t="n">
        <f aca="false">K46*0.96</f>
        <v>185280.000000004</v>
      </c>
      <c r="D46" s="3" t="s">
        <v>10</v>
      </c>
      <c r="E46" s="8" t="n">
        <f aca="false">IF(D46="totale",(C46/(A46*24))/F46,IF(D46="marché libre",(C46/(A46*24))/G46,"spécifier histo"))</f>
        <v>0.352511415525121</v>
      </c>
      <c r="F46" s="9" t="n">
        <v>730</v>
      </c>
      <c r="G46" s="9" t="n">
        <f aca="false">F46-H46</f>
        <v>730</v>
      </c>
      <c r="H46" s="9" t="n">
        <v>0</v>
      </c>
      <c r="I46" s="4"/>
      <c r="J46" s="12"/>
      <c r="K46" s="2" t="n">
        <v>193000.000000004</v>
      </c>
    </row>
    <row r="47" customFormat="false" ht="12.8" hidden="false" customHeight="false" outlineLevel="0" collapsed="false">
      <c r="A47" s="0" t="n">
        <v>31</v>
      </c>
      <c r="B47" s="11" t="n">
        <v>40452</v>
      </c>
      <c r="C47" s="7" t="n">
        <f aca="false">K47*0.96</f>
        <v>90623.9999999979</v>
      </c>
      <c r="D47" s="3" t="s">
        <v>10</v>
      </c>
      <c r="E47" s="8" t="n">
        <f aca="false">IF(D47="totale",(C47/(A47*24))/F47,IF(D47="marché libre",(C47/(A47*24))/G47,"spécifier histo"))</f>
        <v>0.166858152894384</v>
      </c>
      <c r="F47" s="9" t="n">
        <v>730</v>
      </c>
      <c r="G47" s="9" t="n">
        <f aca="false">F47-H47</f>
        <v>730</v>
      </c>
      <c r="H47" s="9" t="n">
        <v>0</v>
      </c>
      <c r="I47" s="4"/>
      <c r="J47" s="12"/>
      <c r="K47" s="2" t="n">
        <v>94399.9999999978</v>
      </c>
    </row>
    <row r="48" customFormat="false" ht="12.8" hidden="false" customHeight="false" outlineLevel="0" collapsed="false">
      <c r="A48" s="0" t="n">
        <v>30</v>
      </c>
      <c r="B48" s="6" t="n">
        <v>40483</v>
      </c>
      <c r="C48" s="7" t="n">
        <f aca="false">K48*0.96</f>
        <v>103871.999999997</v>
      </c>
      <c r="D48" s="3" t="s">
        <v>10</v>
      </c>
      <c r="E48" s="8" t="n">
        <f aca="false">IF(D48="totale",(C48/(A48*24))/F48,IF(D48="marché libre",(C48/(A48*24))/G48,"spécifier histo"))</f>
        <v>0.19762557077625</v>
      </c>
      <c r="F48" s="9" t="n">
        <v>730</v>
      </c>
      <c r="G48" s="9" t="n">
        <f aca="false">F48-H48</f>
        <v>730</v>
      </c>
      <c r="H48" s="9" t="n">
        <v>0</v>
      </c>
      <c r="I48" s="4"/>
      <c r="J48" s="12"/>
      <c r="K48" s="2" t="n">
        <v>108199.999999997</v>
      </c>
    </row>
    <row r="49" customFormat="false" ht="12.8" hidden="false" customHeight="false" outlineLevel="0" collapsed="false">
      <c r="A49" s="0" t="n">
        <v>31</v>
      </c>
      <c r="B49" s="11" t="n">
        <v>40513</v>
      </c>
      <c r="C49" s="7" t="n">
        <f aca="false">K49*0.96</f>
        <v>378335.999999995</v>
      </c>
      <c r="D49" s="3" t="s">
        <v>10</v>
      </c>
      <c r="E49" s="8" t="n">
        <f aca="false">IF(D49="totale",(C49/(A49*24))/F49,IF(D49="marché libre",(C49/(A49*24))/G49,"spécifier histo"))</f>
        <v>0.696597437030482</v>
      </c>
      <c r="F49" s="9" t="n">
        <v>730</v>
      </c>
      <c r="G49" s="9" t="n">
        <f aca="false">F49-H49</f>
        <v>730</v>
      </c>
      <c r="H49" s="9" t="n">
        <v>0</v>
      </c>
      <c r="I49" s="4"/>
      <c r="J49" s="12"/>
      <c r="K49" s="2" t="n">
        <v>394099.999999995</v>
      </c>
    </row>
    <row r="50" customFormat="false" ht="12.8" hidden="false" customHeight="false" outlineLevel="0" collapsed="false">
      <c r="A50" s="0" t="n">
        <v>31</v>
      </c>
      <c r="B50" s="6" t="n">
        <v>40544</v>
      </c>
      <c r="C50" s="7" t="n">
        <f aca="false">K50*0.96</f>
        <v>305471.999999997</v>
      </c>
      <c r="D50" s="3" t="s">
        <v>10</v>
      </c>
      <c r="E50" s="8" t="n">
        <f aca="false">IF(D50="totale",(C50/(A50*24))/F50,IF(D50="marché libre",(C50/(A50*24))/G50,"spécifier histo"))</f>
        <v>0.562439239946968</v>
      </c>
      <c r="F50" s="9" t="n">
        <v>730</v>
      </c>
      <c r="G50" s="9" t="n">
        <f aca="false">F50-H50</f>
        <v>730</v>
      </c>
      <c r="H50" s="9" t="n">
        <v>0</v>
      </c>
      <c r="I50" s="4"/>
      <c r="J50" s="12"/>
      <c r="K50" s="2" t="n">
        <v>318199.999999997</v>
      </c>
    </row>
    <row r="51" customFormat="false" ht="12.8" hidden="false" customHeight="false" outlineLevel="0" collapsed="false">
      <c r="A51" s="0" t="n">
        <v>28</v>
      </c>
      <c r="B51" s="11" t="n">
        <v>40575</v>
      </c>
      <c r="C51" s="7" t="n">
        <f aca="false">K51*0.96</f>
        <v>192576.000000006</v>
      </c>
      <c r="D51" s="3" t="s">
        <v>10</v>
      </c>
      <c r="E51" s="8" t="n">
        <f aca="false">IF(D51="totale",(C51/(A51*24))/F51,IF(D51="marché libre",(C51/(A51*24))/G51,"spécifier histo"))</f>
        <v>0.392563600782791</v>
      </c>
      <c r="F51" s="9" t="n">
        <v>730</v>
      </c>
      <c r="G51" s="9" t="n">
        <f aca="false">F51-H51</f>
        <v>730</v>
      </c>
      <c r="H51" s="9" t="n">
        <v>0</v>
      </c>
      <c r="I51" s="4"/>
      <c r="J51" s="12"/>
      <c r="K51" s="2" t="n">
        <v>200600.000000006</v>
      </c>
    </row>
    <row r="52" customFormat="false" ht="12.8" hidden="false" customHeight="false" outlineLevel="0" collapsed="false">
      <c r="A52" s="0" t="n">
        <v>31</v>
      </c>
      <c r="B52" s="6" t="n">
        <v>40603</v>
      </c>
      <c r="C52" s="7" t="n">
        <f aca="false">K52*0.96</f>
        <v>251808.000000003</v>
      </c>
      <c r="D52" s="3" t="s">
        <v>10</v>
      </c>
      <c r="E52" s="8" t="n">
        <f aca="false">IF(D52="totale",(C52/(A52*24))/F52,IF(D52="marché libre",(C52/(A52*24))/G52,"spécifier histo"))</f>
        <v>0.46363234644278</v>
      </c>
      <c r="F52" s="9" t="n">
        <v>730</v>
      </c>
      <c r="G52" s="9" t="n">
        <f aca="false">F52-H52</f>
        <v>730</v>
      </c>
      <c r="H52" s="9" t="n">
        <v>0</v>
      </c>
      <c r="I52" s="4"/>
      <c r="J52" s="12"/>
      <c r="K52" s="2" t="n">
        <v>262300.000000003</v>
      </c>
    </row>
    <row r="53" customFormat="false" ht="12.8" hidden="false" customHeight="false" outlineLevel="0" collapsed="false">
      <c r="A53" s="0" t="n">
        <v>30</v>
      </c>
      <c r="B53" s="11" t="n">
        <v>40634</v>
      </c>
      <c r="C53" s="7" t="n">
        <f aca="false">K53*0.96</f>
        <v>316704.000000001</v>
      </c>
      <c r="D53" s="3" t="s">
        <v>10</v>
      </c>
      <c r="E53" s="8" t="n">
        <f aca="false">IF(D53="totale",(C53/(A53*24))/F53,IF(D53="marché libre",(C53/(A53*24))/G53,"spécifier histo"))</f>
        <v>0.602557077625573</v>
      </c>
      <c r="F53" s="9" t="n">
        <v>730</v>
      </c>
      <c r="G53" s="9" t="n">
        <f aca="false">F53-H53</f>
        <v>730</v>
      </c>
      <c r="H53" s="9" t="n">
        <v>0</v>
      </c>
      <c r="I53" s="4"/>
      <c r="J53" s="12"/>
      <c r="K53" s="2" t="n">
        <v>329900.000000001</v>
      </c>
    </row>
    <row r="54" customFormat="false" ht="12.8" hidden="false" customHeight="false" outlineLevel="0" collapsed="false">
      <c r="A54" s="0" t="n">
        <v>31</v>
      </c>
      <c r="B54" s="6" t="n">
        <v>40664</v>
      </c>
      <c r="C54" s="7" t="n">
        <f aca="false">K54*0.96</f>
        <v>468960</v>
      </c>
      <c r="D54" s="3" t="s">
        <v>10</v>
      </c>
      <c r="E54" s="8" t="n">
        <f aca="false">IF(D54="totale",(C54/(A54*24))/F54,IF(D54="marché libre",(C54/(A54*24))/G54,"spécifier histo"))</f>
        <v>0.863455589924878</v>
      </c>
      <c r="F54" s="9" t="n">
        <v>730</v>
      </c>
      <c r="G54" s="9" t="n">
        <f aca="false">F54-H54</f>
        <v>730</v>
      </c>
      <c r="H54" s="9" t="n">
        <v>0</v>
      </c>
      <c r="I54" s="4"/>
      <c r="J54" s="12"/>
      <c r="K54" s="2" t="n">
        <v>488500</v>
      </c>
    </row>
    <row r="55" customFormat="false" ht="12.8" hidden="false" customHeight="false" outlineLevel="0" collapsed="false">
      <c r="A55" s="0" t="n">
        <v>30</v>
      </c>
      <c r="B55" s="11" t="n">
        <v>40695</v>
      </c>
      <c r="C55" s="7" t="n">
        <f aca="false">K55*0.96</f>
        <v>488831.999999997</v>
      </c>
      <c r="D55" s="3" t="s">
        <v>10</v>
      </c>
      <c r="E55" s="8" t="n">
        <f aca="false">IF(D55="totale",(C55/(A55*24))/F55,IF(D55="marché libre",(C55/(A55*24))/G55,"spécifier histo"))</f>
        <v>0.930045662100451</v>
      </c>
      <c r="F55" s="9" t="n">
        <v>730</v>
      </c>
      <c r="G55" s="9" t="n">
        <f aca="false">F55-H55</f>
        <v>730</v>
      </c>
      <c r="H55" s="9" t="n">
        <v>0</v>
      </c>
      <c r="I55" s="4"/>
      <c r="J55" s="12"/>
      <c r="K55" s="2" t="n">
        <v>509199.999999997</v>
      </c>
    </row>
    <row r="56" customFormat="false" ht="12.8" hidden="false" customHeight="false" outlineLevel="0" collapsed="false">
      <c r="A56" s="0" t="n">
        <v>31</v>
      </c>
      <c r="B56" s="6" t="n">
        <v>40725</v>
      </c>
      <c r="C56" s="7" t="n">
        <f aca="false">K56*0.96</f>
        <v>453600.000000007</v>
      </c>
      <c r="D56" s="3" t="s">
        <v>10</v>
      </c>
      <c r="E56" s="8" t="n">
        <f aca="false">IF(D56="totale",(C56/(A56*24))/F56,IF(D56="marché libre",(C56/(A56*24))/G56,"spécifier histo"))</f>
        <v>0.835174547061435</v>
      </c>
      <c r="F56" s="9" t="n">
        <v>730</v>
      </c>
      <c r="G56" s="9" t="n">
        <f aca="false">F56-H56</f>
        <v>730</v>
      </c>
      <c r="H56" s="9" t="n">
        <v>0</v>
      </c>
      <c r="I56" s="4"/>
      <c r="J56" s="12"/>
      <c r="K56" s="2" t="n">
        <v>472500.000000007</v>
      </c>
    </row>
    <row r="57" customFormat="false" ht="12.8" hidden="false" customHeight="false" outlineLevel="0" collapsed="false">
      <c r="A57" s="0" t="n">
        <v>31</v>
      </c>
      <c r="B57" s="11" t="n">
        <v>40756</v>
      </c>
      <c r="C57" s="7" t="n">
        <f aca="false">K57*0.96</f>
        <v>311999.999999993</v>
      </c>
      <c r="D57" s="3" t="s">
        <v>10</v>
      </c>
      <c r="E57" s="8" t="n">
        <f aca="false">IF(D57="totale",(C57/(A57*24))/F57,IF(D57="marché libre",(C57/(A57*24))/G57,"spécifier histo"))</f>
        <v>0.574458683163929</v>
      </c>
      <c r="F57" s="9" t="n">
        <v>730</v>
      </c>
      <c r="G57" s="9" t="n">
        <f aca="false">F57-H57</f>
        <v>730</v>
      </c>
      <c r="H57" s="9" t="n">
        <v>0</v>
      </c>
      <c r="I57" s="4"/>
      <c r="J57" s="12"/>
      <c r="K57" s="2" t="n">
        <v>324999.999999993</v>
      </c>
    </row>
    <row r="58" customFormat="false" ht="12.8" hidden="false" customHeight="false" outlineLevel="0" collapsed="false">
      <c r="A58" s="0" t="n">
        <v>30</v>
      </c>
      <c r="B58" s="6" t="n">
        <v>40787</v>
      </c>
      <c r="C58" s="7" t="n">
        <f aca="false">K58*0.96</f>
        <v>263904.000000005</v>
      </c>
      <c r="D58" s="3" t="s">
        <v>10</v>
      </c>
      <c r="E58" s="8" t="n">
        <f aca="false">IF(D58="totale",(C58/(A58*24))/F58,IF(D58="marché libre",(C58/(A58*24))/G58,"spécifier histo"))</f>
        <v>0.502100456621014</v>
      </c>
      <c r="F58" s="9" t="n">
        <v>730</v>
      </c>
      <c r="G58" s="9" t="n">
        <f aca="false">F58-H58</f>
        <v>730</v>
      </c>
      <c r="H58" s="9" t="n">
        <v>0</v>
      </c>
      <c r="I58" s="4"/>
      <c r="J58" s="12"/>
      <c r="K58" s="2" t="n">
        <v>274900.000000005</v>
      </c>
    </row>
    <row r="59" customFormat="false" ht="12.8" hidden="false" customHeight="false" outlineLevel="0" collapsed="false">
      <c r="A59" s="0" t="n">
        <v>31</v>
      </c>
      <c r="B59" s="11" t="n">
        <v>40817</v>
      </c>
      <c r="C59" s="7" t="n">
        <f aca="false">K59*0.96</f>
        <v>236640.000000004</v>
      </c>
      <c r="D59" s="3" t="s">
        <v>10</v>
      </c>
      <c r="E59" s="8" t="n">
        <f aca="false">IF(D59="totale",(C59/(A59*24))/F59,IF(D59="marché libre",(C59/(A59*24))/G59,"spécifier histo"))</f>
        <v>0.43570481661512</v>
      </c>
      <c r="F59" s="9" t="n">
        <v>730</v>
      </c>
      <c r="G59" s="9" t="n">
        <f aca="false">F59-H59</f>
        <v>730</v>
      </c>
      <c r="H59" s="9" t="n">
        <v>0</v>
      </c>
      <c r="I59" s="4"/>
      <c r="J59" s="12"/>
      <c r="K59" s="2" t="n">
        <v>246500.000000004</v>
      </c>
    </row>
    <row r="60" customFormat="false" ht="12.8" hidden="false" customHeight="false" outlineLevel="0" collapsed="false">
      <c r="A60" s="0" t="n">
        <v>30</v>
      </c>
      <c r="B60" s="6" t="n">
        <v>40848</v>
      </c>
      <c r="C60" s="7" t="n">
        <f aca="false">K60*0.96</f>
        <v>279360.000000007</v>
      </c>
      <c r="D60" s="3" t="s">
        <v>10</v>
      </c>
      <c r="E60" s="8" t="n">
        <f aca="false">IF(D60="totale",(C60/(A60*24))/F60,IF(D60="marché libre",(C60/(A60*24))/G60,"spécifier histo"))</f>
        <v>0.531506849315081</v>
      </c>
      <c r="F60" s="9" t="n">
        <v>730</v>
      </c>
      <c r="G60" s="9" t="n">
        <f aca="false">F60-H60</f>
        <v>730</v>
      </c>
      <c r="H60" s="9" t="n">
        <v>0</v>
      </c>
      <c r="I60" s="4"/>
      <c r="J60" s="12"/>
      <c r="K60" s="2" t="n">
        <v>291000.000000007</v>
      </c>
    </row>
    <row r="61" customFormat="false" ht="12.8" hidden="false" customHeight="false" outlineLevel="0" collapsed="false">
      <c r="A61" s="0" t="n">
        <v>31</v>
      </c>
      <c r="B61" s="11" t="n">
        <v>40878</v>
      </c>
      <c r="C61" s="7" t="n">
        <f aca="false">K61*0.96</f>
        <v>303648.000000003</v>
      </c>
      <c r="D61" s="3" t="s">
        <v>10</v>
      </c>
      <c r="E61" s="8" t="n">
        <f aca="false">IF(D61="totale",(C61/(A61*24))/F61,IF(D61="marché libre",(C61/(A61*24))/G61,"spécifier histo"))</f>
        <v>0.559080866106943</v>
      </c>
      <c r="F61" s="9" t="n">
        <v>730</v>
      </c>
      <c r="G61" s="9" t="n">
        <f aca="false">F61-H61</f>
        <v>730</v>
      </c>
      <c r="H61" s="9" t="n">
        <v>0</v>
      </c>
      <c r="I61" s="4"/>
      <c r="J61" s="12"/>
      <c r="K61" s="2" t="n">
        <v>316300.000000003</v>
      </c>
    </row>
    <row r="62" customFormat="false" ht="12.8" hidden="false" customHeight="false" outlineLevel="0" collapsed="false">
      <c r="A62" s="0" t="n">
        <v>31</v>
      </c>
      <c r="B62" s="6" t="n">
        <v>40909</v>
      </c>
      <c r="C62" s="7" t="n">
        <f aca="false">K62*0.96</f>
        <v>321887.999999999</v>
      </c>
      <c r="D62" s="3" t="s">
        <v>10</v>
      </c>
      <c r="E62" s="8" t="n">
        <f aca="false">IF(D62="totale",(C62/(A62*24))/F62,IF(D62="marché libre",(C62/(A62*24))/G62,"spécifier histo"))</f>
        <v>0.592664604507289</v>
      </c>
      <c r="F62" s="9" t="n">
        <v>730</v>
      </c>
      <c r="G62" s="9" t="n">
        <f aca="false">F62-H62</f>
        <v>730</v>
      </c>
      <c r="H62" s="9" t="n">
        <v>0</v>
      </c>
      <c r="I62" s="4"/>
      <c r="J62" s="12"/>
      <c r="K62" s="2" t="n">
        <v>335299.999999999</v>
      </c>
    </row>
    <row r="63" customFormat="false" ht="12.8" hidden="false" customHeight="false" outlineLevel="0" collapsed="false">
      <c r="A63" s="0" t="n">
        <v>28</v>
      </c>
      <c r="B63" s="11" t="n">
        <v>40940</v>
      </c>
      <c r="C63" s="7" t="n">
        <f aca="false">K63*0.96</f>
        <v>310463.999999998</v>
      </c>
      <c r="D63" s="3" t="s">
        <v>10</v>
      </c>
      <c r="E63" s="8" t="n">
        <f aca="false">IF(D63="totale",(C63/(A63*24))/F63,IF(D63="marché libre",(C63/(A63*24))/G63,"spécifier histo"))</f>
        <v>0.632876712328763</v>
      </c>
      <c r="F63" s="9" t="n">
        <v>730</v>
      </c>
      <c r="G63" s="9" t="n">
        <f aca="false">F63-H63</f>
        <v>730</v>
      </c>
      <c r="H63" s="9" t="n">
        <v>0</v>
      </c>
      <c r="I63" s="4"/>
      <c r="J63" s="12"/>
      <c r="K63" s="2" t="n">
        <v>323399.999999998</v>
      </c>
    </row>
    <row r="64" customFormat="false" ht="12.8" hidden="false" customHeight="false" outlineLevel="0" collapsed="false">
      <c r="A64" s="0" t="n">
        <v>31</v>
      </c>
      <c r="B64" s="6" t="n">
        <v>40969</v>
      </c>
      <c r="C64" s="7" t="n">
        <f aca="false">K64*0.96</f>
        <v>259295.999999999</v>
      </c>
      <c r="D64" s="3" t="s">
        <v>10</v>
      </c>
      <c r="E64" s="8" t="n">
        <f aca="false">IF(D64="totale",(C64/(A64*24))/F64,IF(D64="marché libre",(C64/(A64*24))/G64,"spécifier histo"))</f>
        <v>0.477419354838708</v>
      </c>
      <c r="F64" s="9" t="n">
        <v>730</v>
      </c>
      <c r="G64" s="9" t="n">
        <f aca="false">F64-H64</f>
        <v>730</v>
      </c>
      <c r="H64" s="9" t="n">
        <v>0</v>
      </c>
      <c r="I64" s="4"/>
      <c r="J64" s="12"/>
      <c r="K64" s="2" t="n">
        <v>270099.999999999</v>
      </c>
    </row>
    <row r="65" customFormat="false" ht="12.8" hidden="false" customHeight="false" outlineLevel="0" collapsed="false">
      <c r="A65" s="0" t="n">
        <v>30</v>
      </c>
      <c r="B65" s="11" t="n">
        <v>41000</v>
      </c>
      <c r="C65" s="7" t="n">
        <f aca="false">K65*0.96</f>
        <v>262752.000000004</v>
      </c>
      <c r="D65" s="3" t="s">
        <v>10</v>
      </c>
      <c r="E65" s="8" t="n">
        <f aca="false">IF(D65="totale",(C65/(A65*24))/F65,IF(D65="marché libre",(C65/(A65*24))/G65,"spécifier histo"))</f>
        <v>0.499908675799094</v>
      </c>
      <c r="F65" s="9" t="n">
        <v>730</v>
      </c>
      <c r="G65" s="9" t="n">
        <f aca="false">F65-H65</f>
        <v>730</v>
      </c>
      <c r="H65" s="9" t="n">
        <v>0</v>
      </c>
      <c r="I65" s="4"/>
      <c r="J65" s="12"/>
      <c r="K65" s="2" t="n">
        <v>273700.000000004</v>
      </c>
    </row>
    <row r="66" customFormat="false" ht="12.8" hidden="false" customHeight="false" outlineLevel="0" collapsed="false">
      <c r="A66" s="0" t="n">
        <v>31</v>
      </c>
      <c r="B66" s="6" t="n">
        <v>41030</v>
      </c>
      <c r="C66" s="7" t="n">
        <f aca="false">K66*0.96</f>
        <v>509567.999999986</v>
      </c>
      <c r="D66" s="3" t="s">
        <v>10</v>
      </c>
      <c r="E66" s="8" t="n">
        <f aca="false">IF(D66="totale",(C66/(A66*24))/F66,IF(D66="marché libre",(C66/(A66*24))/G66,"spécifier histo"))</f>
        <v>0.938223596995113</v>
      </c>
      <c r="F66" s="9" t="n">
        <v>730</v>
      </c>
      <c r="G66" s="9" t="n">
        <f aca="false">F66-H66</f>
        <v>730</v>
      </c>
      <c r="H66" s="9" t="n">
        <v>0</v>
      </c>
      <c r="I66" s="4"/>
      <c r="J66" s="12"/>
      <c r="K66" s="2" t="n">
        <v>530799.999999985</v>
      </c>
    </row>
    <row r="67" customFormat="false" ht="12.8" hidden="false" customHeight="false" outlineLevel="0" collapsed="false">
      <c r="A67" s="0" t="n">
        <v>30</v>
      </c>
      <c r="B67" s="11" t="n">
        <v>41061</v>
      </c>
      <c r="C67" s="7" t="n">
        <f aca="false">K67*0.96</f>
        <v>499392.000000001</v>
      </c>
      <c r="D67" s="3" t="s">
        <v>10</v>
      </c>
      <c r="E67" s="8" t="n">
        <f aca="false">IF(D67="totale",(C67/(A67*24))/F67,IF(D67="marché libre",(C67/(A67*24))/G67,"spécifier histo"))</f>
        <v>0.950136986301371</v>
      </c>
      <c r="F67" s="9" t="n">
        <v>730</v>
      </c>
      <c r="G67" s="9" t="n">
        <f aca="false">F67-H67</f>
        <v>730</v>
      </c>
      <c r="H67" s="9" t="n">
        <v>0</v>
      </c>
      <c r="I67" s="4"/>
      <c r="J67" s="12"/>
      <c r="K67" s="2" t="n">
        <v>520200.000000001</v>
      </c>
    </row>
    <row r="68" customFormat="false" ht="12.8" hidden="false" customHeight="false" outlineLevel="0" collapsed="false">
      <c r="A68" s="0" t="n">
        <v>31</v>
      </c>
      <c r="B68" s="6" t="n">
        <v>41091</v>
      </c>
      <c r="C68" s="7" t="n">
        <f aca="false">K68*0.96</f>
        <v>403296.000000002</v>
      </c>
      <c r="D68" s="3" t="s">
        <v>10</v>
      </c>
      <c r="E68" s="8" t="n">
        <f aca="false">IF(D68="totale",(C68/(A68*24))/F68,IF(D68="marché libre",(C68/(A68*24))/G68,"spécifier histo"))</f>
        <v>0.742554131683609</v>
      </c>
      <c r="F68" s="9" t="n">
        <v>730</v>
      </c>
      <c r="G68" s="9" t="n">
        <f aca="false">F68-H68</f>
        <v>730</v>
      </c>
      <c r="H68" s="9" t="n">
        <v>0</v>
      </c>
      <c r="I68" s="4"/>
      <c r="J68" s="12"/>
      <c r="K68" s="2" t="n">
        <v>420100.000000002</v>
      </c>
    </row>
    <row r="69" customFormat="false" ht="12.8" hidden="false" customHeight="false" outlineLevel="0" collapsed="false">
      <c r="A69" s="0" t="n">
        <v>31</v>
      </c>
      <c r="B69" s="11" t="n">
        <v>41122</v>
      </c>
      <c r="C69" s="7" t="n">
        <f aca="false">K69*0.96</f>
        <v>211583.999999998</v>
      </c>
      <c r="D69" s="3" t="s">
        <v>10</v>
      </c>
      <c r="E69" s="8" t="n">
        <f aca="false">IF(D69="totale",(C69/(A69*24))/F69,IF(D69="marché libre",(C69/(A69*24))/G69,"spécifier histo"))</f>
        <v>0.389571365444097</v>
      </c>
      <c r="F69" s="9" t="n">
        <v>730</v>
      </c>
      <c r="G69" s="9" t="n">
        <f aca="false">F69-H69</f>
        <v>730</v>
      </c>
      <c r="H69" s="9" t="n">
        <v>0</v>
      </c>
      <c r="I69" s="4"/>
      <c r="J69" s="12"/>
      <c r="K69" s="2" t="n">
        <v>220399.999999998</v>
      </c>
    </row>
    <row r="70" customFormat="false" ht="12.8" hidden="false" customHeight="false" outlineLevel="0" collapsed="false">
      <c r="A70" s="0" t="n">
        <v>30</v>
      </c>
      <c r="B70" s="6" t="n">
        <v>41153</v>
      </c>
      <c r="C70" s="7" t="n">
        <f aca="false">K70*0.96</f>
        <v>397248.000000003</v>
      </c>
      <c r="D70" s="3" t="s">
        <v>10</v>
      </c>
      <c r="E70" s="8" t="n">
        <f aca="false">IF(D70="totale",(C70/(A70*24))/F70,IF(D70="marché libre",(C70/(A70*24))/G70,"spécifier histo"))</f>
        <v>0.755799086757996</v>
      </c>
      <c r="F70" s="9" t="n">
        <v>730</v>
      </c>
      <c r="G70" s="9" t="n">
        <f aca="false">F70-H70</f>
        <v>730</v>
      </c>
      <c r="H70" s="9" t="n">
        <v>0</v>
      </c>
      <c r="I70" s="4"/>
      <c r="J70" s="12"/>
      <c r="K70" s="2" t="n">
        <v>413800.000000003</v>
      </c>
    </row>
    <row r="71" customFormat="false" ht="12.8" hidden="false" customHeight="false" outlineLevel="0" collapsed="false">
      <c r="A71" s="0" t="n">
        <v>31</v>
      </c>
      <c r="B71" s="11" t="n">
        <v>41183</v>
      </c>
      <c r="C71" s="7" t="n">
        <f aca="false">K71*0.96</f>
        <v>362687.999999999</v>
      </c>
      <c r="D71" s="3" t="s">
        <v>10</v>
      </c>
      <c r="E71" s="8" t="n">
        <f aca="false">IF(D71="totale",(C71/(A71*24))/F71,IF(D71="marché libre",(C71/(A71*24))/G71,"spécifier histo"))</f>
        <v>0.667786124613343</v>
      </c>
      <c r="F71" s="9" t="n">
        <v>730</v>
      </c>
      <c r="G71" s="9" t="n">
        <f aca="false">F71-H71</f>
        <v>730</v>
      </c>
      <c r="H71" s="9" t="n">
        <v>0</v>
      </c>
      <c r="I71" s="4"/>
      <c r="J71" s="12"/>
      <c r="K71" s="2" t="n">
        <v>377799.999999999</v>
      </c>
    </row>
    <row r="72" customFormat="false" ht="12.8" hidden="false" customHeight="false" outlineLevel="0" collapsed="false">
      <c r="A72" s="0" t="n">
        <v>30</v>
      </c>
      <c r="B72" s="6" t="n">
        <v>41214</v>
      </c>
      <c r="C72" s="7" t="n">
        <f aca="false">K72*0.96</f>
        <v>401664.000000001</v>
      </c>
      <c r="D72" s="3" t="s">
        <v>10</v>
      </c>
      <c r="E72" s="8" t="n">
        <f aca="false">IF(D72="totale",(C72/(A72*24))/F72,IF(D72="marché libre",(C72/(A72*24))/G72,"spécifier histo"))</f>
        <v>0.764200913242011</v>
      </c>
      <c r="F72" s="9" t="n">
        <v>730</v>
      </c>
      <c r="G72" s="9" t="n">
        <f aca="false">F72-H72</f>
        <v>730</v>
      </c>
      <c r="H72" s="9" t="n">
        <v>0</v>
      </c>
      <c r="I72" s="4"/>
      <c r="J72" s="12"/>
      <c r="K72" s="2" t="n">
        <v>418400.000000001</v>
      </c>
    </row>
    <row r="73" customFormat="false" ht="12.8" hidden="false" customHeight="false" outlineLevel="0" collapsed="false">
      <c r="A73" s="0" t="n">
        <v>31</v>
      </c>
      <c r="B73" s="11" t="n">
        <v>41244</v>
      </c>
      <c r="C73" s="7" t="n">
        <f aca="false">K73*0.96</f>
        <v>409440.000000007</v>
      </c>
      <c r="D73" s="3" t="s">
        <v>10</v>
      </c>
      <c r="E73" s="8" t="n">
        <f aca="false">IF(D73="totale",(C73/(A73*24))/F73,IF(D73="marché libre",(C73/(A73*24))/G73,"spécifier histo"))</f>
        <v>0.753866548829</v>
      </c>
      <c r="F73" s="9" t="n">
        <v>730</v>
      </c>
      <c r="G73" s="9" t="n">
        <f aca="false">F73-H73</f>
        <v>730</v>
      </c>
      <c r="H73" s="9" t="n">
        <v>0</v>
      </c>
      <c r="I73" s="4"/>
      <c r="J73" s="12"/>
      <c r="K73" s="2" t="n">
        <v>426500.000000007</v>
      </c>
    </row>
    <row r="74" customFormat="false" ht="12.8" hidden="false" customHeight="false" outlineLevel="0" collapsed="false">
      <c r="A74" s="0" t="n">
        <v>31</v>
      </c>
      <c r="B74" s="6" t="n">
        <v>41275</v>
      </c>
      <c r="C74" s="7" t="n">
        <f aca="false">K74*0.96</f>
        <v>372287.999999999</v>
      </c>
      <c r="D74" s="3" t="s">
        <v>10</v>
      </c>
      <c r="E74" s="8" t="n">
        <f aca="false">IF(D74="totale",(C74/(A74*24))/F74,IF(D74="marché libre",(C74/(A74*24))/G74,"spécifier histo"))</f>
        <v>0.685461776403003</v>
      </c>
      <c r="F74" s="9" t="n">
        <v>730</v>
      </c>
      <c r="G74" s="9" t="n">
        <f aca="false">F74-H74</f>
        <v>730</v>
      </c>
      <c r="H74" s="9" t="n">
        <v>0</v>
      </c>
      <c r="I74" s="4"/>
      <c r="J74" s="12"/>
      <c r="K74" s="2" t="n">
        <v>387799.999999999</v>
      </c>
    </row>
    <row r="75" customFormat="false" ht="12.8" hidden="false" customHeight="false" outlineLevel="0" collapsed="false">
      <c r="A75" s="0" t="n">
        <v>28</v>
      </c>
      <c r="B75" s="11" t="n">
        <v>41306</v>
      </c>
      <c r="C75" s="7" t="n">
        <f aca="false">K75*0.96</f>
        <v>304319.999999989</v>
      </c>
      <c r="D75" s="3" t="s">
        <v>10</v>
      </c>
      <c r="E75" s="8" t="n">
        <f aca="false">IF(D75="totale",(C75/(A75*24))/F75,IF(D75="marché libre",(C75/(A75*24))/G75,"spécifier histo"))</f>
        <v>0.620352250489215</v>
      </c>
      <c r="F75" s="9" t="n">
        <v>730</v>
      </c>
      <c r="G75" s="9" t="n">
        <f aca="false">F75-H75</f>
        <v>730</v>
      </c>
      <c r="H75" s="9" t="n">
        <v>0</v>
      </c>
      <c r="I75" s="4"/>
      <c r="J75" s="12"/>
      <c r="K75" s="2" t="n">
        <v>316999.999999989</v>
      </c>
    </row>
    <row r="76" customFormat="false" ht="12.8" hidden="false" customHeight="false" outlineLevel="0" collapsed="false">
      <c r="A76" s="0" t="n">
        <v>31</v>
      </c>
      <c r="B76" s="6" t="n">
        <v>41334</v>
      </c>
      <c r="C76" s="7" t="n">
        <f aca="false">K76*0.96</f>
        <v>293855.999999999</v>
      </c>
      <c r="D76" s="3" t="s">
        <v>10</v>
      </c>
      <c r="E76" s="8" t="n">
        <f aca="false">IF(D76="totale",(C76/(A76*24))/F76,IF(D76="marché libre",(C76/(A76*24))/G76,"spécifier histo"))</f>
        <v>0.541051701281483</v>
      </c>
      <c r="F76" s="9" t="n">
        <v>730</v>
      </c>
      <c r="G76" s="9" t="n">
        <f aca="false">F76-H76</f>
        <v>730</v>
      </c>
      <c r="H76" s="9" t="n">
        <v>0</v>
      </c>
      <c r="I76" s="4"/>
      <c r="J76" s="12"/>
      <c r="K76" s="2" t="n">
        <v>306099.999999999</v>
      </c>
    </row>
    <row r="77" customFormat="false" ht="12.8" hidden="false" customHeight="false" outlineLevel="0" collapsed="false">
      <c r="A77" s="0" t="n">
        <v>30</v>
      </c>
      <c r="B77" s="11" t="n">
        <v>41365</v>
      </c>
      <c r="C77" s="7" t="n">
        <f aca="false">K77*0.96</f>
        <v>386015.999999999</v>
      </c>
      <c r="D77" s="3" t="s">
        <v>10</v>
      </c>
      <c r="E77" s="8" t="n">
        <f aca="false">IF(D77="totale",(C77/(A77*24))/F77,IF(D77="marché libre",(C77/(A77*24))/G77,"spécifier histo"))</f>
        <v>0.73442922374429</v>
      </c>
      <c r="F77" s="9" t="n">
        <v>730</v>
      </c>
      <c r="G77" s="9" t="n">
        <f aca="false">F77-H77</f>
        <v>730</v>
      </c>
      <c r="H77" s="9" t="n">
        <v>0</v>
      </c>
      <c r="I77" s="4"/>
      <c r="J77" s="12"/>
      <c r="K77" s="2" t="n">
        <v>402099.999999999</v>
      </c>
    </row>
    <row r="78" customFormat="false" ht="12.8" hidden="false" customHeight="false" outlineLevel="0" collapsed="false">
      <c r="A78" s="0" t="n">
        <v>31</v>
      </c>
      <c r="B78" s="6" t="n">
        <v>41395</v>
      </c>
      <c r="C78" s="7" t="n">
        <f aca="false">K78*0.96</f>
        <v>513503.999999998</v>
      </c>
      <c r="D78" s="3" t="s">
        <v>10</v>
      </c>
      <c r="E78" s="8" t="n">
        <f aca="false">IF(D78="totale",(C78/(A78*24))/F78,IF(D78="marché libre",(C78/(A78*24))/G78,"spécifier histo"))</f>
        <v>0.945470614228896</v>
      </c>
      <c r="F78" s="9" t="n">
        <v>730</v>
      </c>
      <c r="G78" s="9" t="n">
        <f aca="false">F78-H78</f>
        <v>730</v>
      </c>
      <c r="H78" s="9" t="n">
        <v>0</v>
      </c>
      <c r="I78" s="4"/>
      <c r="J78" s="12"/>
      <c r="K78" s="2" t="n">
        <v>534899.999999998</v>
      </c>
    </row>
    <row r="79" customFormat="false" ht="12.8" hidden="false" customHeight="false" outlineLevel="0" collapsed="false">
      <c r="A79" s="0" t="n">
        <v>30</v>
      </c>
      <c r="B79" s="11" t="n">
        <v>41426</v>
      </c>
      <c r="C79" s="7" t="n">
        <f aca="false">K79*0.96</f>
        <v>508031.999999993</v>
      </c>
      <c r="D79" s="3" t="s">
        <v>10</v>
      </c>
      <c r="E79" s="8" t="n">
        <f aca="false">IF(D79="totale",(C79/(A79*24))/F79,IF(D79="marché libre",(C79/(A79*24))/G79,"spécifier histo"))</f>
        <v>0.966575342465741</v>
      </c>
      <c r="F79" s="9" t="n">
        <v>730</v>
      </c>
      <c r="G79" s="9" t="n">
        <f aca="false">F79-H79</f>
        <v>730</v>
      </c>
      <c r="H79" s="9" t="n">
        <v>0</v>
      </c>
      <c r="I79" s="4"/>
      <c r="J79" s="12"/>
      <c r="K79" s="2" t="n">
        <v>529199.999999993</v>
      </c>
    </row>
    <row r="80" customFormat="false" ht="12.8" hidden="false" customHeight="false" outlineLevel="0" collapsed="false">
      <c r="A80" s="0" t="n">
        <v>31</v>
      </c>
      <c r="B80" s="6" t="n">
        <v>41456</v>
      </c>
      <c r="C80" s="7" t="n">
        <f aca="false">K80*0.96</f>
        <v>511104.000000002</v>
      </c>
      <c r="D80" s="3" t="s">
        <v>10</v>
      </c>
      <c r="E80" s="8" t="n">
        <f aca="false">IF(D80="totale",(C80/(A80*24))/F80,IF(D80="marché libre",(C80/(A80*24))/G80,"spécifier histo"))</f>
        <v>0.941051701281488</v>
      </c>
      <c r="F80" s="9" t="n">
        <v>730</v>
      </c>
      <c r="G80" s="9" t="n">
        <f aca="false">F80-H80</f>
        <v>730</v>
      </c>
      <c r="H80" s="9" t="n">
        <v>0</v>
      </c>
      <c r="I80" s="4"/>
      <c r="J80" s="12"/>
      <c r="K80" s="2" t="n">
        <v>532400.000000002</v>
      </c>
    </row>
    <row r="81" customFormat="false" ht="12.8" hidden="false" customHeight="false" outlineLevel="0" collapsed="false">
      <c r="A81" s="0" t="n">
        <v>31</v>
      </c>
      <c r="B81" s="11" t="n">
        <v>41487</v>
      </c>
      <c r="C81" s="7" t="n">
        <f aca="false">K81*0.96</f>
        <v>415775.999999995</v>
      </c>
      <c r="D81" s="3" t="s">
        <v>10</v>
      </c>
      <c r="E81" s="8" t="n">
        <f aca="false">IF(D81="totale",(C81/(A81*24))/F81,IF(D81="marché libre",(C81/(A81*24))/G81,"spécifier histo"))</f>
        <v>0.765532479010155</v>
      </c>
      <c r="F81" s="9" t="n">
        <v>730</v>
      </c>
      <c r="G81" s="9" t="n">
        <f aca="false">F81-H81</f>
        <v>730</v>
      </c>
      <c r="H81" s="9" t="n">
        <v>0</v>
      </c>
      <c r="I81" s="4"/>
      <c r="J81" s="12"/>
      <c r="K81" s="2" t="n">
        <v>433099.999999995</v>
      </c>
    </row>
    <row r="82" customFormat="false" ht="12.8" hidden="false" customHeight="false" outlineLevel="0" collapsed="false">
      <c r="A82" s="0" t="n">
        <v>30</v>
      </c>
      <c r="B82" s="6" t="n">
        <v>41518</v>
      </c>
      <c r="C82" s="7" t="n">
        <f aca="false">K82*0.96</f>
        <v>325247.999999992</v>
      </c>
      <c r="D82" s="3" t="s">
        <v>10</v>
      </c>
      <c r="E82" s="8" t="n">
        <f aca="false">IF(D82="totale",(C82/(A82*24))/F82,IF(D82="marché libre",(C82/(A82*24))/G82,"spécifier histo"))</f>
        <v>0.618812785388113</v>
      </c>
      <c r="F82" s="9" t="n">
        <v>730</v>
      </c>
      <c r="G82" s="9" t="n">
        <f aca="false">F82-H82</f>
        <v>730</v>
      </c>
      <c r="H82" s="9" t="n">
        <v>0</v>
      </c>
      <c r="I82" s="4"/>
      <c r="J82" s="12"/>
      <c r="K82" s="2" t="n">
        <v>338799.999999992</v>
      </c>
    </row>
    <row r="83" customFormat="false" ht="12.8" hidden="false" customHeight="false" outlineLevel="0" collapsed="false">
      <c r="A83" s="0" t="n">
        <v>31</v>
      </c>
      <c r="B83" s="11" t="n">
        <v>41548</v>
      </c>
      <c r="C83" s="7" t="n">
        <f aca="false">K83*0.96</f>
        <v>265824.000000009</v>
      </c>
      <c r="D83" s="3" t="s">
        <v>10</v>
      </c>
      <c r="E83" s="8" t="n">
        <f aca="false">IF(D83="totale",(C83/(A83*24))/F83,IF(D83="marché libre",(C83/(A83*24))/G83,"spécifier histo"))</f>
        <v>0.489438798055694</v>
      </c>
      <c r="F83" s="9" t="n">
        <v>730</v>
      </c>
      <c r="G83" s="9" t="n">
        <f aca="false">F83-H83</f>
        <v>730</v>
      </c>
      <c r="H83" s="9" t="n">
        <v>0</v>
      </c>
      <c r="I83" s="4"/>
      <c r="J83" s="12"/>
      <c r="K83" s="2" t="n">
        <v>276900.000000009</v>
      </c>
    </row>
    <row r="84" customFormat="false" ht="12.8" hidden="false" customHeight="false" outlineLevel="0" collapsed="false">
      <c r="A84" s="0" t="n">
        <v>30</v>
      </c>
      <c r="B84" s="6" t="n">
        <v>41579</v>
      </c>
      <c r="C84" s="7" t="n">
        <f aca="false">K84*0.96</f>
        <v>438144.000000022</v>
      </c>
      <c r="D84" s="3" t="s">
        <v>10</v>
      </c>
      <c r="E84" s="8" t="n">
        <f aca="false">IF(D84="totale",(C84/(A84*24))/F84,IF(D84="marché libre",(C84/(A84*24))/G84,"spécifier histo"))</f>
        <v>0.833607305936115</v>
      </c>
      <c r="F84" s="9" t="n">
        <v>730</v>
      </c>
      <c r="G84" s="9" t="n">
        <f aca="false">F84-H84</f>
        <v>730</v>
      </c>
      <c r="H84" s="9" t="n">
        <v>0</v>
      </c>
      <c r="I84" s="4"/>
      <c r="J84" s="12"/>
      <c r="K84" s="2" t="n">
        <v>456400.000000023</v>
      </c>
    </row>
    <row r="85" customFormat="false" ht="12.8" hidden="false" customHeight="false" outlineLevel="0" collapsed="false">
      <c r="A85" s="0" t="n">
        <v>31</v>
      </c>
      <c r="B85" s="11" t="n">
        <v>41609</v>
      </c>
      <c r="C85" s="7" t="n">
        <f aca="false">K85*0.96</f>
        <v>283872.000000012</v>
      </c>
      <c r="D85" s="3" t="s">
        <v>10</v>
      </c>
      <c r="E85" s="8" t="n">
        <f aca="false">IF(D85="totale",(C85/(A85*24))/F85,IF(D85="marché libre",(C85/(A85*24))/G85,"spécifier histo"))</f>
        <v>0.52266902342026</v>
      </c>
      <c r="F85" s="9" t="n">
        <v>730</v>
      </c>
      <c r="G85" s="9" t="n">
        <f aca="false">F85-H85</f>
        <v>730</v>
      </c>
      <c r="H85" s="9" t="n">
        <v>0</v>
      </c>
      <c r="I85" s="4"/>
      <c r="J85" s="12"/>
      <c r="K85" s="2" t="n">
        <v>295700.000000012</v>
      </c>
    </row>
    <row r="86" customFormat="false" ht="12.8" hidden="false" customHeight="false" outlineLevel="0" collapsed="false">
      <c r="A86" s="0" t="n">
        <v>31</v>
      </c>
      <c r="B86" s="6" t="n">
        <v>41640</v>
      </c>
      <c r="C86" s="7" t="n">
        <f aca="false">K86*0.96</f>
        <v>298560.000000007</v>
      </c>
      <c r="D86" s="3" t="s">
        <v>10</v>
      </c>
      <c r="E86" s="8" t="n">
        <f aca="false">IF(D86="totale",(C86/(A86*24))/F86,IF(D86="marché libre",(C86/(A86*24))/G86,"spécifier histo"))</f>
        <v>0.54971277065843</v>
      </c>
      <c r="F86" s="9" t="n">
        <v>730</v>
      </c>
      <c r="G86" s="9" t="n">
        <f aca="false">F86-H86</f>
        <v>730</v>
      </c>
      <c r="H86" s="9" t="n">
        <v>0</v>
      </c>
      <c r="I86" s="4"/>
      <c r="J86" s="12"/>
      <c r="K86" s="2" t="n">
        <v>311000.000000007</v>
      </c>
    </row>
    <row r="87" customFormat="false" ht="12.8" hidden="false" customHeight="false" outlineLevel="0" collapsed="false">
      <c r="A87" s="0" t="n">
        <v>28</v>
      </c>
      <c r="B87" s="11" t="n">
        <v>41671</v>
      </c>
      <c r="C87" s="7" t="n">
        <f aca="false">K87*0.96</f>
        <v>284351.999999997</v>
      </c>
      <c r="D87" s="3" t="s">
        <v>10</v>
      </c>
      <c r="E87" s="8" t="n">
        <f aca="false">IF(D87="totale",(C87/(A87*24))/F87,IF(D87="marché libre",(C87/(A87*24))/G87,"spécifier histo"))</f>
        <v>0.579647749510757</v>
      </c>
      <c r="F87" s="9" t="n">
        <v>730</v>
      </c>
      <c r="G87" s="9" t="n">
        <f aca="false">F87-H87</f>
        <v>730</v>
      </c>
      <c r="H87" s="9" t="n">
        <v>0</v>
      </c>
      <c r="I87" s="4"/>
      <c r="J87" s="12"/>
      <c r="K87" s="2" t="n">
        <v>296199.999999997</v>
      </c>
    </row>
    <row r="88" customFormat="false" ht="12.8" hidden="false" customHeight="false" outlineLevel="0" collapsed="false">
      <c r="A88" s="0" t="n">
        <v>31</v>
      </c>
      <c r="B88" s="6" t="n">
        <v>41699</v>
      </c>
      <c r="C88" s="7" t="n">
        <f aca="false">K88*0.96</f>
        <v>314304.000000009</v>
      </c>
      <c r="D88" s="3" t="s">
        <v>10</v>
      </c>
      <c r="E88" s="8" t="n">
        <f aca="false">IF(D88="totale",(C88/(A88*24))/F88,IF(D88="marché libre",(C88/(A88*24))/G88,"spécifier histo"))</f>
        <v>0.578700839593476</v>
      </c>
      <c r="F88" s="9" t="n">
        <v>730</v>
      </c>
      <c r="G88" s="9" t="n">
        <f aca="false">F88-H88</f>
        <v>730</v>
      </c>
      <c r="H88" s="9" t="n">
        <v>0</v>
      </c>
      <c r="I88" s="4"/>
      <c r="J88" s="12"/>
      <c r="K88" s="2" t="n">
        <v>327400.000000009</v>
      </c>
    </row>
    <row r="89" customFormat="false" ht="12.8" hidden="false" customHeight="false" outlineLevel="0" collapsed="false">
      <c r="A89" s="0" t="n">
        <v>30</v>
      </c>
      <c r="B89" s="11" t="n">
        <v>41730</v>
      </c>
      <c r="C89" s="7" t="n">
        <f aca="false">K89*0.96</f>
        <v>423264.000000009</v>
      </c>
      <c r="D89" s="3" t="s">
        <v>10</v>
      </c>
      <c r="E89" s="8" t="n">
        <f aca="false">IF(D89="totale",(C89/(A89*24))/F89,IF(D89="marché libre",(C89/(A89*24))/G89,"spécifier histo"))</f>
        <v>0.805296803652984</v>
      </c>
      <c r="F89" s="9" t="n">
        <v>730</v>
      </c>
      <c r="G89" s="9" t="n">
        <f aca="false">F89-H89</f>
        <v>730</v>
      </c>
      <c r="H89" s="9" t="n">
        <v>0</v>
      </c>
      <c r="I89" s="4"/>
      <c r="J89" s="12"/>
      <c r="K89" s="2" t="n">
        <v>440900.000000009</v>
      </c>
    </row>
    <row r="90" customFormat="false" ht="12.8" hidden="false" customHeight="false" outlineLevel="0" collapsed="false">
      <c r="A90" s="0" t="n">
        <v>31</v>
      </c>
      <c r="B90" s="6" t="n">
        <v>41760</v>
      </c>
      <c r="C90" s="7" t="n">
        <f aca="false">K90*0.96</f>
        <v>507360.000000007</v>
      </c>
      <c r="D90" s="3" t="s">
        <v>10</v>
      </c>
      <c r="E90" s="8" t="n">
        <f aca="false">IF(D90="totale",(C90/(A90*24))/F90,IF(D90="marché libre",(C90/(A90*24))/G90,"spécifier histo"))</f>
        <v>0.93415819708353</v>
      </c>
      <c r="F90" s="9" t="n">
        <v>730</v>
      </c>
      <c r="G90" s="9" t="n">
        <f aca="false">F90-H90</f>
        <v>730</v>
      </c>
      <c r="H90" s="9" t="n">
        <v>0</v>
      </c>
      <c r="I90" s="4"/>
      <c r="J90" s="12"/>
      <c r="K90" s="2" t="n">
        <v>528500.000000007</v>
      </c>
    </row>
    <row r="91" customFormat="false" ht="12.8" hidden="false" customHeight="false" outlineLevel="0" collapsed="false">
      <c r="A91" s="0" t="n">
        <v>30</v>
      </c>
      <c r="B91" s="11" t="n">
        <v>41791</v>
      </c>
      <c r="C91" s="7" t="n">
        <f aca="false">K91*0.96</f>
        <v>496511.999999997</v>
      </c>
      <c r="D91" s="3" t="s">
        <v>10</v>
      </c>
      <c r="E91" s="8" t="n">
        <f aca="false">IF(D91="totale",(C91/(A91*24))/F91,IF(D91="marché libre",(C91/(A91*24))/G91,"spécifier histo"))</f>
        <v>0.94465753424657</v>
      </c>
      <c r="F91" s="9" t="n">
        <v>730</v>
      </c>
      <c r="G91" s="9" t="n">
        <f aca="false">F91-H91</f>
        <v>730</v>
      </c>
      <c r="H91" s="9" t="n">
        <v>0</v>
      </c>
      <c r="I91" s="4"/>
      <c r="J91" s="12"/>
      <c r="K91" s="2" t="n">
        <v>517199.999999997</v>
      </c>
    </row>
    <row r="92" customFormat="false" ht="12.8" hidden="false" customHeight="false" outlineLevel="0" collapsed="false">
      <c r="A92" s="0" t="n">
        <v>31</v>
      </c>
      <c r="B92" s="6" t="n">
        <v>41821</v>
      </c>
      <c r="C92" s="7" t="n">
        <f aca="false">K92*0.96</f>
        <v>514176.000000006</v>
      </c>
      <c r="D92" s="3" t="s">
        <v>10</v>
      </c>
      <c r="E92" s="8" t="n">
        <f aca="false">IF(D92="totale",(C92/(A92*24))/F92,IF(D92="marché libre",(C92/(A92*24))/G92,"spécifier histo"))</f>
        <v>0.946707909854187</v>
      </c>
      <c r="F92" s="9" t="n">
        <v>730</v>
      </c>
      <c r="G92" s="9" t="n">
        <f aca="false">F92-H92</f>
        <v>730</v>
      </c>
      <c r="H92" s="9" t="n">
        <v>0</v>
      </c>
      <c r="I92" s="4"/>
      <c r="J92" s="12"/>
      <c r="K92" s="2" t="n">
        <v>535600.000000006</v>
      </c>
    </row>
    <row r="93" customFormat="false" ht="12.8" hidden="false" customHeight="false" outlineLevel="0" collapsed="false">
      <c r="A93" s="0" t="n">
        <v>31</v>
      </c>
      <c r="B93" s="11" t="n">
        <v>41852</v>
      </c>
      <c r="C93" s="7" t="n">
        <f aca="false">K93*0.96</f>
        <v>357984.000000009</v>
      </c>
      <c r="D93" s="3" t="s">
        <v>10</v>
      </c>
      <c r="E93" s="8" t="n">
        <f aca="false">IF(D93="totale",(C93/(A93*24))/F93,IF(D93="marché libre",(C93/(A93*24))/G93,"spécifier histo"))</f>
        <v>0.659125055236428</v>
      </c>
      <c r="F93" s="9" t="n">
        <v>730</v>
      </c>
      <c r="G93" s="9" t="n">
        <f aca="false">F93-H93</f>
        <v>730</v>
      </c>
      <c r="H93" s="9" t="n">
        <v>0</v>
      </c>
      <c r="I93" s="4"/>
      <c r="J93" s="12"/>
      <c r="K93" s="2" t="n">
        <v>372900.000000009</v>
      </c>
    </row>
    <row r="94" customFormat="false" ht="12.8" hidden="false" customHeight="false" outlineLevel="0" collapsed="false">
      <c r="A94" s="0" t="n">
        <v>30</v>
      </c>
      <c r="B94" s="6" t="n">
        <v>41883</v>
      </c>
      <c r="C94" s="7" t="n">
        <f aca="false">K94*0.96</f>
        <v>204095.999999999</v>
      </c>
      <c r="D94" s="3" t="s">
        <v>10</v>
      </c>
      <c r="E94" s="8" t="n">
        <f aca="false">IF(D94="totale",(C94/(A94*24))/F94,IF(D94="marché libre",(C94/(A94*24))/G94,"spécifier histo"))</f>
        <v>0.388310502283103</v>
      </c>
      <c r="F94" s="9" t="n">
        <v>730</v>
      </c>
      <c r="G94" s="9" t="n">
        <f aca="false">F94-H94</f>
        <v>730</v>
      </c>
      <c r="H94" s="9" t="n">
        <v>0</v>
      </c>
      <c r="I94" s="4"/>
      <c r="J94" s="12"/>
      <c r="K94" s="2" t="n">
        <v>212599.999999999</v>
      </c>
    </row>
    <row r="95" customFormat="false" ht="12.8" hidden="false" customHeight="false" outlineLevel="0" collapsed="false">
      <c r="A95" s="0" t="n">
        <v>31</v>
      </c>
      <c r="B95" s="11" t="n">
        <v>41913</v>
      </c>
      <c r="C95" s="7" t="n">
        <f aca="false">K95*0.96</f>
        <v>136223.999999994</v>
      </c>
      <c r="D95" s="3" t="s">
        <v>10</v>
      </c>
      <c r="E95" s="8" t="n">
        <f aca="false">IF(D95="totale",(C95/(A95*24))/F95,IF(D95="marché libre",(C95/(A95*24))/G95,"spécifier histo"))</f>
        <v>0.250817498895261</v>
      </c>
      <c r="F95" s="9" t="n">
        <v>730</v>
      </c>
      <c r="G95" s="9" t="n">
        <f aca="false">F95-H95</f>
        <v>730</v>
      </c>
      <c r="H95" s="9" t="n">
        <v>0</v>
      </c>
      <c r="I95" s="4"/>
      <c r="J95" s="12"/>
      <c r="K95" s="2" t="n">
        <v>141899.999999994</v>
      </c>
    </row>
    <row r="96" customFormat="false" ht="12.8" hidden="false" customHeight="false" outlineLevel="0" collapsed="false">
      <c r="A96" s="0" t="n">
        <v>30</v>
      </c>
      <c r="B96" s="6" t="n">
        <v>41944</v>
      </c>
      <c r="C96" s="7" t="n">
        <f aca="false">K96*0.96</f>
        <v>204000</v>
      </c>
      <c r="D96" s="3" t="s">
        <v>10</v>
      </c>
      <c r="E96" s="8" t="n">
        <f aca="false">IF(D96="totale",(C96/(A96*24))/F96,IF(D96="marché libre",(C96/(A96*24))/G96,"spécifier histo"))</f>
        <v>0.388127853881278</v>
      </c>
      <c r="F96" s="9" t="n">
        <v>730</v>
      </c>
      <c r="G96" s="9" t="n">
        <f aca="false">F96-H96</f>
        <v>730</v>
      </c>
      <c r="H96" s="9" t="n">
        <v>0</v>
      </c>
      <c r="I96" s="4"/>
      <c r="J96" s="12"/>
      <c r="K96" s="2" t="n">
        <v>212500</v>
      </c>
    </row>
    <row r="97" customFormat="false" ht="12.8" hidden="false" customHeight="false" outlineLevel="0" collapsed="false">
      <c r="A97" s="0" t="n">
        <v>31</v>
      </c>
      <c r="B97" s="11" t="n">
        <v>41974</v>
      </c>
      <c r="C97" s="7" t="n">
        <f aca="false">K97*0.96</f>
        <v>197663.999999994</v>
      </c>
      <c r="D97" s="3" t="s">
        <v>10</v>
      </c>
      <c r="E97" s="8" t="n">
        <f aca="false">IF(D97="totale",(C97/(A97*24))/F97,IF(D97="marché libre",(C97/(A97*24))/G97,"spécifier histo"))</f>
        <v>0.363941670349084</v>
      </c>
      <c r="F97" s="9" t="n">
        <v>730</v>
      </c>
      <c r="G97" s="9" t="n">
        <f aca="false">F97-H97</f>
        <v>730</v>
      </c>
      <c r="H97" s="9" t="n">
        <v>0</v>
      </c>
      <c r="I97" s="4"/>
      <c r="J97" s="12"/>
      <c r="K97" s="2" t="n">
        <v>205899.999999994</v>
      </c>
    </row>
    <row r="98" customFormat="false" ht="12.8" hidden="false" customHeight="false" outlineLevel="0" collapsed="false">
      <c r="A98" s="0" t="n">
        <v>31</v>
      </c>
      <c r="B98" s="6" t="n">
        <v>42005</v>
      </c>
      <c r="C98" s="7" t="n">
        <f aca="false">K98*0.96</f>
        <v>228767.999999988</v>
      </c>
      <c r="D98" s="3" t="s">
        <v>10</v>
      </c>
      <c r="E98" s="8" t="n">
        <f aca="false">IF(D98="totale",(C98/(A98*24))/F98,IF(D98="marché libre",(C98/(A98*24))/G98,"spécifier histo"))</f>
        <v>0.42121078214757</v>
      </c>
      <c r="F98" s="9" t="n">
        <v>730</v>
      </c>
      <c r="G98" s="9" t="n">
        <f aca="false">F98-H98</f>
        <v>730</v>
      </c>
      <c r="H98" s="9" t="n">
        <v>0</v>
      </c>
      <c r="I98" s="4"/>
      <c r="J98" s="12"/>
      <c r="K98" s="2" t="n">
        <v>238299.999999988</v>
      </c>
    </row>
    <row r="99" customFormat="false" ht="12.8" hidden="false" customHeight="false" outlineLevel="0" collapsed="false">
      <c r="A99" s="0" t="n">
        <v>28</v>
      </c>
      <c r="B99" s="11" t="n">
        <v>42036</v>
      </c>
      <c r="C99" s="7" t="n">
        <f aca="false">K99*0.96</f>
        <v>240191.99999999</v>
      </c>
      <c r="D99" s="3" t="s">
        <v>10</v>
      </c>
      <c r="E99" s="8" t="n">
        <f aca="false">IF(D99="totale",(C99/(A99*24))/F99,IF(D99="marché libre",(C99/(A99*24))/G99,"spécifier histo"))</f>
        <v>0.489628180039119</v>
      </c>
      <c r="F99" s="9" t="n">
        <v>730</v>
      </c>
      <c r="G99" s="9" t="n">
        <f aca="false">F99-H99</f>
        <v>730</v>
      </c>
      <c r="H99" s="9" t="n">
        <v>0</v>
      </c>
      <c r="I99" s="4"/>
      <c r="J99" s="12"/>
      <c r="K99" s="2" t="n">
        <v>250199.99999999</v>
      </c>
    </row>
    <row r="100" customFormat="false" ht="12.8" hidden="false" customHeight="false" outlineLevel="0" collapsed="false">
      <c r="A100" s="0" t="n">
        <v>31</v>
      </c>
      <c r="B100" s="6" t="n">
        <v>42064</v>
      </c>
      <c r="C100" s="7" t="n">
        <f aca="false">K100*0.96</f>
        <v>258911.999999997</v>
      </c>
      <c r="D100" s="3" t="s">
        <v>10</v>
      </c>
      <c r="E100" s="8" t="n">
        <f aca="false">IF(D100="totale",(C100/(A100*24))/F100,IF(D100="marché libre",(C100/(A100*24))/G100,"spécifier histo"))</f>
        <v>0.476712328767118</v>
      </c>
      <c r="F100" s="9" t="n">
        <v>730</v>
      </c>
      <c r="G100" s="9" t="n">
        <f aca="false">F100-H100</f>
        <v>730</v>
      </c>
      <c r="H100" s="9" t="n">
        <v>0</v>
      </c>
      <c r="I100" s="4"/>
      <c r="J100" s="12"/>
      <c r="K100" s="2" t="n">
        <v>269699.999999997</v>
      </c>
    </row>
    <row r="101" customFormat="false" ht="12.8" hidden="false" customHeight="false" outlineLevel="0" collapsed="false">
      <c r="A101" s="0" t="n">
        <v>30</v>
      </c>
      <c r="B101" s="11" t="n">
        <v>42095</v>
      </c>
      <c r="C101" s="7" t="n">
        <f aca="false">K101*0.96</f>
        <v>400991.999999997</v>
      </c>
      <c r="D101" s="3" t="s">
        <v>10</v>
      </c>
      <c r="E101" s="8" t="n">
        <f aca="false">IF(D101="totale",(C101/(A101*24))/F101,IF(D101="marché libre",(C101/(A101*24))/G101,"spécifier histo"))</f>
        <v>0.762922374429218</v>
      </c>
      <c r="F101" s="9" t="n">
        <v>730</v>
      </c>
      <c r="G101" s="9" t="n">
        <f aca="false">F101-H101</f>
        <v>730</v>
      </c>
      <c r="H101" s="9" t="n">
        <v>0</v>
      </c>
      <c r="I101" s="4"/>
      <c r="J101" s="12"/>
      <c r="K101" s="2" t="n">
        <v>417699.999999997</v>
      </c>
    </row>
    <row r="102" customFormat="false" ht="12.8" hidden="false" customHeight="false" outlineLevel="0" collapsed="false">
      <c r="A102" s="0" t="n">
        <v>31</v>
      </c>
      <c r="B102" s="6" t="n">
        <v>42125</v>
      </c>
      <c r="C102" s="7" t="n">
        <f aca="false">K102*0.96</f>
        <v>482592.000000018</v>
      </c>
      <c r="D102" s="3" t="s">
        <v>10</v>
      </c>
      <c r="E102" s="8" t="n">
        <f aca="false">IF(D102="totale",(C102/(A102*24))/F102,IF(D102="marché libre",(C102/(A102*24))/G102,"spécifier histo"))</f>
        <v>0.888555015466229</v>
      </c>
      <c r="F102" s="9" t="n">
        <v>730</v>
      </c>
      <c r="G102" s="9" t="n">
        <f aca="false">F102-H102</f>
        <v>730</v>
      </c>
      <c r="H102" s="9" t="n">
        <v>0</v>
      </c>
      <c r="I102" s="4"/>
      <c r="J102" s="12"/>
      <c r="K102" s="2" t="n">
        <v>502700.000000019</v>
      </c>
    </row>
    <row r="103" customFormat="false" ht="12.8" hidden="false" customHeight="false" outlineLevel="0" collapsed="false">
      <c r="A103" s="0" t="n">
        <v>30</v>
      </c>
      <c r="B103" s="11" t="n">
        <v>42156</v>
      </c>
      <c r="C103" s="7" t="n">
        <f aca="false">K103*0.96</f>
        <v>478560.000000021</v>
      </c>
      <c r="D103" s="3" t="s">
        <v>10</v>
      </c>
      <c r="E103" s="8" t="n">
        <f aca="false">IF(D103="totale",(C103/(A103*24))/F103,IF(D103="marché libre",(C103/(A103*24))/G103,"spécifier histo"))</f>
        <v>0.910502283105063</v>
      </c>
      <c r="F103" s="9" t="n">
        <v>730</v>
      </c>
      <c r="G103" s="9" t="n">
        <f aca="false">F103-H103</f>
        <v>730</v>
      </c>
      <c r="H103" s="9" t="n">
        <v>0</v>
      </c>
      <c r="I103" s="4"/>
      <c r="J103" s="12"/>
      <c r="K103" s="2" t="n">
        <v>498500.000000022</v>
      </c>
    </row>
    <row r="104" customFormat="false" ht="12.8" hidden="false" customHeight="false" outlineLevel="0" collapsed="false">
      <c r="A104" s="0" t="n">
        <v>31</v>
      </c>
      <c r="B104" s="6" t="n">
        <v>42186</v>
      </c>
      <c r="C104" s="7" t="n">
        <f aca="false">K104*0.96</f>
        <v>300960</v>
      </c>
      <c r="D104" s="3" t="s">
        <v>10</v>
      </c>
      <c r="E104" s="8" t="n">
        <f aca="false">IF(D104="totale",(C104/(A104*24))/F104,IF(D104="marché libre",(C104/(A104*24))/G104,"spécifier histo"))</f>
        <v>0.554131683605833</v>
      </c>
      <c r="F104" s="9" t="n">
        <v>730</v>
      </c>
      <c r="G104" s="9" t="n">
        <f aca="false">F104-H104</f>
        <v>730</v>
      </c>
      <c r="H104" s="9" t="n">
        <v>0</v>
      </c>
      <c r="I104" s="4"/>
      <c r="J104" s="12"/>
      <c r="K104" s="2" t="n">
        <v>313500</v>
      </c>
    </row>
    <row r="105" customFormat="false" ht="12.8" hidden="false" customHeight="false" outlineLevel="0" collapsed="false">
      <c r="A105" s="0" t="n">
        <v>31</v>
      </c>
      <c r="B105" s="11" t="n">
        <v>42217</v>
      </c>
      <c r="C105" s="7" t="n">
        <f aca="false">K105*0.96</f>
        <v>220320.000000021</v>
      </c>
      <c r="D105" s="3" t="s">
        <v>10</v>
      </c>
      <c r="E105" s="8" t="n">
        <f aca="false">IF(D105="totale",(C105/(A105*24))/F105,IF(D105="marché libre",(C105/(A105*24))/G105,"spécifier histo"))</f>
        <v>0.40565620857273</v>
      </c>
      <c r="F105" s="9" t="n">
        <v>730</v>
      </c>
      <c r="G105" s="9" t="n">
        <f aca="false">F105-H105</f>
        <v>730</v>
      </c>
      <c r="H105" s="9" t="n">
        <v>0</v>
      </c>
      <c r="I105" s="4"/>
      <c r="J105" s="12"/>
      <c r="K105" s="2" t="n">
        <v>229500.000000022</v>
      </c>
    </row>
    <row r="106" customFormat="false" ht="12.8" hidden="false" customHeight="false" outlineLevel="0" collapsed="false">
      <c r="A106" s="0" t="n">
        <v>30</v>
      </c>
      <c r="B106" s="6" t="n">
        <v>42248</v>
      </c>
      <c r="C106" s="7" t="n">
        <f aca="false">K106*0.96</f>
        <v>220511.999999984</v>
      </c>
      <c r="D106" s="3" t="s">
        <v>10</v>
      </c>
      <c r="E106" s="8" t="n">
        <f aca="false">IF(D106="totale",(C106/(A106*24))/F106,IF(D106="marché libre",(C106/(A106*24))/G106,"spécifier histo"))</f>
        <v>0.419543378995403</v>
      </c>
      <c r="F106" s="9" t="n">
        <v>730</v>
      </c>
      <c r="G106" s="9" t="n">
        <f aca="false">F106-H106</f>
        <v>730</v>
      </c>
      <c r="H106" s="9" t="n">
        <v>0</v>
      </c>
      <c r="I106" s="4"/>
      <c r="J106" s="12"/>
      <c r="K106" s="2" t="n">
        <v>229699.999999983</v>
      </c>
    </row>
    <row r="107" customFormat="false" ht="12.8" hidden="false" customHeight="false" outlineLevel="0" collapsed="false">
      <c r="A107" s="0" t="n">
        <v>31</v>
      </c>
      <c r="B107" s="11" t="n">
        <v>42278</v>
      </c>
      <c r="C107" s="7" t="n">
        <f aca="false">K107*0.96</f>
        <v>322080</v>
      </c>
      <c r="D107" s="3" t="s">
        <v>10</v>
      </c>
      <c r="E107" s="8" t="n">
        <f aca="false">IF(D107="totale",(C107/(A107*24))/F107,IF(D107="marché libre",(C107/(A107*24))/G107,"spécifier histo"))</f>
        <v>0.593018117543084</v>
      </c>
      <c r="F107" s="9" t="n">
        <v>730</v>
      </c>
      <c r="G107" s="9" t="n">
        <f aca="false">F107-H107</f>
        <v>730</v>
      </c>
      <c r="H107" s="9" t="n">
        <v>0</v>
      </c>
      <c r="I107" s="4"/>
      <c r="J107" s="12"/>
      <c r="K107" s="2" t="n">
        <v>335500</v>
      </c>
    </row>
    <row r="108" customFormat="false" ht="12.8" hidden="false" customHeight="false" outlineLevel="0" collapsed="false">
      <c r="A108" s="0" t="n">
        <v>30</v>
      </c>
      <c r="B108" s="6" t="n">
        <v>42309</v>
      </c>
      <c r="C108" s="7" t="n">
        <f aca="false">K108*0.96</f>
        <v>230592.000000018</v>
      </c>
      <c r="D108" s="3" t="s">
        <v>10</v>
      </c>
      <c r="E108" s="8" t="n">
        <f aca="false">IF(D108="totale",(C108/(A108*24))/F108,IF(D108="marché libre",(C108/(A108*24))/G108,"spécifier histo"))</f>
        <v>0.438721461187249</v>
      </c>
      <c r="F108" s="9" t="n">
        <v>730</v>
      </c>
      <c r="G108" s="9" t="n">
        <f aca="false">F108-H108</f>
        <v>730</v>
      </c>
      <c r="H108" s="9" t="n">
        <v>0</v>
      </c>
      <c r="I108" s="4"/>
      <c r="J108" s="12"/>
      <c r="K108" s="2" t="n">
        <v>240200.000000019</v>
      </c>
    </row>
    <row r="109" customFormat="false" ht="12.8" hidden="false" customHeight="false" outlineLevel="0" collapsed="false">
      <c r="A109" s="0" t="n">
        <v>31</v>
      </c>
      <c r="B109" s="11" t="n">
        <v>42339</v>
      </c>
      <c r="C109" s="7" t="n">
        <f aca="false">K109*0.96</f>
        <v>151680</v>
      </c>
      <c r="D109" s="3" t="s">
        <v>10</v>
      </c>
      <c r="E109" s="8" t="n">
        <f aca="false">IF(D109="totale",(C109/(A109*24))/F109,IF(D109="marché libre",(C109/(A109*24))/G109,"spécifier histo"))</f>
        <v>0.279275298276624</v>
      </c>
      <c r="F109" s="9" t="n">
        <v>730</v>
      </c>
      <c r="G109" s="9" t="n">
        <f aca="false">F109-H109</f>
        <v>730</v>
      </c>
      <c r="H109" s="9" t="n">
        <v>0</v>
      </c>
      <c r="I109" s="4"/>
      <c r="J109" s="12"/>
      <c r="K109" s="2" t="n">
        <v>158000</v>
      </c>
    </row>
    <row r="110" customFormat="false" ht="12.8" hidden="false" customHeight="false" outlineLevel="0" collapsed="false">
      <c r="A110" s="0" t="n">
        <v>31</v>
      </c>
      <c r="B110" s="6" t="n">
        <v>42370</v>
      </c>
      <c r="C110" s="7" t="n">
        <f aca="false">K110*0.96</f>
        <v>248256</v>
      </c>
      <c r="D110" s="3" t="s">
        <v>10</v>
      </c>
      <c r="E110" s="8" t="n">
        <f aca="false">IF(D110="totale",(C110/(A110*24))/F110,IF(D110="marché libre",(C110/(A110*24))/G110,"spécifier histo"))</f>
        <v>0.457092355280601</v>
      </c>
      <c r="F110" s="9" t="n">
        <v>730</v>
      </c>
      <c r="G110" s="9" t="n">
        <f aca="false">F110-H110</f>
        <v>730</v>
      </c>
      <c r="H110" s="9" t="n">
        <v>0</v>
      </c>
      <c r="I110" s="4"/>
      <c r="J110" s="12"/>
      <c r="K110" s="4" t="n">
        <v>258600</v>
      </c>
    </row>
    <row r="111" customFormat="false" ht="12.8" hidden="false" customHeight="false" outlineLevel="0" collapsed="false">
      <c r="A111" s="0" t="n">
        <v>28</v>
      </c>
      <c r="B111" s="11" t="n">
        <v>42401</v>
      </c>
      <c r="C111" s="7" t="n">
        <f aca="false">K111*0.96</f>
        <v>389952</v>
      </c>
      <c r="D111" s="3" t="s">
        <v>10</v>
      </c>
      <c r="E111" s="8" t="n">
        <f aca="false">IF(D111="totale",(C111/(A111*24))/F111,IF(D111="marché libre",(C111/(A111*24))/G111,"spécifier histo"))</f>
        <v>0.794911937377691</v>
      </c>
      <c r="F111" s="9" t="n">
        <v>730</v>
      </c>
      <c r="G111" s="9" t="n">
        <f aca="false">F111-H111</f>
        <v>730</v>
      </c>
      <c r="H111" s="9" t="n">
        <v>0</v>
      </c>
      <c r="I111" s="4"/>
      <c r="J111" s="12"/>
      <c r="K111" s="4" t="n">
        <v>406200</v>
      </c>
    </row>
    <row r="112" customFormat="false" ht="12.8" hidden="false" customHeight="false" outlineLevel="0" collapsed="false">
      <c r="A112" s="0" t="n">
        <v>31</v>
      </c>
      <c r="B112" s="6" t="n">
        <v>42430</v>
      </c>
      <c r="C112" s="7" t="n">
        <f aca="false">K112*0.96</f>
        <v>154080</v>
      </c>
      <c r="D112" s="3" t="s">
        <v>10</v>
      </c>
      <c r="E112" s="8" t="n">
        <f aca="false">IF(D112="totale",(C112/(A112*24))/F112,IF(D112="marché libre",(C112/(A112*24))/G112,"spécifier histo"))</f>
        <v>0.283694211224039</v>
      </c>
      <c r="F112" s="9" t="n">
        <v>730</v>
      </c>
      <c r="G112" s="9" t="n">
        <f aca="false">F112-H112</f>
        <v>730</v>
      </c>
      <c r="H112" s="9" t="n">
        <v>0</v>
      </c>
      <c r="I112" s="4"/>
      <c r="J112" s="12"/>
      <c r="K112" s="4" t="n">
        <v>160500</v>
      </c>
    </row>
    <row r="113" customFormat="false" ht="23.85" hidden="false" customHeight="false" outlineLevel="0" collapsed="false">
      <c r="A113" s="0" t="n">
        <v>30</v>
      </c>
      <c r="B113" s="11" t="n">
        <v>42461</v>
      </c>
      <c r="C113" s="7" t="n">
        <f aca="false">K113*0.96</f>
        <v>33120</v>
      </c>
      <c r="D113" s="3" t="s">
        <v>10</v>
      </c>
      <c r="E113" s="8" t="n">
        <f aca="false">IF(D113="totale",(C113/(A113*24))/F113,IF(D113="marché libre",(C113/(A113*24))/G113,"spécifier histo"))</f>
        <v>0.063013698630137</v>
      </c>
      <c r="F113" s="9" t="n">
        <v>730</v>
      </c>
      <c r="G113" s="9" t="n">
        <f aca="false">F113-H113</f>
        <v>730</v>
      </c>
      <c r="H113" s="9" t="n">
        <v>0</v>
      </c>
      <c r="I113" s="4" t="s">
        <v>11</v>
      </c>
      <c r="J113" s="12"/>
      <c r="K113" s="4" t="n">
        <v>34500</v>
      </c>
    </row>
    <row r="114" customFormat="false" ht="12.8" hidden="false" customHeight="false" outlineLevel="0" collapsed="false">
      <c r="A114" s="0" t="n">
        <v>31</v>
      </c>
      <c r="B114" s="6" t="n">
        <v>42491</v>
      </c>
      <c r="C114" s="7" t="n">
        <f aca="false">K114*0.96</f>
        <v>478848</v>
      </c>
      <c r="D114" s="3" t="s">
        <v>10</v>
      </c>
      <c r="E114" s="8" t="n">
        <f aca="false">IF(D114="totale",(C114/(A114*24))/F114,IF(D114="marché libre",(C114/(A114*24))/G114,"spécifier histo"))</f>
        <v>0.881661511268228</v>
      </c>
      <c r="F114" s="9" t="n">
        <v>730</v>
      </c>
      <c r="G114" s="9" t="n">
        <f aca="false">F114-H114</f>
        <v>730</v>
      </c>
      <c r="H114" s="9" t="n">
        <v>0</v>
      </c>
      <c r="I114" s="4"/>
      <c r="J114" s="12"/>
      <c r="K114" s="4" t="n">
        <v>498800</v>
      </c>
    </row>
    <row r="115" customFormat="false" ht="12.8" hidden="false" customHeight="false" outlineLevel="0" collapsed="false">
      <c r="A115" s="0" t="n">
        <v>30</v>
      </c>
      <c r="B115" s="11" t="n">
        <v>42522</v>
      </c>
      <c r="C115" s="7" t="n">
        <f aca="false">K115*0.96</f>
        <v>492384</v>
      </c>
      <c r="D115" s="3" t="s">
        <v>10</v>
      </c>
      <c r="E115" s="8" t="n">
        <f aca="false">IF(D115="totale",(C115/(A115*24))/F115,IF(D115="marché libre",(C115/(A115*24))/G115,"spécifier histo"))</f>
        <v>0.936803652968037</v>
      </c>
      <c r="F115" s="9" t="n">
        <v>730</v>
      </c>
      <c r="G115" s="9" t="n">
        <f aca="false">F115-H115</f>
        <v>730</v>
      </c>
      <c r="H115" s="9" t="n">
        <v>0</v>
      </c>
      <c r="I115" s="4"/>
      <c r="J115" s="12"/>
      <c r="K115" s="4" t="n">
        <v>512900</v>
      </c>
    </row>
    <row r="116" customFormat="false" ht="12.8" hidden="false" customHeight="false" outlineLevel="0" collapsed="false">
      <c r="A116" s="0" t="n">
        <v>31</v>
      </c>
      <c r="B116" s="6" t="n">
        <v>42552</v>
      </c>
      <c r="C116" s="7" t="n">
        <f aca="false">K116*0.96</f>
        <v>482208</v>
      </c>
      <c r="D116" s="3" t="s">
        <v>10</v>
      </c>
      <c r="E116" s="8" t="n">
        <f aca="false">IF(D116="totale",(C116/(A116*24))/F116,IF(D116="marché libre",(C116/(A116*24))/G116,"spécifier histo"))</f>
        <v>0.887847989394609</v>
      </c>
      <c r="F116" s="9" t="n">
        <v>730</v>
      </c>
      <c r="G116" s="9" t="n">
        <f aca="false">F116-H116</f>
        <v>730</v>
      </c>
      <c r="H116" s="9" t="n">
        <v>0</v>
      </c>
      <c r="I116" s="4"/>
      <c r="J116" s="12"/>
      <c r="K116" s="4" t="n">
        <v>502300</v>
      </c>
    </row>
    <row r="117" customFormat="false" ht="12.8" hidden="false" customHeight="false" outlineLevel="0" collapsed="false">
      <c r="A117" s="0" t="n">
        <v>31</v>
      </c>
      <c r="B117" s="11" t="n">
        <v>42583</v>
      </c>
      <c r="C117" s="7" t="n">
        <f aca="false">K117*0.96</f>
        <v>344352</v>
      </c>
      <c r="D117" s="3" t="s">
        <v>10</v>
      </c>
      <c r="E117" s="8" t="n">
        <f aca="false">IF(D117="totale",(C117/(A117*24))/F117,IF(D117="marché libre",(C117/(A117*24))/G117,"spécifier histo"))</f>
        <v>0.634025629695095</v>
      </c>
      <c r="F117" s="9" t="n">
        <v>730</v>
      </c>
      <c r="G117" s="9" t="n">
        <f aca="false">F117-H117</f>
        <v>730</v>
      </c>
      <c r="H117" s="9" t="n">
        <v>0</v>
      </c>
      <c r="I117" s="4"/>
      <c r="J117" s="12"/>
      <c r="K117" s="4" t="n">
        <v>358700</v>
      </c>
    </row>
    <row r="118" customFormat="false" ht="12.8" hidden="false" customHeight="false" outlineLevel="0" collapsed="false">
      <c r="A118" s="0" t="n">
        <v>30</v>
      </c>
      <c r="B118" s="6" t="n">
        <v>42614</v>
      </c>
      <c r="C118" s="7" t="n">
        <f aca="false">K118*0.96</f>
        <v>233376</v>
      </c>
      <c r="D118" s="3" t="s">
        <v>10</v>
      </c>
      <c r="E118" s="8" t="n">
        <f aca="false">IF(D118="totale",(C118/(A118*24))/F118,IF(D118="marché libre",(C118/(A118*24))/G118,"spécifier histo"))</f>
        <v>0.444018264840183</v>
      </c>
      <c r="F118" s="9" t="n">
        <v>730</v>
      </c>
      <c r="G118" s="9" t="n">
        <f aca="false">F118-H118</f>
        <v>730</v>
      </c>
      <c r="H118" s="9" t="n">
        <v>0</v>
      </c>
      <c r="I118" s="4"/>
      <c r="J118" s="12"/>
      <c r="K118" s="4" t="n">
        <v>243100</v>
      </c>
    </row>
    <row r="119" customFormat="false" ht="12.8" hidden="false" customHeight="false" outlineLevel="0" collapsed="false">
      <c r="A119" s="0" t="n">
        <v>31</v>
      </c>
      <c r="B119" s="11" t="n">
        <v>42644</v>
      </c>
      <c r="C119" s="7" t="n">
        <f aca="false">K119*0.96</f>
        <v>99744</v>
      </c>
      <c r="D119" s="3" t="s">
        <v>10</v>
      </c>
      <c r="E119" s="8" t="n">
        <f aca="false">IF(D119="totale",(C119/(A119*24))/F119,IF(D119="marché libre",(C119/(A119*24))/G119,"spécifier histo"))</f>
        <v>0.183650022094565</v>
      </c>
      <c r="F119" s="9" t="n">
        <v>730</v>
      </c>
      <c r="G119" s="9" t="n">
        <f aca="false">F119-H119</f>
        <v>730</v>
      </c>
      <c r="H119" s="9" t="n">
        <v>0</v>
      </c>
      <c r="I119" s="4"/>
      <c r="J119" s="12"/>
      <c r="K119" s="4" t="n">
        <v>103900</v>
      </c>
    </row>
    <row r="120" customFormat="false" ht="68.65" hidden="false" customHeight="false" outlineLevel="0" collapsed="false">
      <c r="A120" s="0" t="n">
        <v>30</v>
      </c>
      <c r="B120" s="6" t="n">
        <v>42675</v>
      </c>
      <c r="C120" s="7" t="n">
        <f aca="false">K120*0.96</f>
        <v>235584</v>
      </c>
      <c r="D120" s="3" t="s">
        <v>10</v>
      </c>
      <c r="E120" s="8" t="n">
        <f aca="false">IF(D120="totale",(C120/(A120*24))/F120,IF(D120="marché libre",(C120/(A120*24))/G120,"spécifier histo"))</f>
        <v>0.448219178082192</v>
      </c>
      <c r="F120" s="9" t="n">
        <v>730</v>
      </c>
      <c r="G120" s="9" t="n">
        <f aca="false">F120-H120</f>
        <v>730</v>
      </c>
      <c r="H120" s="9" t="n">
        <v>0</v>
      </c>
      <c r="I120" s="4" t="s">
        <v>12</v>
      </c>
      <c r="J120" s="12"/>
      <c r="K120" s="4" t="n">
        <v>245400</v>
      </c>
    </row>
    <row r="121" customFormat="false" ht="68.65" hidden="false" customHeight="false" outlineLevel="0" collapsed="false">
      <c r="A121" s="0" t="n">
        <v>31</v>
      </c>
      <c r="B121" s="11" t="n">
        <v>42705</v>
      </c>
      <c r="C121" s="7" t="n">
        <f aca="false">K121*0.96</f>
        <v>145824</v>
      </c>
      <c r="D121" s="3" t="s">
        <v>10</v>
      </c>
      <c r="E121" s="8" t="n">
        <f aca="false">C121/(G121*24*A121)</f>
        <v>0.268493150684932</v>
      </c>
      <c r="F121" s="9" t="n">
        <v>730</v>
      </c>
      <c r="G121" s="9" t="n">
        <f aca="false">F121-H121</f>
        <v>730</v>
      </c>
      <c r="H121" s="9" t="n">
        <v>0</v>
      </c>
      <c r="I121" s="4" t="s">
        <v>12</v>
      </c>
      <c r="J121" s="12"/>
      <c r="K121" s="4" t="n">
        <v>151900</v>
      </c>
    </row>
    <row r="122" customFormat="false" ht="12.8" hidden="false" customHeight="false" outlineLevel="0" collapsed="false">
      <c r="A122" s="0" t="n">
        <v>31</v>
      </c>
      <c r="B122" s="6" t="n">
        <v>42736</v>
      </c>
      <c r="C122" s="14" t="n">
        <f aca="false">K122*0.96</f>
        <v>231360</v>
      </c>
      <c r="D122" s="15" t="s">
        <v>10</v>
      </c>
      <c r="E122" s="16" t="n">
        <f aca="false">IF(D122="totale",(C122/(A122*24))/F122,IF(D122="marché libre",(C122/(A122*24))/G122,"spécifier histo"))</f>
        <v>0.4259832081308</v>
      </c>
      <c r="F122" s="17" t="n">
        <v>730</v>
      </c>
      <c r="G122" s="17" t="n">
        <f aca="false">F122-H122</f>
        <v>730</v>
      </c>
      <c r="H122" s="17" t="n">
        <v>0</v>
      </c>
      <c r="I122" s="4"/>
      <c r="J122" s="12"/>
      <c r="K122" s="4" t="n">
        <v>241000</v>
      </c>
    </row>
    <row r="123" customFormat="false" ht="12.8" hidden="false" customHeight="false" outlineLevel="0" collapsed="false">
      <c r="A123" s="0" t="n">
        <v>28</v>
      </c>
      <c r="B123" s="11" t="n">
        <v>42767</v>
      </c>
      <c r="C123" s="7" t="n">
        <f aca="false">K123*0.96</f>
        <v>139104</v>
      </c>
      <c r="D123" s="3" t="s">
        <v>10</v>
      </c>
      <c r="E123" s="8" t="n">
        <f aca="false">IF(D123="totale",(C123/(A123*24))/F123,IF(D123="marché libre",(C123/(A123*24))/G123,"spécifier histo"))</f>
        <v>0.283561643835616</v>
      </c>
      <c r="F123" s="9" t="n">
        <v>730</v>
      </c>
      <c r="G123" s="9" t="n">
        <f aca="false">F123-H123</f>
        <v>730</v>
      </c>
      <c r="H123" s="9" t="n">
        <v>0</v>
      </c>
      <c r="I123" s="4"/>
      <c r="J123" s="12"/>
      <c r="K123" s="4" t="n">
        <v>144900</v>
      </c>
    </row>
    <row r="124" customFormat="false" ht="12.8" hidden="false" customHeight="false" outlineLevel="0" collapsed="false">
      <c r="A124" s="0" t="n">
        <v>31</v>
      </c>
      <c r="B124" s="6" t="n">
        <v>42795</v>
      </c>
      <c r="C124" s="7" t="n">
        <f aca="false">K124*0.96</f>
        <v>239232</v>
      </c>
      <c r="D124" s="3" t="s">
        <v>10</v>
      </c>
      <c r="E124" s="8" t="n">
        <f aca="false">IF(D124="totale",(C124/(A124*24))/F124,IF(D124="marché libre",(C124/(A124*24))/G124,"spécifier histo"))</f>
        <v>0.440477242598321</v>
      </c>
      <c r="F124" s="9" t="n">
        <v>730</v>
      </c>
      <c r="G124" s="9" t="n">
        <f aca="false">F124-H124</f>
        <v>730</v>
      </c>
      <c r="H124" s="9" t="n">
        <v>0</v>
      </c>
      <c r="I124" s="4"/>
      <c r="J124" s="12"/>
      <c r="K124" s="4" t="n">
        <v>249200</v>
      </c>
    </row>
    <row r="125" customFormat="false" ht="12.8" hidden="false" customHeight="false" outlineLevel="0" collapsed="false">
      <c r="A125" s="0" t="n">
        <v>30</v>
      </c>
      <c r="B125" s="11" t="n">
        <v>42826</v>
      </c>
      <c r="C125" s="7" t="n">
        <f aca="false">K125*0.96</f>
        <v>199008</v>
      </c>
      <c r="D125" s="3" t="s">
        <v>10</v>
      </c>
      <c r="E125" s="8" t="n">
        <f aca="false">IF(D125="totale",(C125/(A125*24))/F125,IF(D125="marché libre",(C125/(A125*24))/G125,"spécifier histo"))</f>
        <v>0.378630136986301</v>
      </c>
      <c r="F125" s="9" t="n">
        <v>730</v>
      </c>
      <c r="G125" s="9" t="n">
        <f aca="false">F125-H125</f>
        <v>730</v>
      </c>
      <c r="H125" s="9" t="n">
        <v>0</v>
      </c>
      <c r="I125" s="4"/>
      <c r="J125" s="12"/>
      <c r="K125" s="4" t="n">
        <v>207300</v>
      </c>
    </row>
    <row r="126" customFormat="false" ht="12.8" hidden="false" customHeight="false" outlineLevel="0" collapsed="false">
      <c r="A126" s="0" t="n">
        <v>31</v>
      </c>
      <c r="B126" s="6" t="n">
        <v>42856</v>
      </c>
      <c r="C126" s="7" t="n">
        <f aca="false">K126*0.96</f>
        <v>433344</v>
      </c>
      <c r="D126" s="3" t="s">
        <v>10</v>
      </c>
      <c r="E126" s="8" t="n">
        <f aca="false">IF(D126="totale",(C126/(A126*24))/F126,IF(D126="marché libre",(C126/(A126*24))/G126,"spécifier histo"))</f>
        <v>0.797878921785241</v>
      </c>
      <c r="F126" s="9" t="n">
        <v>730</v>
      </c>
      <c r="G126" s="9" t="n">
        <f aca="false">F126-H126</f>
        <v>730</v>
      </c>
      <c r="H126" s="9" t="n">
        <v>0</v>
      </c>
      <c r="I126" s="4"/>
      <c r="J126" s="12"/>
      <c r="K126" s="4" t="n">
        <v>451400</v>
      </c>
    </row>
    <row r="127" customFormat="false" ht="12.8" hidden="false" customHeight="false" outlineLevel="0" collapsed="false">
      <c r="A127" s="0" t="n">
        <v>30</v>
      </c>
      <c r="B127" s="11" t="n">
        <v>42887</v>
      </c>
      <c r="C127" s="7" t="n">
        <f aca="false">K127*0.96</f>
        <v>457152</v>
      </c>
      <c r="D127" s="3" t="s">
        <v>10</v>
      </c>
      <c r="E127" s="8" t="n">
        <f aca="false">IF(D127="totale",(C127/(A127*24))/F127,IF(D127="marché libre",(C127/(A127*24))/G127,"spécifier histo"))</f>
        <v>0.869771689497717</v>
      </c>
      <c r="F127" s="9" t="n">
        <v>730</v>
      </c>
      <c r="G127" s="9" t="n">
        <f aca="false">F127-H127</f>
        <v>730</v>
      </c>
      <c r="H127" s="9" t="n">
        <v>0</v>
      </c>
      <c r="I127" s="4"/>
      <c r="J127" s="12"/>
      <c r="K127" s="4" t="n">
        <v>476200</v>
      </c>
    </row>
    <row r="128" customFormat="false" ht="12.8" hidden="false" customHeight="false" outlineLevel="0" collapsed="false">
      <c r="A128" s="0" t="n">
        <v>31</v>
      </c>
      <c r="B128" s="6" t="n">
        <v>42917</v>
      </c>
      <c r="C128" s="7" t="n">
        <f aca="false">K128*0.96</f>
        <v>348288</v>
      </c>
      <c r="D128" s="3" t="s">
        <v>10</v>
      </c>
      <c r="E128" s="8" t="n">
        <f aca="false">IF(D128="totale",(C128/(A128*24))/F128,IF(D128="marché libre",(C128/(A128*24))/G128,"spécifier histo"))</f>
        <v>0.641272646928856</v>
      </c>
      <c r="F128" s="9" t="n">
        <v>730</v>
      </c>
      <c r="G128" s="9" t="n">
        <f aca="false">F128-H128</f>
        <v>730</v>
      </c>
      <c r="H128" s="9" t="n">
        <v>0</v>
      </c>
      <c r="I128" s="4"/>
      <c r="J128" s="12"/>
      <c r="K128" s="4" t="n">
        <v>362800</v>
      </c>
    </row>
    <row r="129" customFormat="false" ht="12.8" hidden="false" customHeight="false" outlineLevel="0" collapsed="false">
      <c r="A129" s="0" t="n">
        <v>31</v>
      </c>
      <c r="B129" s="11" t="n">
        <v>42948</v>
      </c>
      <c r="C129" s="7" t="n">
        <f aca="false">K129*0.96</f>
        <v>237120</v>
      </c>
      <c r="D129" s="3" t="s">
        <v>10</v>
      </c>
      <c r="E129" s="8" t="n">
        <f aca="false">IF(D129="totale",(C129/(A129*24))/F129,IF(D129="marché libre",(C129/(A129*24))/G129,"spécifier histo"))</f>
        <v>0.436588599204596</v>
      </c>
      <c r="F129" s="9" t="n">
        <v>730</v>
      </c>
      <c r="G129" s="9" t="n">
        <f aca="false">F129-H129</f>
        <v>730</v>
      </c>
      <c r="H129" s="9" t="n">
        <v>0</v>
      </c>
      <c r="I129" s="4"/>
      <c r="J129" s="12"/>
      <c r="K129" s="4" t="n">
        <v>247000</v>
      </c>
    </row>
    <row r="130" customFormat="false" ht="12.8" hidden="false" customHeight="false" outlineLevel="0" collapsed="false">
      <c r="A130" s="0" t="n">
        <v>30</v>
      </c>
      <c r="B130" s="6" t="n">
        <v>42979</v>
      </c>
      <c r="C130" s="7" t="n">
        <f aca="false">K130*0.96</f>
        <v>221184</v>
      </c>
      <c r="D130" s="3" t="s">
        <v>10</v>
      </c>
      <c r="E130" s="8" t="n">
        <f aca="false">IF(D130="totale",(C130/(A130*24))/F130,IF(D130="marché libre",(C130/(A130*24))/G130,"spécifier histo"))</f>
        <v>0.420821917808219</v>
      </c>
      <c r="F130" s="9" t="n">
        <v>730</v>
      </c>
      <c r="G130" s="9" t="n">
        <f aca="false">F130-H130</f>
        <v>730</v>
      </c>
      <c r="H130" s="9" t="n">
        <v>0</v>
      </c>
      <c r="I130" s="4"/>
      <c r="J130" s="12"/>
      <c r="K130" s="4" t="n">
        <v>230400</v>
      </c>
    </row>
    <row r="131" customFormat="false" ht="12.8" hidden="false" customHeight="false" outlineLevel="0" collapsed="false">
      <c r="A131" s="0" t="n">
        <v>31</v>
      </c>
      <c r="B131" s="11" t="n">
        <v>43009</v>
      </c>
      <c r="C131" s="7" t="n">
        <f aca="false">K131*0.96</f>
        <v>114336</v>
      </c>
      <c r="D131" s="3" t="s">
        <v>10</v>
      </c>
      <c r="E131" s="8" t="n">
        <f aca="false">IF(D131="totale",(C131/(A131*24))/F131,IF(D131="marché libre",(C131/(A131*24))/G131,"spécifier histo"))</f>
        <v>0.210517012814848</v>
      </c>
      <c r="F131" s="9" t="n">
        <v>730</v>
      </c>
      <c r="G131" s="9" t="n">
        <f aca="false">F131-H131</f>
        <v>730</v>
      </c>
      <c r="H131" s="9" t="n">
        <v>0</v>
      </c>
      <c r="I131" s="4"/>
      <c r="J131" s="12"/>
      <c r="K131" s="4" t="n">
        <v>119100</v>
      </c>
    </row>
    <row r="132" customFormat="false" ht="12.8" hidden="false" customHeight="false" outlineLevel="0" collapsed="false">
      <c r="A132" s="0" t="n">
        <v>30</v>
      </c>
      <c r="B132" s="6" t="n">
        <v>43040</v>
      </c>
      <c r="C132" s="7" t="n">
        <f aca="false">K132*0.96</f>
        <v>251808</v>
      </c>
      <c r="D132" s="3" t="s">
        <v>10</v>
      </c>
      <c r="E132" s="8" t="n">
        <f aca="false">IF(D132="totale",(C132/(A132*24))/F132,IF(D132="marché libre",(C132/(A132*24))/G132,"spécifier histo"))</f>
        <v>0.479086757990868</v>
      </c>
      <c r="F132" s="9" t="n">
        <v>730</v>
      </c>
      <c r="G132" s="9" t="n">
        <f aca="false">F132-H132</f>
        <v>730</v>
      </c>
      <c r="H132" s="9" t="n">
        <v>0</v>
      </c>
      <c r="I132" s="4"/>
      <c r="J132" s="12"/>
      <c r="K132" s="4" t="n">
        <v>262300</v>
      </c>
    </row>
    <row r="133" customFormat="false" ht="12.8" hidden="false" customHeight="false" outlineLevel="0" collapsed="false">
      <c r="A133" s="0" t="n">
        <v>31</v>
      </c>
      <c r="B133" s="11" t="n">
        <v>43070</v>
      </c>
      <c r="C133" s="7" t="n">
        <f aca="false">K133*0.96</f>
        <v>236736</v>
      </c>
      <c r="D133" s="3" t="s">
        <v>10</v>
      </c>
      <c r="E133" s="8" t="n">
        <f aca="false">IF(D133="totale",(C133/(A133*24))/F133,IF(D133="marché libre",(C133/(A133*24))/G133,"spécifier histo"))</f>
        <v>0.435881573133009</v>
      </c>
      <c r="F133" s="9" t="n">
        <v>730</v>
      </c>
      <c r="G133" s="9" t="n">
        <f aca="false">F133-H133</f>
        <v>730</v>
      </c>
      <c r="H133" s="9" t="n">
        <v>0</v>
      </c>
      <c r="I133" s="4"/>
      <c r="J133" s="12"/>
      <c r="K133" s="4" t="n">
        <v>246600</v>
      </c>
    </row>
    <row r="134" customFormat="false" ht="12.8" hidden="false" customHeight="false" outlineLevel="0" collapsed="false">
      <c r="A134" s="0" t="n">
        <v>31</v>
      </c>
      <c r="B134" s="6" t="n">
        <v>43101</v>
      </c>
      <c r="C134" s="7" t="n">
        <f aca="false">K134*0.96</f>
        <v>391872</v>
      </c>
      <c r="D134" s="3" t="s">
        <v>10</v>
      </c>
      <c r="E134" s="8" t="n">
        <f aca="false">IF(D134="totale",(C134/(A134*24))/F134,IF(D134="marché libre",(C134/(A134*24))/G134,"spécifier histo"))</f>
        <v>0.721520106053911</v>
      </c>
      <c r="F134" s="9" t="n">
        <v>730</v>
      </c>
      <c r="G134" s="9" t="n">
        <f aca="false">F134-H134</f>
        <v>730</v>
      </c>
      <c r="H134" s="9" t="n">
        <v>0</v>
      </c>
      <c r="I134" s="4"/>
      <c r="J134" s="12"/>
      <c r="K134" s="4" t="n">
        <v>408200</v>
      </c>
    </row>
    <row r="135" customFormat="false" ht="12.8" hidden="false" customHeight="false" outlineLevel="0" collapsed="false">
      <c r="A135" s="0" t="n">
        <v>28</v>
      </c>
      <c r="B135" s="11" t="n">
        <v>43132</v>
      </c>
      <c r="C135" s="7" t="n">
        <f aca="false">K135*0.96</f>
        <v>317760</v>
      </c>
      <c r="D135" s="3" t="s">
        <v>10</v>
      </c>
      <c r="E135" s="8" t="n">
        <f aca="false">IF(D135="totale",(C135/(A135*24))/F135,IF(D135="marché libre",(C135/(A135*24))/G135,"spécifier histo"))</f>
        <v>0.647749510763209</v>
      </c>
      <c r="F135" s="9" t="n">
        <v>730</v>
      </c>
      <c r="G135" s="9" t="n">
        <f aca="false">F135-H135</f>
        <v>730</v>
      </c>
      <c r="H135" s="9" t="n">
        <v>0</v>
      </c>
      <c r="I135" s="4"/>
      <c r="J135" s="12"/>
      <c r="K135" s="4" t="n">
        <v>331000</v>
      </c>
    </row>
    <row r="136" customFormat="false" ht="12.8" hidden="false" customHeight="false" outlineLevel="0" collapsed="false">
      <c r="A136" s="0" t="n">
        <v>31</v>
      </c>
      <c r="B136" s="6" t="n">
        <v>43160</v>
      </c>
      <c r="C136" s="7" t="n">
        <f aca="false">K136*0.96</f>
        <v>205344</v>
      </c>
      <c r="D136" s="3" t="s">
        <v>10</v>
      </c>
      <c r="E136" s="8" t="n">
        <f aca="false">IF(D136="totale",(C136/(A136*24))/F136,IF(D136="marché libre",(C136/(A136*24))/G136,"spécifier histo"))</f>
        <v>0.378082191780822</v>
      </c>
      <c r="F136" s="9" t="n">
        <v>730</v>
      </c>
      <c r="G136" s="9" t="n">
        <f aca="false">F136-H136</f>
        <v>730</v>
      </c>
      <c r="H136" s="9" t="n">
        <v>0</v>
      </c>
      <c r="I136" s="4"/>
      <c r="J136" s="12"/>
      <c r="K136" s="4" t="n">
        <v>213900</v>
      </c>
    </row>
  </sheetData>
  <conditionalFormatting sqref="E2:E136">
    <cfRule type="cellIs" priority="2" operator="greaterThan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  <cfRule type="cellIs" priority="4" operator="lessThan" aboveAverage="0" equalAverage="0" bottom="0" percent="0" rank="0" text="" dxfId="2">
      <formula>0.2</formula>
    </cfRule>
    <cfRule type="cellIs" priority="5" operator="greaterThan" aboveAverage="0" equalAverage="0" bottom="0" percent="0" rank="0" text="" dxfId="3">
      <formula>0.8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&amp;C&amp;"Arial,Normal"&amp;A</oddHeader>
    <oddFooter>&amp;C&amp;"Arial,Normal"Page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Enercoop - Calc</Template>
  <TotalTime>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2020-05-19T09:22:48Z</dcterms:created>
  <dc:creator/>
  <dc:description/>
  <dc:language>fr-FR</dc:language>
  <cp:lastModifiedBy/>
  <dcterms:modified xsi:type="dcterms:W3CDTF">2020-05-19T09:27:57Z</dcterms:modified>
  <cp:revision>2</cp:revision>
  <dc:subject/>
  <dc:title>Enercoop - Calc</dc:title>
</cp:coreProperties>
</file>