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xim\OneDrive\Bureau\INeedToFly\"/>
    </mc:Choice>
  </mc:AlternateContent>
  <xr:revisionPtr revIDLastSave="0" documentId="13_ncr:1_{96353BE2-EE9B-4D4B-BA37-2E2F9E1CCE2D}" xr6:coauthVersionLast="47" xr6:coauthVersionMax="47" xr10:uidLastSave="{00000000-0000-0000-0000-000000000000}"/>
  <bookViews>
    <workbookView xWindow="-26640" yWindow="-2850" windowWidth="26760" windowHeight="15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C10" i="1"/>
  <c r="D4" i="1"/>
  <c r="Q9" i="1"/>
  <c r="N11" i="1" s="1"/>
  <c r="N12" i="1" s="1"/>
  <c r="P12" i="1" s="1"/>
  <c r="N15" i="1" l="1"/>
  <c r="P15" i="1" s="1"/>
</calcChain>
</file>

<file path=xl/sharedStrings.xml><?xml version="1.0" encoding="utf-8"?>
<sst xmlns="http://schemas.openxmlformats.org/spreadsheetml/2006/main" count="57" uniqueCount="52">
  <si>
    <r>
      <t xml:space="preserve"> g </t>
    </r>
    <r>
      <rPr>
        <sz val="11"/>
        <color rgb="FF3F3F3F"/>
        <rFont val="Calibri"/>
        <family val="2"/>
        <scheme val="minor"/>
      </rPr>
      <t>: Gravity Acceleration</t>
    </r>
  </si>
  <si>
    <t>Variables :</t>
  </si>
  <si>
    <t>Values :</t>
  </si>
  <si>
    <t>Parachute Size calcul</t>
  </si>
  <si>
    <r>
      <t xml:space="preserve">m </t>
    </r>
    <r>
      <rPr>
        <sz val="11"/>
        <color rgb="FF3F3F3F"/>
        <rFont val="Calibri"/>
        <family val="2"/>
        <scheme val="minor"/>
      </rPr>
      <t>: mass of the rocket (empty motor)</t>
    </r>
  </si>
  <si>
    <r>
      <t xml:space="preserve">p (or r) </t>
    </r>
    <r>
      <rPr>
        <sz val="11"/>
        <color rgb="FF3F3F3F"/>
        <rFont val="Calibri"/>
        <family val="2"/>
        <scheme val="minor"/>
      </rPr>
      <t>: Air density</t>
    </r>
  </si>
  <si>
    <r>
      <t xml:space="preserve">Cd </t>
    </r>
    <r>
      <rPr>
        <sz val="11"/>
        <color rgb="FF3F3F3F"/>
        <rFont val="Calibri"/>
        <family val="2"/>
        <scheme val="minor"/>
      </rPr>
      <t>: drag coefficient</t>
    </r>
  </si>
  <si>
    <r>
      <t>D</t>
    </r>
    <r>
      <rPr>
        <sz val="11"/>
        <color rgb="FF3F3F3F"/>
        <rFont val="Calibri"/>
        <family val="2"/>
        <scheme val="minor"/>
      </rPr>
      <t xml:space="preserve"> : diameter of the parachute for a round one</t>
    </r>
  </si>
  <si>
    <t>Units :</t>
  </si>
  <si>
    <t>m/s²</t>
  </si>
  <si>
    <t>Comments :</t>
  </si>
  <si>
    <t>g/m^3</t>
  </si>
  <si>
    <t>m/s</t>
  </si>
  <si>
    <r>
      <t xml:space="preserve">S </t>
    </r>
    <r>
      <rPr>
        <sz val="11"/>
        <color rgb="FF3F3F3F"/>
        <rFont val="Calibri"/>
        <family val="2"/>
        <scheme val="minor"/>
      </rPr>
      <t>: Area of the parachute</t>
    </r>
  </si>
  <si>
    <t>g</t>
  </si>
  <si>
    <t>Results</t>
  </si>
  <si>
    <t>m²</t>
  </si>
  <si>
    <t>V² :</t>
  </si>
  <si>
    <r>
      <t>V</t>
    </r>
    <r>
      <rPr>
        <sz val="11"/>
        <color rgb="FF3F3F3F"/>
        <rFont val="Calibri"/>
        <family val="2"/>
        <scheme val="minor"/>
      </rPr>
      <t xml:space="preserve"> :  chosen velocity descent</t>
    </r>
  </si>
  <si>
    <t xml:space="preserve">S=(2m.g)/(p.Cd.V²)
D=((4S)/PI())^1/2
</t>
  </si>
  <si>
    <t>m</t>
  </si>
  <si>
    <t>Security margin</t>
  </si>
  <si>
    <t>%</t>
  </si>
  <si>
    <t>Ds</t>
  </si>
  <si>
    <t>Center of pressure location</t>
  </si>
  <si>
    <t>Nose</t>
  </si>
  <si>
    <t>Body</t>
  </si>
  <si>
    <t>part :</t>
  </si>
  <si>
    <t>size :</t>
  </si>
  <si>
    <t>Inch</t>
  </si>
  <si>
    <t>mm</t>
  </si>
  <si>
    <t>neglected</t>
  </si>
  <si>
    <t>Fan D4</t>
  </si>
  <si>
    <t>Fan d3</t>
  </si>
  <si>
    <t>Fan D2</t>
  </si>
  <si>
    <t>Fan D1</t>
  </si>
  <si>
    <t>Fan Total :</t>
  </si>
  <si>
    <t>ESTIMATED PRINTER :</t>
  </si>
  <si>
    <t>108g</t>
  </si>
  <si>
    <t>Part</t>
  </si>
  <si>
    <t>Central part</t>
  </si>
  <si>
    <t>Adapter</t>
  </si>
  <si>
    <t>bloc_arriere_avec_ailerons</t>
  </si>
  <si>
    <t>motor_casing</t>
  </si>
  <si>
    <t>Anus</t>
  </si>
  <si>
    <t>Head</t>
  </si>
  <si>
    <t>Head_to_body</t>
  </si>
  <si>
    <t>Realité (</t>
  </si>
  <si>
    <t>Poids par piece, estimation / réalité (grammes)</t>
  </si>
  <si>
    <t>Estimation (Cura)</t>
  </si>
  <si>
    <t>Parachute?</t>
  </si>
  <si>
    <t>Moteur?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</si>
</sst>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14">
    <xf numFmtId="0" fontId="0" fillId="0" borderId="0" xfId="0"/>
    <xf numFmtId="0" fontId="2" fillId="3" borderId="2" xfId="2"/>
    <xf numFmtId="0" fontId="2" fillId="5" borderId="2" xfId="2" applyFill="1"/>
    <xf numFmtId="0" fontId="0" fillId="0" borderId="0" xfId="0" applyAlignment="1">
      <alignment horizontal="center"/>
    </xf>
    <xf numFmtId="0" fontId="7" fillId="2" borderId="1" xfId="1" applyFont="1"/>
    <xf numFmtId="0" fontId="4" fillId="6" borderId="3" xfId="4" applyFill="1"/>
    <xf numFmtId="0" fontId="4" fillId="6" borderId="0" xfId="0" applyFont="1" applyFill="1" applyAlignment="1">
      <alignment horizontal="center"/>
    </xf>
    <xf numFmtId="0" fontId="8" fillId="3" borderId="1" xfId="3" applyFont="1"/>
    <xf numFmtId="0" fontId="6" fillId="4" borderId="3" xfId="4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4" fillId="4" borderId="3" xfId="4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</cellXfs>
  <cellStyles count="5">
    <cellStyle name="Calcul" xfId="3" builtinId="22"/>
    <cellStyle name="Entrée" xfId="1" builtinId="20"/>
    <cellStyle name="Normal" xfId="0" builtinId="0"/>
    <cellStyle name="Sortie" xfId="2" builtinId="21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36AE6-CD78-4DAB-B738-3B7204B65C4D}" name="Tableau1" displayName="Tableau1" ref="B13:D23" totalsRowShown="0">
  <autoFilter ref="B13:D23" xr:uid="{6C736AE6-CD78-4DAB-B738-3B7204B65C4D}"/>
  <tableColumns count="3">
    <tableColumn id="1" xr3:uid="{E0CC2539-9CEC-4717-B861-FCF2E19BE23B}" name="Part"/>
    <tableColumn id="2" xr3:uid="{C44A4296-7E78-4613-BFB3-4ECE38703D2A}" name="Estimation (Cura)"/>
    <tableColumn id="3" xr3:uid="{0B1DDF5C-2846-4F05-BEC6-C99F51B77C38}" name="Realité (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5"/>
  <sheetViews>
    <sheetView tabSelected="1" workbookViewId="0">
      <selection activeCell="B24" sqref="B24"/>
    </sheetView>
  </sheetViews>
  <sheetFormatPr baseColWidth="10" defaultColWidth="9.140625" defaultRowHeight="15" x14ac:dyDescent="0.25"/>
  <cols>
    <col min="2" max="2" width="25" customWidth="1"/>
    <col min="3" max="8" width="11.5703125" customWidth="1"/>
    <col min="13" max="13" width="23.85546875" customWidth="1"/>
    <col min="14" max="14" width="15.42578125" customWidth="1"/>
    <col min="18" max="18" width="21.28515625" customWidth="1"/>
    <col min="19" max="19" width="14.140625" customWidth="1"/>
    <col min="20" max="20" width="17.7109375" customWidth="1"/>
  </cols>
  <sheetData>
    <row r="1" spans="2:20" ht="15.75" thickBot="1" x14ac:dyDescent="0.3">
      <c r="M1" s="6" t="s">
        <v>15</v>
      </c>
    </row>
    <row r="2" spans="2:20" ht="20.25" thickTop="1" thickBot="1" x14ac:dyDescent="0.35">
      <c r="B2" s="10" t="s">
        <v>24</v>
      </c>
      <c r="C2" s="10"/>
      <c r="D2" s="10"/>
      <c r="E2" s="10"/>
      <c r="F2" s="10"/>
      <c r="G2" s="10"/>
      <c r="H2" s="10"/>
      <c r="M2" s="8" t="s">
        <v>3</v>
      </c>
      <c r="N2" s="8"/>
      <c r="O2" s="8"/>
      <c r="P2" s="8"/>
      <c r="Q2" s="8"/>
      <c r="R2" s="8"/>
      <c r="S2" s="8"/>
      <c r="T2" s="8"/>
    </row>
    <row r="3" spans="2:20" ht="15.75" customHeight="1" thickTop="1" x14ac:dyDescent="0.25">
      <c r="B3" s="4" t="s">
        <v>27</v>
      </c>
      <c r="C3" s="4" t="s">
        <v>28</v>
      </c>
      <c r="M3" s="2" t="s">
        <v>1</v>
      </c>
      <c r="N3" s="2" t="s">
        <v>2</v>
      </c>
      <c r="O3" s="4" t="s">
        <v>8</v>
      </c>
      <c r="R3" s="4" t="s">
        <v>10</v>
      </c>
      <c r="S3" s="9" t="s">
        <v>19</v>
      </c>
      <c r="T3" s="9"/>
    </row>
    <row r="4" spans="2:20" x14ac:dyDescent="0.25">
      <c r="B4" s="1" t="s">
        <v>25</v>
      </c>
      <c r="C4" s="1">
        <v>101</v>
      </c>
      <c r="D4">
        <f>(C4/2)</f>
        <v>50.5</v>
      </c>
      <c r="M4" s="1" t="s">
        <v>0</v>
      </c>
      <c r="N4" s="1">
        <v>9.81</v>
      </c>
      <c r="O4" s="1" t="s">
        <v>9</v>
      </c>
      <c r="R4" s="1"/>
      <c r="S4" s="12"/>
      <c r="T4" s="12"/>
    </row>
    <row r="5" spans="2:20" ht="23.25" x14ac:dyDescent="0.35">
      <c r="B5" s="1" t="s">
        <v>26</v>
      </c>
      <c r="C5" s="1" t="s">
        <v>31</v>
      </c>
      <c r="M5" s="1" t="s">
        <v>4</v>
      </c>
      <c r="N5" s="7">
        <v>300</v>
      </c>
      <c r="O5" s="1" t="s">
        <v>14</v>
      </c>
      <c r="P5" t="s">
        <v>37</v>
      </c>
      <c r="Q5" t="s">
        <v>38</v>
      </c>
      <c r="R5" s="1"/>
      <c r="S5" s="12"/>
      <c r="T5" s="12"/>
    </row>
    <row r="6" spans="2:20" x14ac:dyDescent="0.25">
      <c r="B6" s="1" t="s">
        <v>32</v>
      </c>
      <c r="C6" s="1">
        <v>129</v>
      </c>
      <c r="D6" t="s">
        <v>30</v>
      </c>
      <c r="M6" s="1" t="s">
        <v>5</v>
      </c>
      <c r="N6" s="1">
        <v>1225</v>
      </c>
      <c r="O6" s="1" t="s">
        <v>11</v>
      </c>
      <c r="R6" s="1"/>
      <c r="S6" s="12"/>
      <c r="T6" s="12"/>
    </row>
    <row r="7" spans="2:20" x14ac:dyDescent="0.25">
      <c r="B7" s="1" t="s">
        <v>33</v>
      </c>
      <c r="C7" s="1">
        <v>30</v>
      </c>
      <c r="D7" t="s">
        <v>30</v>
      </c>
      <c r="M7" s="1" t="s">
        <v>6</v>
      </c>
      <c r="N7" s="1">
        <v>0.75</v>
      </c>
      <c r="O7" s="1"/>
      <c r="R7" s="1"/>
      <c r="S7" s="12"/>
      <c r="T7" s="12"/>
    </row>
    <row r="8" spans="2:20" x14ac:dyDescent="0.25">
      <c r="B8" s="1" t="s">
        <v>34</v>
      </c>
      <c r="C8" s="1">
        <v>60</v>
      </c>
      <c r="D8" t="s">
        <v>30</v>
      </c>
      <c r="M8" s="1"/>
      <c r="N8" s="1"/>
      <c r="O8" s="1"/>
      <c r="R8" s="1"/>
      <c r="S8" s="12"/>
      <c r="T8" s="12"/>
    </row>
    <row r="9" spans="2:20" x14ac:dyDescent="0.25">
      <c r="B9" s="1" t="s">
        <v>35</v>
      </c>
      <c r="C9" s="1">
        <v>30</v>
      </c>
      <c r="D9" t="s">
        <v>30</v>
      </c>
      <c r="M9" s="1" t="s">
        <v>18</v>
      </c>
      <c r="N9" s="1">
        <v>4.5</v>
      </c>
      <c r="O9" s="1" t="s">
        <v>12</v>
      </c>
      <c r="P9" s="3" t="s">
        <v>17</v>
      </c>
      <c r="Q9">
        <f>(N9^2)</f>
        <v>20.25</v>
      </c>
      <c r="R9" s="1"/>
      <c r="S9" s="12"/>
      <c r="T9" s="12"/>
    </row>
    <row r="10" spans="2:20" ht="15.75" thickBot="1" x14ac:dyDescent="0.3">
      <c r="B10" s="1" t="s">
        <v>36</v>
      </c>
      <c r="C10" s="1">
        <f>((C6/(C7+C8+C9))/3)</f>
        <v>0.35833333333333334</v>
      </c>
      <c r="K10">
        <v>1</v>
      </c>
      <c r="M10" s="1"/>
      <c r="N10" s="1"/>
      <c r="O10" s="1"/>
      <c r="R10" s="1"/>
      <c r="S10" s="12"/>
      <c r="T10" s="12"/>
    </row>
    <row r="11" spans="2:20" ht="16.5" thickTop="1" thickBot="1" x14ac:dyDescent="0.3">
      <c r="M11" s="1" t="s">
        <v>13</v>
      </c>
      <c r="N11" s="5">
        <f>((N4*N5*2)/(N6*N7*Q9))</f>
        <v>0.31637188208616779</v>
      </c>
      <c r="O11" s="1" t="s">
        <v>16</v>
      </c>
      <c r="R11" s="1"/>
      <c r="S11" s="12"/>
      <c r="T11" s="12"/>
    </row>
    <row r="12" spans="2:20" ht="16.5" thickTop="1" thickBot="1" x14ac:dyDescent="0.3">
      <c r="B12" s="11" t="s">
        <v>48</v>
      </c>
      <c r="C12" s="11"/>
      <c r="D12" s="11"/>
      <c r="E12" s="13"/>
      <c r="F12" s="13"/>
      <c r="G12" s="13"/>
      <c r="H12" s="13"/>
      <c r="M12" s="1" t="s">
        <v>7</v>
      </c>
      <c r="N12" s="5">
        <f>( (  (4*N11)/PI()  )^(1/2) )</f>
        <v>0.63467880941023924</v>
      </c>
      <c r="O12" s="1" t="s">
        <v>20</v>
      </c>
      <c r="P12">
        <f>(N12/0.0254)</f>
        <v>24.987354701190522</v>
      </c>
      <c r="Q12" t="s">
        <v>29</v>
      </c>
      <c r="R12" s="1"/>
      <c r="S12" s="12"/>
      <c r="T12" s="12"/>
    </row>
    <row r="13" spans="2:20" ht="15.75" thickTop="1" x14ac:dyDescent="0.25">
      <c r="B13" t="s">
        <v>39</v>
      </c>
      <c r="C13" t="s">
        <v>49</v>
      </c>
      <c r="D13" t="s">
        <v>47</v>
      </c>
      <c r="M13" s="1"/>
      <c r="N13" s="1"/>
      <c r="O13" s="1"/>
      <c r="R13" s="1"/>
      <c r="S13" s="12"/>
      <c r="T13" s="12"/>
    </row>
    <row r="14" spans="2:20" x14ac:dyDescent="0.25">
      <c r="B14" t="s">
        <v>40</v>
      </c>
      <c r="C14">
        <v>71</v>
      </c>
      <c r="D14">
        <v>57</v>
      </c>
      <c r="M14" s="1" t="s">
        <v>21</v>
      </c>
      <c r="N14" s="1">
        <v>10</v>
      </c>
      <c r="O14" s="1" t="s">
        <v>22</v>
      </c>
      <c r="R14" s="1"/>
      <c r="S14" s="12"/>
      <c r="T14" s="12"/>
    </row>
    <row r="15" spans="2:20" x14ac:dyDescent="0.25">
      <c r="B15" t="s">
        <v>41</v>
      </c>
      <c r="C15">
        <v>32</v>
      </c>
      <c r="D15">
        <v>27</v>
      </c>
      <c r="M15" s="1" t="s">
        <v>23</v>
      </c>
      <c r="N15" s="1">
        <f>(N12*(1+(N14/100)))</f>
        <v>0.6981466903512632</v>
      </c>
      <c r="O15" s="1" t="s">
        <v>20</v>
      </c>
      <c r="P15">
        <f>(N15/0.0254)</f>
        <v>27.486090171309577</v>
      </c>
      <c r="Q15" t="s">
        <v>29</v>
      </c>
      <c r="R15" s="1"/>
      <c r="S15" s="12"/>
      <c r="T15" s="12"/>
    </row>
    <row r="16" spans="2:20" x14ac:dyDescent="0.25">
      <c r="B16" t="s">
        <v>42</v>
      </c>
      <c r="C16">
        <v>47</v>
      </c>
      <c r="M16" s="1"/>
      <c r="N16" s="1"/>
      <c r="O16" s="1"/>
      <c r="R16" s="1"/>
      <c r="S16" s="12"/>
      <c r="T16" s="12"/>
    </row>
    <row r="17" spans="2:20" x14ac:dyDescent="0.25">
      <c r="B17" t="s">
        <v>43</v>
      </c>
      <c r="C17">
        <v>10</v>
      </c>
      <c r="R17" s="1"/>
      <c r="S17" s="12"/>
      <c r="T17" s="12"/>
    </row>
    <row r="18" spans="2:20" x14ac:dyDescent="0.25">
      <c r="B18" t="s">
        <v>44</v>
      </c>
      <c r="C18">
        <v>7</v>
      </c>
    </row>
    <row r="19" spans="2:20" x14ac:dyDescent="0.25">
      <c r="B19" t="s">
        <v>45</v>
      </c>
      <c r="C19">
        <v>24</v>
      </c>
    </row>
    <row r="20" spans="2:20" x14ac:dyDescent="0.25">
      <c r="B20" t="s">
        <v>46</v>
      </c>
      <c r="C20">
        <v>25</v>
      </c>
    </row>
    <row r="22" spans="2:20" x14ac:dyDescent="0.25">
      <c r="B22" t="s">
        <v>50</v>
      </c>
    </row>
    <row r="23" spans="2:20" x14ac:dyDescent="0.25">
      <c r="B23" t="s">
        <v>51</v>
      </c>
    </row>
    <row r="25" spans="2:20" x14ac:dyDescent="0.25">
      <c r="C25">
        <f>SUM(C14:C22)</f>
        <v>216</v>
      </c>
      <c r="D25">
        <f>SUM(D14:D22)</f>
        <v>84</v>
      </c>
    </row>
  </sheetData>
  <mergeCells count="4">
    <mergeCell ref="M2:T2"/>
    <mergeCell ref="S3:T17"/>
    <mergeCell ref="B2:H2"/>
    <mergeCell ref="B12:D1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Maxime DUVEY</cp:lastModifiedBy>
  <dcterms:created xsi:type="dcterms:W3CDTF">2015-06-05T18:17:20Z</dcterms:created>
  <dcterms:modified xsi:type="dcterms:W3CDTF">2023-07-03T20:03:38Z</dcterms:modified>
</cp:coreProperties>
</file>