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cuments\MyPrograms\8bitOldAssembly\6502-Computer\Tools\"/>
    </mc:Choice>
  </mc:AlternateContent>
  <xr:revisionPtr revIDLastSave="0" documentId="13_ncr:1_{1111DCF3-D062-4CB9-A6A1-798A9DE3A8EB}" xr6:coauthVersionLast="45" xr6:coauthVersionMax="46" xr10:uidLastSave="{00000000-0000-0000-0000-000000000000}"/>
  <bookViews>
    <workbookView xWindow="-103" yWindow="-103" windowWidth="22149" windowHeight="12549" xr2:uid="{6AB14336-3F91-B343-B009-30589CEBE8AD}"/>
  </bookViews>
  <sheets>
    <sheet name="WIRE DIST" sheetId="1" r:id="rId1"/>
    <sheet name="DIST_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3" i="1"/>
  <c r="F24" i="1" s="1"/>
  <c r="L20" i="1"/>
  <c r="L16" i="1"/>
  <c r="L17" i="1"/>
  <c r="L18" i="1"/>
  <c r="L19" i="1"/>
  <c r="L15" i="1"/>
  <c r="L14" i="1"/>
  <c r="B1" i="1"/>
  <c r="G37" i="1" s="1"/>
  <c r="H37" i="1" s="1"/>
  <c r="C9" i="2"/>
  <c r="C3" i="2"/>
  <c r="C4" i="2"/>
  <c r="C5" i="2"/>
  <c r="C6" i="2"/>
  <c r="C7" i="2"/>
  <c r="C2" i="2"/>
  <c r="G29" i="1" l="1"/>
  <c r="H29" i="1" s="1"/>
  <c r="F25" i="1"/>
  <c r="G24" i="1"/>
  <c r="H24" i="1" s="1"/>
  <c r="G23" i="1"/>
  <c r="H23" i="1" s="1"/>
  <c r="G27" i="1"/>
  <c r="H27" i="1" s="1"/>
  <c r="G28" i="1"/>
  <c r="H28" i="1" s="1"/>
  <c r="F30" i="1"/>
  <c r="G22" i="1"/>
  <c r="H22" i="1" s="1"/>
  <c r="B3" i="1"/>
  <c r="F9" i="1"/>
  <c r="F10" i="1"/>
  <c r="F6" i="1" l="1"/>
  <c r="J17" i="1"/>
  <c r="K17" i="1" s="1"/>
  <c r="M17" i="1" s="1"/>
  <c r="J16" i="1"/>
  <c r="K16" i="1" s="1"/>
  <c r="M16" i="1" s="1"/>
  <c r="J14" i="1"/>
  <c r="K14" i="1" s="1"/>
  <c r="M14" i="1" s="1"/>
  <c r="J20" i="1"/>
  <c r="K20" i="1" s="1"/>
  <c r="M20" i="1" s="1"/>
  <c r="F1" i="1"/>
  <c r="F4" i="1" s="1"/>
  <c r="J19" i="1"/>
  <c r="K19" i="1" s="1"/>
  <c r="M19" i="1" s="1"/>
  <c r="G30" i="1"/>
  <c r="H30" i="1" s="1"/>
  <c r="F31" i="1"/>
  <c r="J15" i="1"/>
  <c r="K15" i="1" s="1"/>
  <c r="M15" i="1" s="1"/>
  <c r="J18" i="1"/>
  <c r="K18" i="1" s="1"/>
  <c r="M18" i="1" s="1"/>
  <c r="F11" i="1"/>
  <c r="F8" i="1" s="1"/>
  <c r="F26" i="1"/>
  <c r="G26" i="1" s="1"/>
  <c r="H26" i="1" s="1"/>
  <c r="G25" i="1"/>
  <c r="H25" i="1" s="1"/>
  <c r="F32" i="1" l="1"/>
  <c r="G31" i="1"/>
  <c r="H31" i="1" s="1"/>
  <c r="F33" i="1" l="1"/>
  <c r="G32" i="1"/>
  <c r="H32" i="1" s="1"/>
  <c r="F34" i="1" l="1"/>
  <c r="G33" i="1"/>
  <c r="H33" i="1" s="1"/>
  <c r="F35" i="1" l="1"/>
  <c r="G35" i="1" s="1"/>
  <c r="H35" i="1" s="1"/>
  <c r="G34" i="1"/>
  <c r="H34" i="1" s="1"/>
</calcChain>
</file>

<file path=xl/sharedStrings.xml><?xml version="1.0" encoding="utf-8"?>
<sst xmlns="http://schemas.openxmlformats.org/spreadsheetml/2006/main" count="58" uniqueCount="54">
  <si>
    <t>Pins</t>
  </si>
  <si>
    <t>mm</t>
  </si>
  <si>
    <t>Length Per Pin</t>
  </si>
  <si>
    <t>Bridge Length</t>
  </si>
  <si>
    <t>Adjusted Length</t>
  </si>
  <si>
    <t>Length(mm)</t>
  </si>
  <si>
    <t>Per Pin</t>
  </si>
  <si>
    <t>MEAN</t>
  </si>
  <si>
    <t>Ends</t>
  </si>
  <si>
    <t>Custom Arc 1</t>
  </si>
  <si>
    <t>Wire End 1</t>
  </si>
  <si>
    <t>Wire End 2</t>
  </si>
  <si>
    <t>Total Wire Length</t>
  </si>
  <si>
    <t>Custom Arc 2</t>
  </si>
  <si>
    <t>7 with bridge</t>
  </si>
  <si>
    <t>a</t>
  </si>
  <si>
    <t>b</t>
  </si>
  <si>
    <t>c</t>
  </si>
  <si>
    <t>side b</t>
  </si>
  <si>
    <t>Custom Wire 3</t>
  </si>
  <si>
    <t>Custom Diagonals</t>
  </si>
  <si>
    <t>a nominal</t>
  </si>
  <si>
    <t>a bridges</t>
  </si>
  <si>
    <t>b nominal</t>
  </si>
  <si>
    <t>b bridges</t>
  </si>
  <si>
    <t>arc</t>
  </si>
  <si>
    <t>ends</t>
  </si>
  <si>
    <t>total</t>
  </si>
  <si>
    <t>a14</t>
  </si>
  <si>
    <t>a12</t>
  </si>
  <si>
    <t>a8</t>
  </si>
  <si>
    <t>a9</t>
  </si>
  <si>
    <t>a11</t>
  </si>
  <si>
    <t>a10</t>
  </si>
  <si>
    <t>d0-2</t>
  </si>
  <si>
    <t>d3</t>
  </si>
  <si>
    <t>d4</t>
  </si>
  <si>
    <t>d5</t>
  </si>
  <si>
    <t>d6</t>
  </si>
  <si>
    <t>d7</t>
  </si>
  <si>
    <t>Custom arcs</t>
  </si>
  <si>
    <t>length</t>
  </si>
  <si>
    <t>Flat lenth</t>
  </si>
  <si>
    <t>arc length</t>
  </si>
  <si>
    <t>a13</t>
  </si>
  <si>
    <t>a0</t>
  </si>
  <si>
    <t>a1</t>
  </si>
  <si>
    <t>a2</t>
  </si>
  <si>
    <t>a3</t>
  </si>
  <si>
    <t>a4</t>
  </si>
  <si>
    <t>a5</t>
  </si>
  <si>
    <t>a6</t>
  </si>
  <si>
    <t>a7</t>
  </si>
  <si>
    <t>8blue,15green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</si>
</sst>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6"/>
      <color theme="1"/>
      <name val="AppleSymbol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9B40-6309-F747-BCCD-30C045CB6E7A}">
  <dimension ref="A1:M37"/>
  <sheetViews>
    <sheetView tabSelected="1" topLeftCell="C25" zoomScaleNormal="100" workbookViewId="0">
      <selection activeCell="J38" sqref="J38"/>
    </sheetView>
  </sheetViews>
  <sheetFormatPr defaultColWidth="10.6640625" defaultRowHeight="19.75"/>
  <cols>
    <col min="1" max="1" width="12.76171875" bestFit="1" customWidth="1"/>
    <col min="2" max="2" width="4.234375" bestFit="1" customWidth="1"/>
    <col min="3" max="3" width="3.37890625" bestFit="1" customWidth="1"/>
    <col min="4" max="4" width="2.85546875" customWidth="1"/>
    <col min="5" max="5" width="13.76171875" bestFit="1" customWidth="1"/>
    <col min="6" max="6" width="11.234375" bestFit="1" customWidth="1"/>
  </cols>
  <sheetData>
    <row r="1" spans="1:13">
      <c r="A1" t="s">
        <v>2</v>
      </c>
      <c r="B1" s="1">
        <f>DIST_EST!$C$9</f>
        <v>2.4691666666666667</v>
      </c>
      <c r="C1" t="s">
        <v>1</v>
      </c>
      <c r="E1" t="s">
        <v>9</v>
      </c>
      <c r="F1" s="2">
        <f>PI()*0.5*SQRT((B1*7+B3)^2+7^2)</f>
        <v>37.907290157178636</v>
      </c>
    </row>
    <row r="2" spans="1:13">
      <c r="A2" t="s">
        <v>3</v>
      </c>
      <c r="B2">
        <v>8.2799999999999994</v>
      </c>
      <c r="C2" t="s">
        <v>1</v>
      </c>
      <c r="E2" t="s">
        <v>10</v>
      </c>
      <c r="F2">
        <v>8</v>
      </c>
    </row>
    <row r="3" spans="1:13">
      <c r="A3" t="s">
        <v>4</v>
      </c>
      <c r="B3" s="1">
        <f>B2-B1</f>
        <v>5.8108333333333331</v>
      </c>
      <c r="C3" t="s">
        <v>1</v>
      </c>
      <c r="E3" t="s">
        <v>11</v>
      </c>
      <c r="F3">
        <v>8</v>
      </c>
    </row>
    <row r="4" spans="1:13">
      <c r="A4" t="s">
        <v>8</v>
      </c>
      <c r="B4">
        <v>8</v>
      </c>
      <c r="C4" t="s">
        <v>1</v>
      </c>
      <c r="E4" t="s">
        <v>12</v>
      </c>
      <c r="F4" s="2">
        <f>SUM(F1:F3)</f>
        <v>53.907290157178636</v>
      </c>
    </row>
    <row r="6" spans="1:13">
      <c r="E6" t="s">
        <v>13</v>
      </c>
      <c r="F6" s="2" t="e">
        <f>#REF!+B3*2*PI()*0.5</f>
        <v>#REF!</v>
      </c>
    </row>
    <row r="8" spans="1:13">
      <c r="E8" t="s">
        <v>19</v>
      </c>
      <c r="F8" s="1">
        <f>0.5*PI()*F11+B4*2</f>
        <v>108.7198706663564</v>
      </c>
    </row>
    <row r="9" spans="1:13">
      <c r="E9" t="s">
        <v>15</v>
      </c>
      <c r="F9">
        <f>7*B1+B3</f>
        <v>23.094999999999999</v>
      </c>
      <c r="G9" t="s">
        <v>14</v>
      </c>
    </row>
    <row r="10" spans="1:13">
      <c r="E10" t="s">
        <v>16</v>
      </c>
      <c r="F10">
        <f>22*B1</f>
        <v>54.321666666666665</v>
      </c>
      <c r="G10" t="s">
        <v>18</v>
      </c>
    </row>
    <row r="11" spans="1:13">
      <c r="E11" t="s">
        <v>17</v>
      </c>
      <c r="F11">
        <f>SQRT(F9^2+F10^2)</f>
        <v>59.027302957567393</v>
      </c>
    </row>
    <row r="13" spans="1:13">
      <c r="E13" t="s">
        <v>20</v>
      </c>
      <c r="F13" t="s">
        <v>21</v>
      </c>
      <c r="G13" t="s">
        <v>22</v>
      </c>
      <c r="H13" t="s">
        <v>23</v>
      </c>
      <c r="I13" t="s">
        <v>24</v>
      </c>
      <c r="J13" t="s">
        <v>17</v>
      </c>
      <c r="K13" t="s">
        <v>25</v>
      </c>
      <c r="L13" t="s">
        <v>26</v>
      </c>
      <c r="M13" t="s">
        <v>27</v>
      </c>
    </row>
    <row r="14" spans="1:13">
      <c r="E14" t="s">
        <v>28</v>
      </c>
      <c r="F14">
        <v>9</v>
      </c>
      <c r="G14">
        <v>0</v>
      </c>
      <c r="H14">
        <v>6</v>
      </c>
      <c r="I14">
        <v>1</v>
      </c>
      <c r="J14" s="1">
        <f>SQRT(($B$1*F14+$B$3*G14)^2+(H14*$B$1+$B$3*I14)^2)</f>
        <v>30.319375108079726</v>
      </c>
      <c r="K14" s="1">
        <f>J14*PI()*0.5</f>
        <v>47.625563050488253</v>
      </c>
      <c r="L14">
        <f>$B$4*2</f>
        <v>16</v>
      </c>
      <c r="M14" s="2">
        <f>K14+L14</f>
        <v>63.625563050488253</v>
      </c>
    </row>
    <row r="15" spans="1:13">
      <c r="E15" t="s">
        <v>29</v>
      </c>
      <c r="F15">
        <v>8</v>
      </c>
      <c r="G15">
        <v>0</v>
      </c>
      <c r="H15">
        <v>6</v>
      </c>
      <c r="I15">
        <v>1</v>
      </c>
      <c r="J15" s="1">
        <f>SQRT(($B$1*F15+$B$3*G15)^2+(H15*$B$1+$B$3*I15)^2)</f>
        <v>28.559047226268284</v>
      </c>
      <c r="K15" s="1">
        <f>J15*PI()*0.5</f>
        <v>44.860446479784201</v>
      </c>
      <c r="L15">
        <f>$B$4*2</f>
        <v>16</v>
      </c>
      <c r="M15" s="2">
        <f>K15+L15</f>
        <v>60.860446479784201</v>
      </c>
    </row>
    <row r="16" spans="1:13">
      <c r="E16" t="s">
        <v>30</v>
      </c>
      <c r="F16">
        <v>12</v>
      </c>
      <c r="G16">
        <v>0</v>
      </c>
      <c r="H16">
        <v>8</v>
      </c>
      <c r="I16">
        <v>1</v>
      </c>
      <c r="J16" s="1">
        <f t="shared" ref="J16:J19" si="0">SQRT(($B$1*F16+$B$3*G16)^2+(H16*$B$1+$B$3*I16)^2)</f>
        <v>39.133917735911787</v>
      </c>
      <c r="K16" s="1">
        <f t="shared" ref="K16:K19" si="1">J16*PI()*0.5</f>
        <v>61.471414232663889</v>
      </c>
      <c r="L16">
        <f t="shared" ref="L16:L20" si="2">$B$4*2</f>
        <v>16</v>
      </c>
      <c r="M16" s="2">
        <f t="shared" ref="M16:M19" si="3">K16+L16</f>
        <v>77.471414232663889</v>
      </c>
    </row>
    <row r="17" spans="5:13">
      <c r="E17" t="s">
        <v>31</v>
      </c>
      <c r="F17">
        <v>12</v>
      </c>
      <c r="G17">
        <v>0</v>
      </c>
      <c r="H17">
        <v>8</v>
      </c>
      <c r="I17">
        <v>1</v>
      </c>
      <c r="J17" s="1">
        <f t="shared" si="0"/>
        <v>39.133917735911787</v>
      </c>
      <c r="K17" s="1">
        <f t="shared" si="1"/>
        <v>61.471414232663889</v>
      </c>
      <c r="L17">
        <f t="shared" si="2"/>
        <v>16</v>
      </c>
      <c r="M17" s="2">
        <f t="shared" si="3"/>
        <v>77.471414232663889</v>
      </c>
    </row>
    <row r="18" spans="5:13">
      <c r="E18" t="s">
        <v>32</v>
      </c>
      <c r="F18">
        <v>11</v>
      </c>
      <c r="G18">
        <v>0</v>
      </c>
      <c r="H18">
        <v>8</v>
      </c>
      <c r="I18">
        <v>1</v>
      </c>
      <c r="J18" s="1">
        <f t="shared" si="0"/>
        <v>37.299296035209863</v>
      </c>
      <c r="K18" s="1">
        <f t="shared" si="1"/>
        <v>58.589597204143104</v>
      </c>
      <c r="L18">
        <f t="shared" si="2"/>
        <v>16</v>
      </c>
      <c r="M18" s="2">
        <f t="shared" si="3"/>
        <v>74.589597204143104</v>
      </c>
    </row>
    <row r="19" spans="5:13">
      <c r="E19" t="s">
        <v>33</v>
      </c>
      <c r="F19">
        <v>14</v>
      </c>
      <c r="G19">
        <v>0</v>
      </c>
      <c r="H19">
        <v>8</v>
      </c>
      <c r="I19">
        <v>1</v>
      </c>
      <c r="J19" s="1">
        <f t="shared" si="0"/>
        <v>42.994142470871026</v>
      </c>
      <c r="K19" s="1">
        <f t="shared" si="1"/>
        <v>67.535041066940664</v>
      </c>
      <c r="L19">
        <f t="shared" si="2"/>
        <v>16</v>
      </c>
      <c r="M19" s="2">
        <f t="shared" si="3"/>
        <v>83.535041066940664</v>
      </c>
    </row>
    <row r="20" spans="5:13">
      <c r="E20" t="s">
        <v>34</v>
      </c>
      <c r="F20">
        <v>28</v>
      </c>
      <c r="G20">
        <v>0</v>
      </c>
      <c r="H20">
        <v>6</v>
      </c>
      <c r="I20">
        <v>1</v>
      </c>
      <c r="J20" s="1">
        <f t="shared" ref="J20" si="4">SQRT(($B$1*F20+$B$3*G20)^2+(H20*$B$1+$B$3*I20)^2)</f>
        <v>72.147790530772482</v>
      </c>
      <c r="K20" s="1">
        <f>J20*PI()*0.5</f>
        <v>113.32948435210504</v>
      </c>
      <c r="L20">
        <f t="shared" si="2"/>
        <v>16</v>
      </c>
      <c r="M20" s="2">
        <f t="shared" ref="M20" si="5">K20+L20</f>
        <v>129.32948435210506</v>
      </c>
    </row>
    <row r="21" spans="5:13">
      <c r="E21" t="s">
        <v>40</v>
      </c>
      <c r="F21" t="s">
        <v>41</v>
      </c>
      <c r="G21" t="s">
        <v>42</v>
      </c>
      <c r="H21" t="s">
        <v>43</v>
      </c>
    </row>
    <row r="22" spans="5:13">
      <c r="E22" t="s">
        <v>35</v>
      </c>
      <c r="F22">
        <v>28</v>
      </c>
      <c r="G22" s="2">
        <f>F22*$B$1+2*$B$4</f>
        <v>85.13666666666667</v>
      </c>
      <c r="H22" s="3">
        <f>PI()*0.5*G22</f>
        <v>133.73236327556151</v>
      </c>
      <c r="J22" s="1"/>
      <c r="K22" s="1"/>
      <c r="M22" s="2"/>
    </row>
    <row r="23" spans="5:13">
      <c r="E23" t="s">
        <v>36</v>
      </c>
      <c r="F23">
        <f>F22-2</f>
        <v>26</v>
      </c>
      <c r="G23" s="2">
        <f t="shared" ref="G23:G37" si="6">F23*$B$1+2*$B$4</f>
        <v>80.198333333333338</v>
      </c>
      <c r="H23" s="3">
        <f t="shared" ref="H23:H37" si="7">PI()*0.5*G23</f>
        <v>125.97524741507272</v>
      </c>
      <c r="J23" s="1"/>
      <c r="K23" s="1"/>
      <c r="M23" s="2"/>
    </row>
    <row r="24" spans="5:13">
      <c r="E24" t="s">
        <v>37</v>
      </c>
      <c r="F24">
        <f t="shared" ref="F24:F26" si="8">F23-2</f>
        <v>24</v>
      </c>
      <c r="G24" s="2">
        <f t="shared" si="6"/>
        <v>75.260000000000005</v>
      </c>
      <c r="H24" s="3">
        <f t="shared" si="7"/>
        <v>118.21813155458392</v>
      </c>
    </row>
    <row r="25" spans="5:13">
      <c r="E25" t="s">
        <v>38</v>
      </c>
      <c r="F25">
        <f t="shared" si="8"/>
        <v>22</v>
      </c>
      <c r="G25" s="2">
        <f t="shared" si="6"/>
        <v>70.321666666666658</v>
      </c>
      <c r="H25" s="3">
        <f t="shared" si="7"/>
        <v>110.46101569409511</v>
      </c>
    </row>
    <row r="26" spans="5:13">
      <c r="E26" t="s">
        <v>39</v>
      </c>
      <c r="F26">
        <f t="shared" si="8"/>
        <v>20</v>
      </c>
      <c r="G26" s="2">
        <f t="shared" si="6"/>
        <v>65.383333333333326</v>
      </c>
      <c r="H26" s="3">
        <f t="shared" si="7"/>
        <v>102.70389983360631</v>
      </c>
    </row>
    <row r="27" spans="5:13">
      <c r="E27" t="s">
        <v>44</v>
      </c>
      <c r="F27">
        <v>10</v>
      </c>
      <c r="G27" s="2">
        <f t="shared" si="6"/>
        <v>40.691666666666663</v>
      </c>
      <c r="H27" s="3">
        <f t="shared" si="7"/>
        <v>63.91832053116233</v>
      </c>
    </row>
    <row r="28" spans="5:13">
      <c r="E28" t="s">
        <v>45</v>
      </c>
      <c r="F28">
        <v>26</v>
      </c>
      <c r="G28" s="2">
        <f t="shared" si="6"/>
        <v>80.198333333333338</v>
      </c>
      <c r="H28" s="3">
        <f t="shared" si="7"/>
        <v>125.97524741507272</v>
      </c>
    </row>
    <row r="29" spans="5:13">
      <c r="E29" t="s">
        <v>46</v>
      </c>
      <c r="F29">
        <f>F28-2</f>
        <v>24</v>
      </c>
      <c r="G29" s="2">
        <f t="shared" si="6"/>
        <v>75.260000000000005</v>
      </c>
      <c r="H29" s="3">
        <f t="shared" si="7"/>
        <v>118.21813155458392</v>
      </c>
    </row>
    <row r="30" spans="5:13">
      <c r="E30" t="s">
        <v>47</v>
      </c>
      <c r="F30">
        <f t="shared" ref="F30:F35" si="9">F29-2</f>
        <v>22</v>
      </c>
      <c r="G30" s="2">
        <f t="shared" si="6"/>
        <v>70.321666666666658</v>
      </c>
      <c r="H30" s="3">
        <f t="shared" si="7"/>
        <v>110.46101569409511</v>
      </c>
    </row>
    <row r="31" spans="5:13">
      <c r="E31" t="s">
        <v>48</v>
      </c>
      <c r="F31">
        <f t="shared" si="9"/>
        <v>20</v>
      </c>
      <c r="G31" s="2">
        <f t="shared" si="6"/>
        <v>65.383333333333326</v>
      </c>
      <c r="H31" s="3">
        <f t="shared" si="7"/>
        <v>102.70389983360631</v>
      </c>
    </row>
    <row r="32" spans="5:13">
      <c r="E32" t="s">
        <v>49</v>
      </c>
      <c r="F32">
        <f t="shared" si="9"/>
        <v>18</v>
      </c>
      <c r="G32" s="2">
        <f t="shared" si="6"/>
        <v>60.445</v>
      </c>
      <c r="H32" s="3">
        <f t="shared" si="7"/>
        <v>94.946783973117519</v>
      </c>
    </row>
    <row r="33" spans="5:8">
      <c r="E33" t="s">
        <v>50</v>
      </c>
      <c r="F33">
        <f t="shared" si="9"/>
        <v>16</v>
      </c>
      <c r="G33" s="2">
        <f t="shared" si="6"/>
        <v>55.506666666666668</v>
      </c>
      <c r="H33" s="3">
        <f t="shared" si="7"/>
        <v>87.189668112628723</v>
      </c>
    </row>
    <row r="34" spans="5:8">
      <c r="E34" t="s">
        <v>51</v>
      </c>
      <c r="F34">
        <f t="shared" si="9"/>
        <v>14</v>
      </c>
      <c r="G34" s="2">
        <f t="shared" si="6"/>
        <v>50.568333333333335</v>
      </c>
      <c r="H34" s="3">
        <f t="shared" si="7"/>
        <v>79.432552252139928</v>
      </c>
    </row>
    <row r="35" spans="5:8">
      <c r="E35" t="s">
        <v>52</v>
      </c>
      <c r="F35">
        <f t="shared" si="9"/>
        <v>12</v>
      </c>
      <c r="G35" s="2">
        <f t="shared" si="6"/>
        <v>45.63</v>
      </c>
      <c r="H35" s="3">
        <f t="shared" si="7"/>
        <v>71.675436391651132</v>
      </c>
    </row>
    <row r="36" spans="5:8">
      <c r="G36" s="2"/>
      <c r="H36" s="3"/>
    </row>
    <row r="37" spans="5:8">
      <c r="E37" t="s">
        <v>53</v>
      </c>
      <c r="F37">
        <v>19</v>
      </c>
      <c r="G37" s="2">
        <f t="shared" si="6"/>
        <v>62.914166666666667</v>
      </c>
      <c r="H37" s="3">
        <f t="shared" si="7"/>
        <v>98.825341903361917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E139-0042-BD47-A31E-871255580E68}">
  <dimension ref="A1:G9"/>
  <sheetViews>
    <sheetView workbookViewId="0">
      <selection activeCell="G7" sqref="G7:G10"/>
    </sheetView>
  </sheetViews>
  <sheetFormatPr defaultColWidth="10.6640625" defaultRowHeight="19.75"/>
  <cols>
    <col min="3" max="3" width="12.234375" bestFit="1" customWidth="1"/>
  </cols>
  <sheetData>
    <row r="1" spans="1:7">
      <c r="A1" t="s">
        <v>0</v>
      </c>
      <c r="B1" t="s">
        <v>5</v>
      </c>
      <c r="C1" t="s">
        <v>6</v>
      </c>
    </row>
    <row r="2" spans="1:7">
      <c r="A2">
        <v>5</v>
      </c>
      <c r="B2">
        <v>13.22</v>
      </c>
      <c r="C2">
        <f>B2/A2</f>
        <v>2.6440000000000001</v>
      </c>
    </row>
    <row r="3" spans="1:7">
      <c r="A3">
        <v>10</v>
      </c>
      <c r="B3">
        <v>23.25</v>
      </c>
      <c r="C3">
        <f t="shared" ref="C3:C7" si="0">B3/A3</f>
        <v>2.3250000000000002</v>
      </c>
    </row>
    <row r="4" spans="1:7">
      <c r="A4">
        <v>15</v>
      </c>
      <c r="B4">
        <v>36.54</v>
      </c>
      <c r="C4">
        <f t="shared" si="0"/>
        <v>2.4359999999999999</v>
      </c>
    </row>
    <row r="5" spans="1:7">
      <c r="A5">
        <v>20</v>
      </c>
      <c r="B5">
        <v>49</v>
      </c>
      <c r="C5">
        <f t="shared" si="0"/>
        <v>2.4500000000000002</v>
      </c>
    </row>
    <row r="6" spans="1:7">
      <c r="A6">
        <v>25</v>
      </c>
      <c r="B6">
        <v>62</v>
      </c>
      <c r="C6">
        <f t="shared" si="0"/>
        <v>2.48</v>
      </c>
    </row>
    <row r="7" spans="1:7">
      <c r="A7">
        <v>30</v>
      </c>
      <c r="B7">
        <v>74.400000000000006</v>
      </c>
      <c r="C7">
        <f t="shared" si="0"/>
        <v>2.48</v>
      </c>
    </row>
    <row r="8" spans="1:7">
      <c r="G8" s="1"/>
    </row>
    <row r="9" spans="1:7">
      <c r="B9" t="s">
        <v>7</v>
      </c>
      <c r="C9" s="1">
        <f>AVERAGE(C2:C7)</f>
        <v>2.4691666666666667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WIRE DIST</vt:lpstr>
      <vt:lpstr>DIST_EST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Maximilian Puglielli</cp:lastModifiedBy>
  <dcterms:created xsi:type="dcterms:W3CDTF">2020-12-17T22:40:54Z</dcterms:created>
  <dcterms:modified xsi:type="dcterms:W3CDTF">2020-12-21T22:16:27Z</dcterms:modified>
</cp:coreProperties>
</file>