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139A425-B2DE-4F71-8C81-F10140EFA9CD}" xr6:coauthVersionLast="47" xr6:coauthVersionMax="47" xr10:uidLastSave="{00000000-0000-0000-0000-000000000000}"/>
  <bookViews>
    <workbookView xWindow="2340" yWindow="2940" windowWidth="21600" windowHeight="11385" firstSheet="1" activeTab="3" xr2:uid="{FACB53E6-E236-4579-ABC8-2EA865FB7003}"/>
  </bookViews>
  <sheets>
    <sheet name="Layout" sheetId="14" r:id="rId1"/>
    <sheet name="Excel Data Types" sheetId="15" r:id="rId2"/>
    <sheet name="Aggregation Functions" sheetId="16" r:id="rId3"/>
    <sheet name="LOOKUPS" sheetId="17" r:id="rId4"/>
    <sheet name="IF Functions" sheetId="18" r:id="rId5"/>
    <sheet name="String Functions" sheetId="19" r:id="rId6"/>
    <sheet name="Formatting" sheetId="5" r:id="rId7"/>
    <sheet name="Sheet1" sheetId="21" r:id="rId8"/>
    <sheet name="Table and Pivot Table" sheetId="6" r:id="rId9"/>
    <sheet name="Goal Seek" sheetId="7" r:id="rId10"/>
    <sheet name="Top_tech_companies_comparison_2" sheetId="20" r:id="rId11"/>
    <sheet name="Correctly Import CSV" sheetId="9" r:id="rId12"/>
    <sheet name="Removing Duplicates" sheetId="11" r:id="rId13"/>
    <sheet name="Text to Columns" sheetId="12" r:id="rId14"/>
    <sheet name="Filters" sheetId="13" r:id="rId15"/>
  </sheets>
  <definedNames>
    <definedName name="ExternalData_1" localSheetId="10" hidden="1">Top_tech_companies_comparison_2!$A$1:$J$21</definedName>
  </definedName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7" l="1"/>
  <c r="D4" i="17"/>
  <c r="D5" i="17"/>
  <c r="D6" i="17"/>
  <c r="B8" i="7"/>
  <c r="H4" i="19"/>
  <c r="G4" i="19"/>
  <c r="I4" i="19" s="1"/>
  <c r="C10" i="19"/>
  <c r="C9" i="19"/>
  <c r="C8" i="19"/>
  <c r="C3" i="19"/>
  <c r="G2" i="18"/>
  <c r="E2" i="18"/>
  <c r="D2" i="18"/>
  <c r="D3" i="18"/>
  <c r="D4" i="18"/>
  <c r="D5" i="18"/>
  <c r="D6" i="18"/>
  <c r="D7" i="18"/>
  <c r="D8" i="18"/>
  <c r="D9" i="18"/>
  <c r="D10" i="18"/>
  <c r="C3" i="18"/>
  <c r="C4" i="18"/>
  <c r="C5" i="18"/>
  <c r="C6" i="18"/>
  <c r="C7" i="18"/>
  <c r="C8" i="18"/>
  <c r="C9" i="18"/>
  <c r="C10" i="18"/>
  <c r="C2" i="18"/>
  <c r="L38" i="17"/>
  <c r="M32" i="17"/>
  <c r="L32" i="17"/>
  <c r="D23" i="17"/>
  <c r="D24" i="17"/>
  <c r="D25" i="17"/>
  <c r="B7" i="7"/>
  <c r="B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696F67-7FF7-4E6F-BEB4-A55A9CC6B111}" keepAlive="1" name="Query - CSV to Import" description="Connection to the 'CSV to Import' query in the workbook." type="5" refreshedVersion="0" background="1" saveData="1">
    <dbPr connection="Provider=Microsoft.Mashup.OleDb.1;Data Source=$Workbook$;Location=&quot;CSV to Import&quot;;Extended Properties=&quot;&quot;" command="SELECT * FROM [CSV to Import]"/>
  </connection>
  <connection id="2" xr16:uid="{C80AC257-7B2C-421E-955F-1F8C0C7295AB}" keepAlive="1" name="Query - Top_tech_companies_comparison_2014_2015" description="Connection to the 'Top_tech_companies_comparison_2014_2015' query in the workbook." type="5" refreshedVersion="7" background="1" saveData="1">
    <dbPr connection="Provider=Microsoft.Mashup.OleDb.1;Data Source=$Workbook$;Location=Top_tech_companies_comparison_2014_2015;Extended Properties=&quot;&quot;" command="SELECT * FROM [Top_tech_companies_comparison_2014_2015]"/>
  </connection>
</connections>
</file>

<file path=xl/sharedStrings.xml><?xml version="1.0" encoding="utf-8"?>
<sst xmlns="http://schemas.openxmlformats.org/spreadsheetml/2006/main" count="473" uniqueCount="279">
  <si>
    <t>Current Subs</t>
  </si>
  <si>
    <t>Total Subs</t>
  </si>
  <si>
    <t>Days</t>
  </si>
  <si>
    <t>Date</t>
  </si>
  <si>
    <t>a</t>
  </si>
  <si>
    <t>b</t>
  </si>
  <si>
    <t>f</t>
  </si>
  <si>
    <t>g</t>
  </si>
  <si>
    <t>e</t>
  </si>
  <si>
    <t>Column 1</t>
  </si>
  <si>
    <t>Column 2</t>
  </si>
  <si>
    <t>Column 3</t>
  </si>
  <si>
    <t>Column 4</t>
  </si>
  <si>
    <t>Column 5</t>
  </si>
  <si>
    <t>Column 6</t>
  </si>
  <si>
    <t>Column 7</t>
  </si>
  <si>
    <t>Row 1</t>
  </si>
  <si>
    <t>Row 2</t>
  </si>
  <si>
    <t>Row 3</t>
  </si>
  <si>
    <t>Row 4</t>
  </si>
  <si>
    <t>Row 5</t>
  </si>
  <si>
    <t>Row 6</t>
  </si>
  <si>
    <t>Row 7</t>
  </si>
  <si>
    <t>Row 8</t>
  </si>
  <si>
    <t>Row 9</t>
  </si>
  <si>
    <t>Unit 1</t>
  </si>
  <si>
    <t>Unit 2</t>
  </si>
  <si>
    <t>Unit 3</t>
  </si>
  <si>
    <t>Unit 4</t>
  </si>
  <si>
    <t>Unit 5</t>
  </si>
  <si>
    <t>Unit 6</t>
  </si>
  <si>
    <t>Unit 7</t>
  </si>
  <si>
    <t>Unit 8</t>
  </si>
  <si>
    <t>Unit 9</t>
  </si>
  <si>
    <t>Unit 10</t>
  </si>
  <si>
    <t>Unit 11</t>
  </si>
  <si>
    <t>Department 1</t>
  </si>
  <si>
    <t>Department 4</t>
  </si>
  <si>
    <t>Department 2</t>
  </si>
  <si>
    <t>Department 3</t>
  </si>
  <si>
    <t>Group 1</t>
  </si>
  <si>
    <t>Group 2</t>
  </si>
  <si>
    <t>Department 5</t>
  </si>
  <si>
    <t>Weekly Sub Growth</t>
  </si>
  <si>
    <t>Daily Sub Growth</t>
  </si>
  <si>
    <t>Days until 100000</t>
  </si>
  <si>
    <t>&lt;- Set Cell</t>
  </si>
  <si>
    <t>&lt;- By Changing</t>
  </si>
  <si>
    <t>A</t>
  </si>
  <si>
    <t>af</t>
  </si>
  <si>
    <t>sa</t>
  </si>
  <si>
    <t>df</t>
  </si>
  <si>
    <t>sadf</t>
  </si>
  <si>
    <t>asdf</t>
  </si>
  <si>
    <t>dfasdf</t>
  </si>
  <si>
    <t>asf</t>
  </si>
  <si>
    <t>asdfas</t>
  </si>
  <si>
    <t>sd</t>
  </si>
  <si>
    <t>sdf</t>
  </si>
  <si>
    <t>wf</t>
  </si>
  <si>
    <t>we</t>
  </si>
  <si>
    <t>w</t>
  </si>
  <si>
    <t>r</t>
  </si>
  <si>
    <t>asd</t>
  </si>
  <si>
    <t>awe</t>
  </si>
  <si>
    <t>Column 1,Column 2,Column 3</t>
  </si>
  <si>
    <t>sf</t>
  </si>
  <si>
    <t>ds</t>
  </si>
  <si>
    <t>General</t>
  </si>
  <si>
    <t>Number</t>
  </si>
  <si>
    <t>Currency</t>
  </si>
  <si>
    <t>Accounting</t>
  </si>
  <si>
    <t>Time</t>
  </si>
  <si>
    <t>Person 1</t>
  </si>
  <si>
    <t>Person 2</t>
  </si>
  <si>
    <t>Person 3</t>
  </si>
  <si>
    <t>Salary</t>
  </si>
  <si>
    <t>Job Title</t>
  </si>
  <si>
    <t>Person</t>
  </si>
  <si>
    <t>Person 4</t>
  </si>
  <si>
    <t>Person 5</t>
  </si>
  <si>
    <t>VLOOKUPS</t>
  </si>
  <si>
    <t>Data Analyst</t>
  </si>
  <si>
    <t>Data Scientist</t>
  </si>
  <si>
    <t>CEO</t>
  </si>
  <si>
    <t>CFO</t>
  </si>
  <si>
    <t>Manager</t>
  </si>
  <si>
    <t>HLOOKUPS</t>
  </si>
  <si>
    <t xml:space="preserve">&lt;--   These can be completely misaligned  --&gt; </t>
  </si>
  <si>
    <t>XLOOKUP</t>
  </si>
  <si>
    <t>Column 8</t>
  </si>
  <si>
    <t>Index</t>
  </si>
  <si>
    <t>Match</t>
  </si>
  <si>
    <t>Index + Match</t>
  </si>
  <si>
    <t>Index + Match + Match</t>
  </si>
  <si>
    <t>INDEX + MATCH + MATCH</t>
  </si>
  <si>
    <t>Look for these  --&gt;</t>
  </si>
  <si>
    <t>True IF &gt; 4</t>
  </si>
  <si>
    <t>SUMIF &gt; 4</t>
  </si>
  <si>
    <t>COUNTIF &gt; 4</t>
  </si>
  <si>
    <t>None</t>
  </si>
  <si>
    <t>True IF &gt; 3 AND &gt; 5</t>
  </si>
  <si>
    <t>Aguer</t>
  </si>
  <si>
    <t xml:space="preserve">Imanol </t>
  </si>
  <si>
    <t>CONCAT</t>
  </si>
  <si>
    <t>LEN</t>
  </si>
  <si>
    <t>TRIM</t>
  </si>
  <si>
    <t xml:space="preserve">fwfw      </t>
  </si>
  <si>
    <t>Tamaño con y sin espacios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</si>
  <si>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</si>
  <si>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</si>
  <si>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</si>
  <si>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</si>
  <si>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</si>
  <si>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</si>
  <si>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</si>
  <si>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</si>
  <si>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</si>
  <si>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</si>
  <si>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/>
  </si>
  <si>
    <t>Employer Name</t>
  </si>
  <si>
    <t>Early Career Median Pay</t>
  </si>
  <si>
    <t>Mid-Career Median Pay</t>
  </si>
  <si>
    <t>Median Age</t>
  </si>
  <si>
    <t>Years of Experience</t>
  </si>
  <si>
    <t>Years with Company</t>
  </si>
  <si>
    <t>% Female</t>
  </si>
  <si>
    <t>% High Job Satisfaction</t>
  </si>
  <si>
    <t>% High Job Meaning</t>
  </si>
  <si>
    <t>% High Job Stress</t>
  </si>
  <si>
    <t>HP</t>
  </si>
  <si>
    <t>$65,400</t>
  </si>
  <si>
    <t>$104,200</t>
  </si>
  <si>
    <t>38</t>
  </si>
  <si>
    <t>7.7</t>
  </si>
  <si>
    <t>6.3</t>
  </si>
  <si>
    <t>32%</t>
  </si>
  <si>
    <t>64%</t>
  </si>
  <si>
    <t>41%</t>
  </si>
  <si>
    <t>56%</t>
  </si>
  <si>
    <t>Oracle</t>
  </si>
  <si>
    <t>$71,400</t>
  </si>
  <si>
    <t>$126,400</t>
  </si>
  <si>
    <t>37</t>
  </si>
  <si>
    <t>9</t>
  </si>
  <si>
    <t>5.3</t>
  </si>
  <si>
    <t>29%</t>
  </si>
  <si>
    <t>IBM</t>
  </si>
  <si>
    <t>$72,700</t>
  </si>
  <si>
    <t>$112,700</t>
  </si>
  <si>
    <t>36</t>
  </si>
  <si>
    <t>7.4</t>
  </si>
  <si>
    <t>7.1</t>
  </si>
  <si>
    <t>25%</t>
  </si>
  <si>
    <t>59%</t>
  </si>
  <si>
    <t>40%</t>
  </si>
  <si>
    <t>62%</t>
  </si>
  <si>
    <t>Microsoft</t>
  </si>
  <si>
    <t>$102,500</t>
  </si>
  <si>
    <t>$139,700</t>
  </si>
  <si>
    <t>33</t>
  </si>
  <si>
    <t>6.4</t>
  </si>
  <si>
    <t>4.8</t>
  </si>
  <si>
    <t>27%</t>
  </si>
  <si>
    <t>72%</t>
  </si>
  <si>
    <t>58%</t>
  </si>
  <si>
    <t>Qualcomm</t>
  </si>
  <si>
    <t>$94,400</t>
  </si>
  <si>
    <t>$132,500</t>
  </si>
  <si>
    <t>4.3</t>
  </si>
  <si>
    <t>20%</t>
  </si>
  <si>
    <t>69%</t>
  </si>
  <si>
    <t>50%</t>
  </si>
  <si>
    <t>Cisco</t>
  </si>
  <si>
    <t>$83,800</t>
  </si>
  <si>
    <t>$134,700</t>
  </si>
  <si>
    <t>6.7</t>
  </si>
  <si>
    <t>4</t>
  </si>
  <si>
    <t>23%</t>
  </si>
  <si>
    <t>76%</t>
  </si>
  <si>
    <t>60%</t>
  </si>
  <si>
    <t>52%</t>
  </si>
  <si>
    <t>eBay</t>
  </si>
  <si>
    <t>$88,900</t>
  </si>
  <si>
    <t>$136,000</t>
  </si>
  <si>
    <t>6.9</t>
  </si>
  <si>
    <t>2.7</t>
  </si>
  <si>
    <t>43%</t>
  </si>
  <si>
    <t>78%</t>
  </si>
  <si>
    <t>55%</t>
  </si>
  <si>
    <t>66%</t>
  </si>
  <si>
    <t>Samsung</t>
  </si>
  <si>
    <t>$65,900</t>
  </si>
  <si>
    <t>$143,000</t>
  </si>
  <si>
    <t>6</t>
  </si>
  <si>
    <t>2.3</t>
  </si>
  <si>
    <t>37%</t>
  </si>
  <si>
    <t>36%</t>
  </si>
  <si>
    <t>Intel</t>
  </si>
  <si>
    <t>$85,800</t>
  </si>
  <si>
    <t>$129,400</t>
  </si>
  <si>
    <t>32</t>
  </si>
  <si>
    <t>5.5</t>
  </si>
  <si>
    <t>5</t>
  </si>
  <si>
    <t>61%</t>
  </si>
  <si>
    <t>Adobe</t>
  </si>
  <si>
    <t>$91,900</t>
  </si>
  <si>
    <t>$141,900</t>
  </si>
  <si>
    <t>31</t>
  </si>
  <si>
    <t>5.2</t>
  </si>
  <si>
    <t>3.3</t>
  </si>
  <si>
    <t>28%</t>
  </si>
  <si>
    <t>84%</t>
  </si>
  <si>
    <t>24%</t>
  </si>
  <si>
    <t>47%</t>
  </si>
  <si>
    <t>Apple</t>
  </si>
  <si>
    <t>$91,300</t>
  </si>
  <si>
    <t>$145,400</t>
  </si>
  <si>
    <t>31%</t>
  </si>
  <si>
    <t>73%</t>
  </si>
  <si>
    <t>74%</t>
  </si>
  <si>
    <t>Amazon</t>
  </si>
  <si>
    <t>$81,900</t>
  </si>
  <si>
    <t>$130,400</t>
  </si>
  <si>
    <t>30</t>
  </si>
  <si>
    <t>2</t>
  </si>
  <si>
    <t>26%</t>
  </si>
  <si>
    <t>42%</t>
  </si>
  <si>
    <t>Google</t>
  </si>
  <si>
    <t>$106,900</t>
  </si>
  <si>
    <t>$151,600</t>
  </si>
  <si>
    <t>30%</t>
  </si>
  <si>
    <t>89%</t>
  </si>
  <si>
    <t>53%</t>
  </si>
  <si>
    <t>Salesforce</t>
  </si>
  <si>
    <t>$84,800</t>
  </si>
  <si>
    <t>$154,600</t>
  </si>
  <si>
    <t>1.8</t>
  </si>
  <si>
    <t>54%</t>
  </si>
  <si>
    <t>Tesla</t>
  </si>
  <si>
    <t>$81,400</t>
  </si>
  <si>
    <t>$118,500</t>
  </si>
  <si>
    <t>5.6</t>
  </si>
  <si>
    <t>1.6</t>
  </si>
  <si>
    <t>70%</t>
  </si>
  <si>
    <t>LinkedIn</t>
  </si>
  <si>
    <t>$110,800</t>
  </si>
  <si>
    <t>$159,600</t>
  </si>
  <si>
    <t>29</t>
  </si>
  <si>
    <t>NA</t>
  </si>
  <si>
    <t>SpaceX</t>
  </si>
  <si>
    <t>$78,500</t>
  </si>
  <si>
    <t xml:space="preserve"> NA </t>
  </si>
  <si>
    <t>6.1</t>
  </si>
  <si>
    <t>14%</t>
  </si>
  <si>
    <t>92%</t>
  </si>
  <si>
    <t>88%</t>
  </si>
  <si>
    <t>Facebook</t>
  </si>
  <si>
    <t>$116,800</t>
  </si>
  <si>
    <t>$149,300</t>
  </si>
  <si>
    <t>1.1</t>
  </si>
  <si>
    <t>96%</t>
  </si>
  <si>
    <t>44%</t>
  </si>
  <si>
    <t>c</t>
  </si>
  <si>
    <t>d</t>
  </si>
  <si>
    <t>20.1</t>
  </si>
  <si>
    <t>24.6</t>
  </si>
  <si>
    <t>29.1</t>
  </si>
  <si>
    <t>33.6</t>
  </si>
  <si>
    <t>38.1</t>
  </si>
  <si>
    <t>42.6</t>
  </si>
  <si>
    <t>47.1</t>
  </si>
  <si>
    <t>51.6</t>
  </si>
  <si>
    <t>Row Labels</t>
  </si>
  <si>
    <t>Grand Total</t>
  </si>
  <si>
    <t>Column Labels</t>
  </si>
  <si>
    <t>Sum of Column 2</t>
  </si>
  <si>
    <t>f3f2f</t>
  </si>
  <si>
    <t>01313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</si>
</sst>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0.00000000"/>
    <numFmt numFmtId="167" formatCode="0.0"/>
    <numFmt numFmtId="169" formatCode="&quot;$&quot;\ #,##0.00"/>
    <numFmt numFmtId="170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/>
    <xf numFmtId="3" fontId="0" fillId="0" borderId="0" xfId="0" applyNumberFormat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1" fillId="0" borderId="5" xfId="0" applyFont="1" applyBorder="1"/>
    <xf numFmtId="0" fontId="1" fillId="0" borderId="6" xfId="0" applyFont="1" applyBorder="1"/>
    <xf numFmtId="0" fontId="1" fillId="0" borderId="0" xfId="0" applyFont="1" applyBorder="1" applyAlignment="1">
      <alignment horizontal="centerContinuous"/>
    </xf>
    <xf numFmtId="0" fontId="1" fillId="0" borderId="0" xfId="0" applyFont="1" applyFill="1" applyBorder="1"/>
    <xf numFmtId="0" fontId="0" fillId="0" borderId="1" xfId="0" applyBorder="1"/>
    <xf numFmtId="0" fontId="0" fillId="0" borderId="2" xfId="0" applyBorder="1"/>
    <xf numFmtId="0" fontId="1" fillId="0" borderId="2" xfId="0" applyFont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4" fillId="2" borderId="3" xfId="0" applyFont="1" applyFill="1" applyBorder="1"/>
    <xf numFmtId="0" fontId="4" fillId="2" borderId="9" xfId="0" applyFont="1" applyFill="1" applyBorder="1"/>
    <xf numFmtId="0" fontId="4" fillId="2" borderId="2" xfId="0" applyFont="1" applyFill="1" applyBorder="1"/>
    <xf numFmtId="0" fontId="0" fillId="3" borderId="0" xfId="0" applyFill="1" applyAlignment="1">
      <alignment horizontal="centerContinuous"/>
    </xf>
    <xf numFmtId="0" fontId="0" fillId="2" borderId="0" xfId="0" applyFill="1"/>
    <xf numFmtId="164" fontId="0" fillId="0" borderId="12" xfId="0" applyNumberFormat="1" applyBorder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quotePrefix="1"/>
    <xf numFmtId="167" fontId="0" fillId="0" borderId="0" xfId="0" applyNumberFormat="1"/>
    <xf numFmtId="10" fontId="0" fillId="0" borderId="0" xfId="1" applyNumberFormat="1" applyFont="1"/>
    <xf numFmtId="12" fontId="0" fillId="0" borderId="0" xfId="0" applyNumberFormat="1"/>
    <xf numFmtId="169" fontId="0" fillId="0" borderId="0" xfId="0" applyNumberFormat="1"/>
    <xf numFmtId="44" fontId="0" fillId="0" borderId="0" xfId="0" applyNumberFormat="1"/>
    <xf numFmtId="170" fontId="0" fillId="0" borderId="0" xfId="0" applyNumberFormat="1"/>
  </cellXfs>
  <cellStyles count="2">
    <cellStyle name="Normal" xfId="0" builtinId="0"/>
    <cellStyle name="Percent" xfId="1" builtinId="5"/>
  </cellStyles>
  <dxfs count="14">
    <dxf>
      <font>
        <color rgb="FFFFFF00"/>
      </font>
    </dxf>
    <dxf>
      <font>
        <color rgb="FFFFC000"/>
      </font>
    </dxf>
    <dxf>
      <font>
        <color theme="1"/>
      </font>
      <fill>
        <patternFill>
          <bgColor rgb="FFFFC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069.70285775463" createdVersion="7" refreshedVersion="7" minRefreshableVersion="3" recordCount="11" xr:uid="{8A7A896B-43CB-4120-95DC-E9ED5240CA2F}">
  <cacheSource type="worksheet">
    <worksheetSource ref="A1:C12" sheet="Table and Pivot Table"/>
  </cacheSource>
  <cacheFields count="3">
    <cacheField name="Column 1" numFmtId="0">
      <sharedItems count="5">
        <s v="Department 1"/>
        <s v="Department 2"/>
        <s v="Department 3"/>
        <s v="Department 4"/>
        <s v="Department 5"/>
      </sharedItems>
    </cacheField>
    <cacheField name="Column 2" numFmtId="0">
      <sharedItems count="11">
        <s v="Unit 1"/>
        <s v="Unit 2"/>
        <s v="Unit 3"/>
        <s v="Unit 4"/>
        <s v="Unit 5"/>
        <s v="Unit 6"/>
        <s v="Unit 7"/>
        <s v="Unit 8"/>
        <s v="Unit 9"/>
        <s v="Unit 10"/>
        <s v="Unit 11"/>
      </sharedItems>
    </cacheField>
    <cacheField name="Column 3" numFmtId="164">
      <sharedItems containsSemiMixedTypes="0" containsString="0" containsNumber="1" minValue="0.12550004497904887" maxValue="0.8787841751892812" count="11">
        <n v="0.8787841751892812"/>
        <n v="0.21883645034648036"/>
        <n v="0.68400285749073375"/>
        <n v="0.12550004497904887"/>
        <n v="0.31843284284313622"/>
        <n v="0.59948875475241958"/>
        <n v="0.29664765780035152"/>
        <n v="0.56145328093793079"/>
        <n v="0.80016732505703936"/>
        <n v="0.29002520796167963"/>
        <n v="0.620643072193353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x v="0"/>
    <x v="0"/>
  </r>
  <r>
    <x v="1"/>
    <x v="1"/>
    <x v="1"/>
  </r>
  <r>
    <x v="2"/>
    <x v="2"/>
    <x v="2"/>
  </r>
  <r>
    <x v="3"/>
    <x v="3"/>
    <x v="3"/>
  </r>
  <r>
    <x v="1"/>
    <x v="4"/>
    <x v="4"/>
  </r>
  <r>
    <x v="2"/>
    <x v="5"/>
    <x v="5"/>
  </r>
  <r>
    <x v="3"/>
    <x v="6"/>
    <x v="6"/>
  </r>
  <r>
    <x v="4"/>
    <x v="7"/>
    <x v="7"/>
  </r>
  <r>
    <x v="2"/>
    <x v="8"/>
    <x v="8"/>
  </r>
  <r>
    <x v="3"/>
    <x v="9"/>
    <x v="9"/>
  </r>
  <r>
    <x v="4"/>
    <x v="10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93D7E-94FC-444F-8058-575D329A8513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0" firstHeaderRow="1" firstDataRow="2" firstDataCol="1"/>
  <pivotFields count="3"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12">
        <item x="0"/>
        <item x="9"/>
        <item x="10"/>
        <item x="1"/>
        <item x="2"/>
        <item x="3"/>
        <item x="4"/>
        <item x="5"/>
        <item x="6"/>
        <item x="7"/>
        <item x="8"/>
        <item t="default"/>
      </items>
    </pivotField>
    <pivotField axis="axisCol" numFmtId="164" showAll="0">
      <items count="12">
        <item x="3"/>
        <item x="1"/>
        <item x="9"/>
        <item x="6"/>
        <item x="4"/>
        <item x="7"/>
        <item x="5"/>
        <item x="10"/>
        <item x="2"/>
        <item x="8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olumn 2" fld="1" baseField="0" baseItem="572784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8AB5F83-3129-4277-838F-BB6FCF1D9FF7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B9DDE4-1624-4FC3-8A3E-8A12E3B9CE97}" name="Top_tech_companies_comparison_2014_2015" displayName="Top_tech_companies_comparison_2014_2015" ref="A1:J21" tableType="queryTable" totalsRowShown="0">
  <autoFilter ref="A1:J21" xr:uid="{FCB9DDE4-1624-4FC3-8A3E-8A12E3B9CE97}"/>
  <tableColumns count="10">
    <tableColumn id="1" xr3:uid="{831DC504-D636-4C36-A652-1BD78E2D12AD}" uniqueName="1" name="Column1" queryTableFieldId="1" dataDxfId="13"/>
    <tableColumn id="2" xr3:uid="{80E1178D-8605-4430-9973-99A60A93EE10}" uniqueName="2" name="Column2" queryTableFieldId="2" dataDxfId="12"/>
    <tableColumn id="3" xr3:uid="{65A147A4-63E5-46D8-B30A-5EB34433A328}" uniqueName="3" name="Column3" queryTableFieldId="3" dataDxfId="11"/>
    <tableColumn id="4" xr3:uid="{2C72CA2F-CADF-46E9-87EA-E514093A5A79}" uniqueName="4" name="Column4" queryTableFieldId="4" dataDxfId="10"/>
    <tableColumn id="5" xr3:uid="{880BD2DF-BC8B-41B8-A4DB-5A0CFB10B661}" uniqueName="5" name="Column5" queryTableFieldId="5" dataDxfId="9"/>
    <tableColumn id="6" xr3:uid="{CA57FA3D-0F03-432E-9CB8-A3A78E172BA0}" uniqueName="6" name="Column6" queryTableFieldId="6" dataDxfId="8"/>
    <tableColumn id="7" xr3:uid="{F170F5BB-F4FD-4FAE-9C55-560702B76BED}" uniqueName="7" name="Column7" queryTableFieldId="7" dataDxfId="7"/>
    <tableColumn id="8" xr3:uid="{D3C8FB01-81C6-4EDE-B83A-9ED0C266271E}" uniqueName="8" name="Column8" queryTableFieldId="8" dataDxfId="6"/>
    <tableColumn id="9" xr3:uid="{D88BC966-739C-44D7-8AC1-26E3297B90F5}" uniqueName="9" name="Column9" queryTableFieldId="9" dataDxfId="5"/>
    <tableColumn id="10" xr3:uid="{59B50C27-96B0-4B00-8C82-D930547CCE6F}" uniqueName="10" name="Column10" queryTableFieldId="10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3BCA37-26EA-4A71-A6A1-8537ECB91120}" name="Table2" displayName="Table2" ref="A1:C13" totalsRowShown="0" headerRowDxfId="3">
  <autoFilter ref="A1:C13" xr:uid="{433BCA37-26EA-4A71-A6A1-8537ECB91120}"/>
  <tableColumns count="3">
    <tableColumn id="1" xr3:uid="{044D2A40-DF30-4E60-86DA-A60D9330A4B0}" name="Column 1"/>
    <tableColumn id="2" xr3:uid="{0165B527-6AD4-4691-B314-E416CD91764B}" name="Column 2"/>
    <tableColumn id="3" xr3:uid="{53C4DFD4-4FCD-4ADF-AC8E-5AFAF43FF26F}" name="Column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E886-2582-423A-B24D-0663E17105F2}">
  <dimension ref="A1"/>
  <sheetViews>
    <sheetView workbookViewId="0">
      <selection activeCell="C14" sqref="C1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95BDF-E905-4C43-9746-0055C887875A}">
  <dimension ref="A2:C8"/>
  <sheetViews>
    <sheetView workbookViewId="0">
      <selection activeCell="F7" sqref="F7"/>
    </sheetView>
  </sheetViews>
  <sheetFormatPr defaultRowHeight="15" x14ac:dyDescent="0.25"/>
  <cols>
    <col min="1" max="1" width="18.7109375" bestFit="1" customWidth="1"/>
    <col min="2" max="2" width="11" bestFit="1" customWidth="1"/>
    <col min="3" max="3" width="14.140625" bestFit="1" customWidth="1"/>
  </cols>
  <sheetData>
    <row r="2" spans="1:3" x14ac:dyDescent="0.25">
      <c r="A2" t="s">
        <v>0</v>
      </c>
      <c r="B2" s="5">
        <v>73343</v>
      </c>
    </row>
    <row r="3" spans="1:3" x14ac:dyDescent="0.25">
      <c r="A3" t="s">
        <v>43</v>
      </c>
      <c r="B3">
        <v>991</v>
      </c>
    </row>
    <row r="4" spans="1:3" x14ac:dyDescent="0.25">
      <c r="A4" t="s">
        <v>44</v>
      </c>
      <c r="B4">
        <f>B3/7</f>
        <v>141.57142857142858</v>
      </c>
    </row>
    <row r="5" spans="1:3" x14ac:dyDescent="0.25">
      <c r="A5" t="s">
        <v>2</v>
      </c>
      <c r="B5">
        <v>6545.5085771947515</v>
      </c>
      <c r="C5" s="2" t="s">
        <v>47</v>
      </c>
    </row>
    <row r="7" spans="1:3" x14ac:dyDescent="0.25">
      <c r="A7" t="s">
        <v>1</v>
      </c>
      <c r="B7">
        <f>B2+(B4*B5)</f>
        <v>999999.99999999988</v>
      </c>
      <c r="C7" s="2" t="s">
        <v>46</v>
      </c>
    </row>
    <row r="8" spans="1:3" x14ac:dyDescent="0.25">
      <c r="A8" t="s">
        <v>45</v>
      </c>
      <c r="B8" s="1">
        <f ca="1">TODAY() +B5</f>
        <v>51620.508577194749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E0F3-612B-4A98-A0D7-ABACA84803B6}">
  <dimension ref="A1:J21"/>
  <sheetViews>
    <sheetView workbookViewId="0">
      <selection activeCell="A8" sqref="A8"/>
    </sheetView>
  </sheetViews>
  <sheetFormatPr defaultRowHeight="15" x14ac:dyDescent="0.25"/>
  <cols>
    <col min="1" max="1" width="15.28515625" bestFit="1" customWidth="1"/>
    <col min="2" max="2" width="22.7109375" bestFit="1" customWidth="1"/>
    <col min="3" max="3" width="22.140625" bestFit="1" customWidth="1"/>
    <col min="4" max="4" width="11.5703125" bestFit="1" customWidth="1"/>
    <col min="5" max="5" width="18.5703125" bestFit="1" customWidth="1"/>
    <col min="6" max="6" width="19.140625" bestFit="1" customWidth="1"/>
    <col min="7" max="7" width="11.140625" bestFit="1" customWidth="1"/>
    <col min="8" max="8" width="21.5703125" bestFit="1" customWidth="1"/>
    <col min="9" max="9" width="18.85546875" bestFit="1" customWidth="1"/>
    <col min="10" max="10" width="16.28515625" bestFit="1" customWidth="1"/>
  </cols>
  <sheetData>
    <row r="1" spans="1:10" x14ac:dyDescent="0.25">
      <c r="A1" t="s">
        <v>109</v>
      </c>
      <c r="B1" t="s">
        <v>110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</row>
    <row r="2" spans="1:10" x14ac:dyDescent="0.25">
      <c r="A2" s="31" t="s">
        <v>119</v>
      </c>
      <c r="B2" s="31" t="s">
        <v>119</v>
      </c>
      <c r="C2" s="31" t="s">
        <v>119</v>
      </c>
      <c r="D2" s="31" t="s">
        <v>119</v>
      </c>
      <c r="E2" s="31" t="s">
        <v>119</v>
      </c>
      <c r="F2" s="31" t="s">
        <v>119</v>
      </c>
      <c r="G2" s="31" t="s">
        <v>119</v>
      </c>
      <c r="H2" s="31" t="s">
        <v>119</v>
      </c>
      <c r="I2" s="31" t="s">
        <v>119</v>
      </c>
      <c r="J2" s="31" t="s">
        <v>119</v>
      </c>
    </row>
    <row r="3" spans="1:10" x14ac:dyDescent="0.25">
      <c r="A3" s="31" t="s">
        <v>120</v>
      </c>
      <c r="B3" s="31" t="s">
        <v>121</v>
      </c>
      <c r="C3" s="31" t="s">
        <v>122</v>
      </c>
      <c r="D3" s="31" t="s">
        <v>123</v>
      </c>
      <c r="E3" s="31" t="s">
        <v>124</v>
      </c>
      <c r="F3" s="31" t="s">
        <v>125</v>
      </c>
      <c r="G3" s="31" t="s">
        <v>126</v>
      </c>
      <c r="H3" s="31" t="s">
        <v>127</v>
      </c>
      <c r="I3" s="31" t="s">
        <v>128</v>
      </c>
      <c r="J3" s="31" t="s">
        <v>129</v>
      </c>
    </row>
    <row r="4" spans="1:10" x14ac:dyDescent="0.25">
      <c r="A4" s="31" t="s">
        <v>130</v>
      </c>
      <c r="B4" s="31" t="s">
        <v>131</v>
      </c>
      <c r="C4" s="31" t="s">
        <v>132</v>
      </c>
      <c r="D4" s="31" t="s">
        <v>133</v>
      </c>
      <c r="E4" s="31" t="s">
        <v>134</v>
      </c>
      <c r="F4" s="31" t="s">
        <v>135</v>
      </c>
      <c r="G4" s="31" t="s">
        <v>136</v>
      </c>
      <c r="H4" s="31" t="s">
        <v>137</v>
      </c>
      <c r="I4" s="31" t="s">
        <v>138</v>
      </c>
      <c r="J4" s="31" t="s">
        <v>139</v>
      </c>
    </row>
    <row r="5" spans="1:10" x14ac:dyDescent="0.25">
      <c r="A5" s="31" t="s">
        <v>140</v>
      </c>
      <c r="B5" s="31" t="s">
        <v>141</v>
      </c>
      <c r="C5" s="31" t="s">
        <v>142</v>
      </c>
      <c r="D5" s="31" t="s">
        <v>143</v>
      </c>
      <c r="E5" s="31" t="s">
        <v>144</v>
      </c>
      <c r="F5" s="31" t="s">
        <v>145</v>
      </c>
      <c r="G5" s="31" t="s">
        <v>146</v>
      </c>
      <c r="H5" s="31" t="s">
        <v>137</v>
      </c>
      <c r="I5" s="31" t="s">
        <v>136</v>
      </c>
      <c r="J5" s="31" t="s">
        <v>139</v>
      </c>
    </row>
    <row r="6" spans="1:10" x14ac:dyDescent="0.25">
      <c r="A6" s="31" t="s">
        <v>147</v>
      </c>
      <c r="B6" s="31" t="s">
        <v>148</v>
      </c>
      <c r="C6" s="31" t="s">
        <v>149</v>
      </c>
      <c r="D6" s="31" t="s">
        <v>150</v>
      </c>
      <c r="E6" s="31" t="s">
        <v>151</v>
      </c>
      <c r="F6" s="31" t="s">
        <v>152</v>
      </c>
      <c r="G6" s="31" t="s">
        <v>153</v>
      </c>
      <c r="H6" s="31" t="s">
        <v>154</v>
      </c>
      <c r="I6" s="31" t="s">
        <v>155</v>
      </c>
      <c r="J6" s="31" t="s">
        <v>156</v>
      </c>
    </row>
    <row r="7" spans="1:10" x14ac:dyDescent="0.25">
      <c r="A7" s="31" t="s">
        <v>157</v>
      </c>
      <c r="B7" s="31" t="s">
        <v>158</v>
      </c>
      <c r="C7" s="31" t="s">
        <v>159</v>
      </c>
      <c r="D7" s="31" t="s">
        <v>160</v>
      </c>
      <c r="E7" s="31" t="s">
        <v>161</v>
      </c>
      <c r="F7" s="31" t="s">
        <v>162</v>
      </c>
      <c r="G7" s="31" t="s">
        <v>163</v>
      </c>
      <c r="H7" s="31" t="s">
        <v>164</v>
      </c>
      <c r="I7" s="31" t="s">
        <v>154</v>
      </c>
      <c r="J7" s="31" t="s">
        <v>165</v>
      </c>
    </row>
    <row r="8" spans="1:10" x14ac:dyDescent="0.25">
      <c r="A8" s="31" t="s">
        <v>166</v>
      </c>
      <c r="B8" s="31" t="s">
        <v>167</v>
      </c>
      <c r="C8" s="31" t="s">
        <v>168</v>
      </c>
      <c r="D8" s="31" t="s">
        <v>160</v>
      </c>
      <c r="E8" s="31" t="s">
        <v>134</v>
      </c>
      <c r="F8" s="31" t="s">
        <v>169</v>
      </c>
      <c r="G8" s="31" t="s">
        <v>170</v>
      </c>
      <c r="H8" s="31" t="s">
        <v>171</v>
      </c>
      <c r="I8" s="31" t="s">
        <v>172</v>
      </c>
      <c r="J8" s="31" t="s">
        <v>156</v>
      </c>
    </row>
    <row r="9" spans="1:10" x14ac:dyDescent="0.25">
      <c r="A9" s="31" t="s">
        <v>173</v>
      </c>
      <c r="B9" s="31" t="s">
        <v>174</v>
      </c>
      <c r="C9" s="31" t="s">
        <v>175</v>
      </c>
      <c r="D9" s="31" t="s">
        <v>160</v>
      </c>
      <c r="E9" s="31" t="s">
        <v>176</v>
      </c>
      <c r="F9" s="31" t="s">
        <v>177</v>
      </c>
      <c r="G9" s="31" t="s">
        <v>178</v>
      </c>
      <c r="H9" s="31" t="s">
        <v>179</v>
      </c>
      <c r="I9" s="31" t="s">
        <v>180</v>
      </c>
      <c r="J9" s="31" t="s">
        <v>181</v>
      </c>
    </row>
    <row r="10" spans="1:10" x14ac:dyDescent="0.25">
      <c r="A10" s="31" t="s">
        <v>182</v>
      </c>
      <c r="B10" s="31" t="s">
        <v>183</v>
      </c>
      <c r="C10" s="31" t="s">
        <v>184</v>
      </c>
      <c r="D10" s="31" t="s">
        <v>160</v>
      </c>
      <c r="E10" s="31" t="s">
        <v>185</v>
      </c>
      <c r="F10" s="31" t="s">
        <v>186</v>
      </c>
      <c r="G10" s="31" t="s">
        <v>187</v>
      </c>
      <c r="H10" s="31" t="s">
        <v>188</v>
      </c>
      <c r="I10" s="31" t="s">
        <v>189</v>
      </c>
      <c r="J10" s="31" t="s">
        <v>190</v>
      </c>
    </row>
    <row r="11" spans="1:10" x14ac:dyDescent="0.25">
      <c r="A11" s="31" t="s">
        <v>191</v>
      </c>
      <c r="B11" s="31" t="s">
        <v>192</v>
      </c>
      <c r="C11" s="31" t="s">
        <v>193</v>
      </c>
      <c r="D11" s="31" t="s">
        <v>160</v>
      </c>
      <c r="E11" s="31" t="s">
        <v>194</v>
      </c>
      <c r="F11" s="31" t="s">
        <v>195</v>
      </c>
      <c r="G11" s="31" t="s">
        <v>196</v>
      </c>
      <c r="H11" s="31" t="s">
        <v>137</v>
      </c>
      <c r="I11" s="31" t="s">
        <v>197</v>
      </c>
      <c r="J11" s="31" t="s">
        <v>171</v>
      </c>
    </row>
    <row r="12" spans="1:10" x14ac:dyDescent="0.25">
      <c r="A12" s="31" t="s">
        <v>198</v>
      </c>
      <c r="B12" s="31" t="s">
        <v>199</v>
      </c>
      <c r="C12" s="31" t="s">
        <v>200</v>
      </c>
      <c r="D12" s="31" t="s">
        <v>201</v>
      </c>
      <c r="E12" s="31" t="s">
        <v>202</v>
      </c>
      <c r="F12" s="31" t="s">
        <v>203</v>
      </c>
      <c r="G12" s="31" t="s">
        <v>153</v>
      </c>
      <c r="H12" s="31" t="s">
        <v>164</v>
      </c>
      <c r="I12" s="31" t="s">
        <v>190</v>
      </c>
      <c r="J12" s="31" t="s">
        <v>204</v>
      </c>
    </row>
    <row r="13" spans="1:10" x14ac:dyDescent="0.25">
      <c r="A13" s="31" t="s">
        <v>205</v>
      </c>
      <c r="B13" s="31" t="s">
        <v>206</v>
      </c>
      <c r="C13" s="31" t="s">
        <v>207</v>
      </c>
      <c r="D13" s="31" t="s">
        <v>208</v>
      </c>
      <c r="E13" s="31" t="s">
        <v>209</v>
      </c>
      <c r="F13" s="31" t="s">
        <v>210</v>
      </c>
      <c r="G13" s="31" t="s">
        <v>211</v>
      </c>
      <c r="H13" s="31" t="s">
        <v>212</v>
      </c>
      <c r="I13" s="31" t="s">
        <v>213</v>
      </c>
      <c r="J13" s="31" t="s">
        <v>214</v>
      </c>
    </row>
    <row r="14" spans="1:10" x14ac:dyDescent="0.25">
      <c r="A14" s="31" t="s">
        <v>215</v>
      </c>
      <c r="B14" s="31" t="s">
        <v>216</v>
      </c>
      <c r="C14" s="31" t="s">
        <v>217</v>
      </c>
      <c r="D14" s="31" t="s">
        <v>208</v>
      </c>
      <c r="E14" s="31" t="s">
        <v>194</v>
      </c>
      <c r="F14" s="31" t="s">
        <v>186</v>
      </c>
      <c r="G14" s="31" t="s">
        <v>218</v>
      </c>
      <c r="H14" s="31" t="s">
        <v>219</v>
      </c>
      <c r="I14" s="31" t="s">
        <v>220</v>
      </c>
      <c r="J14" s="31" t="s">
        <v>190</v>
      </c>
    </row>
    <row r="15" spans="1:10" x14ac:dyDescent="0.25">
      <c r="A15" s="31" t="s">
        <v>221</v>
      </c>
      <c r="B15" s="31" t="s">
        <v>222</v>
      </c>
      <c r="C15" s="31" t="s">
        <v>223</v>
      </c>
      <c r="D15" s="31" t="s">
        <v>224</v>
      </c>
      <c r="E15" s="31" t="s">
        <v>209</v>
      </c>
      <c r="F15" s="31" t="s">
        <v>225</v>
      </c>
      <c r="G15" s="31" t="s">
        <v>226</v>
      </c>
      <c r="H15" s="31" t="s">
        <v>171</v>
      </c>
      <c r="I15" s="31" t="s">
        <v>227</v>
      </c>
      <c r="J15" s="31" t="s">
        <v>190</v>
      </c>
    </row>
    <row r="16" spans="1:10" x14ac:dyDescent="0.25">
      <c r="A16" s="31" t="s">
        <v>228</v>
      </c>
      <c r="B16" s="31" t="s">
        <v>229</v>
      </c>
      <c r="C16" s="31" t="s">
        <v>230</v>
      </c>
      <c r="D16" s="31" t="s">
        <v>224</v>
      </c>
      <c r="E16" s="31" t="s">
        <v>209</v>
      </c>
      <c r="F16" s="31" t="s">
        <v>225</v>
      </c>
      <c r="G16" s="31" t="s">
        <v>231</v>
      </c>
      <c r="H16" s="31" t="s">
        <v>232</v>
      </c>
      <c r="I16" s="31" t="s">
        <v>164</v>
      </c>
      <c r="J16" s="31" t="s">
        <v>233</v>
      </c>
    </row>
    <row r="17" spans="1:10" x14ac:dyDescent="0.25">
      <c r="A17" s="31" t="s">
        <v>234</v>
      </c>
      <c r="B17" s="31" t="s">
        <v>235</v>
      </c>
      <c r="C17" s="31" t="s">
        <v>236</v>
      </c>
      <c r="D17" s="31" t="s">
        <v>224</v>
      </c>
      <c r="E17" s="31" t="s">
        <v>145</v>
      </c>
      <c r="F17" s="31" t="s">
        <v>237</v>
      </c>
      <c r="G17" s="31" t="s">
        <v>231</v>
      </c>
      <c r="H17" s="31" t="s">
        <v>232</v>
      </c>
      <c r="I17" s="31" t="s">
        <v>238</v>
      </c>
      <c r="J17" s="31" t="s">
        <v>189</v>
      </c>
    </row>
    <row r="18" spans="1:10" x14ac:dyDescent="0.25">
      <c r="A18" s="31" t="s">
        <v>239</v>
      </c>
      <c r="B18" s="31" t="s">
        <v>240</v>
      </c>
      <c r="C18" s="31" t="s">
        <v>241</v>
      </c>
      <c r="D18" s="31" t="s">
        <v>224</v>
      </c>
      <c r="E18" s="31" t="s">
        <v>242</v>
      </c>
      <c r="F18" s="31" t="s">
        <v>243</v>
      </c>
      <c r="G18" s="31" t="s">
        <v>170</v>
      </c>
      <c r="H18" s="31" t="s">
        <v>244</v>
      </c>
      <c r="I18" s="31" t="s">
        <v>232</v>
      </c>
      <c r="J18" s="31" t="s">
        <v>244</v>
      </c>
    </row>
    <row r="19" spans="1:10" x14ac:dyDescent="0.25">
      <c r="A19" s="31" t="s">
        <v>245</v>
      </c>
      <c r="B19" s="31" t="s">
        <v>246</v>
      </c>
      <c r="C19" s="31" t="s">
        <v>247</v>
      </c>
      <c r="D19" s="31" t="s">
        <v>248</v>
      </c>
      <c r="E19" s="31" t="s">
        <v>203</v>
      </c>
      <c r="F19" s="31" t="s">
        <v>249</v>
      </c>
      <c r="G19" s="31" t="s">
        <v>227</v>
      </c>
      <c r="H19" s="31" t="s">
        <v>249</v>
      </c>
      <c r="I19" s="31" t="s">
        <v>249</v>
      </c>
      <c r="J19" s="31" t="s">
        <v>249</v>
      </c>
    </row>
    <row r="20" spans="1:10" x14ac:dyDescent="0.25">
      <c r="A20" s="31" t="s">
        <v>250</v>
      </c>
      <c r="B20" s="31" t="s">
        <v>251</v>
      </c>
      <c r="C20" s="31" t="s">
        <v>252</v>
      </c>
      <c r="D20" s="31" t="s">
        <v>248</v>
      </c>
      <c r="E20" s="31" t="s">
        <v>253</v>
      </c>
      <c r="F20" s="31" t="s">
        <v>195</v>
      </c>
      <c r="G20" s="31" t="s">
        <v>254</v>
      </c>
      <c r="H20" s="31" t="s">
        <v>219</v>
      </c>
      <c r="I20" s="31" t="s">
        <v>255</v>
      </c>
      <c r="J20" s="31" t="s">
        <v>256</v>
      </c>
    </row>
    <row r="21" spans="1:10" x14ac:dyDescent="0.25">
      <c r="A21" s="31" t="s">
        <v>257</v>
      </c>
      <c r="B21" s="31" t="s">
        <v>258</v>
      </c>
      <c r="C21" s="31" t="s">
        <v>259</v>
      </c>
      <c r="D21" s="31" t="s">
        <v>248</v>
      </c>
      <c r="E21" s="31" t="s">
        <v>169</v>
      </c>
      <c r="F21" s="31" t="s">
        <v>260</v>
      </c>
      <c r="G21" s="31" t="s">
        <v>136</v>
      </c>
      <c r="H21" s="31" t="s">
        <v>261</v>
      </c>
      <c r="I21" s="31" t="s">
        <v>188</v>
      </c>
      <c r="J21" s="31" t="s">
        <v>262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5F6D-000E-4BC5-B9D9-F8F203946A4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3F3C-E0D8-4EAE-B15F-B8C3FB5D3008}">
  <dimension ref="A1:C21"/>
  <sheetViews>
    <sheetView workbookViewId="0">
      <selection activeCell="F12" sqref="F12"/>
    </sheetView>
  </sheetViews>
  <sheetFormatPr defaultRowHeight="15" x14ac:dyDescent="0.25"/>
  <sheetData>
    <row r="1" spans="1:3" x14ac:dyDescent="0.25">
      <c r="A1" t="s">
        <v>9</v>
      </c>
      <c r="C1" t="s">
        <v>10</v>
      </c>
    </row>
    <row r="2" spans="1:3" x14ac:dyDescent="0.25">
      <c r="A2" t="s">
        <v>48</v>
      </c>
      <c r="C2" t="s">
        <v>5</v>
      </c>
    </row>
    <row r="3" spans="1:3" x14ac:dyDescent="0.25">
      <c r="A3" t="s">
        <v>4</v>
      </c>
      <c r="C3" t="s">
        <v>57</v>
      </c>
    </row>
    <row r="4" spans="1:3" x14ac:dyDescent="0.25">
      <c r="A4" t="s">
        <v>4</v>
      </c>
      <c r="C4" t="s">
        <v>6</v>
      </c>
    </row>
    <row r="5" spans="1:3" x14ac:dyDescent="0.25">
      <c r="A5" t="s">
        <v>6</v>
      </c>
      <c r="C5" t="s">
        <v>58</v>
      </c>
    </row>
    <row r="6" spans="1:3" x14ac:dyDescent="0.25">
      <c r="A6" t="s">
        <v>49</v>
      </c>
      <c r="C6" t="s">
        <v>4</v>
      </c>
    </row>
    <row r="7" spans="1:3" x14ac:dyDescent="0.25">
      <c r="A7" t="s">
        <v>50</v>
      </c>
      <c r="C7" t="s">
        <v>59</v>
      </c>
    </row>
    <row r="8" spans="1:3" x14ac:dyDescent="0.25">
      <c r="A8" t="s">
        <v>51</v>
      </c>
      <c r="C8" t="s">
        <v>59</v>
      </c>
    </row>
    <row r="9" spans="1:3" x14ac:dyDescent="0.25">
      <c r="A9" t="s">
        <v>52</v>
      </c>
      <c r="C9" t="s">
        <v>59</v>
      </c>
    </row>
    <row r="10" spans="1:3" x14ac:dyDescent="0.25">
      <c r="A10" t="s">
        <v>50</v>
      </c>
      <c r="C10" t="s">
        <v>6</v>
      </c>
    </row>
    <row r="11" spans="1:3" x14ac:dyDescent="0.25">
      <c r="A11" t="s">
        <v>51</v>
      </c>
      <c r="C11" t="s">
        <v>60</v>
      </c>
    </row>
    <row r="12" spans="1:3" x14ac:dyDescent="0.25">
      <c r="A12" t="s">
        <v>6</v>
      </c>
      <c r="C12" t="s">
        <v>6</v>
      </c>
    </row>
    <row r="13" spans="1:3" x14ac:dyDescent="0.25">
      <c r="A13" t="s">
        <v>53</v>
      </c>
      <c r="C13" t="s">
        <v>61</v>
      </c>
    </row>
    <row r="14" spans="1:3" x14ac:dyDescent="0.25">
      <c r="A14" t="s">
        <v>53</v>
      </c>
      <c r="C14" t="s">
        <v>62</v>
      </c>
    </row>
    <row r="15" spans="1:3" x14ac:dyDescent="0.25">
      <c r="A15" t="s">
        <v>51</v>
      </c>
      <c r="C15" t="s">
        <v>63</v>
      </c>
    </row>
    <row r="16" spans="1:3" x14ac:dyDescent="0.25">
      <c r="A16" t="s">
        <v>53</v>
      </c>
      <c r="C16" t="s">
        <v>6</v>
      </c>
    </row>
    <row r="17" spans="1:3" x14ac:dyDescent="0.25">
      <c r="A17" t="s">
        <v>54</v>
      </c>
      <c r="C17" t="s">
        <v>53</v>
      </c>
    </row>
    <row r="18" spans="1:3" x14ac:dyDescent="0.25">
      <c r="A18" t="s">
        <v>55</v>
      </c>
      <c r="C18" t="s">
        <v>50</v>
      </c>
    </row>
    <row r="19" spans="1:3" x14ac:dyDescent="0.25">
      <c r="A19" t="s">
        <v>52</v>
      </c>
      <c r="C19" t="s">
        <v>51</v>
      </c>
    </row>
    <row r="20" spans="1:3" x14ac:dyDescent="0.25">
      <c r="A20" t="s">
        <v>56</v>
      </c>
      <c r="C20" t="s">
        <v>64</v>
      </c>
    </row>
    <row r="21" spans="1:3" x14ac:dyDescent="0.25">
      <c r="A21" t="s">
        <v>6</v>
      </c>
      <c r="C21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9D7BD-0CC7-4B76-9C96-BE51285B46AC}">
  <dimension ref="A1:C14"/>
  <sheetViews>
    <sheetView workbookViewId="0">
      <selection activeCell="G5" sqref="G5"/>
    </sheetView>
  </sheetViews>
  <sheetFormatPr defaultRowHeight="15" x14ac:dyDescent="0.25"/>
  <sheetData>
    <row r="1" spans="1:3" x14ac:dyDescent="0.25">
      <c r="A1" t="s">
        <v>65</v>
      </c>
    </row>
    <row r="2" spans="1:3" x14ac:dyDescent="0.25">
      <c r="A2" t="s">
        <v>4</v>
      </c>
      <c r="B2" s="32">
        <v>13</v>
      </c>
      <c r="C2">
        <v>12312</v>
      </c>
    </row>
    <row r="3" spans="1:3" x14ac:dyDescent="0.25">
      <c r="A3" t="s">
        <v>5</v>
      </c>
      <c r="B3" s="32">
        <v>1234</v>
      </c>
      <c r="C3">
        <v>123</v>
      </c>
    </row>
    <row r="4" spans="1:3" x14ac:dyDescent="0.25">
      <c r="A4" t="s">
        <v>263</v>
      </c>
      <c r="B4" s="32">
        <v>4</v>
      </c>
      <c r="C4">
        <v>30</v>
      </c>
    </row>
    <row r="5" spans="1:3" x14ac:dyDescent="0.25">
      <c r="A5" t="s">
        <v>264</v>
      </c>
      <c r="B5" s="32">
        <v>34</v>
      </c>
      <c r="C5">
        <v>214</v>
      </c>
    </row>
    <row r="6" spans="1:3" x14ac:dyDescent="0.25">
      <c r="A6" t="s">
        <v>4</v>
      </c>
      <c r="B6" s="32">
        <v>23</v>
      </c>
      <c r="C6">
        <v>234</v>
      </c>
    </row>
    <row r="7" spans="1:3" x14ac:dyDescent="0.25">
      <c r="A7" t="s">
        <v>5</v>
      </c>
      <c r="B7" s="32" t="s">
        <v>265</v>
      </c>
      <c r="C7">
        <v>3</v>
      </c>
    </row>
    <row r="8" spans="1:3" x14ac:dyDescent="0.25">
      <c r="A8" t="s">
        <v>263</v>
      </c>
      <c r="B8" s="32" t="s">
        <v>266</v>
      </c>
      <c r="C8">
        <v>124</v>
      </c>
    </row>
    <row r="9" spans="1:3" x14ac:dyDescent="0.25">
      <c r="A9" t="s">
        <v>264</v>
      </c>
      <c r="B9" s="32" t="s">
        <v>267</v>
      </c>
      <c r="C9">
        <v>23</v>
      </c>
    </row>
    <row r="10" spans="1:3" x14ac:dyDescent="0.25">
      <c r="A10" t="s">
        <v>4</v>
      </c>
      <c r="B10" s="32" t="s">
        <v>268</v>
      </c>
      <c r="C10">
        <v>14</v>
      </c>
    </row>
    <row r="11" spans="1:3" x14ac:dyDescent="0.25">
      <c r="A11" t="s">
        <v>5</v>
      </c>
      <c r="B11" s="32" t="s">
        <v>269</v>
      </c>
      <c r="C11">
        <v>2</v>
      </c>
    </row>
    <row r="12" spans="1:3" x14ac:dyDescent="0.25">
      <c r="A12" t="s">
        <v>263</v>
      </c>
      <c r="B12" s="32" t="s">
        <v>270</v>
      </c>
      <c r="C12">
        <v>4</v>
      </c>
    </row>
    <row r="13" spans="1:3" x14ac:dyDescent="0.25">
      <c r="A13" t="s">
        <v>264</v>
      </c>
      <c r="B13" s="32" t="s">
        <v>271</v>
      </c>
      <c r="C13">
        <v>2</v>
      </c>
    </row>
    <row r="14" spans="1:3" x14ac:dyDescent="0.25">
      <c r="A14" t="s">
        <v>4</v>
      </c>
      <c r="B14" s="32" t="s">
        <v>272</v>
      </c>
      <c r="C14"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7F1C-3F9F-4ED8-BB72-49679E0AED79}">
  <dimension ref="A1:C13"/>
  <sheetViews>
    <sheetView workbookViewId="0">
      <selection activeCell="G10" sqref="G10"/>
    </sheetView>
  </sheetViews>
  <sheetFormatPr defaultRowHeight="15" x14ac:dyDescent="0.25"/>
  <cols>
    <col min="1" max="3" width="11.42578125" customWidth="1"/>
  </cols>
  <sheetData>
    <row r="1" spans="1:3" x14ac:dyDescent="0.25">
      <c r="A1" s="2" t="s">
        <v>9</v>
      </c>
      <c r="B1" s="2" t="s">
        <v>10</v>
      </c>
      <c r="C1" s="2" t="s">
        <v>11</v>
      </c>
    </row>
    <row r="2" spans="1:3" x14ac:dyDescent="0.25">
      <c r="A2" t="s">
        <v>4</v>
      </c>
      <c r="B2">
        <v>0.98038232024800853</v>
      </c>
      <c r="C2" t="s">
        <v>40</v>
      </c>
    </row>
    <row r="3" spans="1:3" x14ac:dyDescent="0.25">
      <c r="A3" t="s">
        <v>5</v>
      </c>
      <c r="B3">
        <v>0.82255425173345187</v>
      </c>
      <c r="C3" t="s">
        <v>41</v>
      </c>
    </row>
    <row r="4" spans="1:3" x14ac:dyDescent="0.25">
      <c r="A4" t="s">
        <v>5</v>
      </c>
      <c r="B4">
        <v>0.87727951702204887</v>
      </c>
      <c r="C4" t="s">
        <v>40</v>
      </c>
    </row>
    <row r="5" spans="1:3" x14ac:dyDescent="0.25">
      <c r="A5" t="s">
        <v>5</v>
      </c>
      <c r="B5">
        <v>0.86940263876771529</v>
      </c>
      <c r="C5" t="s">
        <v>41</v>
      </c>
    </row>
    <row r="6" spans="1:3" x14ac:dyDescent="0.25">
      <c r="A6" t="s">
        <v>5</v>
      </c>
      <c r="B6">
        <v>0.10964130125720561</v>
      </c>
      <c r="C6" t="s">
        <v>40</v>
      </c>
    </row>
    <row r="7" spans="1:3" x14ac:dyDescent="0.25">
      <c r="A7" t="s">
        <v>4</v>
      </c>
      <c r="B7">
        <v>0.17866430324202742</v>
      </c>
      <c r="C7" t="s">
        <v>41</v>
      </c>
    </row>
    <row r="8" spans="1:3" x14ac:dyDescent="0.25">
      <c r="A8" t="s">
        <v>8</v>
      </c>
      <c r="B8">
        <v>0.88395265559236458</v>
      </c>
      <c r="C8" t="s">
        <v>40</v>
      </c>
    </row>
    <row r="9" spans="1:3" x14ac:dyDescent="0.25">
      <c r="A9" t="s">
        <v>7</v>
      </c>
      <c r="B9">
        <v>0.32256898193985839</v>
      </c>
      <c r="C9" t="s">
        <v>41</v>
      </c>
    </row>
    <row r="10" spans="1:3" x14ac:dyDescent="0.25">
      <c r="A10" t="s">
        <v>7</v>
      </c>
      <c r="B10">
        <v>0.62563508195801243</v>
      </c>
      <c r="C10" t="s">
        <v>40</v>
      </c>
    </row>
    <row r="11" spans="1:3" x14ac:dyDescent="0.25">
      <c r="A11" t="s">
        <v>66</v>
      </c>
      <c r="B11">
        <v>0.7932934176373222</v>
      </c>
      <c r="C11" t="s">
        <v>41</v>
      </c>
    </row>
    <row r="12" spans="1:3" x14ac:dyDescent="0.25">
      <c r="A12" t="s">
        <v>67</v>
      </c>
      <c r="B12">
        <v>0.55369383213775414</v>
      </c>
      <c r="C12" t="s">
        <v>40</v>
      </c>
    </row>
    <row r="13" spans="1:3" x14ac:dyDescent="0.25">
      <c r="A13" t="s">
        <v>6</v>
      </c>
      <c r="B13">
        <v>0.56054961503254241</v>
      </c>
      <c r="C13" t="s">
        <v>41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EDDBD-30A6-4EDC-A2D5-27E047C6FFCB}">
  <dimension ref="A1:F9"/>
  <sheetViews>
    <sheetView workbookViewId="0">
      <selection activeCell="F4" sqref="F4"/>
    </sheetView>
  </sheetViews>
  <sheetFormatPr defaultRowHeight="15" x14ac:dyDescent="0.25"/>
  <cols>
    <col min="1" max="1" width="8.7109375" bestFit="1" customWidth="1"/>
    <col min="2" max="2" width="8.28515625" bestFit="1" customWidth="1"/>
    <col min="3" max="3" width="9.42578125" bestFit="1" customWidth="1"/>
    <col min="4" max="4" width="10.85546875" bestFit="1" customWidth="1"/>
  </cols>
  <sheetData>
    <row r="1" spans="1:6" x14ac:dyDescent="0.25">
      <c r="A1" t="s">
        <v>68</v>
      </c>
      <c r="B1" t="s">
        <v>69</v>
      </c>
      <c r="C1" t="s">
        <v>70</v>
      </c>
      <c r="D1" t="s">
        <v>71</v>
      </c>
      <c r="E1" t="s">
        <v>3</v>
      </c>
      <c r="F1" t="s">
        <v>72</v>
      </c>
    </row>
    <row r="2" spans="1:6" x14ac:dyDescent="0.25">
      <c r="A2">
        <v>4</v>
      </c>
      <c r="B2" s="41">
        <v>4</v>
      </c>
      <c r="C2" s="44">
        <v>4</v>
      </c>
      <c r="D2" s="45">
        <v>122</v>
      </c>
      <c r="E2" s="1">
        <v>44197</v>
      </c>
      <c r="F2" s="46">
        <v>0.5</v>
      </c>
    </row>
    <row r="3" spans="1:6" x14ac:dyDescent="0.25">
      <c r="A3" t="s">
        <v>4</v>
      </c>
      <c r="B3" s="42">
        <v>0.34</v>
      </c>
      <c r="C3" s="44">
        <v>52</v>
      </c>
      <c r="D3" s="45">
        <v>-131</v>
      </c>
      <c r="E3" s="1">
        <v>44228</v>
      </c>
      <c r="F3" s="46">
        <v>1.500011574074074</v>
      </c>
    </row>
    <row r="4" spans="1:6" x14ac:dyDescent="0.25">
      <c r="A4" t="s">
        <v>277</v>
      </c>
      <c r="B4" s="41">
        <v>13</v>
      </c>
      <c r="C4" s="44">
        <v>34</v>
      </c>
      <c r="F4" s="46">
        <v>1.1574074074074073E-5</v>
      </c>
    </row>
    <row r="5" spans="1:6" x14ac:dyDescent="0.25">
      <c r="A5" s="1">
        <v>44197</v>
      </c>
      <c r="B5" s="43">
        <v>0.5</v>
      </c>
      <c r="C5" s="44">
        <v>234</v>
      </c>
    </row>
    <row r="6" spans="1:6" x14ac:dyDescent="0.25">
      <c r="A6">
        <v>1231</v>
      </c>
      <c r="C6" s="44">
        <v>2</v>
      </c>
    </row>
    <row r="7" spans="1:6" x14ac:dyDescent="0.25">
      <c r="A7" s="40" t="s">
        <v>278</v>
      </c>
      <c r="C7" s="44">
        <v>4</v>
      </c>
    </row>
    <row r="8" spans="1:6" x14ac:dyDescent="0.25">
      <c r="C8" s="44">
        <v>24</v>
      </c>
    </row>
    <row r="9" spans="1:6" x14ac:dyDescent="0.25">
      <c r="A9" s="1">
        <v>44197</v>
      </c>
      <c r="C9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1DABB-8A06-4C6B-AD5F-C6B389F391B5}">
  <dimension ref="A1:A21"/>
  <sheetViews>
    <sheetView workbookViewId="0">
      <selection activeCell="H33" sqref="H33"/>
    </sheetView>
  </sheetViews>
  <sheetFormatPr defaultRowHeight="15" x14ac:dyDescent="0.25"/>
  <sheetData>
    <row r="1" spans="1:1" x14ac:dyDescent="0.25">
      <c r="A1">
        <v>1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2</v>
      </c>
    </row>
    <row r="7" spans="1:1" x14ac:dyDescent="0.25">
      <c r="A7">
        <v>2</v>
      </c>
    </row>
    <row r="8" spans="1:1" x14ac:dyDescent="0.25">
      <c r="A8">
        <v>2</v>
      </c>
    </row>
    <row r="9" spans="1:1" x14ac:dyDescent="0.25">
      <c r="A9">
        <v>2</v>
      </c>
    </row>
    <row r="10" spans="1:1" x14ac:dyDescent="0.25">
      <c r="A10">
        <v>2</v>
      </c>
    </row>
    <row r="11" spans="1:1" x14ac:dyDescent="0.25">
      <c r="A11">
        <v>65</v>
      </c>
    </row>
    <row r="12" spans="1:1" x14ac:dyDescent="0.25">
      <c r="A12">
        <v>345</v>
      </c>
    </row>
    <row r="13" spans="1:1" x14ac:dyDescent="0.25">
      <c r="A13">
        <v>213</v>
      </c>
    </row>
    <row r="14" spans="1:1" x14ac:dyDescent="0.25">
      <c r="A14">
        <v>54</v>
      </c>
    </row>
    <row r="15" spans="1:1" x14ac:dyDescent="0.25">
      <c r="A15">
        <v>1234</v>
      </c>
    </row>
    <row r="16" spans="1:1" x14ac:dyDescent="0.25">
      <c r="A16">
        <v>123</v>
      </c>
    </row>
    <row r="17" spans="1:1" x14ac:dyDescent="0.25">
      <c r="A17">
        <v>5</v>
      </c>
    </row>
    <row r="18" spans="1:1" x14ac:dyDescent="0.25">
      <c r="A18">
        <v>125</v>
      </c>
    </row>
    <row r="19" spans="1:1" x14ac:dyDescent="0.25">
      <c r="A19">
        <v>213</v>
      </c>
    </row>
    <row r="20" spans="1:1" x14ac:dyDescent="0.25">
      <c r="A20">
        <v>54</v>
      </c>
    </row>
    <row r="21" spans="1:1" x14ac:dyDescent="0.25">
      <c r="A21">
        <v>2314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A9845-A031-4281-8963-B10001F621DC}">
  <dimension ref="B1:Q40"/>
  <sheetViews>
    <sheetView tabSelected="1" topLeftCell="B1" zoomScale="90" zoomScaleNormal="90" workbookViewId="0">
      <selection activeCell="D14" sqref="D14"/>
    </sheetView>
  </sheetViews>
  <sheetFormatPr defaultRowHeight="15" x14ac:dyDescent="0.25"/>
  <cols>
    <col min="1" max="1" width="1.42578125" customWidth="1"/>
    <col min="2" max="2" width="8.5703125" bestFit="1" customWidth="1"/>
    <col min="3" max="3" width="10" bestFit="1" customWidth="1"/>
    <col min="4" max="4" width="17" customWidth="1"/>
    <col min="7" max="7" width="13.140625" bestFit="1" customWidth="1"/>
    <col min="12" max="12" width="13" customWidth="1"/>
    <col min="15" max="15" width="17" bestFit="1" customWidth="1"/>
  </cols>
  <sheetData>
    <row r="1" spans="2:11" ht="6" customHeight="1" thickBot="1" x14ac:dyDescent="0.3"/>
    <row r="2" spans="2:11" ht="21" x14ac:dyDescent="0.35">
      <c r="B2" s="35" t="s">
        <v>81</v>
      </c>
      <c r="C2" s="36"/>
      <c r="D2" s="36"/>
      <c r="E2" s="36"/>
      <c r="F2" s="36"/>
      <c r="G2" s="36"/>
      <c r="H2" s="37"/>
    </row>
    <row r="3" spans="2:11" x14ac:dyDescent="0.25">
      <c r="B3" s="6" t="s">
        <v>78</v>
      </c>
      <c r="C3" s="7" t="s">
        <v>76</v>
      </c>
      <c r="D3" s="7" t="s">
        <v>77</v>
      </c>
      <c r="E3" s="8"/>
      <c r="F3" s="7" t="s">
        <v>78</v>
      </c>
      <c r="G3" s="7" t="s">
        <v>77</v>
      </c>
      <c r="H3" s="9"/>
    </row>
    <row r="4" spans="2:11" x14ac:dyDescent="0.25">
      <c r="B4" s="6" t="s">
        <v>73</v>
      </c>
      <c r="C4" s="8">
        <v>106000</v>
      </c>
      <c r="D4" s="8" t="str">
        <f>VLOOKUP(B4,F3:G8,2)</f>
        <v>Data Analyst</v>
      </c>
      <c r="E4" s="8"/>
      <c r="F4" s="7" t="s">
        <v>73</v>
      </c>
      <c r="G4" s="8" t="s">
        <v>82</v>
      </c>
      <c r="H4" s="9"/>
    </row>
    <row r="5" spans="2:11" x14ac:dyDescent="0.25">
      <c r="B5" s="6" t="s">
        <v>74</v>
      </c>
      <c r="C5" s="8">
        <v>150000</v>
      </c>
      <c r="D5" s="8" t="str">
        <f t="shared" ref="D5:D6" si="0">VLOOKUP(B5,F4:G9,2,FALSE)</f>
        <v>Data Scientist</v>
      </c>
      <c r="E5" s="8"/>
      <c r="F5" s="7" t="s">
        <v>74</v>
      </c>
      <c r="G5" s="8" t="s">
        <v>83</v>
      </c>
      <c r="H5" s="9"/>
    </row>
    <row r="6" spans="2:11" x14ac:dyDescent="0.25">
      <c r="B6" s="6" t="s">
        <v>75</v>
      </c>
      <c r="C6" s="8">
        <v>1000000</v>
      </c>
      <c r="D6" s="8" t="str">
        <f t="shared" si="0"/>
        <v>CEO</v>
      </c>
      <c r="E6" s="8"/>
      <c r="F6" s="7" t="s">
        <v>75</v>
      </c>
      <c r="G6" s="8" t="s">
        <v>84</v>
      </c>
      <c r="H6" s="9"/>
    </row>
    <row r="7" spans="2:11" x14ac:dyDescent="0.25">
      <c r="B7" s="10"/>
      <c r="C7" s="8"/>
      <c r="D7" s="8"/>
      <c r="E7" s="8"/>
      <c r="F7" s="7" t="s">
        <v>79</v>
      </c>
      <c r="G7" s="8" t="s">
        <v>85</v>
      </c>
      <c r="H7" s="9"/>
    </row>
    <row r="8" spans="2:11" ht="15.75" thickBot="1" x14ac:dyDescent="0.3">
      <c r="B8" s="11"/>
      <c r="C8" s="12"/>
      <c r="D8" s="12"/>
      <c r="E8" s="12"/>
      <c r="F8" s="13" t="s">
        <v>80</v>
      </c>
      <c r="G8" s="12" t="s">
        <v>86</v>
      </c>
      <c r="H8" s="14"/>
    </row>
    <row r="11" spans="2:11" ht="15.75" thickBot="1" x14ac:dyDescent="0.3"/>
    <row r="12" spans="2:11" ht="21" x14ac:dyDescent="0.35">
      <c r="B12" s="35" t="s">
        <v>87</v>
      </c>
      <c r="C12" s="36"/>
      <c r="D12" s="36"/>
      <c r="E12" s="36"/>
      <c r="F12" s="36"/>
      <c r="G12" s="36"/>
      <c r="H12" s="36"/>
      <c r="I12" s="36"/>
      <c r="J12" s="36"/>
      <c r="K12" s="37"/>
    </row>
    <row r="13" spans="2:11" x14ac:dyDescent="0.25">
      <c r="B13" s="6" t="s">
        <v>78</v>
      </c>
      <c r="C13" s="7" t="s">
        <v>76</v>
      </c>
      <c r="D13" s="7" t="s">
        <v>77</v>
      </c>
      <c r="E13" s="7"/>
      <c r="F13" s="7" t="s">
        <v>78</v>
      </c>
      <c r="G13" s="7" t="s">
        <v>73</v>
      </c>
      <c r="H13" s="7" t="s">
        <v>74</v>
      </c>
      <c r="I13" s="7" t="s">
        <v>75</v>
      </c>
      <c r="J13" s="7" t="s">
        <v>79</v>
      </c>
      <c r="K13" s="15" t="s">
        <v>80</v>
      </c>
    </row>
    <row r="14" spans="2:11" x14ac:dyDescent="0.25">
      <c r="B14" s="6" t="s">
        <v>73</v>
      </c>
      <c r="C14" s="8">
        <v>106000</v>
      </c>
      <c r="D14" s="8" t="str">
        <f>HLOOKUP(B14,F13:K14,2)</f>
        <v>Data Analyst</v>
      </c>
      <c r="E14" s="8"/>
      <c r="F14" s="7" t="s">
        <v>77</v>
      </c>
      <c r="G14" s="8" t="s">
        <v>82</v>
      </c>
      <c r="H14" s="8" t="s">
        <v>83</v>
      </c>
      <c r="I14" s="8" t="s">
        <v>84</v>
      </c>
      <c r="J14" s="8" t="s">
        <v>85</v>
      </c>
      <c r="K14" s="9" t="s">
        <v>86</v>
      </c>
    </row>
    <row r="15" spans="2:11" x14ac:dyDescent="0.25">
      <c r="B15" s="6" t="s">
        <v>74</v>
      </c>
      <c r="C15" s="8">
        <v>150000</v>
      </c>
      <c r="D15" s="8"/>
      <c r="F15" s="8"/>
      <c r="G15" s="8"/>
      <c r="H15" s="8"/>
      <c r="I15" s="8"/>
      <c r="J15" s="8"/>
      <c r="K15" s="9"/>
    </row>
    <row r="16" spans="2:11" ht="15.75" thickBot="1" x14ac:dyDescent="0.3">
      <c r="B16" s="16" t="s">
        <v>75</v>
      </c>
      <c r="C16" s="12">
        <v>1000000</v>
      </c>
      <c r="D16" s="8"/>
      <c r="E16" s="12"/>
      <c r="F16" s="12"/>
      <c r="G16" s="12"/>
      <c r="H16" s="12"/>
      <c r="I16" s="12"/>
      <c r="J16" s="12"/>
      <c r="K16" s="14"/>
    </row>
    <row r="18" spans="2:17" ht="15.75" thickBot="1" x14ac:dyDescent="0.3"/>
    <row r="19" spans="2:17" ht="21" x14ac:dyDescent="0.35">
      <c r="B19" s="35" t="s">
        <v>89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</row>
    <row r="20" spans="2:17" x14ac:dyDescent="0.25">
      <c r="B20" s="10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</row>
    <row r="21" spans="2:17" x14ac:dyDescent="0.25">
      <c r="B21" s="10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2:17" x14ac:dyDescent="0.25">
      <c r="B22" s="6" t="s">
        <v>78</v>
      </c>
      <c r="C22" s="7" t="s">
        <v>76</v>
      </c>
      <c r="D22" s="7" t="s">
        <v>77</v>
      </c>
      <c r="E22" s="8"/>
      <c r="F22" s="8"/>
      <c r="G22" s="15" t="s">
        <v>77</v>
      </c>
      <c r="I22" s="8"/>
      <c r="J22" s="8"/>
      <c r="K22" s="8"/>
      <c r="L22" s="8"/>
      <c r="M22" s="8"/>
      <c r="N22" s="8"/>
      <c r="O22" s="7" t="s">
        <v>78</v>
      </c>
    </row>
    <row r="23" spans="2:17" x14ac:dyDescent="0.25">
      <c r="B23" s="6" t="s">
        <v>73</v>
      </c>
      <c r="C23" s="8" t="s">
        <v>100</v>
      </c>
      <c r="D23" s="8" t="str">
        <f>_xlfn.XLOOKUP(B23,$O$22:$O$27,$G$22:$G$27, "")</f>
        <v>Data Analyst</v>
      </c>
      <c r="E23" s="8"/>
      <c r="F23" s="8"/>
      <c r="G23" s="9" t="s">
        <v>82</v>
      </c>
      <c r="I23" s="17" t="s">
        <v>88</v>
      </c>
      <c r="J23" s="17"/>
      <c r="K23" s="17"/>
      <c r="L23" s="17"/>
      <c r="M23" s="17"/>
      <c r="N23" s="17"/>
      <c r="O23" s="7" t="s">
        <v>73</v>
      </c>
    </row>
    <row r="24" spans="2:17" x14ac:dyDescent="0.25">
      <c r="B24" s="6" t="s">
        <v>74</v>
      </c>
      <c r="C24" s="8">
        <v>150000</v>
      </c>
      <c r="D24" s="8" t="str">
        <f t="shared" ref="D24:D25" si="1">_xlfn.XLOOKUP(B24,O23:O28,G23:G28,2,FALSE())</f>
        <v>Data Scientist</v>
      </c>
      <c r="E24" s="8"/>
      <c r="F24" s="8"/>
      <c r="G24" s="9" t="s">
        <v>83</v>
      </c>
      <c r="I24" s="8"/>
      <c r="J24" s="8"/>
      <c r="K24" s="8"/>
      <c r="L24" s="8"/>
      <c r="M24" s="8"/>
      <c r="N24" s="8"/>
      <c r="O24" s="7" t="s">
        <v>74</v>
      </c>
    </row>
    <row r="25" spans="2:17" x14ac:dyDescent="0.25">
      <c r="B25" s="6" t="s">
        <v>75</v>
      </c>
      <c r="C25" s="8">
        <v>1000000</v>
      </c>
      <c r="D25" s="8" t="str">
        <f t="shared" si="1"/>
        <v>CEO</v>
      </c>
      <c r="E25" s="8"/>
      <c r="F25" s="8"/>
      <c r="G25" s="9" t="s">
        <v>84</v>
      </c>
      <c r="I25" s="8"/>
      <c r="J25" s="8"/>
      <c r="K25" s="8"/>
      <c r="L25" s="8"/>
      <c r="M25" s="8"/>
      <c r="N25" s="8"/>
      <c r="O25" s="7" t="s">
        <v>75</v>
      </c>
    </row>
    <row r="26" spans="2:17" x14ac:dyDescent="0.25">
      <c r="B26" s="10"/>
      <c r="C26" s="8"/>
      <c r="D26" s="8"/>
      <c r="E26" s="8"/>
      <c r="F26" s="8"/>
      <c r="G26" s="9" t="s">
        <v>85</v>
      </c>
      <c r="I26" s="8"/>
      <c r="J26" s="8"/>
      <c r="K26" s="8"/>
      <c r="L26" s="8"/>
      <c r="M26" s="8"/>
      <c r="N26" s="8"/>
      <c r="O26" s="7" t="s">
        <v>79</v>
      </c>
    </row>
    <row r="27" spans="2:17" ht="15.75" thickBot="1" x14ac:dyDescent="0.3">
      <c r="B27" s="11"/>
      <c r="C27" s="12"/>
      <c r="D27" s="12"/>
      <c r="E27" s="12"/>
      <c r="F27" s="12"/>
      <c r="G27" s="9" t="s">
        <v>86</v>
      </c>
      <c r="I27" s="12"/>
      <c r="J27" s="12"/>
      <c r="K27" s="12"/>
      <c r="L27" s="12"/>
      <c r="M27" s="12"/>
      <c r="N27" s="12"/>
      <c r="O27" s="13" t="s">
        <v>80</v>
      </c>
    </row>
    <row r="29" spans="2:17" ht="15.75" thickBot="1" x14ac:dyDescent="0.3"/>
    <row r="30" spans="2:17" ht="21" x14ac:dyDescent="0.35">
      <c r="B30" s="35" t="s">
        <v>95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7"/>
    </row>
    <row r="31" spans="2:17" x14ac:dyDescent="0.25">
      <c r="B31" s="10"/>
      <c r="C31" s="7" t="s">
        <v>9</v>
      </c>
      <c r="D31" s="7" t="s">
        <v>10</v>
      </c>
      <c r="E31" s="7" t="s">
        <v>11</v>
      </c>
      <c r="F31" s="7" t="s">
        <v>12</v>
      </c>
      <c r="G31" s="7" t="s">
        <v>13</v>
      </c>
      <c r="H31" s="7" t="s">
        <v>14</v>
      </c>
      <c r="I31" s="7" t="s">
        <v>15</v>
      </c>
      <c r="J31" s="7" t="s">
        <v>90</v>
      </c>
      <c r="K31" s="8"/>
      <c r="L31" s="7" t="s">
        <v>91</v>
      </c>
      <c r="M31" s="7" t="s">
        <v>92</v>
      </c>
      <c r="O31" s="18" t="s">
        <v>96</v>
      </c>
      <c r="P31" s="8" t="s">
        <v>14</v>
      </c>
      <c r="Q31" s="9" t="s">
        <v>20</v>
      </c>
    </row>
    <row r="32" spans="2:17" x14ac:dyDescent="0.25">
      <c r="B32" s="6" t="s">
        <v>16</v>
      </c>
      <c r="C32" s="8">
        <v>8.8574303269369437E-2</v>
      </c>
      <c r="D32" s="8">
        <v>0.76030588657731291</v>
      </c>
      <c r="E32" s="8">
        <v>0.74506954942605186</v>
      </c>
      <c r="F32" s="8">
        <v>0.1166474422636935</v>
      </c>
      <c r="G32" s="8">
        <v>0.90352809892416497</v>
      </c>
      <c r="H32" s="8">
        <v>0.59547717327126048</v>
      </c>
      <c r="I32" s="8">
        <v>0.61523307023925322</v>
      </c>
      <c r="J32" s="8">
        <v>0.73384496665912047</v>
      </c>
      <c r="K32" s="8"/>
      <c r="L32" s="8">
        <f>INDEX(C32:J40,9,8)</f>
        <v>0.55031689764630076</v>
      </c>
      <c r="M32" s="8">
        <f>MATCH(P31,C31:J31)</f>
        <v>6</v>
      </c>
      <c r="O32" s="8"/>
      <c r="P32" s="8"/>
      <c r="Q32" s="9"/>
    </row>
    <row r="33" spans="2:17" x14ac:dyDescent="0.25">
      <c r="B33" s="6" t="s">
        <v>17</v>
      </c>
      <c r="C33" s="8">
        <v>0.63990493640307011</v>
      </c>
      <c r="D33" s="8">
        <v>0.56569657198685608</v>
      </c>
      <c r="E33" s="8">
        <v>0.59727882058743009</v>
      </c>
      <c r="F33" s="8">
        <v>0.79845699985342222</v>
      </c>
      <c r="G33" s="8">
        <v>0.79761719978562851</v>
      </c>
      <c r="H33" s="8">
        <v>0.27009957093542469</v>
      </c>
      <c r="I33" s="8">
        <v>0.95859664610551409</v>
      </c>
      <c r="J33" s="8">
        <v>0.78490546353170276</v>
      </c>
      <c r="K33" s="8"/>
      <c r="L33" s="8"/>
      <c r="M33" s="8"/>
      <c r="O33" s="8"/>
      <c r="P33" s="8"/>
      <c r="Q33" s="9"/>
    </row>
    <row r="34" spans="2:17" x14ac:dyDescent="0.25">
      <c r="B34" s="6" t="s">
        <v>18</v>
      </c>
      <c r="C34" s="8">
        <v>0.74685078566742735</v>
      </c>
      <c r="D34" s="8">
        <v>0.17744100465760737</v>
      </c>
      <c r="E34" s="8">
        <v>8.6141180276871898E-2</v>
      </c>
      <c r="F34" s="8">
        <v>0.87317443870102596</v>
      </c>
      <c r="G34" s="8">
        <v>0.76905839207808313</v>
      </c>
      <c r="H34" s="8">
        <v>8.9234317064153301E-2</v>
      </c>
      <c r="I34" s="8">
        <v>0.88325779693246365</v>
      </c>
      <c r="J34" s="8">
        <v>0.62318821841245609</v>
      </c>
      <c r="K34" s="8"/>
      <c r="L34" s="7" t="s">
        <v>93</v>
      </c>
      <c r="M34" s="8"/>
      <c r="O34" s="8"/>
      <c r="P34" s="8"/>
      <c r="Q34" s="9"/>
    </row>
    <row r="35" spans="2:17" x14ac:dyDescent="0.25">
      <c r="B35" s="6" t="s">
        <v>19</v>
      </c>
      <c r="C35" s="8">
        <v>0.74819586270760674</v>
      </c>
      <c r="D35" s="8">
        <v>0.36311351993003937</v>
      </c>
      <c r="E35" s="8">
        <v>2.6554595281662152E-2</v>
      </c>
      <c r="F35" s="8">
        <v>0.60812324076238866</v>
      </c>
      <c r="G35" s="8">
        <v>0.72475943576044122</v>
      </c>
      <c r="H35" s="8">
        <v>0.22953345902736222</v>
      </c>
      <c r="I35" s="8">
        <v>0.17006523119992123</v>
      </c>
      <c r="J35" s="8">
        <v>0.97013003218960148</v>
      </c>
      <c r="K35" s="8"/>
      <c r="L35" s="8"/>
      <c r="M35" s="8"/>
      <c r="O35" s="8"/>
      <c r="P35" s="8"/>
      <c r="Q35" s="9"/>
    </row>
    <row r="36" spans="2:17" x14ac:dyDescent="0.25">
      <c r="B36" s="6" t="s">
        <v>20</v>
      </c>
      <c r="C36" s="8">
        <v>9.717937854318226E-2</v>
      </c>
      <c r="D36" s="8">
        <v>0.4691958770495861</v>
      </c>
      <c r="E36" s="8">
        <v>0.5775138391771093</v>
      </c>
      <c r="F36" s="8">
        <v>0.40956863132158206</v>
      </c>
      <c r="G36" s="8">
        <v>0.23158145236278505</v>
      </c>
      <c r="H36" s="8">
        <v>0.47570711839932733</v>
      </c>
      <c r="I36" s="8">
        <v>0.6539219771879542</v>
      </c>
      <c r="J36" s="8">
        <v>0.34391070466960916</v>
      </c>
      <c r="K36" s="8"/>
      <c r="L36" s="8"/>
      <c r="M36" s="8"/>
      <c r="O36" s="8"/>
      <c r="P36" s="8"/>
      <c r="Q36" s="9"/>
    </row>
    <row r="37" spans="2:17" x14ac:dyDescent="0.25">
      <c r="B37" s="6" t="s">
        <v>21</v>
      </c>
      <c r="C37" s="8">
        <v>0.58576713250399137</v>
      </c>
      <c r="D37" s="8">
        <v>2.6275744979697535E-2</v>
      </c>
      <c r="E37" s="8">
        <v>0.3643322530153793</v>
      </c>
      <c r="F37" s="8">
        <v>0.22511699009538921</v>
      </c>
      <c r="G37" s="8">
        <v>0.189293767000558</v>
      </c>
      <c r="H37" s="8">
        <v>0.31717720473584798</v>
      </c>
      <c r="I37" s="8">
        <v>0.18787335118561166</v>
      </c>
      <c r="J37" s="8">
        <v>0.80304960889192134</v>
      </c>
      <c r="K37" s="8"/>
      <c r="L37" s="7" t="s">
        <v>94</v>
      </c>
      <c r="M37" s="8"/>
      <c r="O37" s="8"/>
      <c r="P37" s="8"/>
      <c r="Q37" s="9"/>
    </row>
    <row r="38" spans="2:17" x14ac:dyDescent="0.25">
      <c r="B38" s="6" t="s">
        <v>22</v>
      </c>
      <c r="C38" s="8">
        <v>0.88512974867168825</v>
      </c>
      <c r="D38" s="8">
        <v>0.58290678400589657</v>
      </c>
      <c r="E38" s="8">
        <v>7.3708974319081522E-2</v>
      </c>
      <c r="F38" s="8">
        <v>0.31794602455467735</v>
      </c>
      <c r="G38" s="8">
        <v>0.68960693460740752</v>
      </c>
      <c r="H38" s="8">
        <v>0.46357709849789408</v>
      </c>
      <c r="I38" s="8">
        <v>0.90701384420781606</v>
      </c>
      <c r="J38" s="8">
        <v>0.31811783042335973</v>
      </c>
      <c r="K38" s="8"/>
      <c r="L38" s="8">
        <f>INDEX(C32:J40,MATCH(Q31,B32:B40),MATCH(P31,C31:J31))</f>
        <v>0.47570711839932733</v>
      </c>
      <c r="M38" s="8"/>
      <c r="N38" s="8"/>
      <c r="O38" s="8"/>
      <c r="P38" s="8"/>
      <c r="Q38" s="9"/>
    </row>
    <row r="39" spans="2:17" x14ac:dyDescent="0.25">
      <c r="B39" s="6" t="s">
        <v>23</v>
      </c>
      <c r="C39" s="8">
        <v>0.39085516054930147</v>
      </c>
      <c r="D39" s="8">
        <v>0.37222874915546045</v>
      </c>
      <c r="E39" s="8">
        <v>0.51995618840369384</v>
      </c>
      <c r="F39" s="8">
        <v>0.2267581995766127</v>
      </c>
      <c r="G39" s="8">
        <v>0.44764710400787355</v>
      </c>
      <c r="H39" s="8">
        <v>0.40516118422959446</v>
      </c>
      <c r="I39" s="8">
        <v>0.54212550628729272</v>
      </c>
      <c r="J39" s="8">
        <v>0.9239542209208238</v>
      </c>
      <c r="K39" s="8"/>
      <c r="L39" s="8"/>
      <c r="M39" s="8"/>
      <c r="N39" s="8"/>
      <c r="O39" s="8"/>
      <c r="P39" s="8"/>
      <c r="Q39" s="9"/>
    </row>
    <row r="40" spans="2:17" ht="15.75" thickBot="1" x14ac:dyDescent="0.3">
      <c r="B40" s="16" t="s">
        <v>24</v>
      </c>
      <c r="C40" s="12">
        <v>0.59112947723756171</v>
      </c>
      <c r="D40" s="12">
        <v>0.88834505200934888</v>
      </c>
      <c r="E40" s="12">
        <v>0.78111727918053409</v>
      </c>
      <c r="F40" s="12">
        <v>0.87606410224497866</v>
      </c>
      <c r="G40" s="12">
        <v>0.89445375505547142</v>
      </c>
      <c r="H40" s="12">
        <v>0.78297242291628666</v>
      </c>
      <c r="I40" s="12">
        <v>0.50437769624141726</v>
      </c>
      <c r="J40" s="12">
        <v>0.55031689764630076</v>
      </c>
      <c r="K40" s="12"/>
      <c r="L40" s="12"/>
      <c r="M40" s="12"/>
      <c r="N40" s="12"/>
      <c r="O40" s="12"/>
      <c r="P40" s="12"/>
      <c r="Q40" s="14"/>
    </row>
  </sheetData>
  <mergeCells count="4">
    <mergeCell ref="B2:H2"/>
    <mergeCell ref="B12:K12"/>
    <mergeCell ref="B19:O19"/>
    <mergeCell ref="B30:Q30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939A7-2AC5-4FE5-8C88-EB6B96203FB1}">
  <dimension ref="A1:G10"/>
  <sheetViews>
    <sheetView workbookViewId="0">
      <selection activeCell="G3" sqref="G3"/>
    </sheetView>
  </sheetViews>
  <sheetFormatPr defaultRowHeight="15" x14ac:dyDescent="0.25"/>
  <cols>
    <col min="1" max="1" width="9.28515625" bestFit="1" customWidth="1"/>
    <col min="3" max="3" width="9.85546875" bestFit="1" customWidth="1"/>
    <col min="4" max="4" width="22.140625" customWidth="1"/>
    <col min="5" max="5" width="9.7109375" bestFit="1" customWidth="1"/>
    <col min="7" max="7" width="11.85546875" bestFit="1" customWidth="1"/>
  </cols>
  <sheetData>
    <row r="1" spans="1:7" x14ac:dyDescent="0.25">
      <c r="A1" s="2" t="s">
        <v>9</v>
      </c>
      <c r="B1" s="2"/>
      <c r="C1" s="2" t="s">
        <v>97</v>
      </c>
      <c r="D1" s="2" t="s">
        <v>101</v>
      </c>
      <c r="E1" s="2" t="s">
        <v>98</v>
      </c>
      <c r="F1" s="2"/>
      <c r="G1" s="2" t="s">
        <v>99</v>
      </c>
    </row>
    <row r="2" spans="1:7" x14ac:dyDescent="0.25">
      <c r="A2">
        <v>1</v>
      </c>
      <c r="C2" t="str">
        <f>IF(A2&gt;4,"&gt;4","&lt;=4")</f>
        <v>&lt;=4</v>
      </c>
      <c r="D2" t="str">
        <f>IF(AND(A2&gt;=3,A2&lt;=5),"&gt;=3 and &lt;=5", "None")</f>
        <v>None</v>
      </c>
      <c r="E2">
        <f>SUMIF(A2:A10,"&gt;4")</f>
        <v>34</v>
      </c>
      <c r="G2">
        <f>COUNTIF(A2:A10, "&gt;4")</f>
        <v>5</v>
      </c>
    </row>
    <row r="3" spans="1:7" x14ac:dyDescent="0.25">
      <c r="A3">
        <v>2</v>
      </c>
      <c r="C3" t="str">
        <f t="shared" ref="C3:C10" si="0">IF(A3&gt;4,"&gt;4","&lt;=4")</f>
        <v>&lt;=4</v>
      </c>
      <c r="D3" t="str">
        <f t="shared" ref="D3:D10" si="1">IF(AND(A3&gt;=3,A3&lt;=5),"&gt;=3 and &lt;=5", "None")</f>
        <v>None</v>
      </c>
    </row>
    <row r="4" spans="1:7" x14ac:dyDescent="0.25">
      <c r="A4">
        <v>3</v>
      </c>
      <c r="C4" t="str">
        <f t="shared" si="0"/>
        <v>&lt;=4</v>
      </c>
      <c r="D4" t="str">
        <f t="shared" si="1"/>
        <v>&gt;=3 and &lt;=5</v>
      </c>
    </row>
    <row r="5" spans="1:7" x14ac:dyDescent="0.25">
      <c r="A5">
        <v>4</v>
      </c>
      <c r="C5" t="str">
        <f t="shared" si="0"/>
        <v>&lt;=4</v>
      </c>
      <c r="D5" t="str">
        <f t="shared" si="1"/>
        <v>&gt;=3 and &lt;=5</v>
      </c>
    </row>
    <row r="6" spans="1:7" x14ac:dyDescent="0.25">
      <c r="A6">
        <v>5</v>
      </c>
      <c r="C6" t="str">
        <f t="shared" si="0"/>
        <v>&gt;4</v>
      </c>
      <c r="D6" t="str">
        <f t="shared" si="1"/>
        <v>&gt;=3 and &lt;=5</v>
      </c>
    </row>
    <row r="7" spans="1:7" x14ac:dyDescent="0.25">
      <c r="A7">
        <v>5</v>
      </c>
      <c r="C7" t="str">
        <f t="shared" si="0"/>
        <v>&gt;4</v>
      </c>
      <c r="D7" t="str">
        <f t="shared" si="1"/>
        <v>&gt;=3 and &lt;=5</v>
      </c>
    </row>
    <row r="8" spans="1:7" x14ac:dyDescent="0.25">
      <c r="A8">
        <v>7</v>
      </c>
      <c r="C8" t="str">
        <f t="shared" si="0"/>
        <v>&gt;4</v>
      </c>
      <c r="D8" t="str">
        <f t="shared" si="1"/>
        <v>None</v>
      </c>
    </row>
    <row r="9" spans="1:7" x14ac:dyDescent="0.25">
      <c r="A9">
        <v>8</v>
      </c>
      <c r="C9" t="str">
        <f t="shared" si="0"/>
        <v>&gt;4</v>
      </c>
      <c r="D9" t="str">
        <f t="shared" si="1"/>
        <v>None</v>
      </c>
    </row>
    <row r="10" spans="1:7" x14ac:dyDescent="0.25">
      <c r="A10">
        <v>9</v>
      </c>
      <c r="C10" t="str">
        <f t="shared" si="0"/>
        <v>&gt;4</v>
      </c>
      <c r="D10" t="str">
        <f t="shared" si="1"/>
        <v>None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A6E7-0596-4C1A-BED2-E6EF4CC9D5E2}">
  <dimension ref="A1:J11"/>
  <sheetViews>
    <sheetView workbookViewId="0">
      <selection activeCell="F11" sqref="F11"/>
    </sheetView>
  </sheetViews>
  <sheetFormatPr defaultRowHeight="15" x14ac:dyDescent="0.25"/>
  <cols>
    <col min="3" max="3" width="18" customWidth="1"/>
  </cols>
  <sheetData>
    <row r="1" spans="1:10" ht="15.75" thickBot="1" x14ac:dyDescent="0.3"/>
    <row r="2" spans="1:10" ht="15.75" thickBot="1" x14ac:dyDescent="0.3">
      <c r="A2" s="19"/>
      <c r="B2" s="20"/>
      <c r="C2" s="25" t="s">
        <v>104</v>
      </c>
    </row>
    <row r="3" spans="1:10" x14ac:dyDescent="0.25">
      <c r="A3" s="10" t="s">
        <v>103</v>
      </c>
      <c r="B3" s="8" t="s">
        <v>102</v>
      </c>
      <c r="C3" s="9" t="str">
        <f>_xlfn.CONCAT(A3:B3)</f>
        <v>Imanol Aguer</v>
      </c>
      <c r="E3" s="19"/>
      <c r="F3" s="20"/>
      <c r="G3" s="27" t="s">
        <v>106</v>
      </c>
      <c r="H3" s="21" t="s">
        <v>108</v>
      </c>
      <c r="I3" s="20"/>
      <c r="J3" s="22"/>
    </row>
    <row r="4" spans="1:10" ht="15.75" thickBot="1" x14ac:dyDescent="0.3">
      <c r="A4" s="11"/>
      <c r="B4" s="12"/>
      <c r="C4" s="14"/>
      <c r="E4" s="11" t="s">
        <v>107</v>
      </c>
      <c r="F4" s="12"/>
      <c r="G4" s="12" t="str">
        <f>TRIM(E4)</f>
        <v>fwfw</v>
      </c>
      <c r="H4" s="12">
        <f>LEN(E4)</f>
        <v>10</v>
      </c>
      <c r="I4" s="12">
        <f>LEN(G4)</f>
        <v>4</v>
      </c>
      <c r="J4" s="14"/>
    </row>
    <row r="6" spans="1:10" ht="15.75" thickBot="1" x14ac:dyDescent="0.3"/>
    <row r="7" spans="1:10" x14ac:dyDescent="0.25">
      <c r="C7" s="26" t="s">
        <v>105</v>
      </c>
    </row>
    <row r="8" spans="1:10" x14ac:dyDescent="0.25">
      <c r="C8" s="23">
        <f>LEN(A3)</f>
        <v>7</v>
      </c>
    </row>
    <row r="9" spans="1:10" x14ac:dyDescent="0.25">
      <c r="C9" s="23">
        <f>LEN(B3)</f>
        <v>5</v>
      </c>
    </row>
    <row r="10" spans="1:10" x14ac:dyDescent="0.25">
      <c r="C10" s="23">
        <f>LEN(C3)</f>
        <v>12</v>
      </c>
    </row>
    <row r="11" spans="1:10" ht="15.75" thickBot="1" x14ac:dyDescent="0.3">
      <c r="C11" s="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B390B-A2A7-4292-BF2C-4FEFB2E0739B}">
  <dimension ref="A1:I15"/>
  <sheetViews>
    <sheetView showGridLines="0" workbookViewId="0">
      <selection activeCell="A17" sqref="A17"/>
    </sheetView>
  </sheetViews>
  <sheetFormatPr defaultRowHeight="15" x14ac:dyDescent="0.25"/>
  <cols>
    <col min="1" max="1" width="13.7109375" bestFit="1" customWidth="1"/>
    <col min="2" max="2" width="7.28515625" bestFit="1" customWidth="1"/>
    <col min="3" max="6" width="12.42578125" bestFit="1" customWidth="1"/>
    <col min="7" max="7" width="12.42578125" customWidth="1"/>
    <col min="8" max="9" width="12.42578125" bestFit="1" customWidth="1"/>
    <col min="12" max="12" width="19.7109375" bestFit="1" customWidth="1"/>
  </cols>
  <sheetData>
    <row r="1" spans="1:9" x14ac:dyDescent="0.25">
      <c r="C1" s="39" t="s">
        <v>40</v>
      </c>
      <c r="D1" s="39"/>
      <c r="E1" s="39"/>
      <c r="F1" s="28" t="s">
        <v>41</v>
      </c>
      <c r="G1" s="28"/>
      <c r="H1" s="28"/>
      <c r="I1" s="28"/>
    </row>
    <row r="2" spans="1:9" x14ac:dyDescent="0.25">
      <c r="C2" s="29" t="s">
        <v>9</v>
      </c>
      <c r="D2" s="29" t="s">
        <v>10</v>
      </c>
      <c r="E2" s="29" t="s">
        <v>11</v>
      </c>
      <c r="F2" s="29" t="s">
        <v>12</v>
      </c>
      <c r="G2" s="29" t="s">
        <v>13</v>
      </c>
      <c r="H2" s="29" t="s">
        <v>14</v>
      </c>
      <c r="I2" s="29" t="s">
        <v>15</v>
      </c>
    </row>
    <row r="3" spans="1:9" x14ac:dyDescent="0.25">
      <c r="A3" s="38" t="s">
        <v>36</v>
      </c>
      <c r="B3" s="29" t="s">
        <v>25</v>
      </c>
      <c r="C3" s="30">
        <v>0.8787841751892812</v>
      </c>
      <c r="D3" s="30">
        <v>0.10413070734201968</v>
      </c>
      <c r="E3" s="30">
        <v>0.14918790494118328</v>
      </c>
      <c r="F3" s="30">
        <v>0.31828316277152913</v>
      </c>
      <c r="G3" s="30">
        <v>0.94324475385164042</v>
      </c>
      <c r="H3" s="30">
        <v>0.31742349496465716</v>
      </c>
      <c r="I3" s="30">
        <v>0.54238068134314432</v>
      </c>
    </row>
    <row r="4" spans="1:9" x14ac:dyDescent="0.25">
      <c r="A4" s="38"/>
      <c r="B4" s="29" t="s">
        <v>26</v>
      </c>
      <c r="C4" s="30">
        <v>0.21883645034648036</v>
      </c>
      <c r="D4" s="30">
        <v>0.9983547767441352</v>
      </c>
      <c r="E4" s="30">
        <v>6.0939997940526514E-2</v>
      </c>
      <c r="F4" s="30">
        <v>0.11744587122534356</v>
      </c>
      <c r="G4" s="30">
        <v>0.34361471458246029</v>
      </c>
      <c r="H4" s="30">
        <v>0.93801650629531419</v>
      </c>
      <c r="I4" s="30">
        <v>0.71062972060823448</v>
      </c>
    </row>
    <row r="5" spans="1:9" x14ac:dyDescent="0.25">
      <c r="A5" s="38"/>
      <c r="B5" s="29" t="s">
        <v>27</v>
      </c>
      <c r="C5" s="30">
        <v>0.68400285749073375</v>
      </c>
      <c r="D5" s="30">
        <v>0.43450213103840307</v>
      </c>
      <c r="E5" s="30">
        <v>0.80765756989273474</v>
      </c>
      <c r="F5" s="30">
        <v>0.62114521635264386</v>
      </c>
      <c r="G5" s="30">
        <v>0.54786161229207864</v>
      </c>
      <c r="H5" s="30">
        <v>0.94398343276159313</v>
      </c>
      <c r="I5" s="30">
        <v>0.72853530157086366</v>
      </c>
    </row>
    <row r="6" spans="1:9" x14ac:dyDescent="0.25">
      <c r="A6" s="38"/>
      <c r="B6" s="29" t="s">
        <v>28</v>
      </c>
      <c r="C6" s="30">
        <v>0.12550004497904887</v>
      </c>
      <c r="D6" s="30">
        <v>0.87295985388716379</v>
      </c>
      <c r="E6" s="30">
        <v>0.20279528634357147</v>
      </c>
      <c r="F6" s="30">
        <v>0.66038786675110595</v>
      </c>
      <c r="G6" s="30">
        <v>0.86816953218488668</v>
      </c>
      <c r="H6" s="30">
        <v>0.43720131612448299</v>
      </c>
      <c r="I6" s="30">
        <v>0.29020206582068908</v>
      </c>
    </row>
    <row r="7" spans="1:9" x14ac:dyDescent="0.25">
      <c r="A7" s="38" t="s">
        <v>38</v>
      </c>
      <c r="B7" s="29" t="s">
        <v>29</v>
      </c>
      <c r="C7" s="30">
        <v>0.31843284284313622</v>
      </c>
      <c r="D7" s="30">
        <v>0.44566514794261891</v>
      </c>
      <c r="E7" s="30">
        <v>0.57571078672195442</v>
      </c>
      <c r="F7" s="30">
        <v>0.90063566558923103</v>
      </c>
      <c r="G7" s="30">
        <v>0.9186082432396715</v>
      </c>
      <c r="H7" s="30">
        <v>9.9035956306160133E-2</v>
      </c>
      <c r="I7" s="30">
        <v>0.8642012121070628</v>
      </c>
    </row>
    <row r="8" spans="1:9" x14ac:dyDescent="0.25">
      <c r="A8" s="38"/>
      <c r="B8" s="29" t="s">
        <v>30</v>
      </c>
      <c r="C8" s="30">
        <v>0.59948875475241958</v>
      </c>
      <c r="D8" s="30">
        <v>0.70582244275211747</v>
      </c>
      <c r="E8" s="30">
        <v>0.98041885372126558</v>
      </c>
      <c r="F8" s="30">
        <v>0.1786524709261843</v>
      </c>
      <c r="G8" s="30">
        <v>0.94875125675683469</v>
      </c>
      <c r="H8" s="30">
        <v>0.50961245023907786</v>
      </c>
      <c r="I8" s="30">
        <v>0.56511837320099156</v>
      </c>
    </row>
    <row r="9" spans="1:9" x14ac:dyDescent="0.25">
      <c r="A9" s="38"/>
      <c r="B9" s="29" t="s">
        <v>31</v>
      </c>
      <c r="C9" s="30">
        <v>0.29664765780035152</v>
      </c>
      <c r="D9" s="30">
        <v>0.74113027641935236</v>
      </c>
      <c r="E9" s="30">
        <v>0.88728698230588376</v>
      </c>
      <c r="F9" s="30">
        <v>0.70307874700349482</v>
      </c>
      <c r="G9" s="30">
        <v>0.11744647621515902</v>
      </c>
      <c r="H9" s="30">
        <v>0.40278513802919635</v>
      </c>
      <c r="I9" s="30">
        <v>0.31235747960273186</v>
      </c>
    </row>
    <row r="10" spans="1:9" x14ac:dyDescent="0.25">
      <c r="A10" s="38"/>
      <c r="B10" s="29" t="s">
        <v>32</v>
      </c>
      <c r="C10" s="30">
        <v>0.56145328093793079</v>
      </c>
      <c r="D10" s="30">
        <v>0.65568895143324013</v>
      </c>
      <c r="E10" s="30">
        <v>3.1881562775857297E-3</v>
      </c>
      <c r="F10" s="30">
        <v>0.69036226910910925</v>
      </c>
      <c r="G10" s="30">
        <v>0.54913378090234388</v>
      </c>
      <c r="H10" s="30">
        <v>0.85650330631581895</v>
      </c>
      <c r="I10" s="30">
        <v>0.63212549972412935</v>
      </c>
    </row>
    <row r="11" spans="1:9" x14ac:dyDescent="0.25">
      <c r="A11" s="38" t="s">
        <v>39</v>
      </c>
      <c r="B11" s="29" t="s">
        <v>33</v>
      </c>
      <c r="C11" s="30">
        <v>0.80016732505703936</v>
      </c>
      <c r="D11" s="30">
        <v>0.88395926077078391</v>
      </c>
      <c r="E11" s="30">
        <v>0.58417033132433882</v>
      </c>
      <c r="F11" s="30">
        <v>0.19899851327145646</v>
      </c>
      <c r="G11" s="30">
        <v>0.33096183801401169</v>
      </c>
      <c r="H11" s="30">
        <v>0.3280501423916975</v>
      </c>
      <c r="I11" s="30">
        <v>0.80480104898305072</v>
      </c>
    </row>
    <row r="12" spans="1:9" x14ac:dyDescent="0.25">
      <c r="A12" s="38"/>
      <c r="B12" s="29" t="s">
        <v>34</v>
      </c>
      <c r="C12" s="30">
        <v>0.29002520796167963</v>
      </c>
      <c r="D12" s="30">
        <v>0.19191679253705229</v>
      </c>
      <c r="E12" s="30">
        <v>0.41354016173590713</v>
      </c>
      <c r="F12" s="30">
        <v>0.16360513861184889</v>
      </c>
      <c r="G12" s="30">
        <v>1.1773403104626157E-2</v>
      </c>
      <c r="H12" s="30">
        <v>0.55463091385111818</v>
      </c>
      <c r="I12" s="30">
        <v>0.68836006635205305</v>
      </c>
    </row>
    <row r="13" spans="1:9" x14ac:dyDescent="0.25">
      <c r="A13" s="38"/>
      <c r="B13" s="29" t="s">
        <v>35</v>
      </c>
      <c r="C13" s="30">
        <v>0.62064307219335313</v>
      </c>
      <c r="D13" s="30">
        <v>0.42725582006076945</v>
      </c>
      <c r="E13" s="30">
        <v>0.48965648038088361</v>
      </c>
      <c r="F13" s="30">
        <v>0.87507489784479153</v>
      </c>
      <c r="G13" s="30">
        <v>0.65061425268688955</v>
      </c>
      <c r="H13" s="30">
        <v>0.10951421419898899</v>
      </c>
      <c r="I13" s="30">
        <v>0.63807973146811736</v>
      </c>
    </row>
    <row r="15" spans="1:9" x14ac:dyDescent="0.25">
      <c r="B15" t="s">
        <v>34</v>
      </c>
    </row>
  </sheetData>
  <mergeCells count="4">
    <mergeCell ref="A3:A6"/>
    <mergeCell ref="A7:A10"/>
    <mergeCell ref="A11:A13"/>
    <mergeCell ref="C1:E1"/>
  </mergeCells>
  <phoneticPr fontId="3" type="noConversion"/>
  <conditionalFormatting sqref="C3:I13">
    <cfRule type="cellIs" dxfId="2" priority="1" operator="greaterThan">
      <formula>0.5</formula>
    </cfRule>
    <cfRule type="cellIs" dxfId="1" priority="2" operator="greaterThan">
      <formula>0.5</formula>
    </cfRule>
    <cfRule type="cellIs" dxfId="0" priority="3" operator="greaterThan">
      <formula>"0.5"</formula>
    </cfRule>
    <cfRule type="cellIs" priority="4" operator="greaterThan">
      <formula>0.5</formula>
    </cfRule>
    <cfRule type="cellIs" priority="5" operator="greaterThan">
      <formula>"0.5"</formula>
    </cfRule>
  </conditionalFormatting>
  <dataValidations count="1">
    <dataValidation type="list" allowBlank="1" showInputMessage="1" showErrorMessage="1" sqref="B15" xr:uid="{03906F94-40CB-4833-B08D-CFA10F26928E}">
      <formula1>$B$3:$B$13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F0271-5195-4C6B-82D6-F71AED280646}">
  <dimension ref="A3:M10"/>
  <sheetViews>
    <sheetView topLeftCell="G4" workbookViewId="0">
      <selection activeCell="A3" sqref="A3"/>
    </sheetView>
  </sheetViews>
  <sheetFormatPr defaultRowHeight="15" x14ac:dyDescent="0.25"/>
  <cols>
    <col min="1" max="1" width="16" bestFit="1" customWidth="1"/>
    <col min="2" max="2" width="16.28515625" bestFit="1" customWidth="1"/>
    <col min="3" max="12" width="10.5703125" bestFit="1" customWidth="1"/>
    <col min="13" max="13" width="11.28515625" bestFit="1" customWidth="1"/>
  </cols>
  <sheetData>
    <row r="3" spans="1:13" x14ac:dyDescent="0.25">
      <c r="A3" s="33" t="s">
        <v>276</v>
      </c>
      <c r="B3" s="33" t="s">
        <v>275</v>
      </c>
    </row>
    <row r="4" spans="1:13" x14ac:dyDescent="0.25">
      <c r="A4" s="33" t="s">
        <v>273</v>
      </c>
      <c r="B4" s="4">
        <v>0.12550004497904887</v>
      </c>
      <c r="C4" s="4">
        <v>0.21883645034648036</v>
      </c>
      <c r="D4" s="4">
        <v>0.29002520796167963</v>
      </c>
      <c r="E4" s="4">
        <v>0.29664765780035152</v>
      </c>
      <c r="F4" s="4">
        <v>0.31843284284313622</v>
      </c>
      <c r="G4" s="4">
        <v>0.56145328093793079</v>
      </c>
      <c r="H4" s="4">
        <v>0.59948875475241958</v>
      </c>
      <c r="I4" s="4">
        <v>0.62064307219335313</v>
      </c>
      <c r="J4" s="4">
        <v>0.68400285749073375</v>
      </c>
      <c r="K4" s="4">
        <v>0.80016732505703936</v>
      </c>
      <c r="L4" s="4">
        <v>0.8787841751892812</v>
      </c>
      <c r="M4" s="4" t="s">
        <v>274</v>
      </c>
    </row>
    <row r="5" spans="1:13" x14ac:dyDescent="0.25">
      <c r="A5" s="34" t="s">
        <v>36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>
        <v>0</v>
      </c>
      <c r="M5" s="31">
        <v>0</v>
      </c>
    </row>
    <row r="6" spans="1:13" x14ac:dyDescent="0.25">
      <c r="A6" s="34" t="s">
        <v>38</v>
      </c>
      <c r="B6" s="31"/>
      <c r="C6" s="31">
        <v>0</v>
      </c>
      <c r="D6" s="31"/>
      <c r="E6" s="31"/>
      <c r="F6" s="31">
        <v>0</v>
      </c>
      <c r="G6" s="31"/>
      <c r="H6" s="31"/>
      <c r="I6" s="31"/>
      <c r="J6" s="31"/>
      <c r="K6" s="31"/>
      <c r="L6" s="31"/>
      <c r="M6" s="31">
        <v>0</v>
      </c>
    </row>
    <row r="7" spans="1:13" x14ac:dyDescent="0.25">
      <c r="A7" s="34" t="s">
        <v>39</v>
      </c>
      <c r="B7" s="31"/>
      <c r="C7" s="31"/>
      <c r="D7" s="31"/>
      <c r="E7" s="31"/>
      <c r="F7" s="31"/>
      <c r="G7" s="31"/>
      <c r="H7" s="31">
        <v>0</v>
      </c>
      <c r="I7" s="31"/>
      <c r="J7" s="31">
        <v>0</v>
      </c>
      <c r="K7" s="31">
        <v>0</v>
      </c>
      <c r="L7" s="31"/>
      <c r="M7" s="31">
        <v>0</v>
      </c>
    </row>
    <row r="8" spans="1:13" x14ac:dyDescent="0.25">
      <c r="A8" s="34" t="s">
        <v>37</v>
      </c>
      <c r="B8" s="31">
        <v>0</v>
      </c>
      <c r="C8" s="31"/>
      <c r="D8" s="31">
        <v>0</v>
      </c>
      <c r="E8" s="31">
        <v>0</v>
      </c>
      <c r="F8" s="31"/>
      <c r="G8" s="31"/>
      <c r="H8" s="31"/>
      <c r="I8" s="31"/>
      <c r="J8" s="31"/>
      <c r="K8" s="31"/>
      <c r="L8" s="31"/>
      <c r="M8" s="31">
        <v>0</v>
      </c>
    </row>
    <row r="9" spans="1:13" x14ac:dyDescent="0.25">
      <c r="A9" s="34" t="s">
        <v>42</v>
      </c>
      <c r="B9" s="31"/>
      <c r="C9" s="31"/>
      <c r="D9" s="31"/>
      <c r="E9" s="31"/>
      <c r="F9" s="31"/>
      <c r="G9" s="31">
        <v>0</v>
      </c>
      <c r="H9" s="31"/>
      <c r="I9" s="31">
        <v>0</v>
      </c>
      <c r="J9" s="31"/>
      <c r="K9" s="31"/>
      <c r="L9" s="31"/>
      <c r="M9" s="31">
        <v>0</v>
      </c>
    </row>
    <row r="10" spans="1:13" x14ac:dyDescent="0.25">
      <c r="A10" s="34" t="s">
        <v>274</v>
      </c>
      <c r="B10" s="31">
        <v>0</v>
      </c>
      <c r="C10" s="31">
        <v>0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2791-B302-47C8-BD62-E999AD01435E}">
  <dimension ref="A1:C12"/>
  <sheetViews>
    <sheetView workbookViewId="0">
      <selection activeCell="E6" sqref="E6"/>
    </sheetView>
  </sheetViews>
  <sheetFormatPr defaultRowHeight="15" x14ac:dyDescent="0.25"/>
  <cols>
    <col min="1" max="1" width="13.28515625" bestFit="1" customWidth="1"/>
    <col min="3" max="3" width="10.85546875" bestFit="1" customWidth="1"/>
  </cols>
  <sheetData>
    <row r="1" spans="1:3" x14ac:dyDescent="0.25">
      <c r="A1" t="s">
        <v>9</v>
      </c>
      <c r="B1" t="s">
        <v>10</v>
      </c>
      <c r="C1" t="s">
        <v>11</v>
      </c>
    </row>
    <row r="2" spans="1:3" x14ac:dyDescent="0.25">
      <c r="A2" s="3" t="s">
        <v>36</v>
      </c>
      <c r="B2" t="s">
        <v>25</v>
      </c>
      <c r="C2" s="4">
        <v>0.8787841751892812</v>
      </c>
    </row>
    <row r="3" spans="1:3" x14ac:dyDescent="0.25">
      <c r="A3" s="3" t="s">
        <v>38</v>
      </c>
      <c r="B3" t="s">
        <v>26</v>
      </c>
      <c r="C3" s="4">
        <v>0.21883645034648036</v>
      </c>
    </row>
    <row r="4" spans="1:3" x14ac:dyDescent="0.25">
      <c r="A4" s="3" t="s">
        <v>39</v>
      </c>
      <c r="B4" t="s">
        <v>27</v>
      </c>
      <c r="C4" s="4">
        <v>0.68400285749073375</v>
      </c>
    </row>
    <row r="5" spans="1:3" x14ac:dyDescent="0.25">
      <c r="A5" s="3" t="s">
        <v>37</v>
      </c>
      <c r="B5" t="s">
        <v>28</v>
      </c>
      <c r="C5" s="4">
        <v>0.12550004497904887</v>
      </c>
    </row>
    <row r="6" spans="1:3" x14ac:dyDescent="0.25">
      <c r="A6" t="s">
        <v>38</v>
      </c>
      <c r="B6" t="s">
        <v>29</v>
      </c>
      <c r="C6" s="4">
        <v>0.31843284284313622</v>
      </c>
    </row>
    <row r="7" spans="1:3" x14ac:dyDescent="0.25">
      <c r="A7" t="s">
        <v>39</v>
      </c>
      <c r="B7" t="s">
        <v>30</v>
      </c>
      <c r="C7" s="4">
        <v>0.59948875475241958</v>
      </c>
    </row>
    <row r="8" spans="1:3" x14ac:dyDescent="0.25">
      <c r="A8" t="s">
        <v>37</v>
      </c>
      <c r="B8" t="s">
        <v>31</v>
      </c>
      <c r="C8" s="4">
        <v>0.29664765780035152</v>
      </c>
    </row>
    <row r="9" spans="1:3" x14ac:dyDescent="0.25">
      <c r="A9" t="s">
        <v>42</v>
      </c>
      <c r="B9" t="s">
        <v>32</v>
      </c>
      <c r="C9" s="4">
        <v>0.56145328093793079</v>
      </c>
    </row>
    <row r="10" spans="1:3" x14ac:dyDescent="0.25">
      <c r="A10" t="s">
        <v>39</v>
      </c>
      <c r="B10" t="s">
        <v>33</v>
      </c>
      <c r="C10" s="4">
        <v>0.80016732505703936</v>
      </c>
    </row>
    <row r="11" spans="1:3" x14ac:dyDescent="0.25">
      <c r="A11" t="s">
        <v>37</v>
      </c>
      <c r="B11" t="s">
        <v>34</v>
      </c>
      <c r="C11" s="4">
        <v>0.29002520796167963</v>
      </c>
    </row>
    <row r="12" spans="1:3" x14ac:dyDescent="0.25">
      <c r="A12" t="s">
        <v>42</v>
      </c>
      <c r="B12" t="s">
        <v>35</v>
      </c>
      <c r="C12" s="4">
        <v>0.62064307219335313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E A A B Q S w M E F A A C A A g A w o G 3 V o c g v y S k A A A A 9 Q A A A B I A H A B D b 2 5 m a W c v U G F j a 2 F n Z S 5 4 b W w g o h g A K K A U A A A A A A A A A A A A A A A A A A A A A A A A A A A A h Y + x D o I w G I R f h X S n r d U Y J D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O 8 W u J o w T A F M j H I t P n 6 b J z 7 d H 8 g r P v a 9 Z 3 i y o S 7 H M g k g b w v 8 A d Q S w M E F A A C A A g A w o G 3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K B t 1 Y X T b / K n Q E A A E Y E A A A T A B w A R m 9 y b X V s Y X M v U 2 V j d G l v b j E u b S C i G A A o o B Q A A A A A A A A A A A A A A A A A A A A A A A A A A A C d k t 9 r 2 z A Q x 9 8 D + R 8 O 9 y U B N c R O s 6 0 b f i h O x / a y H 9 g b j G o E R b 4 1 A l k y O t k 0 l P 7 v U 3 D a p l C x r n q Q 5 M / 3 d L 4 v d 4 T S K 2 u g H M 7 0 w 3 g 0 H t F W O K z h J C n K n + A t f G 5 a 6 3 w C O W j 0 4 x G E V d r O S Q y k o H 6 2 s r J r 0 P j J R 6 V x V l j j w w d N k u I 9 / 0 H o i I e E t O V f D a 6 c 6 p H f x x P / Z b u q 2 y C / v J G o 4 Y 9 1 s B J e w I U R e k d B f 1 L A T F K f T N n V C r V q l E e X J y x h U F j d N Y b y B Y N L I 2 2 t z H W e Z s u M w f f O e i z 9 T m P + e J 1 9 s Q Z / T 9 n g 4 y T 5 5 m w T t B o + o a h D s X u b l d i E w I N y 4 J P B M o O r A 7 / Q u p R C C 0 e 5 d 9 1 x y m I r z H X I W O 1 a f E x X O W E o W G y G g v c i T Z 7 5 P 7 u 9 T Y Y Q S I M 9 H + L A 4 4 2 / Y / A g Z P e C 6 Z o N u m N p 8 e T N 3 X Q 8 U u b Z w o 5 b X d l 2 7 V F u 1 9 I 2 r T A K a b g 5 R d a s s 3 l 6 t t + W r 5 + A / c 5 P T 2 v s O Z p e B c 8 h g J 8 b K 0 X L P Z L n L y z h H 0 O Q z l 8 3 B f / R s s M c P H Q p 1 q Q s w h c R f h b h y w h / E + F v I / x d h J 9 H e D p / 8 S T 9 B V B L A Q I t A B Q A A g A I A M K B t 1 a H I L 8 k p A A A A P U A A A A S A A A A A A A A A A A A A A A A A A A A A A B D b 2 5 m a W c v U G F j a 2 F n Z S 5 4 b W x Q S w E C L Q A U A A I A C A D C g b d W D 8 r p q 6 Q A A A D p A A A A E w A A A A A A A A A A A A A A A A D w A A A A W 0 N v b n R l b n R f V H l w Z X N d L n h t b F B L A Q I t A B Q A A g A I A M K B t 1 Y X T b / K n Q E A A E Y E A A A T A A A A A A A A A A A A A A A A A O E B A A B G b 3 J t d W x h c y 9 T Z W N 0 a W 9 u M S 5 t U E s F B g A A A A A D A A M A w g A A A M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M X A A A A A A A A w R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1 Y l M j B 0 b y U y M E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j F U M D U 6 N D M 6 N D A u M D A x N D Y 5 M l o i I C 8 + P E V u d H J 5 I F R 5 c G U 9 I k Z p b G x D b 2 x 1 b W 5 U e X B l c y I g V m F s d W U 9 I n N C Z 1 V H I i A v P j x F b n R y e S B U e X B l P S J G a W x s Q 2 9 s d W 1 u T m F t Z X M i I F Z h b H V l P S J z W y Z x d W 9 0 O 0 N v b H V t b i A x J n F 1 b 3 Q 7 L C Z x d W 9 0 O 0 N v b H V t b i A y J n F 1 b 3 Q 7 L C Z x d W 9 0 O 0 N v b H V t b i A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N W I H R v I E l t c G 9 y d C 9 B d X R v U m V t b 3 Z l Z E N v b H V t b n M x L n t D b 2 x 1 b W 4 g M S w w f S Z x d W 9 0 O y w m c X V v d D t T Z W N 0 a W 9 u M S 9 D U 1 Y g d G 8 g S W 1 w b 3 J 0 L 0 F 1 d G 9 S Z W 1 v d m V k Q 2 9 s d W 1 u c z E u e 0 N v b H V t b i A y L D F 9 J n F 1 b 3 Q 7 L C Z x d W 9 0 O 1 N l Y 3 R p b 2 4 x L 0 N T V i B 0 b y B J b X B v c n Q v Q X V 0 b 1 J l b W 9 2 Z W R D b 2 x 1 b W 5 z M S 5 7 Q 2 9 s d W 1 u I D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1 N W I H R v I E l t c G 9 y d C 9 B d X R v U m V t b 3 Z l Z E N v b H V t b n M x L n t D b 2 x 1 b W 4 g M S w w f S Z x d W 9 0 O y w m c X V v d D t T Z W N 0 a W 9 u M S 9 D U 1 Y g d G 8 g S W 1 w b 3 J 0 L 0 F 1 d G 9 S Z W 1 v d m V k Q 2 9 s d W 1 u c z E u e 0 N v b H V t b i A y L D F 9 J n F 1 b 3 Q 7 L C Z x d W 9 0 O 1 N l Y 3 R p b 2 4 x L 0 N T V i B 0 b y B J b X B v c n Q v Q X V 0 b 1 J l b W 9 2 Z W R D b 2 x 1 b W 5 z M S 5 7 Q 2 9 s d W 1 u I D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T V i U y M H R v J T I w S W 1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U y M H R v J T I w S W 1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T V i U y M H R v J T I w S W 1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X 3 R l Y 2 h f Y 2 9 t c G F u a W V z X 2 N v b X B h c m l z b 2 5 f M j A x N F 8 y M D E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v c F 9 0 Z W N o X 2 N v b X B h b m l l c 1 9 j b 2 1 w Y X J p c 2 9 u X z I w M T R f M j A x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1 Q x O T o x N D o w N S 4 4 M D Y 0 N T E z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w X 3 R l Y 2 h f Y 2 9 t c G F u a W V z X 2 N v b X B h c m l z b 2 5 f M j A x N F 8 y M D E 1 L 0 N o Y W 5 n Z W Q g V H l w Z S 5 7 Q 2 9 s d W 1 u M S w w f S Z x d W 9 0 O y w m c X V v d D t T Z W N 0 a W 9 u M S 9 U b 3 B f d G V j a F 9 j b 2 1 w Y W 5 p Z X N f Y 2 9 t c G F y a X N v b l 8 y M D E 0 X z I w M T U v Q 2 h h b m d l Z C B U e X B l L n t D b 2 x 1 b W 4 y L D F 9 J n F 1 b 3 Q 7 L C Z x d W 9 0 O 1 N l Y 3 R p b 2 4 x L 1 R v c F 9 0 Z W N o X 2 N v b X B h b m l l c 1 9 j b 2 1 w Y X J p c 2 9 u X z I w M T R f M j A x N S 9 D a G F u Z 2 V k I F R 5 c G U u e 0 N v b H V t b j M s M n 0 m c X V v d D s s J n F 1 b 3 Q 7 U 2 V j d G l v b j E v V G 9 w X 3 R l Y 2 h f Y 2 9 t c G F u a W V z X 2 N v b X B h c m l z b 2 5 f M j A x N F 8 y M D E 1 L 0 N o Y W 5 n Z W Q g V H l w Z S 5 7 Q 2 9 s d W 1 u N C w z f S Z x d W 9 0 O y w m c X V v d D t T Z W N 0 a W 9 u M S 9 U b 3 B f d G V j a F 9 j b 2 1 w Y W 5 p Z X N f Y 2 9 t c G F y a X N v b l 8 y M D E 0 X z I w M T U v Q 2 h h b m d l Z C B U e X B l L n t D b 2 x 1 b W 4 1 L D R 9 J n F 1 b 3 Q 7 L C Z x d W 9 0 O 1 N l Y 3 R p b 2 4 x L 1 R v c F 9 0 Z W N o X 2 N v b X B h b m l l c 1 9 j b 2 1 w Y X J p c 2 9 u X z I w M T R f M j A x N S 9 D a G F u Z 2 V k I F R 5 c G U u e 0 N v b H V t b j Y s N X 0 m c X V v d D s s J n F 1 b 3 Q 7 U 2 V j d G l v b j E v V G 9 w X 3 R l Y 2 h f Y 2 9 t c G F u a W V z X 2 N v b X B h c m l z b 2 5 f M j A x N F 8 y M D E 1 L 0 N o Y W 5 n Z W Q g V H l w Z S 5 7 Q 2 9 s d W 1 u N y w 2 f S Z x d W 9 0 O y w m c X V v d D t T Z W N 0 a W 9 u M S 9 U b 3 B f d G V j a F 9 j b 2 1 w Y W 5 p Z X N f Y 2 9 t c G F y a X N v b l 8 y M D E 0 X z I w M T U v Q 2 h h b m d l Z C B U e X B l L n t D b 2 x 1 b W 4 4 L D d 9 J n F 1 b 3 Q 7 L C Z x d W 9 0 O 1 N l Y 3 R p b 2 4 x L 1 R v c F 9 0 Z W N o X 2 N v b X B h b m l l c 1 9 j b 2 1 w Y X J p c 2 9 u X z I w M T R f M j A x N S 9 D a G F u Z 2 V k I F R 5 c G U u e 0 N v b H V t b j k s O H 0 m c X V v d D s s J n F 1 b 3 Q 7 U 2 V j d G l v b j E v V G 9 w X 3 R l Y 2 h f Y 2 9 t c G F u a W V z X 2 N v b X B h c m l z b 2 5 f M j A x N F 8 y M D E 1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R v c F 9 0 Z W N o X 2 N v b X B h b m l l c 1 9 j b 2 1 w Y X J p c 2 9 u X z I w M T R f M j A x N S 9 D a G F u Z 2 V k I F R 5 c G U u e 0 N v b H V t b j E s M H 0 m c X V v d D s s J n F 1 b 3 Q 7 U 2 V j d G l v b j E v V G 9 w X 3 R l Y 2 h f Y 2 9 t c G F u a W V z X 2 N v b X B h c m l z b 2 5 f M j A x N F 8 y M D E 1 L 0 N o Y W 5 n Z W Q g V H l w Z S 5 7 Q 2 9 s d W 1 u M i w x f S Z x d W 9 0 O y w m c X V v d D t T Z W N 0 a W 9 u M S 9 U b 3 B f d G V j a F 9 j b 2 1 w Y W 5 p Z X N f Y 2 9 t c G F y a X N v b l 8 y M D E 0 X z I w M T U v Q 2 h h b m d l Z C B U e X B l L n t D b 2 x 1 b W 4 z L D J 9 J n F 1 b 3 Q 7 L C Z x d W 9 0 O 1 N l Y 3 R p b 2 4 x L 1 R v c F 9 0 Z W N o X 2 N v b X B h b m l l c 1 9 j b 2 1 w Y X J p c 2 9 u X z I w M T R f M j A x N S 9 D a G F u Z 2 V k I F R 5 c G U u e 0 N v b H V t b j Q s M 3 0 m c X V v d D s s J n F 1 b 3 Q 7 U 2 V j d G l v b j E v V G 9 w X 3 R l Y 2 h f Y 2 9 t c G F u a W V z X 2 N v b X B h c m l z b 2 5 f M j A x N F 8 y M D E 1 L 0 N o Y W 5 n Z W Q g V H l w Z S 5 7 Q 2 9 s d W 1 u N S w 0 f S Z x d W 9 0 O y w m c X V v d D t T Z W N 0 a W 9 u M S 9 U b 3 B f d G V j a F 9 j b 2 1 w Y W 5 p Z X N f Y 2 9 t c G F y a X N v b l 8 y M D E 0 X z I w M T U v Q 2 h h b m d l Z C B U e X B l L n t D b 2 x 1 b W 4 2 L D V 9 J n F 1 b 3 Q 7 L C Z x d W 9 0 O 1 N l Y 3 R p b 2 4 x L 1 R v c F 9 0 Z W N o X 2 N v b X B h b m l l c 1 9 j b 2 1 w Y X J p c 2 9 u X z I w M T R f M j A x N S 9 D a G F u Z 2 V k I F R 5 c G U u e 0 N v b H V t b j c s N n 0 m c X V v d D s s J n F 1 b 3 Q 7 U 2 V j d G l v b j E v V G 9 w X 3 R l Y 2 h f Y 2 9 t c G F u a W V z X 2 N v b X B h c m l z b 2 5 f M j A x N F 8 y M D E 1 L 0 N o Y W 5 n Z W Q g V H l w Z S 5 7 Q 2 9 s d W 1 u O C w 3 f S Z x d W 9 0 O y w m c X V v d D t T Z W N 0 a W 9 u M S 9 U b 3 B f d G V j a F 9 j b 2 1 w Y W 5 p Z X N f Y 2 9 t c G F y a X N v b l 8 y M D E 0 X z I w M T U v Q 2 h h b m d l Z C B U e X B l L n t D b 2 x 1 b W 4 5 L D h 9 J n F 1 b 3 Q 7 L C Z x d W 9 0 O 1 N l Y 3 R p b 2 4 x L 1 R v c F 9 0 Z W N o X 2 N v b X B h b m l l c 1 9 j b 2 1 w Y X J p c 2 9 u X z I w M T R f M j A x N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B f d G V j a F 9 j b 2 1 w Y W 5 p Z X N f Y 2 9 t c G F y a X N v b l 8 y M D E 0 X z I w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w X 3 R l Y 2 h f Y 2 9 t c G F u a W V z X 2 N v b X B h c m l z b 2 5 f M j A x N F 8 y M D E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Q x S T C 4 3 F d B i a u u T u F L g z 0 A A A A A A g A A A A A A E G Y A A A A B A A A g A A A A f f / Y 5 j 4 x n H G u 6 Q G y 2 J y a F r c L o X y e P q O x w v Z x R / 1 o S 7 8 A A A A A D o A A A A A C A A A g A A A A N j V f b R U p j e v R 9 p g 1 b m p l 4 G r s 7 Y 8 F 7 v B G 2 + L i k J 8 T V v N Q A A A A b v K + L G d F d B c Q e R Q N / o E f t a y t c h Y z B L V 5 N 5 m K G G g A 9 M J Z e M D h r T s Y A F H B W n w w 2 i M e X / p 3 l T h M N 9 p f 3 0 2 4 D b H E u C z u T Q D 3 L 3 P O 7 o B g 3 L S 3 Y 0 R A A A A A q c A m l w M p V w 6 u 4 q K e P P Y j 8 n 7 D 2 Q y b K a 6 t U R H I T v t m 1 M X K E D t d U 5 i i z O V 1 Q P e S K 0 r M H y 4 7 t Z F M K I O y n x l g Y q z N B Q = = < / D a t a M a s h u p > 
</file>

<file path=customXml/itemProps1.xml><?xml version="1.0" encoding="utf-8"?>
<ds:datastoreItem xmlns:ds="http://schemas.openxmlformats.org/officeDocument/2006/customXml" ds:itemID="{0C7775DA-7581-40C1-B2F1-9E03CAF368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Layout</vt:lpstr>
      <vt:lpstr>Excel Data Types</vt:lpstr>
      <vt:lpstr>Aggregation Functions</vt:lpstr>
      <vt:lpstr>LOOKUPS</vt:lpstr>
      <vt:lpstr>IF Functions</vt:lpstr>
      <vt:lpstr>String Functions</vt:lpstr>
      <vt:lpstr>Formatting</vt:lpstr>
      <vt:lpstr>Sheet1</vt:lpstr>
      <vt:lpstr>Table and Pivot Table</vt:lpstr>
      <vt:lpstr>Goal Seek</vt:lpstr>
      <vt:lpstr>Top_tech_companies_comparison_2</vt:lpstr>
      <vt:lpstr>Correctly Import CSV</vt:lpstr>
      <vt:lpstr>Removing Duplicates</vt:lpstr>
      <vt:lpstr>Text to Columns</vt:lpstr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Kalanithi</dc:creator>
  <cp:lastModifiedBy>User</cp:lastModifiedBy>
  <dcterms:created xsi:type="dcterms:W3CDTF">2022-02-13T18:31:32Z</dcterms:created>
  <dcterms:modified xsi:type="dcterms:W3CDTF">2023-05-29T03:23:34Z</dcterms:modified>
</cp:coreProperties>
</file>