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30" yWindow="225" windowWidth="9439" windowHeight="8123"/>
  </bookViews>
  <sheets>
    <sheet name="result_perfile" sheetId="1" r:id="rId1"/>
  </sheets>
  <calcPr calcId="145621"/>
</workbook>
</file>

<file path=xl/calcChain.xml><?xml version="1.0" encoding="utf-8"?>
<calcChain xmlns="http://schemas.openxmlformats.org/spreadsheetml/2006/main">
  <c r="H105" i="1" l="1"/>
  <c r="I105" i="1"/>
  <c r="J105" i="1"/>
  <c r="K105" i="1"/>
  <c r="L105" i="1"/>
  <c r="M105" i="1"/>
  <c r="N105" i="1"/>
  <c r="O105" i="1"/>
  <c r="H106" i="1"/>
  <c r="I106" i="1"/>
  <c r="J106" i="1"/>
  <c r="K106" i="1"/>
  <c r="L106" i="1"/>
  <c r="M106" i="1"/>
  <c r="N106" i="1"/>
  <c r="O106" i="1"/>
  <c r="H107" i="1"/>
  <c r="I107" i="1"/>
  <c r="J107" i="1"/>
  <c r="K107" i="1"/>
  <c r="L107" i="1"/>
  <c r="M107" i="1"/>
  <c r="N107" i="1"/>
  <c r="O107" i="1"/>
  <c r="H108" i="1"/>
  <c r="I108" i="1"/>
  <c r="J108" i="1"/>
  <c r="K108" i="1"/>
  <c r="L108" i="1"/>
  <c r="M108" i="1"/>
  <c r="N108" i="1"/>
  <c r="O108" i="1"/>
  <c r="H109" i="1"/>
  <c r="I109" i="1"/>
  <c r="J109" i="1"/>
  <c r="K109" i="1"/>
  <c r="L109" i="1"/>
  <c r="M109" i="1"/>
  <c r="N109" i="1"/>
  <c r="O109" i="1"/>
  <c r="H110" i="1"/>
  <c r="I110" i="1"/>
  <c r="J110" i="1"/>
  <c r="K110" i="1"/>
  <c r="L110" i="1"/>
  <c r="M110" i="1"/>
  <c r="N110" i="1"/>
  <c r="O110" i="1"/>
  <c r="H111" i="1"/>
  <c r="I111" i="1"/>
  <c r="J111" i="1"/>
  <c r="K111" i="1"/>
  <c r="L111" i="1"/>
  <c r="M111" i="1"/>
  <c r="N111" i="1"/>
  <c r="O111" i="1"/>
  <c r="H112" i="1"/>
  <c r="I112" i="1"/>
  <c r="J112" i="1"/>
  <c r="K112" i="1"/>
  <c r="L112" i="1"/>
  <c r="M112" i="1"/>
  <c r="N112" i="1"/>
  <c r="O112" i="1"/>
  <c r="H113" i="1"/>
  <c r="I113" i="1"/>
  <c r="J113" i="1"/>
  <c r="K113" i="1"/>
  <c r="L113" i="1"/>
  <c r="M113" i="1"/>
  <c r="N113" i="1"/>
  <c r="O113" i="1"/>
  <c r="H114" i="1"/>
  <c r="I114" i="1"/>
  <c r="J114" i="1"/>
  <c r="K114" i="1"/>
  <c r="L114" i="1"/>
  <c r="M114" i="1"/>
  <c r="N114" i="1"/>
  <c r="O114" i="1"/>
  <c r="H115" i="1"/>
  <c r="I115" i="1"/>
  <c r="J115" i="1"/>
  <c r="K115" i="1"/>
  <c r="L115" i="1"/>
  <c r="M115" i="1"/>
  <c r="N115" i="1"/>
  <c r="O115" i="1"/>
  <c r="H116" i="1"/>
  <c r="I116" i="1"/>
  <c r="J116" i="1"/>
  <c r="K116" i="1"/>
  <c r="L116" i="1"/>
  <c r="M116" i="1"/>
  <c r="N116" i="1"/>
  <c r="O116" i="1"/>
  <c r="H117" i="1"/>
  <c r="I117" i="1"/>
  <c r="J117" i="1"/>
  <c r="K117" i="1"/>
  <c r="L117" i="1"/>
  <c r="M117" i="1"/>
  <c r="N117" i="1"/>
  <c r="O117" i="1"/>
  <c r="H118" i="1"/>
  <c r="I118" i="1"/>
  <c r="J118" i="1"/>
  <c r="K118" i="1"/>
  <c r="L118" i="1"/>
  <c r="M118" i="1"/>
  <c r="N118" i="1"/>
  <c r="O118" i="1"/>
  <c r="H119" i="1"/>
  <c r="I119" i="1"/>
  <c r="J119" i="1"/>
  <c r="K119" i="1"/>
  <c r="L119" i="1"/>
  <c r="M119" i="1"/>
  <c r="N119" i="1"/>
  <c r="O119" i="1"/>
  <c r="H120" i="1"/>
  <c r="I120" i="1"/>
  <c r="J120" i="1"/>
  <c r="K120" i="1"/>
  <c r="L120" i="1"/>
  <c r="M120" i="1"/>
  <c r="N120" i="1"/>
  <c r="O120" i="1"/>
  <c r="H121" i="1"/>
  <c r="I121" i="1"/>
  <c r="J121" i="1"/>
  <c r="K121" i="1"/>
  <c r="L121" i="1"/>
  <c r="M121" i="1"/>
  <c r="N121" i="1"/>
  <c r="O121" i="1"/>
  <c r="H122" i="1"/>
  <c r="I122" i="1"/>
  <c r="J122" i="1"/>
  <c r="K122" i="1"/>
  <c r="L122" i="1"/>
  <c r="M122" i="1"/>
  <c r="N122" i="1"/>
  <c r="O122" i="1"/>
  <c r="H123" i="1"/>
  <c r="I123" i="1"/>
  <c r="J123" i="1"/>
  <c r="K123" i="1"/>
  <c r="L123" i="1"/>
  <c r="M123" i="1"/>
  <c r="N123" i="1"/>
  <c r="O123" i="1"/>
  <c r="H124" i="1"/>
  <c r="I124" i="1"/>
  <c r="J124" i="1"/>
  <c r="K124" i="1"/>
  <c r="L124" i="1"/>
  <c r="M124" i="1"/>
  <c r="N124" i="1"/>
  <c r="O124" i="1"/>
  <c r="H125" i="1"/>
  <c r="I125" i="1"/>
  <c r="J125" i="1"/>
  <c r="K125" i="1"/>
  <c r="L125" i="1"/>
  <c r="M125" i="1"/>
  <c r="N125" i="1"/>
  <c r="O125" i="1"/>
  <c r="H126" i="1"/>
  <c r="I126" i="1"/>
  <c r="J126" i="1"/>
  <c r="K126" i="1"/>
  <c r="L126" i="1"/>
  <c r="M126" i="1"/>
  <c r="N126" i="1"/>
  <c r="O126" i="1"/>
  <c r="H127" i="1"/>
  <c r="I127" i="1"/>
  <c r="J127" i="1"/>
  <c r="K127" i="1"/>
  <c r="L127" i="1"/>
  <c r="M127" i="1"/>
  <c r="N127" i="1"/>
  <c r="O127" i="1"/>
  <c r="H128" i="1"/>
  <c r="I128" i="1"/>
  <c r="J128" i="1"/>
  <c r="K128" i="1"/>
  <c r="L128" i="1"/>
  <c r="M128" i="1"/>
  <c r="N128" i="1"/>
  <c r="O128" i="1"/>
  <c r="H129" i="1"/>
  <c r="I129" i="1"/>
  <c r="J129" i="1"/>
  <c r="K129" i="1"/>
  <c r="L129" i="1"/>
  <c r="M129" i="1"/>
  <c r="N129" i="1"/>
  <c r="O129" i="1"/>
  <c r="H130" i="1"/>
  <c r="I130" i="1"/>
  <c r="J130" i="1"/>
  <c r="K130" i="1"/>
  <c r="L130" i="1"/>
  <c r="M130" i="1"/>
  <c r="N130" i="1"/>
  <c r="O130" i="1"/>
  <c r="H131" i="1"/>
  <c r="I131" i="1"/>
  <c r="J131" i="1"/>
  <c r="K131" i="1"/>
  <c r="L131" i="1"/>
  <c r="M131" i="1"/>
  <c r="N131" i="1"/>
  <c r="O131" i="1"/>
  <c r="H132" i="1"/>
  <c r="I132" i="1"/>
  <c r="J132" i="1"/>
  <c r="K132" i="1"/>
  <c r="L132" i="1"/>
  <c r="M132" i="1"/>
  <c r="N132" i="1"/>
  <c r="O132" i="1"/>
  <c r="H133" i="1"/>
  <c r="I133" i="1"/>
  <c r="J133" i="1"/>
  <c r="K133" i="1"/>
  <c r="L133" i="1"/>
  <c r="M133" i="1"/>
  <c r="N133" i="1"/>
  <c r="O133" i="1"/>
  <c r="H134" i="1"/>
  <c r="I134" i="1"/>
  <c r="J134" i="1"/>
  <c r="K134" i="1"/>
  <c r="L134" i="1"/>
  <c r="M134" i="1"/>
  <c r="N134" i="1"/>
  <c r="O134" i="1"/>
  <c r="H135" i="1"/>
  <c r="I135" i="1"/>
  <c r="J135" i="1"/>
  <c r="K135" i="1"/>
  <c r="L135" i="1"/>
  <c r="M135" i="1"/>
  <c r="N135" i="1"/>
  <c r="O135" i="1"/>
  <c r="O104" i="1"/>
  <c r="N104" i="1"/>
  <c r="N136" i="1" s="1"/>
  <c r="M104" i="1"/>
  <c r="K104" i="1"/>
  <c r="J104" i="1"/>
  <c r="I104" i="1"/>
  <c r="I4" i="1" s="1"/>
  <c r="H104" i="1"/>
  <c r="L104" i="1"/>
  <c r="N71" i="1"/>
  <c r="O71" i="1"/>
  <c r="N72" i="1"/>
  <c r="O72" i="1"/>
  <c r="N73" i="1"/>
  <c r="O73" i="1"/>
  <c r="N74" i="1"/>
  <c r="O74" i="1"/>
  <c r="N75" i="1"/>
  <c r="O75" i="1"/>
  <c r="N76" i="1"/>
  <c r="O76" i="1"/>
  <c r="N77" i="1"/>
  <c r="O77" i="1"/>
  <c r="N78" i="1"/>
  <c r="O78" i="1"/>
  <c r="N79" i="1"/>
  <c r="O79" i="1"/>
  <c r="N80" i="1"/>
  <c r="O80" i="1"/>
  <c r="N81" i="1"/>
  <c r="O81" i="1"/>
  <c r="N82" i="1"/>
  <c r="O82" i="1"/>
  <c r="N83" i="1"/>
  <c r="O83" i="1"/>
  <c r="N84" i="1"/>
  <c r="O84" i="1"/>
  <c r="N85" i="1"/>
  <c r="O85" i="1"/>
  <c r="N86" i="1"/>
  <c r="O86" i="1"/>
  <c r="N87" i="1"/>
  <c r="O87" i="1"/>
  <c r="N88" i="1"/>
  <c r="O88" i="1"/>
  <c r="N89" i="1"/>
  <c r="O89" i="1"/>
  <c r="N90" i="1"/>
  <c r="O90" i="1"/>
  <c r="N91" i="1"/>
  <c r="O91" i="1"/>
  <c r="N92" i="1"/>
  <c r="O92" i="1"/>
  <c r="N93" i="1"/>
  <c r="O93" i="1"/>
  <c r="N94" i="1"/>
  <c r="O94" i="1"/>
  <c r="N95" i="1"/>
  <c r="O95" i="1"/>
  <c r="N96" i="1"/>
  <c r="O96" i="1"/>
  <c r="N97" i="1"/>
  <c r="O97" i="1"/>
  <c r="N98" i="1"/>
  <c r="O98" i="1"/>
  <c r="N99" i="1"/>
  <c r="O99" i="1"/>
  <c r="N100" i="1"/>
  <c r="O100" i="1"/>
  <c r="N101" i="1"/>
  <c r="O101" i="1"/>
  <c r="O70" i="1"/>
  <c r="N70" i="1"/>
  <c r="L71" i="1"/>
  <c r="M71" i="1"/>
  <c r="L72" i="1"/>
  <c r="M72" i="1"/>
  <c r="L73" i="1"/>
  <c r="M73" i="1"/>
  <c r="L74" i="1"/>
  <c r="M74" i="1"/>
  <c r="L75" i="1"/>
  <c r="M75" i="1"/>
  <c r="L76" i="1"/>
  <c r="M76" i="1"/>
  <c r="L77" i="1"/>
  <c r="M77" i="1"/>
  <c r="L78" i="1"/>
  <c r="M78" i="1"/>
  <c r="L79" i="1"/>
  <c r="M79" i="1"/>
  <c r="L80" i="1"/>
  <c r="M80" i="1"/>
  <c r="L81" i="1"/>
  <c r="M81" i="1"/>
  <c r="L82" i="1"/>
  <c r="M82" i="1"/>
  <c r="L83" i="1"/>
  <c r="M83" i="1"/>
  <c r="L84" i="1"/>
  <c r="M84" i="1"/>
  <c r="L85" i="1"/>
  <c r="M85" i="1"/>
  <c r="L86" i="1"/>
  <c r="M86" i="1"/>
  <c r="L87" i="1"/>
  <c r="M87" i="1"/>
  <c r="L88" i="1"/>
  <c r="M88" i="1"/>
  <c r="L89" i="1"/>
  <c r="M89" i="1"/>
  <c r="L90" i="1"/>
  <c r="M90" i="1"/>
  <c r="L91" i="1"/>
  <c r="M91" i="1"/>
  <c r="L92" i="1"/>
  <c r="M92" i="1"/>
  <c r="L93" i="1"/>
  <c r="M93" i="1"/>
  <c r="L94" i="1"/>
  <c r="M94" i="1"/>
  <c r="L95" i="1"/>
  <c r="M95" i="1"/>
  <c r="L96" i="1"/>
  <c r="M96" i="1"/>
  <c r="L97" i="1"/>
  <c r="M97" i="1"/>
  <c r="L98" i="1"/>
  <c r="M98" i="1"/>
  <c r="L99" i="1"/>
  <c r="M99" i="1"/>
  <c r="L100" i="1"/>
  <c r="M100" i="1"/>
  <c r="L101" i="1"/>
  <c r="M101" i="1"/>
  <c r="M70" i="1"/>
  <c r="L70" i="1"/>
  <c r="J71" i="1"/>
  <c r="K71" i="1"/>
  <c r="J72" i="1"/>
  <c r="K72" i="1"/>
  <c r="J73" i="1"/>
  <c r="K73" i="1"/>
  <c r="J74" i="1"/>
  <c r="K74" i="1"/>
  <c r="J75" i="1"/>
  <c r="K75" i="1"/>
  <c r="J76" i="1"/>
  <c r="K76" i="1"/>
  <c r="J77" i="1"/>
  <c r="K77" i="1"/>
  <c r="J78" i="1"/>
  <c r="K78" i="1"/>
  <c r="J79" i="1"/>
  <c r="K79" i="1"/>
  <c r="J80" i="1"/>
  <c r="K80" i="1"/>
  <c r="J81" i="1"/>
  <c r="K81" i="1"/>
  <c r="J82" i="1"/>
  <c r="K82" i="1"/>
  <c r="J83" i="1"/>
  <c r="K83" i="1"/>
  <c r="J84" i="1"/>
  <c r="K84" i="1"/>
  <c r="J85" i="1"/>
  <c r="K85" i="1"/>
  <c r="J86" i="1"/>
  <c r="K86" i="1"/>
  <c r="J87" i="1"/>
  <c r="K87" i="1"/>
  <c r="J88" i="1"/>
  <c r="K88" i="1"/>
  <c r="J89" i="1"/>
  <c r="K89" i="1"/>
  <c r="J90" i="1"/>
  <c r="K90" i="1"/>
  <c r="J91" i="1"/>
  <c r="K91" i="1"/>
  <c r="J92" i="1"/>
  <c r="K92" i="1"/>
  <c r="J93" i="1"/>
  <c r="K93" i="1"/>
  <c r="J94" i="1"/>
  <c r="K94" i="1"/>
  <c r="J95" i="1"/>
  <c r="K95" i="1"/>
  <c r="J96" i="1"/>
  <c r="K96" i="1"/>
  <c r="J97" i="1"/>
  <c r="K97" i="1"/>
  <c r="J98" i="1"/>
  <c r="K98" i="1"/>
  <c r="J99" i="1"/>
  <c r="K99" i="1"/>
  <c r="J100" i="1"/>
  <c r="K100" i="1"/>
  <c r="J101" i="1"/>
  <c r="K101" i="1"/>
  <c r="K70" i="1"/>
  <c r="J70" i="1"/>
  <c r="H71" i="1"/>
  <c r="I71" i="1"/>
  <c r="H72" i="1"/>
  <c r="I72" i="1"/>
  <c r="H73" i="1"/>
  <c r="I73" i="1"/>
  <c r="H74" i="1"/>
  <c r="I74" i="1"/>
  <c r="H75" i="1"/>
  <c r="I75" i="1"/>
  <c r="H76" i="1"/>
  <c r="I76" i="1"/>
  <c r="H77" i="1"/>
  <c r="I77" i="1"/>
  <c r="H78" i="1"/>
  <c r="I78" i="1"/>
  <c r="H79" i="1"/>
  <c r="I79" i="1"/>
  <c r="H80" i="1"/>
  <c r="I80" i="1"/>
  <c r="H81" i="1"/>
  <c r="I81" i="1"/>
  <c r="H82" i="1"/>
  <c r="I82" i="1"/>
  <c r="H83" i="1"/>
  <c r="I83" i="1"/>
  <c r="H84" i="1"/>
  <c r="I84" i="1"/>
  <c r="H85" i="1"/>
  <c r="I85" i="1"/>
  <c r="H86" i="1"/>
  <c r="I86" i="1"/>
  <c r="H87" i="1"/>
  <c r="I87" i="1"/>
  <c r="H88" i="1"/>
  <c r="I88" i="1"/>
  <c r="H89" i="1"/>
  <c r="I89" i="1"/>
  <c r="H90" i="1"/>
  <c r="I90" i="1"/>
  <c r="H91" i="1"/>
  <c r="I91" i="1"/>
  <c r="H92" i="1"/>
  <c r="I92" i="1"/>
  <c r="H93" i="1"/>
  <c r="I93" i="1"/>
  <c r="H94" i="1"/>
  <c r="I94" i="1"/>
  <c r="H95" i="1"/>
  <c r="I95" i="1"/>
  <c r="H96" i="1"/>
  <c r="I96" i="1"/>
  <c r="H97" i="1"/>
  <c r="I97" i="1"/>
  <c r="H98" i="1"/>
  <c r="I98" i="1"/>
  <c r="H99" i="1"/>
  <c r="I99" i="1"/>
  <c r="H100" i="1"/>
  <c r="I100" i="1"/>
  <c r="H101" i="1"/>
  <c r="I101" i="1"/>
  <c r="I70" i="1"/>
  <c r="I3" i="1" s="1"/>
  <c r="H70" i="1"/>
  <c r="N37" i="1"/>
  <c r="O37" i="1"/>
  <c r="N38" i="1"/>
  <c r="O38" i="1"/>
  <c r="N39" i="1"/>
  <c r="O39" i="1"/>
  <c r="N40" i="1"/>
  <c r="O40" i="1"/>
  <c r="N41" i="1"/>
  <c r="O41" i="1"/>
  <c r="N42" i="1"/>
  <c r="O42" i="1"/>
  <c r="N43" i="1"/>
  <c r="O43" i="1"/>
  <c r="N44" i="1"/>
  <c r="O44" i="1"/>
  <c r="N45" i="1"/>
  <c r="O45" i="1"/>
  <c r="N46" i="1"/>
  <c r="O46" i="1"/>
  <c r="N47" i="1"/>
  <c r="O47" i="1"/>
  <c r="N48" i="1"/>
  <c r="O48" i="1"/>
  <c r="N49" i="1"/>
  <c r="O49" i="1"/>
  <c r="N50" i="1"/>
  <c r="O50" i="1"/>
  <c r="N51" i="1"/>
  <c r="O51" i="1"/>
  <c r="N52" i="1"/>
  <c r="O52" i="1"/>
  <c r="N53" i="1"/>
  <c r="O53" i="1"/>
  <c r="N54" i="1"/>
  <c r="O54" i="1"/>
  <c r="N55" i="1"/>
  <c r="O55" i="1"/>
  <c r="N56" i="1"/>
  <c r="O56" i="1"/>
  <c r="N57" i="1"/>
  <c r="O57" i="1"/>
  <c r="N58" i="1"/>
  <c r="O58" i="1"/>
  <c r="N59" i="1"/>
  <c r="O59" i="1"/>
  <c r="N60" i="1"/>
  <c r="O60" i="1"/>
  <c r="N61" i="1"/>
  <c r="O61" i="1"/>
  <c r="N62" i="1"/>
  <c r="O62" i="1"/>
  <c r="N63" i="1"/>
  <c r="O63" i="1"/>
  <c r="N64" i="1"/>
  <c r="O64" i="1"/>
  <c r="N65" i="1"/>
  <c r="O65" i="1"/>
  <c r="N66" i="1"/>
  <c r="O66" i="1"/>
  <c r="N67" i="1"/>
  <c r="O67" i="1"/>
  <c r="O36" i="1"/>
  <c r="N36" i="1"/>
  <c r="L37" i="1"/>
  <c r="M37" i="1"/>
  <c r="L38" i="1"/>
  <c r="M38" i="1"/>
  <c r="L39" i="1"/>
  <c r="M39" i="1"/>
  <c r="L40" i="1"/>
  <c r="M40" i="1"/>
  <c r="L41" i="1"/>
  <c r="M41" i="1"/>
  <c r="L42" i="1"/>
  <c r="M42" i="1"/>
  <c r="L43" i="1"/>
  <c r="M43" i="1"/>
  <c r="L44" i="1"/>
  <c r="M44" i="1"/>
  <c r="L45" i="1"/>
  <c r="M45" i="1"/>
  <c r="L46" i="1"/>
  <c r="M46" i="1"/>
  <c r="L47" i="1"/>
  <c r="M47" i="1"/>
  <c r="L48" i="1"/>
  <c r="M48" i="1"/>
  <c r="L49" i="1"/>
  <c r="M49" i="1"/>
  <c r="L50" i="1"/>
  <c r="M50" i="1"/>
  <c r="L51" i="1"/>
  <c r="M51" i="1"/>
  <c r="L52" i="1"/>
  <c r="M52" i="1"/>
  <c r="L53" i="1"/>
  <c r="M53" i="1"/>
  <c r="L54" i="1"/>
  <c r="M54" i="1"/>
  <c r="L55" i="1"/>
  <c r="M55" i="1"/>
  <c r="L56" i="1"/>
  <c r="M56" i="1"/>
  <c r="L57" i="1"/>
  <c r="M57" i="1"/>
  <c r="L58" i="1"/>
  <c r="M58" i="1"/>
  <c r="L59" i="1"/>
  <c r="M59" i="1"/>
  <c r="L60" i="1"/>
  <c r="M60" i="1"/>
  <c r="L61" i="1"/>
  <c r="M61" i="1"/>
  <c r="L62" i="1"/>
  <c r="M62" i="1"/>
  <c r="L63" i="1"/>
  <c r="M63" i="1"/>
  <c r="L64" i="1"/>
  <c r="M64" i="1"/>
  <c r="L65" i="1"/>
  <c r="M65" i="1"/>
  <c r="L66" i="1"/>
  <c r="M66" i="1"/>
  <c r="L67" i="1"/>
  <c r="M67" i="1"/>
  <c r="M36" i="1"/>
  <c r="L36" i="1"/>
  <c r="J37" i="1"/>
  <c r="K37" i="1"/>
  <c r="J38" i="1"/>
  <c r="K38" i="1"/>
  <c r="J39" i="1"/>
  <c r="K39" i="1"/>
  <c r="J40" i="1"/>
  <c r="K40" i="1"/>
  <c r="J41" i="1"/>
  <c r="K41" i="1"/>
  <c r="J42" i="1"/>
  <c r="K42" i="1"/>
  <c r="J43" i="1"/>
  <c r="K43" i="1"/>
  <c r="J44" i="1"/>
  <c r="K44" i="1"/>
  <c r="J45" i="1"/>
  <c r="K45" i="1"/>
  <c r="J46" i="1"/>
  <c r="K46" i="1"/>
  <c r="J47" i="1"/>
  <c r="K47" i="1"/>
  <c r="J48" i="1"/>
  <c r="K48" i="1"/>
  <c r="J49" i="1"/>
  <c r="K49" i="1"/>
  <c r="J50" i="1"/>
  <c r="K50" i="1"/>
  <c r="J51" i="1"/>
  <c r="K51" i="1"/>
  <c r="J52" i="1"/>
  <c r="K52" i="1"/>
  <c r="J53" i="1"/>
  <c r="K53" i="1"/>
  <c r="J54" i="1"/>
  <c r="K54" i="1"/>
  <c r="J55" i="1"/>
  <c r="K55" i="1"/>
  <c r="J56" i="1"/>
  <c r="K56" i="1"/>
  <c r="J57" i="1"/>
  <c r="K57" i="1"/>
  <c r="J58" i="1"/>
  <c r="K58" i="1"/>
  <c r="J59" i="1"/>
  <c r="K59" i="1"/>
  <c r="J60" i="1"/>
  <c r="K60" i="1"/>
  <c r="J61" i="1"/>
  <c r="K61" i="1"/>
  <c r="J62" i="1"/>
  <c r="K62" i="1"/>
  <c r="J63" i="1"/>
  <c r="K63" i="1"/>
  <c r="J64" i="1"/>
  <c r="K64" i="1"/>
  <c r="J65" i="1"/>
  <c r="K65" i="1"/>
  <c r="J66" i="1"/>
  <c r="K66" i="1"/>
  <c r="J67" i="1"/>
  <c r="K67" i="1"/>
  <c r="H54" i="1"/>
  <c r="I54" i="1"/>
  <c r="H55" i="1"/>
  <c r="I55" i="1"/>
  <c r="H56" i="1"/>
  <c r="I56" i="1"/>
  <c r="H57" i="1"/>
  <c r="I57" i="1"/>
  <c r="H58" i="1"/>
  <c r="I58" i="1"/>
  <c r="H59" i="1"/>
  <c r="I59" i="1"/>
  <c r="H60" i="1"/>
  <c r="I60" i="1"/>
  <c r="H61" i="1"/>
  <c r="I61" i="1"/>
  <c r="H62" i="1"/>
  <c r="I62" i="1"/>
  <c r="H63" i="1"/>
  <c r="I63" i="1"/>
  <c r="H64" i="1"/>
  <c r="I64" i="1"/>
  <c r="H65" i="1"/>
  <c r="I65" i="1"/>
  <c r="H66" i="1"/>
  <c r="I66" i="1"/>
  <c r="H67" i="1"/>
  <c r="I67" i="1"/>
  <c r="K36" i="1"/>
  <c r="J36" i="1"/>
  <c r="H37" i="1"/>
  <c r="I37" i="1"/>
  <c r="H38" i="1"/>
  <c r="I38" i="1"/>
  <c r="H39" i="1"/>
  <c r="I39" i="1"/>
  <c r="H40" i="1"/>
  <c r="I40" i="1"/>
  <c r="H41" i="1"/>
  <c r="I41" i="1"/>
  <c r="H42" i="1"/>
  <c r="I42" i="1"/>
  <c r="H43" i="1"/>
  <c r="I43" i="1"/>
  <c r="H44" i="1"/>
  <c r="I44" i="1"/>
  <c r="H45" i="1"/>
  <c r="I45" i="1"/>
  <c r="H46" i="1"/>
  <c r="I46" i="1"/>
  <c r="H47" i="1"/>
  <c r="I47" i="1"/>
  <c r="H48" i="1"/>
  <c r="I48" i="1"/>
  <c r="H49" i="1"/>
  <c r="I49" i="1"/>
  <c r="H50" i="1"/>
  <c r="I50" i="1"/>
  <c r="H51" i="1"/>
  <c r="I51" i="1"/>
  <c r="H52" i="1"/>
  <c r="I52" i="1"/>
  <c r="H53" i="1"/>
  <c r="I53" i="1"/>
  <c r="I36" i="1"/>
  <c r="I2" i="1" s="1"/>
  <c r="H36" i="1"/>
  <c r="I6" i="1" s="1"/>
  <c r="I7" i="1" s="1"/>
  <c r="L3" i="1" s="1"/>
  <c r="J2" i="1" l="1"/>
  <c r="J4" i="1"/>
  <c r="O136" i="1"/>
  <c r="J3" i="1"/>
  <c r="N68" i="1"/>
  <c r="O68" i="1" s="1"/>
  <c r="H136" i="1"/>
  <c r="I136" i="1" s="1"/>
  <c r="M3" i="1"/>
  <c r="L4" i="1"/>
  <c r="M4" i="1" s="1"/>
  <c r="L2" i="1"/>
  <c r="M2" i="1" s="1"/>
  <c r="J68" i="1"/>
  <c r="K68" i="1" s="1"/>
  <c r="H68" i="1"/>
  <c r="I68" i="1" s="1"/>
  <c r="L68" i="1"/>
  <c r="M68" i="1" s="1"/>
  <c r="J136" i="1"/>
  <c r="K136" i="1" s="1"/>
  <c r="J102" i="1"/>
  <c r="K102" i="1" s="1"/>
  <c r="L102" i="1"/>
  <c r="M102" i="1" s="1"/>
  <c r="N102" i="1"/>
  <c r="O102" i="1" s="1"/>
  <c r="H102" i="1"/>
  <c r="I102" i="1" s="1"/>
  <c r="L136" i="1"/>
  <c r="M136" i="1" s="1"/>
</calcChain>
</file>

<file path=xl/sharedStrings.xml><?xml version="1.0" encoding="utf-8"?>
<sst xmlns="http://schemas.openxmlformats.org/spreadsheetml/2006/main" count="177" uniqueCount="50">
  <si>
    <t>Quality</t>
  </si>
  <si>
    <t>bit_shift.c</t>
  </si>
  <si>
    <t>buffer_overrun_dynamic.c</t>
  </si>
  <si>
    <t>buffer_underrun_dynamic.c</t>
  </si>
  <si>
    <t>double_free.c</t>
  </si>
  <si>
    <t>free_nondynamic_allocated_memory.c</t>
  </si>
  <si>
    <t>func_pointer.c</t>
  </si>
  <si>
    <t>insign_code.c</t>
  </si>
  <si>
    <t>null_pointer.c</t>
  </si>
  <si>
    <t>overrun_st.c</t>
  </si>
  <si>
    <t>ow_memcpy.c</t>
  </si>
  <si>
    <t>return_local.c</t>
  </si>
  <si>
    <t>underrun_st.c</t>
  </si>
  <si>
    <t>uninit_memory_access.c</t>
  </si>
  <si>
    <t>uninit_pointer.c</t>
  </si>
  <si>
    <t>uninit_var.c</t>
  </si>
  <si>
    <t>unused_var.c</t>
  </si>
  <si>
    <t>wrong_arguments_func_pointer.c</t>
  </si>
  <si>
    <t>zero_division.c</t>
  </si>
  <si>
    <t>data_overflow.c</t>
  </si>
  <si>
    <t>data_underflow.c</t>
  </si>
  <si>
    <t>data_lost.c</t>
  </si>
  <si>
    <t>endless_loop.c</t>
  </si>
  <si>
    <t>littlemem_st.c</t>
  </si>
  <si>
    <t>memory_allocation_failure.c</t>
  </si>
  <si>
    <t>pow_related_errors.c</t>
  </si>
  <si>
    <t>ptr_subtraction.c</t>
  </si>
  <si>
    <t>cmp_funcadr.c</t>
  </si>
  <si>
    <t>conflicting_cond.c</t>
  </si>
  <si>
    <t>free_null_pointer.c</t>
  </si>
  <si>
    <t>function_return_value_unchecked.c</t>
  </si>
  <si>
    <t>improper_termination_of_block.c</t>
  </si>
  <si>
    <t>not_return.c</t>
  </si>
  <si>
    <t>Precision</t>
  </si>
  <si>
    <t>Recall</t>
  </si>
  <si>
    <t>F1</t>
  </si>
  <si>
    <t>Quality vs Precision</t>
  </si>
  <si>
    <t>Clang</t>
  </si>
  <si>
    <t>Cppcheck</t>
  </si>
  <si>
    <t>Frama-C</t>
  </si>
  <si>
    <t>PVS</t>
  </si>
  <si>
    <t>Per-utility correlations:</t>
  </si>
  <si>
    <t>Quality vs Recall</t>
  </si>
  <si>
    <t>Quality vs F1</t>
  </si>
  <si>
    <t>For all utilities</t>
  </si>
  <si>
    <t>Pearson</t>
  </si>
  <si>
    <t>t</t>
  </si>
  <si>
    <t>t crit</t>
  </si>
  <si>
    <t>Count</t>
  </si>
  <si>
    <t>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</si>
</sst>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 style="thin">
        <color auto="1"/>
      </top>
      <bottom/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thin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9">
    <xf numFmtId="0" fontId="0" fillId="0" borderId="0" xfId="0"/>
    <xf numFmtId="0" fontId="16" fillId="0" borderId="0" xfId="0" applyFon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0" xfId="0" applyBorder="1"/>
    <xf numFmtId="0" fontId="0" fillId="0" borderId="13" xfId="0" applyBorder="1"/>
    <xf numFmtId="0" fontId="0" fillId="0" borderId="14" xfId="0" applyBorder="1"/>
    <xf numFmtId="0" fontId="14" fillId="0" borderId="0" xfId="0" applyFont="1"/>
    <xf numFmtId="0" fontId="0" fillId="0" borderId="16" xfId="0" applyBorder="1"/>
    <xf numFmtId="0" fontId="16" fillId="0" borderId="16" xfId="0" applyFont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6" fillId="0" borderId="23" xfId="0" applyFont="1" applyBorder="1"/>
    <xf numFmtId="0" fontId="14" fillId="0" borderId="23" xfId="0" applyFont="1" applyFill="1" applyBorder="1"/>
    <xf numFmtId="0" fontId="14" fillId="0" borderId="24" xfId="0" applyFont="1" applyFill="1" applyBorder="1"/>
    <xf numFmtId="0" fontId="16" fillId="0" borderId="15" xfId="0" applyFont="1" applyBorder="1"/>
    <xf numFmtId="0" fontId="0" fillId="0" borderId="24" xfId="0" applyBorder="1"/>
    <xf numFmtId="0" fontId="16" fillId="0" borderId="25" xfId="0" applyFont="1" applyBorder="1"/>
    <xf numFmtId="0" fontId="16" fillId="0" borderId="26" xfId="0" applyFont="1" applyBorder="1"/>
    <xf numFmtId="0" fontId="16" fillId="0" borderId="27" xfId="0" applyFont="1" applyBorder="1"/>
    <xf numFmtId="0" fontId="0" fillId="0" borderId="26" xfId="0" applyBorder="1"/>
    <xf numFmtId="0" fontId="16" fillId="0" borderId="14" xfId="0" applyFont="1" applyBorder="1"/>
    <xf numFmtId="0" fontId="16" fillId="0" borderId="21" xfId="0" applyFont="1" applyBorder="1"/>
  </cellXfs>
  <cellStyles count="42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7"/>
  <sheetViews>
    <sheetView tabSelected="1" zoomScale="85" zoomScaleNormal="85" workbookViewId="0">
      <selection activeCell="N2" sqref="N2"/>
    </sheetView>
  </sheetViews>
  <sheetFormatPr defaultRowHeight="14.65" x14ac:dyDescent="0.3"/>
  <cols>
    <col min="6" max="6" width="12.09765625" customWidth="1"/>
    <col min="7" max="7" width="20.3984375" customWidth="1"/>
    <col min="8" max="8" width="17.69921875" customWidth="1"/>
    <col min="9" max="9" width="12.09765625" customWidth="1"/>
    <col min="10" max="10" width="12.5" bestFit="1" customWidth="1"/>
    <col min="11" max="11" width="13" bestFit="1" customWidth="1"/>
    <col min="13" max="13" width="12.796875" customWidth="1"/>
  </cols>
  <sheetData>
    <row r="1" spans="1:13" ht="15.2" thickTop="1" x14ac:dyDescent="0.3">
      <c r="A1" s="23" t="s">
        <v>0</v>
      </c>
      <c r="B1" s="24"/>
      <c r="C1" s="24" t="s">
        <v>37</v>
      </c>
      <c r="D1" s="24" t="s">
        <v>38</v>
      </c>
      <c r="E1" s="24" t="s">
        <v>39</v>
      </c>
      <c r="F1" s="25" t="s">
        <v>40</v>
      </c>
      <c r="H1" s="1" t="s">
        <v>44</v>
      </c>
      <c r="I1" s="1" t="s">
        <v>45</v>
      </c>
      <c r="J1" s="1" t="s">
        <v>46</v>
      </c>
    </row>
    <row r="2" spans="1:13" x14ac:dyDescent="0.3">
      <c r="A2" s="12" t="s">
        <v>1</v>
      </c>
      <c r="B2" s="5"/>
      <c r="C2" s="5">
        <v>0.52142857142857102</v>
      </c>
      <c r="D2" s="5">
        <v>0.3</v>
      </c>
      <c r="E2" s="5">
        <v>0.65</v>
      </c>
      <c r="F2" s="14">
        <v>0.65</v>
      </c>
      <c r="H2" t="s">
        <v>36</v>
      </c>
      <c r="I2">
        <f>RSQ(I36:I53:K36:K40:K43:K44:K46:K50:K53:K55:M36:M38:M41:M41:M43:M50:M52:M61:O36:O40:O43:O44:O46:O50:O53:O57:O62:O67, H36:H53:J36:J40:J43:J44:J46:J50:J53:J55:L36:L38:L41:L41:L43:L50:L52:L61:N36:N40:N43:N44:N46:N50:N53:N57:N62:N67)</f>
        <v>0.57619185684188534</v>
      </c>
      <c r="J2" s="8">
        <f>I2*SQRT($I$6-2)/SQRT(1 - I2^2)</f>
        <v>8.0688859280267895</v>
      </c>
      <c r="K2" t="s">
        <v>49</v>
      </c>
      <c r="L2">
        <f>I7</f>
        <v>1.9782385392303834</v>
      </c>
      <c r="M2" t="b">
        <f xml:space="preserve"> J2 &gt; L2</f>
        <v>1</v>
      </c>
    </row>
    <row r="3" spans="1:13" x14ac:dyDescent="0.3">
      <c r="A3" s="12" t="s">
        <v>2</v>
      </c>
      <c r="B3" s="5"/>
      <c r="C3" s="5">
        <v>0.55000000000000004</v>
      </c>
      <c r="D3" s="5">
        <v>0.3</v>
      </c>
      <c r="E3" s="5">
        <v>0.65</v>
      </c>
      <c r="F3" s="14">
        <v>0.5</v>
      </c>
      <c r="H3" t="s">
        <v>42</v>
      </c>
      <c r="I3">
        <f>RSQ(I70:I87:K70:K74:K77:K78:K80:K84:K87:K89:M70:M72:M75:M75:M77:M84:M86:M95:O70:O74:O77:O78:O80:O84:O87:O91:O96:O101, H70:H87:J70:J74:J77:J78:J80:J84:J87:J89:L70:L72:L75:L75:L77:L84:L86:L95:N70:N74:N77:N78:N80:N84:N87:N91:N96:N101)</f>
        <v>1.1946015536321361E-2</v>
      </c>
      <c r="J3">
        <f>I3*SQRT($I$6-2)/SQRT(1 - I3^2)</f>
        <v>0.13673815439240869</v>
      </c>
      <c r="K3" t="s">
        <v>49</v>
      </c>
      <c r="L3">
        <f>I7</f>
        <v>1.9782385392303834</v>
      </c>
      <c r="M3" t="b">
        <f xml:space="preserve"> J3 &gt; L3</f>
        <v>0</v>
      </c>
    </row>
    <row r="4" spans="1:13" x14ac:dyDescent="0.3">
      <c r="A4" s="12" t="s">
        <v>3</v>
      </c>
      <c r="B4" s="5"/>
      <c r="C4" s="5">
        <v>0.5</v>
      </c>
      <c r="D4" s="5">
        <v>0.3</v>
      </c>
      <c r="E4" s="5">
        <v>0.65</v>
      </c>
      <c r="F4" s="14">
        <v>0.5</v>
      </c>
      <c r="H4" t="s">
        <v>43</v>
      </c>
      <c r="I4">
        <f>RSQ(I104:I121:K104:K108:K111:K112:K114:K118:K121:K123:M104:M106:M109:M109:M111:M118:M120:M129:O104:O108:O111:O112:O114:O118:O121:O125:O130:O135, H104:H121:J104:J108:J111:J112:J114:J118:J121:J123:L104:L106:L109:L109:L111:L118:L120:L129:N104:N108:N111:N112:N114:N118:N121:N125:N130:N135)</f>
        <v>4.1224956997721149E-2</v>
      </c>
      <c r="J4">
        <f>I4*SQRT($I$6-2)/SQRT(1 - I4^2)</f>
        <v>0.47224265750646011</v>
      </c>
      <c r="K4" t="s">
        <v>49</v>
      </c>
      <c r="L4">
        <f>I7</f>
        <v>1.9782385392303834</v>
      </c>
      <c r="M4" t="b">
        <f xml:space="preserve"> J4 &gt; L4</f>
        <v>0</v>
      </c>
    </row>
    <row r="5" spans="1:13" x14ac:dyDescent="0.3">
      <c r="A5" s="12" t="s">
        <v>4</v>
      </c>
      <c r="B5" s="5"/>
      <c r="C5" s="5">
        <v>0.53888888888888897</v>
      </c>
      <c r="D5" s="5">
        <v>0.3</v>
      </c>
      <c r="E5" s="5"/>
      <c r="F5" s="14">
        <v>0.6</v>
      </c>
    </row>
    <row r="6" spans="1:13" x14ac:dyDescent="0.3">
      <c r="A6" s="12" t="s">
        <v>5</v>
      </c>
      <c r="B6" s="5"/>
      <c r="C6" s="5">
        <v>0.65</v>
      </c>
      <c r="D6" s="5">
        <v>0.3</v>
      </c>
      <c r="E6" s="5"/>
      <c r="F6" s="14">
        <v>0.39785714285714302</v>
      </c>
      <c r="H6" t="s">
        <v>48</v>
      </c>
      <c r="I6">
        <f>COUNTIF(H36:H67:J36:J67:L36:L67:N36:N67, "&gt; 0")</f>
        <v>133</v>
      </c>
    </row>
    <row r="7" spans="1:13" x14ac:dyDescent="0.3">
      <c r="A7" s="12" t="s">
        <v>6</v>
      </c>
      <c r="B7" s="5"/>
      <c r="C7" s="5">
        <v>0.55000000000000004</v>
      </c>
      <c r="D7" s="5"/>
      <c r="E7" s="5">
        <v>0.65</v>
      </c>
      <c r="F7" s="14"/>
      <c r="H7" t="s">
        <v>47</v>
      </c>
      <c r="I7">
        <f>TINV(0.05, $I$6-2)</f>
        <v>1.9782385392303834</v>
      </c>
    </row>
    <row r="8" spans="1:13" x14ac:dyDescent="0.3">
      <c r="A8" s="12" t="s">
        <v>7</v>
      </c>
      <c r="B8" s="5"/>
      <c r="C8" s="5">
        <v>0.5</v>
      </c>
      <c r="D8" s="5"/>
      <c r="E8" s="5"/>
      <c r="F8" s="14"/>
    </row>
    <row r="9" spans="1:13" x14ac:dyDescent="0.3">
      <c r="A9" s="12" t="s">
        <v>8</v>
      </c>
      <c r="B9" s="5"/>
      <c r="C9" s="5">
        <v>0.50384615384615405</v>
      </c>
      <c r="D9" s="5">
        <v>0.3</v>
      </c>
      <c r="E9" s="5">
        <v>0.65</v>
      </c>
      <c r="F9" s="14">
        <v>0.3</v>
      </c>
    </row>
    <row r="10" spans="1:13" x14ac:dyDescent="0.3">
      <c r="A10" s="12" t="s">
        <v>9</v>
      </c>
      <c r="B10" s="5"/>
      <c r="C10" s="5">
        <v>0.45</v>
      </c>
      <c r="D10" s="5">
        <v>0.3</v>
      </c>
      <c r="E10" s="5">
        <v>0.64999999999999902</v>
      </c>
      <c r="F10" s="14">
        <v>0.49199999999999999</v>
      </c>
    </row>
    <row r="11" spans="1:13" x14ac:dyDescent="0.3">
      <c r="A11" s="12" t="s">
        <v>10</v>
      </c>
      <c r="B11" s="5"/>
      <c r="C11" s="5">
        <v>0.45</v>
      </c>
      <c r="D11" s="5"/>
      <c r="E11" s="5">
        <v>0.65</v>
      </c>
      <c r="F11" s="14"/>
    </row>
    <row r="12" spans="1:13" x14ac:dyDescent="0.3">
      <c r="A12" s="12" t="s">
        <v>11</v>
      </c>
      <c r="B12" s="5"/>
      <c r="C12" s="5">
        <v>0.55000000000000004</v>
      </c>
      <c r="D12" s="5">
        <v>0.3</v>
      </c>
      <c r="E12" s="5">
        <v>0.55000000000000004</v>
      </c>
      <c r="F12" s="14">
        <v>0.3</v>
      </c>
    </row>
    <row r="13" spans="1:13" x14ac:dyDescent="0.3">
      <c r="A13" s="12" t="s">
        <v>12</v>
      </c>
      <c r="B13" s="5"/>
      <c r="C13" s="5">
        <v>0.45</v>
      </c>
      <c r="D13" s="5">
        <v>0.3</v>
      </c>
      <c r="E13" s="5">
        <v>0.65</v>
      </c>
      <c r="F13" s="14">
        <v>0.5</v>
      </c>
    </row>
    <row r="14" spans="1:13" x14ac:dyDescent="0.3">
      <c r="A14" s="12" t="s">
        <v>13</v>
      </c>
      <c r="B14" s="5"/>
      <c r="C14" s="5">
        <v>0.45</v>
      </c>
      <c r="D14" s="5">
        <v>0.3</v>
      </c>
      <c r="E14" s="5">
        <v>0.65</v>
      </c>
      <c r="F14" s="14">
        <v>0.372</v>
      </c>
    </row>
    <row r="15" spans="1:13" x14ac:dyDescent="0.3">
      <c r="A15" s="12" t="s">
        <v>14</v>
      </c>
      <c r="B15" s="5"/>
      <c r="C15" s="5">
        <v>0.486363636363636</v>
      </c>
      <c r="D15" s="5">
        <v>0.3</v>
      </c>
      <c r="E15" s="5">
        <v>0.65</v>
      </c>
      <c r="F15" s="14">
        <v>0.34499999999999997</v>
      </c>
    </row>
    <row r="16" spans="1:13" x14ac:dyDescent="0.3">
      <c r="A16" s="12" t="s">
        <v>15</v>
      </c>
      <c r="B16" s="5"/>
      <c r="C16" s="5">
        <v>0.49166666666666697</v>
      </c>
      <c r="D16" s="5">
        <v>0.3</v>
      </c>
      <c r="E16" s="5">
        <v>0.65</v>
      </c>
      <c r="F16" s="14">
        <v>0.3</v>
      </c>
    </row>
    <row r="17" spans="1:9" x14ac:dyDescent="0.3">
      <c r="A17" s="12" t="s">
        <v>16</v>
      </c>
      <c r="B17" s="5"/>
      <c r="C17" s="5">
        <v>0.5</v>
      </c>
      <c r="D17" s="5"/>
      <c r="E17" s="5"/>
      <c r="F17" s="14"/>
    </row>
    <row r="18" spans="1:9" x14ac:dyDescent="0.3">
      <c r="A18" s="12" t="s">
        <v>17</v>
      </c>
      <c r="B18" s="5"/>
      <c r="C18" s="5">
        <v>0.55000000000000004</v>
      </c>
      <c r="D18" s="5"/>
      <c r="E18" s="5">
        <v>0.65</v>
      </c>
      <c r="F18" s="14"/>
    </row>
    <row r="19" spans="1:9" x14ac:dyDescent="0.3">
      <c r="A19" s="12" t="s">
        <v>18</v>
      </c>
      <c r="B19" s="5"/>
      <c r="C19" s="5">
        <v>0.47499999999999998</v>
      </c>
      <c r="D19" s="5">
        <v>0.3</v>
      </c>
      <c r="E19" s="5">
        <v>0.65</v>
      </c>
      <c r="F19" s="14">
        <v>0.5</v>
      </c>
      <c r="I19" s="5"/>
    </row>
    <row r="20" spans="1:9" x14ac:dyDescent="0.3">
      <c r="A20" s="12" t="s">
        <v>19</v>
      </c>
      <c r="B20" s="5"/>
      <c r="C20" s="5"/>
      <c r="D20" s="5">
        <v>0.3</v>
      </c>
      <c r="E20" s="5">
        <v>0.65</v>
      </c>
      <c r="F20" s="14">
        <v>0.5</v>
      </c>
      <c r="I20" s="5"/>
    </row>
    <row r="21" spans="1:9" x14ac:dyDescent="0.3">
      <c r="A21" s="12" t="s">
        <v>20</v>
      </c>
      <c r="B21" s="5"/>
      <c r="C21" s="5"/>
      <c r="D21" s="5">
        <v>0.3</v>
      </c>
      <c r="E21" s="5">
        <v>0.65</v>
      </c>
      <c r="F21" s="14">
        <v>0.5</v>
      </c>
      <c r="I21" s="5"/>
    </row>
    <row r="22" spans="1:9" x14ac:dyDescent="0.3">
      <c r="A22" s="12" t="s">
        <v>21</v>
      </c>
      <c r="B22" s="5"/>
      <c r="C22" s="5"/>
      <c r="D22" s="5"/>
      <c r="E22" s="5">
        <v>0.65</v>
      </c>
      <c r="F22" s="14">
        <v>0.5</v>
      </c>
      <c r="I22" s="5"/>
    </row>
    <row r="23" spans="1:9" x14ac:dyDescent="0.3">
      <c r="A23" s="12" t="s">
        <v>22</v>
      </c>
      <c r="B23" s="5"/>
      <c r="C23" s="5"/>
      <c r="D23" s="5"/>
      <c r="E23" s="5">
        <v>0.65</v>
      </c>
      <c r="F23" s="14">
        <v>0.3</v>
      </c>
    </row>
    <row r="24" spans="1:9" x14ac:dyDescent="0.3">
      <c r="A24" s="12" t="s">
        <v>23</v>
      </c>
      <c r="B24" s="5"/>
      <c r="C24" s="5"/>
      <c r="D24" s="5"/>
      <c r="E24" s="5">
        <v>0.65</v>
      </c>
      <c r="F24" s="14"/>
    </row>
    <row r="25" spans="1:9" x14ac:dyDescent="0.3">
      <c r="A25" s="12" t="s">
        <v>24</v>
      </c>
      <c r="B25" s="5"/>
      <c r="C25" s="5"/>
      <c r="D25" s="5"/>
      <c r="E25" s="5">
        <v>0.65</v>
      </c>
      <c r="F25" s="14"/>
    </row>
    <row r="26" spans="1:9" x14ac:dyDescent="0.3">
      <c r="A26" s="12" t="s">
        <v>25</v>
      </c>
      <c r="B26" s="5"/>
      <c r="C26" s="5"/>
      <c r="D26" s="5"/>
      <c r="E26" s="5">
        <v>0.65</v>
      </c>
      <c r="F26" s="14"/>
    </row>
    <row r="27" spans="1:9" x14ac:dyDescent="0.3">
      <c r="A27" s="12" t="s">
        <v>26</v>
      </c>
      <c r="B27" s="5"/>
      <c r="C27" s="5"/>
      <c r="D27" s="5"/>
      <c r="E27" s="5">
        <v>0.65</v>
      </c>
      <c r="F27" s="14"/>
    </row>
    <row r="28" spans="1:9" x14ac:dyDescent="0.3">
      <c r="A28" s="12" t="s">
        <v>27</v>
      </c>
      <c r="B28" s="5"/>
      <c r="C28" s="5"/>
      <c r="D28" s="5"/>
      <c r="E28" s="5"/>
      <c r="F28" s="14">
        <v>0.59</v>
      </c>
    </row>
    <row r="29" spans="1:9" x14ac:dyDescent="0.3">
      <c r="A29" s="12" t="s">
        <v>28</v>
      </c>
      <c r="B29" s="5"/>
      <c r="C29" s="5"/>
      <c r="D29" s="5"/>
      <c r="E29" s="5"/>
      <c r="F29" s="14">
        <v>0.46666666666666701</v>
      </c>
    </row>
    <row r="30" spans="1:9" x14ac:dyDescent="0.3">
      <c r="A30" s="12" t="s">
        <v>29</v>
      </c>
      <c r="B30" s="5"/>
      <c r="C30" s="5"/>
      <c r="D30" s="5"/>
      <c r="E30" s="5"/>
      <c r="F30" s="14">
        <v>0.39</v>
      </c>
    </row>
    <row r="31" spans="1:9" x14ac:dyDescent="0.3">
      <c r="A31" s="12" t="s">
        <v>30</v>
      </c>
      <c r="B31" s="5"/>
      <c r="C31" s="5"/>
      <c r="D31" s="5"/>
      <c r="E31" s="5"/>
      <c r="F31" s="14">
        <v>0.3</v>
      </c>
    </row>
    <row r="32" spans="1:9" x14ac:dyDescent="0.3">
      <c r="A32" s="12" t="s">
        <v>31</v>
      </c>
      <c r="B32" s="5"/>
      <c r="C32" s="5"/>
      <c r="D32" s="5"/>
      <c r="E32" s="5"/>
      <c r="F32" s="14">
        <v>0.6</v>
      </c>
    </row>
    <row r="33" spans="1:15" ht="15.2" thickBot="1" x14ac:dyDescent="0.35">
      <c r="A33" s="16" t="s">
        <v>32</v>
      </c>
      <c r="B33" s="17"/>
      <c r="C33" s="17"/>
      <c r="D33" s="17"/>
      <c r="E33" s="17"/>
      <c r="F33" s="22">
        <v>0.3</v>
      </c>
    </row>
    <row r="34" spans="1:15" ht="15.75" thickTop="1" thickBot="1" x14ac:dyDescent="0.35"/>
    <row r="35" spans="1:15" ht="15.2" thickTop="1" x14ac:dyDescent="0.3">
      <c r="A35" s="23" t="s">
        <v>33</v>
      </c>
      <c r="B35" s="26"/>
      <c r="C35" s="24" t="s">
        <v>37</v>
      </c>
      <c r="D35" s="24" t="s">
        <v>38</v>
      </c>
      <c r="E35" s="24" t="s">
        <v>39</v>
      </c>
      <c r="F35" s="25" t="s">
        <v>40</v>
      </c>
      <c r="G35" s="21" t="s">
        <v>36</v>
      </c>
      <c r="H35" s="10" t="s">
        <v>37</v>
      </c>
      <c r="I35" s="9"/>
      <c r="J35" s="10" t="s">
        <v>38</v>
      </c>
      <c r="K35" s="9"/>
      <c r="L35" s="10" t="s">
        <v>39</v>
      </c>
      <c r="M35" s="9"/>
      <c r="N35" s="10" t="s">
        <v>40</v>
      </c>
      <c r="O35" s="11"/>
    </row>
    <row r="36" spans="1:15" x14ac:dyDescent="0.3">
      <c r="A36" s="12" t="s">
        <v>1</v>
      </c>
      <c r="B36" s="5"/>
      <c r="C36" s="5">
        <v>1</v>
      </c>
      <c r="D36" s="5">
        <v>1</v>
      </c>
      <c r="E36" s="5">
        <v>0.94444444444444398</v>
      </c>
      <c r="F36" s="14">
        <v>1</v>
      </c>
      <c r="G36" s="5"/>
      <c r="H36" s="2">
        <f t="shared" ref="H36:H67" si="0">IF(AND(C2 &gt; 0, C36 &gt; 0), C2, "")</f>
        <v>0.52142857142857102</v>
      </c>
      <c r="I36" s="3">
        <f t="shared" ref="I36:I67" si="1">IF(AND(C2 &gt; 0, C36 &gt; 0), C36, "")</f>
        <v>1</v>
      </c>
      <c r="J36" s="3">
        <f t="shared" ref="J36:J67" si="2">IF(AND(D2 &gt; 0, D36 &gt; 0), D2, "")</f>
        <v>0.3</v>
      </c>
      <c r="K36" s="3">
        <f t="shared" ref="K36:K67" si="3">IF(AND(D2 &gt; 0, D36 &gt; 0), D36, "")</f>
        <v>1</v>
      </c>
      <c r="L36" s="3">
        <f t="shared" ref="L36:L67" si="4">IF(AND(E2 &gt; 0, E36 &gt; 0), E2, "")</f>
        <v>0.65</v>
      </c>
      <c r="M36" s="3">
        <f t="shared" ref="M36:M67" si="5">IF(AND(E2 &gt; 0, E36 &gt; 0), E36, "")</f>
        <v>0.94444444444444398</v>
      </c>
      <c r="N36" s="3">
        <f t="shared" ref="N36:N67" si="6">IF(AND(F2 &gt; 0, F36 &gt; 0), F2, "")</f>
        <v>0.65</v>
      </c>
      <c r="O36" s="13">
        <f t="shared" ref="O36:O67" si="7">IF(AND(F2 &gt; 0, F36 &gt; 0), F36, "")</f>
        <v>1</v>
      </c>
    </row>
    <row r="37" spans="1:15" x14ac:dyDescent="0.3">
      <c r="A37" s="12" t="s">
        <v>2</v>
      </c>
      <c r="B37" s="5"/>
      <c r="C37" s="5">
        <v>1</v>
      </c>
      <c r="D37" s="5">
        <v>1</v>
      </c>
      <c r="E37" s="5">
        <v>0.5</v>
      </c>
      <c r="F37" s="14">
        <v>1</v>
      </c>
      <c r="G37" s="5"/>
      <c r="H37" s="4">
        <f t="shared" si="0"/>
        <v>0.55000000000000004</v>
      </c>
      <c r="I37" s="5">
        <f t="shared" si="1"/>
        <v>1</v>
      </c>
      <c r="J37" s="5">
        <f t="shared" si="2"/>
        <v>0.3</v>
      </c>
      <c r="K37" s="5">
        <f t="shared" si="3"/>
        <v>1</v>
      </c>
      <c r="L37" s="5">
        <f t="shared" si="4"/>
        <v>0.65</v>
      </c>
      <c r="M37" s="5">
        <f t="shared" si="5"/>
        <v>0.5</v>
      </c>
      <c r="N37" s="5">
        <f t="shared" si="6"/>
        <v>0.5</v>
      </c>
      <c r="O37" s="14">
        <f t="shared" si="7"/>
        <v>1</v>
      </c>
    </row>
    <row r="38" spans="1:15" x14ac:dyDescent="0.3">
      <c r="A38" s="12" t="s">
        <v>3</v>
      </c>
      <c r="B38" s="5"/>
      <c r="C38" s="5">
        <v>1</v>
      </c>
      <c r="D38" s="5">
        <v>1</v>
      </c>
      <c r="E38" s="5">
        <v>0.51351351351351304</v>
      </c>
      <c r="F38" s="14">
        <v>1</v>
      </c>
      <c r="G38" s="5"/>
      <c r="H38" s="4">
        <f t="shared" si="0"/>
        <v>0.5</v>
      </c>
      <c r="I38" s="5">
        <f t="shared" si="1"/>
        <v>1</v>
      </c>
      <c r="J38" s="5">
        <f t="shared" si="2"/>
        <v>0.3</v>
      </c>
      <c r="K38" s="5">
        <f t="shared" si="3"/>
        <v>1</v>
      </c>
      <c r="L38" s="5">
        <f t="shared" si="4"/>
        <v>0.65</v>
      </c>
      <c r="M38" s="5">
        <f t="shared" si="5"/>
        <v>0.51351351351351304</v>
      </c>
      <c r="N38" s="5">
        <f t="shared" si="6"/>
        <v>0.5</v>
      </c>
      <c r="O38" s="14">
        <f t="shared" si="7"/>
        <v>1</v>
      </c>
    </row>
    <row r="39" spans="1:15" x14ac:dyDescent="0.3">
      <c r="A39" s="12" t="s">
        <v>4</v>
      </c>
      <c r="B39" s="5"/>
      <c r="C39" s="5">
        <v>1</v>
      </c>
      <c r="D39" s="5">
        <v>0.8</v>
      </c>
      <c r="E39" s="5"/>
      <c r="F39" s="14">
        <v>1</v>
      </c>
      <c r="G39" s="5"/>
      <c r="H39" s="4">
        <f t="shared" si="0"/>
        <v>0.53888888888888897</v>
      </c>
      <c r="I39" s="5">
        <f t="shared" si="1"/>
        <v>1</v>
      </c>
      <c r="J39" s="5">
        <f t="shared" si="2"/>
        <v>0.3</v>
      </c>
      <c r="K39" s="5">
        <f t="shared" si="3"/>
        <v>0.8</v>
      </c>
      <c r="L39" s="5" t="str">
        <f t="shared" si="4"/>
        <v/>
      </c>
      <c r="M39" s="5" t="str">
        <f t="shared" si="5"/>
        <v/>
      </c>
      <c r="N39" s="5">
        <f t="shared" si="6"/>
        <v>0.6</v>
      </c>
      <c r="O39" s="14">
        <f t="shared" si="7"/>
        <v>1</v>
      </c>
    </row>
    <row r="40" spans="1:15" x14ac:dyDescent="0.3">
      <c r="A40" s="12" t="s">
        <v>5</v>
      </c>
      <c r="B40" s="5"/>
      <c r="C40" s="5">
        <v>1</v>
      </c>
      <c r="D40" s="5">
        <v>1</v>
      </c>
      <c r="E40" s="5"/>
      <c r="F40" s="14">
        <v>1</v>
      </c>
      <c r="G40" s="5"/>
      <c r="H40" s="4">
        <f t="shared" si="0"/>
        <v>0.65</v>
      </c>
      <c r="I40" s="5">
        <f t="shared" si="1"/>
        <v>1</v>
      </c>
      <c r="J40" s="5">
        <f t="shared" si="2"/>
        <v>0.3</v>
      </c>
      <c r="K40" s="5">
        <f t="shared" si="3"/>
        <v>1</v>
      </c>
      <c r="L40" s="5" t="str">
        <f t="shared" si="4"/>
        <v/>
      </c>
      <c r="M40" s="5" t="str">
        <f t="shared" si="5"/>
        <v/>
      </c>
      <c r="N40" s="5">
        <f t="shared" si="6"/>
        <v>0.39785714285714302</v>
      </c>
      <c r="O40" s="14">
        <f t="shared" si="7"/>
        <v>1</v>
      </c>
    </row>
    <row r="41" spans="1:15" x14ac:dyDescent="0.3">
      <c r="A41" s="12" t="s">
        <v>6</v>
      </c>
      <c r="B41" s="5"/>
      <c r="C41" s="5">
        <v>1</v>
      </c>
      <c r="D41" s="5"/>
      <c r="E41" s="5">
        <v>1</v>
      </c>
      <c r="F41" s="14"/>
      <c r="G41" s="5"/>
      <c r="H41" s="4">
        <f t="shared" si="0"/>
        <v>0.55000000000000004</v>
      </c>
      <c r="I41" s="5">
        <f t="shared" si="1"/>
        <v>1</v>
      </c>
      <c r="J41" s="5" t="str">
        <f t="shared" si="2"/>
        <v/>
      </c>
      <c r="K41" s="5" t="str">
        <f t="shared" si="3"/>
        <v/>
      </c>
      <c r="L41" s="5">
        <f t="shared" si="4"/>
        <v>0.65</v>
      </c>
      <c r="M41" s="5">
        <f t="shared" si="5"/>
        <v>1</v>
      </c>
      <c r="N41" s="5" t="str">
        <f t="shared" si="6"/>
        <v/>
      </c>
      <c r="O41" s="14" t="str">
        <f t="shared" si="7"/>
        <v/>
      </c>
    </row>
    <row r="42" spans="1:15" x14ac:dyDescent="0.3">
      <c r="A42" s="12" t="s">
        <v>7</v>
      </c>
      <c r="B42" s="5"/>
      <c r="C42" s="5">
        <v>1</v>
      </c>
      <c r="D42" s="5"/>
      <c r="E42" s="5"/>
      <c r="F42" s="14"/>
      <c r="G42" s="5"/>
      <c r="H42" s="4">
        <f t="shared" si="0"/>
        <v>0.5</v>
      </c>
      <c r="I42" s="5">
        <f t="shared" si="1"/>
        <v>1</v>
      </c>
      <c r="J42" s="5" t="str">
        <f t="shared" si="2"/>
        <v/>
      </c>
      <c r="K42" s="5" t="str">
        <f t="shared" si="3"/>
        <v/>
      </c>
      <c r="L42" s="5" t="str">
        <f t="shared" si="4"/>
        <v/>
      </c>
      <c r="M42" s="5" t="str">
        <f t="shared" si="5"/>
        <v/>
      </c>
      <c r="N42" s="5" t="str">
        <f t="shared" si="6"/>
        <v/>
      </c>
      <c r="O42" s="14" t="str">
        <f t="shared" si="7"/>
        <v/>
      </c>
    </row>
    <row r="43" spans="1:15" x14ac:dyDescent="0.3">
      <c r="A43" s="12" t="s">
        <v>8</v>
      </c>
      <c r="B43" s="5"/>
      <c r="C43" s="5">
        <v>0.92857142857142905</v>
      </c>
      <c r="D43" s="5">
        <v>1</v>
      </c>
      <c r="E43" s="5">
        <v>0.88888888888888895</v>
      </c>
      <c r="F43" s="14">
        <v>1</v>
      </c>
      <c r="G43" s="5"/>
      <c r="H43" s="4">
        <f t="shared" si="0"/>
        <v>0.50384615384615405</v>
      </c>
      <c r="I43" s="5">
        <f t="shared" si="1"/>
        <v>0.92857142857142905</v>
      </c>
      <c r="J43" s="5">
        <f t="shared" si="2"/>
        <v>0.3</v>
      </c>
      <c r="K43" s="5">
        <f t="shared" si="3"/>
        <v>1</v>
      </c>
      <c r="L43" s="5">
        <f t="shared" si="4"/>
        <v>0.65</v>
      </c>
      <c r="M43" s="5">
        <f t="shared" si="5"/>
        <v>0.88888888888888895</v>
      </c>
      <c r="N43" s="5">
        <f t="shared" si="6"/>
        <v>0.3</v>
      </c>
      <c r="O43" s="14">
        <f t="shared" si="7"/>
        <v>1</v>
      </c>
    </row>
    <row r="44" spans="1:15" x14ac:dyDescent="0.3">
      <c r="A44" s="12" t="s">
        <v>9</v>
      </c>
      <c r="B44" s="5"/>
      <c r="C44" s="5">
        <v>1</v>
      </c>
      <c r="D44" s="5">
        <v>1</v>
      </c>
      <c r="E44" s="5">
        <v>0.98181818181818203</v>
      </c>
      <c r="F44" s="14">
        <v>1</v>
      </c>
      <c r="G44" s="5"/>
      <c r="H44" s="4">
        <f t="shared" si="0"/>
        <v>0.45</v>
      </c>
      <c r="I44" s="5">
        <f t="shared" si="1"/>
        <v>1</v>
      </c>
      <c r="J44" s="5">
        <f t="shared" si="2"/>
        <v>0.3</v>
      </c>
      <c r="K44" s="5">
        <f t="shared" si="3"/>
        <v>1</v>
      </c>
      <c r="L44" s="5">
        <f t="shared" si="4"/>
        <v>0.64999999999999902</v>
      </c>
      <c r="M44" s="5">
        <f t="shared" si="5"/>
        <v>0.98181818181818203</v>
      </c>
      <c r="N44" s="5">
        <f t="shared" si="6"/>
        <v>0.49199999999999999</v>
      </c>
      <c r="O44" s="14">
        <f t="shared" si="7"/>
        <v>1</v>
      </c>
    </row>
    <row r="45" spans="1:15" x14ac:dyDescent="0.3">
      <c r="A45" s="12" t="s">
        <v>10</v>
      </c>
      <c r="B45" s="5"/>
      <c r="C45" s="5">
        <v>0.5</v>
      </c>
      <c r="D45" s="5"/>
      <c r="E45" s="5">
        <v>0.5</v>
      </c>
      <c r="F45" s="14"/>
      <c r="G45" s="5"/>
      <c r="H45" s="4">
        <f t="shared" si="0"/>
        <v>0.45</v>
      </c>
      <c r="I45" s="5">
        <f t="shared" si="1"/>
        <v>0.5</v>
      </c>
      <c r="J45" s="5" t="str">
        <f t="shared" si="2"/>
        <v/>
      </c>
      <c r="K45" s="5" t="str">
        <f t="shared" si="3"/>
        <v/>
      </c>
      <c r="L45" s="5">
        <f t="shared" si="4"/>
        <v>0.65</v>
      </c>
      <c r="M45" s="5">
        <f t="shared" si="5"/>
        <v>0.5</v>
      </c>
      <c r="N45" s="5" t="str">
        <f t="shared" si="6"/>
        <v/>
      </c>
      <c r="O45" s="14" t="str">
        <f t="shared" si="7"/>
        <v/>
      </c>
    </row>
    <row r="46" spans="1:15" x14ac:dyDescent="0.3">
      <c r="A46" s="12" t="s">
        <v>11</v>
      </c>
      <c r="B46" s="5"/>
      <c r="C46" s="5">
        <v>1</v>
      </c>
      <c r="D46" s="5">
        <v>1</v>
      </c>
      <c r="E46" s="5">
        <v>1</v>
      </c>
      <c r="F46" s="14">
        <v>1</v>
      </c>
      <c r="G46" s="5"/>
      <c r="H46" s="4">
        <f t="shared" si="0"/>
        <v>0.55000000000000004</v>
      </c>
      <c r="I46" s="5">
        <f t="shared" si="1"/>
        <v>1</v>
      </c>
      <c r="J46" s="5">
        <f t="shared" si="2"/>
        <v>0.3</v>
      </c>
      <c r="K46" s="5">
        <f t="shared" si="3"/>
        <v>1</v>
      </c>
      <c r="L46" s="5">
        <f t="shared" si="4"/>
        <v>0.55000000000000004</v>
      </c>
      <c r="M46" s="5">
        <f t="shared" si="5"/>
        <v>1</v>
      </c>
      <c r="N46" s="5">
        <f t="shared" si="6"/>
        <v>0.3</v>
      </c>
      <c r="O46" s="14">
        <f t="shared" si="7"/>
        <v>1</v>
      </c>
    </row>
    <row r="47" spans="1:15" x14ac:dyDescent="0.3">
      <c r="A47" s="12" t="s">
        <v>12</v>
      </c>
      <c r="B47" s="5"/>
      <c r="C47" s="5">
        <v>1</v>
      </c>
      <c r="D47" s="5">
        <v>1</v>
      </c>
      <c r="E47" s="5">
        <v>0.8125</v>
      </c>
      <c r="F47" s="14">
        <v>1</v>
      </c>
      <c r="G47" s="5"/>
      <c r="H47" s="4">
        <f t="shared" si="0"/>
        <v>0.45</v>
      </c>
      <c r="I47" s="5">
        <f t="shared" si="1"/>
        <v>1</v>
      </c>
      <c r="J47" s="5">
        <f t="shared" si="2"/>
        <v>0.3</v>
      </c>
      <c r="K47" s="5">
        <f t="shared" si="3"/>
        <v>1</v>
      </c>
      <c r="L47" s="5">
        <f t="shared" si="4"/>
        <v>0.65</v>
      </c>
      <c r="M47" s="5">
        <f t="shared" si="5"/>
        <v>0.8125</v>
      </c>
      <c r="N47" s="5">
        <f t="shared" si="6"/>
        <v>0.5</v>
      </c>
      <c r="O47" s="14">
        <f t="shared" si="7"/>
        <v>1</v>
      </c>
    </row>
    <row r="48" spans="1:15" x14ac:dyDescent="0.3">
      <c r="A48" s="12" t="s">
        <v>13</v>
      </c>
      <c r="B48" s="5"/>
      <c r="C48" s="5">
        <v>0.88888888888888895</v>
      </c>
      <c r="D48" s="5">
        <v>1</v>
      </c>
      <c r="E48" s="5">
        <v>0.75</v>
      </c>
      <c r="F48" s="14">
        <v>0.83333333333333304</v>
      </c>
      <c r="G48" s="5"/>
      <c r="H48" s="4">
        <f t="shared" si="0"/>
        <v>0.45</v>
      </c>
      <c r="I48" s="5">
        <f t="shared" si="1"/>
        <v>0.88888888888888895</v>
      </c>
      <c r="J48" s="5">
        <f t="shared" si="2"/>
        <v>0.3</v>
      </c>
      <c r="K48" s="5">
        <f t="shared" si="3"/>
        <v>1</v>
      </c>
      <c r="L48" s="5">
        <f t="shared" si="4"/>
        <v>0.65</v>
      </c>
      <c r="M48" s="5">
        <f t="shared" si="5"/>
        <v>0.75</v>
      </c>
      <c r="N48" s="5">
        <f t="shared" si="6"/>
        <v>0.372</v>
      </c>
      <c r="O48" s="14">
        <f t="shared" si="7"/>
        <v>0.83333333333333304</v>
      </c>
    </row>
    <row r="49" spans="1:15" x14ac:dyDescent="0.3">
      <c r="A49" s="12" t="s">
        <v>14</v>
      </c>
      <c r="B49" s="5"/>
      <c r="C49" s="5">
        <v>1</v>
      </c>
      <c r="D49" s="5">
        <v>1</v>
      </c>
      <c r="E49" s="5">
        <v>0.77777777777777801</v>
      </c>
      <c r="F49" s="14">
        <v>0.85714285714285698</v>
      </c>
      <c r="G49" s="5"/>
      <c r="H49" s="4">
        <f t="shared" si="0"/>
        <v>0.486363636363636</v>
      </c>
      <c r="I49" s="5">
        <f t="shared" si="1"/>
        <v>1</v>
      </c>
      <c r="J49" s="5">
        <f t="shared" si="2"/>
        <v>0.3</v>
      </c>
      <c r="K49" s="5">
        <f t="shared" si="3"/>
        <v>1</v>
      </c>
      <c r="L49" s="5">
        <f t="shared" si="4"/>
        <v>0.65</v>
      </c>
      <c r="M49" s="5">
        <f t="shared" si="5"/>
        <v>0.77777777777777801</v>
      </c>
      <c r="N49" s="5">
        <f t="shared" si="6"/>
        <v>0.34499999999999997</v>
      </c>
      <c r="O49" s="14">
        <f t="shared" si="7"/>
        <v>0.85714285714285698</v>
      </c>
    </row>
    <row r="50" spans="1:15" x14ac:dyDescent="0.3">
      <c r="A50" s="12" t="s">
        <v>15</v>
      </c>
      <c r="B50" s="5"/>
      <c r="C50" s="5">
        <v>1</v>
      </c>
      <c r="D50" s="5">
        <v>1</v>
      </c>
      <c r="E50" s="5">
        <v>1</v>
      </c>
      <c r="F50" s="14">
        <v>1</v>
      </c>
      <c r="G50" s="5"/>
      <c r="H50" s="4">
        <f t="shared" si="0"/>
        <v>0.49166666666666697</v>
      </c>
      <c r="I50" s="5">
        <f t="shared" si="1"/>
        <v>1</v>
      </c>
      <c r="J50" s="5">
        <f t="shared" si="2"/>
        <v>0.3</v>
      </c>
      <c r="K50" s="5">
        <f t="shared" si="3"/>
        <v>1</v>
      </c>
      <c r="L50" s="5">
        <f t="shared" si="4"/>
        <v>0.65</v>
      </c>
      <c r="M50" s="5">
        <f t="shared" si="5"/>
        <v>1</v>
      </c>
      <c r="N50" s="5">
        <f t="shared" si="6"/>
        <v>0.3</v>
      </c>
      <c r="O50" s="14">
        <f t="shared" si="7"/>
        <v>1</v>
      </c>
    </row>
    <row r="51" spans="1:15" x14ac:dyDescent="0.3">
      <c r="A51" s="12" t="s">
        <v>16</v>
      </c>
      <c r="B51" s="5"/>
      <c r="C51" s="5">
        <v>1</v>
      </c>
      <c r="D51" s="5"/>
      <c r="E51" s="5"/>
      <c r="F51" s="14"/>
      <c r="G51" s="5"/>
      <c r="H51" s="4">
        <f t="shared" si="0"/>
        <v>0.5</v>
      </c>
      <c r="I51" s="5">
        <f t="shared" si="1"/>
        <v>1</v>
      </c>
      <c r="J51" s="5" t="str">
        <f t="shared" si="2"/>
        <v/>
      </c>
      <c r="K51" s="5" t="str">
        <f t="shared" si="3"/>
        <v/>
      </c>
      <c r="L51" s="5" t="str">
        <f t="shared" si="4"/>
        <v/>
      </c>
      <c r="M51" s="5" t="str">
        <f t="shared" si="5"/>
        <v/>
      </c>
      <c r="N51" s="5" t="str">
        <f t="shared" si="6"/>
        <v/>
      </c>
      <c r="O51" s="14" t="str">
        <f t="shared" si="7"/>
        <v/>
      </c>
    </row>
    <row r="52" spans="1:15" x14ac:dyDescent="0.3">
      <c r="A52" s="12" t="s">
        <v>17</v>
      </c>
      <c r="B52" s="5"/>
      <c r="C52" s="5">
        <v>1</v>
      </c>
      <c r="D52" s="5"/>
      <c r="E52" s="5">
        <v>1</v>
      </c>
      <c r="F52" s="14"/>
      <c r="G52" s="5"/>
      <c r="H52" s="4">
        <f t="shared" si="0"/>
        <v>0.55000000000000004</v>
      </c>
      <c r="I52" s="5">
        <f t="shared" si="1"/>
        <v>1</v>
      </c>
      <c r="J52" s="5" t="str">
        <f t="shared" si="2"/>
        <v/>
      </c>
      <c r="K52" s="5" t="str">
        <f t="shared" si="3"/>
        <v/>
      </c>
      <c r="L52" s="5">
        <f t="shared" si="4"/>
        <v>0.65</v>
      </c>
      <c r="M52" s="5">
        <f t="shared" si="5"/>
        <v>1</v>
      </c>
      <c r="N52" s="5" t="str">
        <f t="shared" si="6"/>
        <v/>
      </c>
      <c r="O52" s="14" t="str">
        <f t="shared" si="7"/>
        <v/>
      </c>
    </row>
    <row r="53" spans="1:15" x14ac:dyDescent="0.3">
      <c r="A53" s="12" t="s">
        <v>18</v>
      </c>
      <c r="B53" s="5"/>
      <c r="C53" s="5">
        <v>1</v>
      </c>
      <c r="D53" s="5">
        <v>1</v>
      </c>
      <c r="E53" s="5">
        <v>0.94117647058823495</v>
      </c>
      <c r="F53" s="14">
        <v>1</v>
      </c>
      <c r="G53" s="5"/>
      <c r="H53" s="4">
        <f t="shared" si="0"/>
        <v>0.47499999999999998</v>
      </c>
      <c r="I53" s="5">
        <f t="shared" si="1"/>
        <v>1</v>
      </c>
      <c r="J53" s="5">
        <f t="shared" si="2"/>
        <v>0.3</v>
      </c>
      <c r="K53" s="5">
        <f t="shared" si="3"/>
        <v>1</v>
      </c>
      <c r="L53" s="5">
        <f t="shared" si="4"/>
        <v>0.65</v>
      </c>
      <c r="M53" s="5">
        <f t="shared" si="5"/>
        <v>0.94117647058823495</v>
      </c>
      <c r="N53" s="5">
        <f t="shared" si="6"/>
        <v>0.5</v>
      </c>
      <c r="O53" s="14">
        <f t="shared" si="7"/>
        <v>1</v>
      </c>
    </row>
    <row r="54" spans="1:15" x14ac:dyDescent="0.3">
      <c r="A54" s="12" t="s">
        <v>19</v>
      </c>
      <c r="B54" s="5"/>
      <c r="C54" s="5"/>
      <c r="D54" s="5">
        <v>1</v>
      </c>
      <c r="E54" s="5">
        <v>1</v>
      </c>
      <c r="F54" s="14">
        <v>1</v>
      </c>
      <c r="G54" s="5"/>
      <c r="H54" s="4" t="str">
        <f t="shared" si="0"/>
        <v/>
      </c>
      <c r="I54" s="5" t="str">
        <f t="shared" si="1"/>
        <v/>
      </c>
      <c r="J54" s="5">
        <f t="shared" si="2"/>
        <v>0.3</v>
      </c>
      <c r="K54" s="5">
        <f t="shared" si="3"/>
        <v>1</v>
      </c>
      <c r="L54" s="5">
        <f t="shared" si="4"/>
        <v>0.65</v>
      </c>
      <c r="M54" s="5">
        <f t="shared" si="5"/>
        <v>1</v>
      </c>
      <c r="N54" s="5">
        <f t="shared" si="6"/>
        <v>0.5</v>
      </c>
      <c r="O54" s="14">
        <f t="shared" si="7"/>
        <v>1</v>
      </c>
    </row>
    <row r="55" spans="1:15" x14ac:dyDescent="0.3">
      <c r="A55" s="12" t="s">
        <v>20</v>
      </c>
      <c r="B55" s="5"/>
      <c r="C55" s="5"/>
      <c r="D55" s="5">
        <v>1</v>
      </c>
      <c r="E55" s="5">
        <v>1</v>
      </c>
      <c r="F55" s="14">
        <v>1</v>
      </c>
      <c r="G55" s="5"/>
      <c r="H55" s="4" t="str">
        <f t="shared" si="0"/>
        <v/>
      </c>
      <c r="I55" s="5" t="str">
        <f t="shared" si="1"/>
        <v/>
      </c>
      <c r="J55" s="5">
        <f t="shared" si="2"/>
        <v>0.3</v>
      </c>
      <c r="K55" s="5">
        <f t="shared" si="3"/>
        <v>1</v>
      </c>
      <c r="L55" s="5">
        <f t="shared" si="4"/>
        <v>0.65</v>
      </c>
      <c r="M55" s="5">
        <f t="shared" si="5"/>
        <v>1</v>
      </c>
      <c r="N55" s="5">
        <f t="shared" si="6"/>
        <v>0.5</v>
      </c>
      <c r="O55" s="14">
        <f t="shared" si="7"/>
        <v>1</v>
      </c>
    </row>
    <row r="56" spans="1:15" x14ac:dyDescent="0.3">
      <c r="A56" s="12" t="s">
        <v>21</v>
      </c>
      <c r="B56" s="5"/>
      <c r="C56" s="5"/>
      <c r="D56" s="5"/>
      <c r="E56" s="5">
        <v>1</v>
      </c>
      <c r="F56" s="14">
        <v>1</v>
      </c>
      <c r="G56" s="5"/>
      <c r="H56" s="4" t="str">
        <f t="shared" si="0"/>
        <v/>
      </c>
      <c r="I56" s="5" t="str">
        <f t="shared" si="1"/>
        <v/>
      </c>
      <c r="J56" s="5" t="str">
        <f t="shared" si="2"/>
        <v/>
      </c>
      <c r="K56" s="5" t="str">
        <f t="shared" si="3"/>
        <v/>
      </c>
      <c r="L56" s="5">
        <f t="shared" si="4"/>
        <v>0.65</v>
      </c>
      <c r="M56" s="5">
        <f t="shared" si="5"/>
        <v>1</v>
      </c>
      <c r="N56" s="5">
        <f t="shared" si="6"/>
        <v>0.5</v>
      </c>
      <c r="O56" s="14">
        <f t="shared" si="7"/>
        <v>1</v>
      </c>
    </row>
    <row r="57" spans="1:15" x14ac:dyDescent="0.3">
      <c r="A57" s="12" t="s">
        <v>22</v>
      </c>
      <c r="B57" s="5"/>
      <c r="C57" s="5"/>
      <c r="D57" s="5"/>
      <c r="E57" s="5">
        <v>1</v>
      </c>
      <c r="F57" s="14">
        <v>0.5</v>
      </c>
      <c r="G57" s="5"/>
      <c r="H57" s="4" t="str">
        <f t="shared" si="0"/>
        <v/>
      </c>
      <c r="I57" s="5" t="str">
        <f t="shared" si="1"/>
        <v/>
      </c>
      <c r="J57" s="5" t="str">
        <f t="shared" si="2"/>
        <v/>
      </c>
      <c r="K57" s="5" t="str">
        <f t="shared" si="3"/>
        <v/>
      </c>
      <c r="L57" s="5">
        <f t="shared" si="4"/>
        <v>0.65</v>
      </c>
      <c r="M57" s="5">
        <f t="shared" si="5"/>
        <v>1</v>
      </c>
      <c r="N57" s="5">
        <f t="shared" si="6"/>
        <v>0.3</v>
      </c>
      <c r="O57" s="14">
        <f t="shared" si="7"/>
        <v>0.5</v>
      </c>
    </row>
    <row r="58" spans="1:15" x14ac:dyDescent="0.3">
      <c r="A58" s="12" t="s">
        <v>23</v>
      </c>
      <c r="B58" s="5"/>
      <c r="C58" s="5"/>
      <c r="D58" s="5"/>
      <c r="E58" s="5">
        <v>0.91666666666666696</v>
      </c>
      <c r="F58" s="14"/>
      <c r="G58" s="5"/>
      <c r="H58" s="4" t="str">
        <f t="shared" si="0"/>
        <v/>
      </c>
      <c r="I58" s="5" t="str">
        <f t="shared" si="1"/>
        <v/>
      </c>
      <c r="J58" s="5" t="str">
        <f t="shared" si="2"/>
        <v/>
      </c>
      <c r="K58" s="5" t="str">
        <f t="shared" si="3"/>
        <v/>
      </c>
      <c r="L58" s="5">
        <f t="shared" si="4"/>
        <v>0.65</v>
      </c>
      <c r="M58" s="5">
        <f t="shared" si="5"/>
        <v>0.91666666666666696</v>
      </c>
      <c r="N58" s="5" t="str">
        <f t="shared" si="6"/>
        <v/>
      </c>
      <c r="O58" s="14" t="str">
        <f t="shared" si="7"/>
        <v/>
      </c>
    </row>
    <row r="59" spans="1:15" x14ac:dyDescent="0.3">
      <c r="A59" s="12" t="s">
        <v>24</v>
      </c>
      <c r="B59" s="5"/>
      <c r="C59" s="5"/>
      <c r="D59" s="5"/>
      <c r="E59" s="5">
        <v>0.5</v>
      </c>
      <c r="F59" s="14"/>
      <c r="G59" s="5"/>
      <c r="H59" s="4" t="str">
        <f t="shared" si="0"/>
        <v/>
      </c>
      <c r="I59" s="5" t="str">
        <f t="shared" si="1"/>
        <v/>
      </c>
      <c r="J59" s="5" t="str">
        <f t="shared" si="2"/>
        <v/>
      </c>
      <c r="K59" s="5" t="str">
        <f t="shared" si="3"/>
        <v/>
      </c>
      <c r="L59" s="5">
        <f t="shared" si="4"/>
        <v>0.65</v>
      </c>
      <c r="M59" s="5">
        <f t="shared" si="5"/>
        <v>0.5</v>
      </c>
      <c r="N59" s="5" t="str">
        <f t="shared" si="6"/>
        <v/>
      </c>
      <c r="O59" s="14" t="str">
        <f t="shared" si="7"/>
        <v/>
      </c>
    </row>
    <row r="60" spans="1:15" x14ac:dyDescent="0.3">
      <c r="A60" s="12" t="s">
        <v>25</v>
      </c>
      <c r="B60" s="5"/>
      <c r="C60" s="5"/>
      <c r="D60" s="5"/>
      <c r="E60" s="5">
        <v>0.5</v>
      </c>
      <c r="F60" s="14"/>
      <c r="G60" s="5"/>
      <c r="H60" s="4" t="str">
        <f t="shared" si="0"/>
        <v/>
      </c>
      <c r="I60" s="5" t="str">
        <f t="shared" si="1"/>
        <v/>
      </c>
      <c r="J60" s="5" t="str">
        <f t="shared" si="2"/>
        <v/>
      </c>
      <c r="K60" s="5" t="str">
        <f t="shared" si="3"/>
        <v/>
      </c>
      <c r="L60" s="5">
        <f t="shared" si="4"/>
        <v>0.65</v>
      </c>
      <c r="M60" s="5">
        <f t="shared" si="5"/>
        <v>0.5</v>
      </c>
      <c r="N60" s="5" t="str">
        <f t="shared" si="6"/>
        <v/>
      </c>
      <c r="O60" s="14" t="str">
        <f t="shared" si="7"/>
        <v/>
      </c>
    </row>
    <row r="61" spans="1:15" x14ac:dyDescent="0.3">
      <c r="A61" s="12" t="s">
        <v>26</v>
      </c>
      <c r="B61" s="5"/>
      <c r="C61" s="5"/>
      <c r="D61" s="5"/>
      <c r="E61" s="5">
        <v>1</v>
      </c>
      <c r="F61" s="14"/>
      <c r="G61" s="5"/>
      <c r="H61" s="4" t="str">
        <f t="shared" si="0"/>
        <v/>
      </c>
      <c r="I61" s="5" t="str">
        <f t="shared" si="1"/>
        <v/>
      </c>
      <c r="J61" s="5" t="str">
        <f t="shared" si="2"/>
        <v/>
      </c>
      <c r="K61" s="5" t="str">
        <f t="shared" si="3"/>
        <v/>
      </c>
      <c r="L61" s="5">
        <f t="shared" si="4"/>
        <v>0.65</v>
      </c>
      <c r="M61" s="5">
        <f t="shared" si="5"/>
        <v>1</v>
      </c>
      <c r="N61" s="5" t="str">
        <f t="shared" si="6"/>
        <v/>
      </c>
      <c r="O61" s="14" t="str">
        <f t="shared" si="7"/>
        <v/>
      </c>
    </row>
    <row r="62" spans="1:15" x14ac:dyDescent="0.3">
      <c r="A62" s="12" t="s">
        <v>27</v>
      </c>
      <c r="B62" s="5"/>
      <c r="C62" s="5"/>
      <c r="D62" s="5"/>
      <c r="E62" s="5"/>
      <c r="F62" s="14">
        <v>1</v>
      </c>
      <c r="G62" s="5"/>
      <c r="H62" s="4" t="str">
        <f t="shared" si="0"/>
        <v/>
      </c>
      <c r="I62" s="5" t="str">
        <f t="shared" si="1"/>
        <v/>
      </c>
      <c r="J62" s="5" t="str">
        <f t="shared" si="2"/>
        <v/>
      </c>
      <c r="K62" s="5" t="str">
        <f t="shared" si="3"/>
        <v/>
      </c>
      <c r="L62" s="5" t="str">
        <f t="shared" si="4"/>
        <v/>
      </c>
      <c r="M62" s="5" t="str">
        <f t="shared" si="5"/>
        <v/>
      </c>
      <c r="N62" s="5">
        <f t="shared" si="6"/>
        <v>0.59</v>
      </c>
      <c r="O62" s="14">
        <f t="shared" si="7"/>
        <v>1</v>
      </c>
    </row>
    <row r="63" spans="1:15" x14ac:dyDescent="0.3">
      <c r="A63" s="12" t="s">
        <v>28</v>
      </c>
      <c r="B63" s="5"/>
      <c r="C63" s="5"/>
      <c r="D63" s="5"/>
      <c r="E63" s="5"/>
      <c r="F63" s="14">
        <v>1</v>
      </c>
      <c r="G63" s="5"/>
      <c r="H63" s="4" t="str">
        <f t="shared" si="0"/>
        <v/>
      </c>
      <c r="I63" s="5" t="str">
        <f t="shared" si="1"/>
        <v/>
      </c>
      <c r="J63" s="5" t="str">
        <f t="shared" si="2"/>
        <v/>
      </c>
      <c r="K63" s="5" t="str">
        <f t="shared" si="3"/>
        <v/>
      </c>
      <c r="L63" s="5" t="str">
        <f t="shared" si="4"/>
        <v/>
      </c>
      <c r="M63" s="5" t="str">
        <f t="shared" si="5"/>
        <v/>
      </c>
      <c r="N63" s="5">
        <f t="shared" si="6"/>
        <v>0.46666666666666701</v>
      </c>
      <c r="O63" s="14">
        <f t="shared" si="7"/>
        <v>1</v>
      </c>
    </row>
    <row r="64" spans="1:15" x14ac:dyDescent="0.3">
      <c r="A64" s="12" t="s">
        <v>29</v>
      </c>
      <c r="B64" s="5"/>
      <c r="C64" s="5"/>
      <c r="D64" s="5"/>
      <c r="E64" s="5"/>
      <c r="F64" s="14">
        <v>1</v>
      </c>
      <c r="G64" s="5"/>
      <c r="H64" s="4" t="str">
        <f t="shared" si="0"/>
        <v/>
      </c>
      <c r="I64" s="5" t="str">
        <f t="shared" si="1"/>
        <v/>
      </c>
      <c r="J64" s="5" t="str">
        <f t="shared" si="2"/>
        <v/>
      </c>
      <c r="K64" s="5" t="str">
        <f t="shared" si="3"/>
        <v/>
      </c>
      <c r="L64" s="5" t="str">
        <f t="shared" si="4"/>
        <v/>
      </c>
      <c r="M64" s="5" t="str">
        <f t="shared" si="5"/>
        <v/>
      </c>
      <c r="N64" s="5">
        <f t="shared" si="6"/>
        <v>0.39</v>
      </c>
      <c r="O64" s="14">
        <f t="shared" si="7"/>
        <v>1</v>
      </c>
    </row>
    <row r="65" spans="1:15" x14ac:dyDescent="0.3">
      <c r="A65" s="12" t="s">
        <v>30</v>
      </c>
      <c r="B65" s="5"/>
      <c r="C65" s="5"/>
      <c r="D65" s="5"/>
      <c r="E65" s="5"/>
      <c r="F65" s="14">
        <v>1</v>
      </c>
      <c r="G65" s="5"/>
      <c r="H65" s="4" t="str">
        <f t="shared" si="0"/>
        <v/>
      </c>
      <c r="I65" s="5" t="str">
        <f t="shared" si="1"/>
        <v/>
      </c>
      <c r="J65" s="5" t="str">
        <f t="shared" si="2"/>
        <v/>
      </c>
      <c r="K65" s="5" t="str">
        <f t="shared" si="3"/>
        <v/>
      </c>
      <c r="L65" s="5" t="str">
        <f t="shared" si="4"/>
        <v/>
      </c>
      <c r="M65" s="5" t="str">
        <f t="shared" si="5"/>
        <v/>
      </c>
      <c r="N65" s="5">
        <f t="shared" si="6"/>
        <v>0.3</v>
      </c>
      <c r="O65" s="14">
        <f t="shared" si="7"/>
        <v>1</v>
      </c>
    </row>
    <row r="66" spans="1:15" x14ac:dyDescent="0.3">
      <c r="A66" s="12" t="s">
        <v>31</v>
      </c>
      <c r="B66" s="5"/>
      <c r="C66" s="5"/>
      <c r="D66" s="5"/>
      <c r="E66" s="5"/>
      <c r="F66" s="14">
        <v>1</v>
      </c>
      <c r="G66" s="5"/>
      <c r="H66" s="4" t="str">
        <f t="shared" si="0"/>
        <v/>
      </c>
      <c r="I66" s="5" t="str">
        <f t="shared" si="1"/>
        <v/>
      </c>
      <c r="J66" s="5" t="str">
        <f t="shared" si="2"/>
        <v/>
      </c>
      <c r="K66" s="5" t="str">
        <f t="shared" si="3"/>
        <v/>
      </c>
      <c r="L66" s="5" t="str">
        <f t="shared" si="4"/>
        <v/>
      </c>
      <c r="M66" s="5" t="str">
        <f t="shared" si="5"/>
        <v/>
      </c>
      <c r="N66" s="5">
        <f t="shared" si="6"/>
        <v>0.6</v>
      </c>
      <c r="O66" s="14">
        <f t="shared" si="7"/>
        <v>1</v>
      </c>
    </row>
    <row r="67" spans="1:15" x14ac:dyDescent="0.3">
      <c r="A67" s="12" t="s">
        <v>32</v>
      </c>
      <c r="B67" s="5"/>
      <c r="C67" s="5"/>
      <c r="D67" s="5"/>
      <c r="E67" s="5"/>
      <c r="F67" s="14">
        <v>1</v>
      </c>
      <c r="G67" s="5"/>
      <c r="H67" s="6" t="str">
        <f t="shared" si="0"/>
        <v/>
      </c>
      <c r="I67" s="7" t="str">
        <f t="shared" si="1"/>
        <v/>
      </c>
      <c r="J67" s="7" t="str">
        <f t="shared" si="2"/>
        <v/>
      </c>
      <c r="K67" s="7" t="str">
        <f t="shared" si="3"/>
        <v/>
      </c>
      <c r="L67" s="7" t="str">
        <f t="shared" si="4"/>
        <v/>
      </c>
      <c r="M67" s="7" t="str">
        <f t="shared" si="5"/>
        <v/>
      </c>
      <c r="N67" s="7">
        <f t="shared" si="6"/>
        <v>0.3</v>
      </c>
      <c r="O67" s="15">
        <f t="shared" si="7"/>
        <v>1</v>
      </c>
    </row>
    <row r="68" spans="1:15" ht="15.2" thickBot="1" x14ac:dyDescent="0.35">
      <c r="A68" s="16"/>
      <c r="B68" s="17"/>
      <c r="C68" s="17"/>
      <c r="D68" s="17"/>
      <c r="E68" s="17"/>
      <c r="F68" s="22"/>
      <c r="G68" s="18" t="s">
        <v>41</v>
      </c>
      <c r="H68" s="17">
        <f>CORREL(H36:H53, I36:I53)</f>
        <v>0.35596093252347888</v>
      </c>
      <c r="I68" s="19">
        <f>H68*SQRT($I$6-2)/SQRT(1 - H68^2)</f>
        <v>4.359716898313307</v>
      </c>
      <c r="J68" s="17">
        <f>CORREL(J36:J40:J43:J44:J46:J50:J53:J55, K36:K40:K43:K44:K46:K50:K53:K55)</f>
        <v>-4.4507937654163137E-16</v>
      </c>
      <c r="K68" s="19">
        <f>J68*SQRT($I$6-2)/SQRT(1 - J68^2)</f>
        <v>-5.0941663043497155E-15</v>
      </c>
      <c r="L68" s="17">
        <f>CORREL(L36:L38:L41:L41:L43:L50:L52:L61, M36:M38:M41:M41:M43:M50:M52:M61)</f>
        <v>-0.17408885685848915</v>
      </c>
      <c r="M68" s="19">
        <f>L68*SQRT($I$6-2)/SQRT(1 - L68^2)</f>
        <v>-2.0234360137175056</v>
      </c>
      <c r="N68" s="17">
        <f>CORREL(N36:N40:N43:N44:N46:N50:N53:N57:N62:N67, O36:O40:O43:O44:O46:O50:O53:O57:O62:O67)</f>
        <v>0.35502314019254799</v>
      </c>
      <c r="O68" s="20">
        <f>N68*SQRT($I$6-2)/SQRT(1 - N68^2)</f>
        <v>4.346572081705621</v>
      </c>
    </row>
    <row r="69" spans="1:15" ht="15.2" thickTop="1" x14ac:dyDescent="0.3">
      <c r="A69" s="23" t="s">
        <v>34</v>
      </c>
      <c r="B69" s="26"/>
      <c r="C69" s="27" t="s">
        <v>37</v>
      </c>
      <c r="D69" s="27" t="s">
        <v>38</v>
      </c>
      <c r="E69" s="27" t="s">
        <v>39</v>
      </c>
      <c r="F69" s="28" t="s">
        <v>40</v>
      </c>
      <c r="G69" s="10" t="s">
        <v>42</v>
      </c>
      <c r="H69" s="10" t="s">
        <v>37</v>
      </c>
      <c r="I69" s="9"/>
      <c r="J69" s="10" t="s">
        <v>38</v>
      </c>
      <c r="K69" s="9"/>
      <c r="L69" s="10" t="s">
        <v>39</v>
      </c>
      <c r="M69" s="9"/>
      <c r="N69" s="10" t="s">
        <v>40</v>
      </c>
      <c r="O69" s="11"/>
    </row>
    <row r="70" spans="1:15" x14ac:dyDescent="0.3">
      <c r="A70" s="12" t="s">
        <v>1</v>
      </c>
      <c r="B70" s="5"/>
      <c r="C70" s="5">
        <v>0.82352941176470595</v>
      </c>
      <c r="D70" s="5">
        <v>0.64705882352941202</v>
      </c>
      <c r="E70" s="5">
        <v>1</v>
      </c>
      <c r="F70" s="14">
        <v>0.70588235294117696</v>
      </c>
      <c r="G70" s="5"/>
      <c r="H70" s="2">
        <f t="shared" ref="H70:H101" si="8">IF(AND(C2 &gt; 0, C70 &gt; 0), C2, "")</f>
        <v>0.52142857142857102</v>
      </c>
      <c r="I70" s="3">
        <f t="shared" ref="I70:I101" si="9">IF(AND(C2 &gt; 0, C70 &gt; 0), C70, "")</f>
        <v>0.82352941176470595</v>
      </c>
      <c r="J70" s="3">
        <f t="shared" ref="J70:J101" si="10">IF(AND(D2 &gt; 0, D70 &gt; 0), D2, "")</f>
        <v>0.3</v>
      </c>
      <c r="K70" s="3">
        <f t="shared" ref="K70:K101" si="11">IF(AND(D2 &gt; 0, D70 &gt; 0), D70, "")</f>
        <v>0.64705882352941202</v>
      </c>
      <c r="L70" s="3">
        <f t="shared" ref="L70:L101" si="12">IF(AND(E2 &gt; 0, E70 &gt; 0), E2, "")</f>
        <v>0.65</v>
      </c>
      <c r="M70" s="3">
        <f t="shared" ref="M70:M101" si="13">IF(AND(E2 &gt; 0, E70 &gt; 0), E70, "")</f>
        <v>1</v>
      </c>
      <c r="N70" s="3">
        <f t="shared" ref="N70:N101" si="14">IF(AND(F2 &gt; 0, F70 &gt; 0), F2, "")</f>
        <v>0.65</v>
      </c>
      <c r="O70" s="13">
        <f t="shared" ref="O70:O101" si="15">IF(AND(F2 &gt; 0, F70 &gt; 0), F70, "")</f>
        <v>0.70588235294117696</v>
      </c>
    </row>
    <row r="71" spans="1:15" x14ac:dyDescent="0.3">
      <c r="A71" s="12" t="s">
        <v>2</v>
      </c>
      <c r="B71" s="5"/>
      <c r="C71" s="5">
        <v>3.125E-2</v>
      </c>
      <c r="D71" s="5">
        <v>6.25E-2</v>
      </c>
      <c r="E71" s="5">
        <v>1</v>
      </c>
      <c r="F71" s="14">
        <v>6.25E-2</v>
      </c>
      <c r="G71" s="5"/>
      <c r="H71" s="4">
        <f t="shared" si="8"/>
        <v>0.55000000000000004</v>
      </c>
      <c r="I71" s="5">
        <f t="shared" si="9"/>
        <v>3.125E-2</v>
      </c>
      <c r="J71" s="5">
        <f t="shared" si="10"/>
        <v>0.3</v>
      </c>
      <c r="K71" s="5">
        <f t="shared" si="11"/>
        <v>6.25E-2</v>
      </c>
      <c r="L71" s="5">
        <f t="shared" si="12"/>
        <v>0.65</v>
      </c>
      <c r="M71" s="5">
        <f t="shared" si="13"/>
        <v>1</v>
      </c>
      <c r="N71" s="5">
        <f t="shared" si="14"/>
        <v>0.5</v>
      </c>
      <c r="O71" s="14">
        <f t="shared" si="15"/>
        <v>6.25E-2</v>
      </c>
    </row>
    <row r="72" spans="1:15" x14ac:dyDescent="0.3">
      <c r="A72" s="12" t="s">
        <v>3</v>
      </c>
      <c r="B72" s="5"/>
      <c r="C72" s="5">
        <v>5.1282051282051301E-2</v>
      </c>
      <c r="D72" s="5">
        <v>7.69230769230769E-2</v>
      </c>
      <c r="E72" s="5">
        <v>0.97435897435897401</v>
      </c>
      <c r="F72" s="14">
        <v>0.15384615384615399</v>
      </c>
      <c r="G72" s="5"/>
      <c r="H72" s="4">
        <f t="shared" si="8"/>
        <v>0.5</v>
      </c>
      <c r="I72" s="5">
        <f t="shared" si="9"/>
        <v>5.1282051282051301E-2</v>
      </c>
      <c r="J72" s="5">
        <f t="shared" si="10"/>
        <v>0.3</v>
      </c>
      <c r="K72" s="5">
        <f t="shared" si="11"/>
        <v>7.69230769230769E-2</v>
      </c>
      <c r="L72" s="5">
        <f t="shared" si="12"/>
        <v>0.65</v>
      </c>
      <c r="M72" s="5">
        <f t="shared" si="13"/>
        <v>0.97435897435897401</v>
      </c>
      <c r="N72" s="5">
        <f t="shared" si="14"/>
        <v>0.5</v>
      </c>
      <c r="O72" s="14">
        <f t="shared" si="15"/>
        <v>0.15384615384615399</v>
      </c>
    </row>
    <row r="73" spans="1:15" x14ac:dyDescent="0.3">
      <c r="A73" s="12" t="s">
        <v>4</v>
      </c>
      <c r="B73" s="5"/>
      <c r="C73" s="5">
        <v>0.75</v>
      </c>
      <c r="D73" s="5">
        <v>0.66666666666666696</v>
      </c>
      <c r="E73" s="5"/>
      <c r="F73" s="14">
        <v>8.3333333333333301E-2</v>
      </c>
      <c r="G73" s="5"/>
      <c r="H73" s="4">
        <f t="shared" si="8"/>
        <v>0.53888888888888897</v>
      </c>
      <c r="I73" s="5">
        <f t="shared" si="9"/>
        <v>0.75</v>
      </c>
      <c r="J73" s="5">
        <f t="shared" si="10"/>
        <v>0.3</v>
      </c>
      <c r="K73" s="5">
        <f t="shared" si="11"/>
        <v>0.66666666666666696</v>
      </c>
      <c r="L73" s="5" t="str">
        <f t="shared" si="12"/>
        <v/>
      </c>
      <c r="M73" s="5" t="str">
        <f t="shared" si="13"/>
        <v/>
      </c>
      <c r="N73" s="5">
        <f t="shared" si="14"/>
        <v>0.6</v>
      </c>
      <c r="O73" s="14">
        <f t="shared" si="15"/>
        <v>8.3333333333333301E-2</v>
      </c>
    </row>
    <row r="74" spans="1:15" x14ac:dyDescent="0.3">
      <c r="A74" s="12" t="s">
        <v>5</v>
      </c>
      <c r="B74" s="5"/>
      <c r="C74" s="5">
        <v>1</v>
      </c>
      <c r="D74" s="5">
        <v>0.25</v>
      </c>
      <c r="E74" s="5"/>
      <c r="F74" s="14">
        <v>0.875</v>
      </c>
      <c r="G74" s="5"/>
      <c r="H74" s="4">
        <f t="shared" si="8"/>
        <v>0.65</v>
      </c>
      <c r="I74" s="5">
        <f t="shared" si="9"/>
        <v>1</v>
      </c>
      <c r="J74" s="5">
        <f t="shared" si="10"/>
        <v>0.3</v>
      </c>
      <c r="K74" s="5">
        <f t="shared" si="11"/>
        <v>0.25</v>
      </c>
      <c r="L74" s="5" t="str">
        <f t="shared" si="12"/>
        <v/>
      </c>
      <c r="M74" s="5" t="str">
        <f t="shared" si="13"/>
        <v/>
      </c>
      <c r="N74" s="5">
        <f t="shared" si="14"/>
        <v>0.39785714285714302</v>
      </c>
      <c r="O74" s="14">
        <f t="shared" si="15"/>
        <v>0.875</v>
      </c>
    </row>
    <row r="75" spans="1:15" x14ac:dyDescent="0.3">
      <c r="A75" s="12" t="s">
        <v>6</v>
      </c>
      <c r="B75" s="5"/>
      <c r="C75" s="5">
        <v>6.6666666666666693E-2</v>
      </c>
      <c r="D75" s="5"/>
      <c r="E75" s="5">
        <v>1</v>
      </c>
      <c r="F75" s="14"/>
      <c r="G75" s="5"/>
      <c r="H75" s="4">
        <f t="shared" si="8"/>
        <v>0.55000000000000004</v>
      </c>
      <c r="I75" s="5">
        <f t="shared" si="9"/>
        <v>6.6666666666666693E-2</v>
      </c>
      <c r="J75" s="5" t="str">
        <f t="shared" si="10"/>
        <v/>
      </c>
      <c r="K75" s="5" t="str">
        <f t="shared" si="11"/>
        <v/>
      </c>
      <c r="L75" s="5">
        <f t="shared" si="12"/>
        <v>0.65</v>
      </c>
      <c r="M75" s="5">
        <f t="shared" si="13"/>
        <v>1</v>
      </c>
      <c r="N75" s="5" t="str">
        <f t="shared" si="14"/>
        <v/>
      </c>
      <c r="O75" s="14" t="str">
        <f t="shared" si="15"/>
        <v/>
      </c>
    </row>
    <row r="76" spans="1:15" x14ac:dyDescent="0.3">
      <c r="A76" s="12" t="s">
        <v>7</v>
      </c>
      <c r="B76" s="5"/>
      <c r="C76" s="5">
        <v>1</v>
      </c>
      <c r="D76" s="5"/>
      <c r="E76" s="5"/>
      <c r="F76" s="14"/>
      <c r="G76" s="5"/>
      <c r="H76" s="4">
        <f t="shared" si="8"/>
        <v>0.5</v>
      </c>
      <c r="I76" s="5">
        <f t="shared" si="9"/>
        <v>1</v>
      </c>
      <c r="J76" s="5" t="str">
        <f t="shared" si="10"/>
        <v/>
      </c>
      <c r="K76" s="5" t="str">
        <f t="shared" si="11"/>
        <v/>
      </c>
      <c r="L76" s="5" t="str">
        <f t="shared" si="12"/>
        <v/>
      </c>
      <c r="M76" s="5" t="str">
        <f t="shared" si="13"/>
        <v/>
      </c>
      <c r="N76" s="5" t="str">
        <f t="shared" si="14"/>
        <v/>
      </c>
      <c r="O76" s="14" t="str">
        <f t="shared" si="15"/>
        <v/>
      </c>
    </row>
    <row r="77" spans="1:15" x14ac:dyDescent="0.3">
      <c r="A77" s="12" t="s">
        <v>8</v>
      </c>
      <c r="B77" s="5"/>
      <c r="C77" s="5">
        <v>0.76470588235294101</v>
      </c>
      <c r="D77" s="5">
        <v>0.47058823529411797</v>
      </c>
      <c r="E77" s="5">
        <v>0.94117647058823495</v>
      </c>
      <c r="F77" s="14">
        <v>0.35294117647058798</v>
      </c>
      <c r="G77" s="5"/>
      <c r="H77" s="4">
        <f t="shared" si="8"/>
        <v>0.50384615384615405</v>
      </c>
      <c r="I77" s="5">
        <f t="shared" si="9"/>
        <v>0.76470588235294101</v>
      </c>
      <c r="J77" s="5">
        <f t="shared" si="10"/>
        <v>0.3</v>
      </c>
      <c r="K77" s="5">
        <f t="shared" si="11"/>
        <v>0.47058823529411797</v>
      </c>
      <c r="L77" s="5">
        <f t="shared" si="12"/>
        <v>0.65</v>
      </c>
      <c r="M77" s="5">
        <f t="shared" si="13"/>
        <v>0.94117647058823495</v>
      </c>
      <c r="N77" s="5">
        <f t="shared" si="14"/>
        <v>0.3</v>
      </c>
      <c r="O77" s="14">
        <f t="shared" si="15"/>
        <v>0.35294117647058798</v>
      </c>
    </row>
    <row r="78" spans="1:15" x14ac:dyDescent="0.3">
      <c r="A78" s="12" t="s">
        <v>9</v>
      </c>
      <c r="B78" s="5"/>
      <c r="C78" s="5">
        <v>3.7037037037037E-2</v>
      </c>
      <c r="D78" s="5">
        <v>0.38888888888888901</v>
      </c>
      <c r="E78" s="5">
        <v>1</v>
      </c>
      <c r="F78" s="14">
        <v>0.46296296296296302</v>
      </c>
      <c r="G78" s="5"/>
      <c r="H78" s="4">
        <f t="shared" si="8"/>
        <v>0.45</v>
      </c>
      <c r="I78" s="5">
        <f t="shared" si="9"/>
        <v>3.7037037037037E-2</v>
      </c>
      <c r="J78" s="5">
        <f t="shared" si="10"/>
        <v>0.3</v>
      </c>
      <c r="K78" s="5">
        <f t="shared" si="11"/>
        <v>0.38888888888888901</v>
      </c>
      <c r="L78" s="5">
        <f t="shared" si="12"/>
        <v>0.64999999999999902</v>
      </c>
      <c r="M78" s="5">
        <f t="shared" si="13"/>
        <v>1</v>
      </c>
      <c r="N78" s="5">
        <f t="shared" si="14"/>
        <v>0.49199999999999999</v>
      </c>
      <c r="O78" s="14">
        <f t="shared" si="15"/>
        <v>0.46296296296296302</v>
      </c>
    </row>
    <row r="79" spans="1:15" x14ac:dyDescent="0.3">
      <c r="A79" s="12" t="s">
        <v>10</v>
      </c>
      <c r="B79" s="5"/>
      <c r="C79" s="5">
        <v>0.5</v>
      </c>
      <c r="D79" s="5"/>
      <c r="E79" s="5">
        <v>0.5</v>
      </c>
      <c r="F79" s="14"/>
      <c r="G79" s="5"/>
      <c r="H79" s="4">
        <f t="shared" si="8"/>
        <v>0.45</v>
      </c>
      <c r="I79" s="5">
        <f t="shared" si="9"/>
        <v>0.5</v>
      </c>
      <c r="J79" s="5" t="str">
        <f t="shared" si="10"/>
        <v/>
      </c>
      <c r="K79" s="5" t="str">
        <f t="shared" si="11"/>
        <v/>
      </c>
      <c r="L79" s="5">
        <f t="shared" si="12"/>
        <v>0.65</v>
      </c>
      <c r="M79" s="5">
        <f t="shared" si="13"/>
        <v>0.5</v>
      </c>
      <c r="N79" s="5" t="str">
        <f t="shared" si="14"/>
        <v/>
      </c>
      <c r="O79" s="14" t="str">
        <f t="shared" si="15"/>
        <v/>
      </c>
    </row>
    <row r="80" spans="1:15" x14ac:dyDescent="0.3">
      <c r="A80" s="12" t="s">
        <v>11</v>
      </c>
      <c r="B80" s="5"/>
      <c r="C80" s="5">
        <v>0.5</v>
      </c>
      <c r="D80" s="5">
        <v>0.5</v>
      </c>
      <c r="E80" s="5">
        <v>1</v>
      </c>
      <c r="F80" s="14">
        <v>0.5</v>
      </c>
      <c r="G80" s="5"/>
      <c r="H80" s="4">
        <f t="shared" si="8"/>
        <v>0.55000000000000004</v>
      </c>
      <c r="I80" s="5">
        <f t="shared" si="9"/>
        <v>0.5</v>
      </c>
      <c r="J80" s="5">
        <f t="shared" si="10"/>
        <v>0.3</v>
      </c>
      <c r="K80" s="5">
        <f t="shared" si="11"/>
        <v>0.5</v>
      </c>
      <c r="L80" s="5">
        <f t="shared" si="12"/>
        <v>0.55000000000000004</v>
      </c>
      <c r="M80" s="5">
        <f t="shared" si="13"/>
        <v>1</v>
      </c>
      <c r="N80" s="5">
        <f t="shared" si="14"/>
        <v>0.3</v>
      </c>
      <c r="O80" s="14">
        <f t="shared" si="15"/>
        <v>0.5</v>
      </c>
    </row>
    <row r="81" spans="1:15" x14ac:dyDescent="0.3">
      <c r="A81" s="12" t="s">
        <v>12</v>
      </c>
      <c r="B81" s="5"/>
      <c r="C81" s="5">
        <v>0.15384615384615399</v>
      </c>
      <c r="D81" s="5">
        <v>0.38461538461538503</v>
      </c>
      <c r="E81" s="5">
        <v>1</v>
      </c>
      <c r="F81" s="14">
        <v>0.230769230769231</v>
      </c>
      <c r="G81" s="5"/>
      <c r="H81" s="4">
        <f t="shared" si="8"/>
        <v>0.45</v>
      </c>
      <c r="I81" s="5">
        <f t="shared" si="9"/>
        <v>0.15384615384615399</v>
      </c>
      <c r="J81" s="5">
        <f t="shared" si="10"/>
        <v>0.3</v>
      </c>
      <c r="K81" s="5">
        <f t="shared" si="11"/>
        <v>0.38461538461538503</v>
      </c>
      <c r="L81" s="5">
        <f t="shared" si="12"/>
        <v>0.65</v>
      </c>
      <c r="M81" s="5">
        <f t="shared" si="13"/>
        <v>1</v>
      </c>
      <c r="N81" s="5">
        <f t="shared" si="14"/>
        <v>0.5</v>
      </c>
      <c r="O81" s="14">
        <f t="shared" si="15"/>
        <v>0.230769230769231</v>
      </c>
    </row>
    <row r="82" spans="1:15" x14ac:dyDescent="0.3">
      <c r="A82" s="12" t="s">
        <v>13</v>
      </c>
      <c r="B82" s="5"/>
      <c r="C82" s="5">
        <v>0.53333333333333299</v>
      </c>
      <c r="D82" s="5">
        <v>0.2</v>
      </c>
      <c r="E82" s="5">
        <v>0.8</v>
      </c>
      <c r="F82" s="14">
        <v>0.33333333333333298</v>
      </c>
      <c r="G82" s="5"/>
      <c r="H82" s="4">
        <f t="shared" si="8"/>
        <v>0.45</v>
      </c>
      <c r="I82" s="5">
        <f t="shared" si="9"/>
        <v>0.53333333333333299</v>
      </c>
      <c r="J82" s="5">
        <f t="shared" si="10"/>
        <v>0.3</v>
      </c>
      <c r="K82" s="5">
        <f t="shared" si="11"/>
        <v>0.2</v>
      </c>
      <c r="L82" s="5">
        <f t="shared" si="12"/>
        <v>0.65</v>
      </c>
      <c r="M82" s="5">
        <f t="shared" si="13"/>
        <v>0.8</v>
      </c>
      <c r="N82" s="5">
        <f t="shared" si="14"/>
        <v>0.372</v>
      </c>
      <c r="O82" s="14">
        <f t="shared" si="15"/>
        <v>0.33333333333333298</v>
      </c>
    </row>
    <row r="83" spans="1:15" x14ac:dyDescent="0.3">
      <c r="A83" s="12" t="s">
        <v>14</v>
      </c>
      <c r="B83" s="5"/>
      <c r="C83" s="5">
        <v>0.6875</v>
      </c>
      <c r="D83" s="5">
        <v>0.3125</v>
      </c>
      <c r="E83" s="5">
        <v>0.875</v>
      </c>
      <c r="F83" s="14">
        <v>0.375</v>
      </c>
      <c r="G83" s="5"/>
      <c r="H83" s="4">
        <f t="shared" si="8"/>
        <v>0.486363636363636</v>
      </c>
      <c r="I83" s="5">
        <f t="shared" si="9"/>
        <v>0.6875</v>
      </c>
      <c r="J83" s="5">
        <f t="shared" si="10"/>
        <v>0.3</v>
      </c>
      <c r="K83" s="5">
        <f t="shared" si="11"/>
        <v>0.3125</v>
      </c>
      <c r="L83" s="5">
        <f t="shared" si="12"/>
        <v>0.65</v>
      </c>
      <c r="M83" s="5">
        <f t="shared" si="13"/>
        <v>0.875</v>
      </c>
      <c r="N83" s="5">
        <f t="shared" si="14"/>
        <v>0.34499999999999997</v>
      </c>
      <c r="O83" s="14">
        <f t="shared" si="15"/>
        <v>0.375</v>
      </c>
    </row>
    <row r="84" spans="1:15" x14ac:dyDescent="0.3">
      <c r="A84" s="12" t="s">
        <v>15</v>
      </c>
      <c r="B84" s="5"/>
      <c r="C84" s="5">
        <v>0.8</v>
      </c>
      <c r="D84" s="5">
        <v>0.46666666666666701</v>
      </c>
      <c r="E84" s="5">
        <v>0.8</v>
      </c>
      <c r="F84" s="14">
        <v>0.2</v>
      </c>
      <c r="G84" s="5"/>
      <c r="H84" s="4">
        <f t="shared" si="8"/>
        <v>0.49166666666666697</v>
      </c>
      <c r="I84" s="5">
        <f t="shared" si="9"/>
        <v>0.8</v>
      </c>
      <c r="J84" s="5">
        <f t="shared" si="10"/>
        <v>0.3</v>
      </c>
      <c r="K84" s="5">
        <f t="shared" si="11"/>
        <v>0.46666666666666701</v>
      </c>
      <c r="L84" s="5">
        <f t="shared" si="12"/>
        <v>0.65</v>
      </c>
      <c r="M84" s="5">
        <f t="shared" si="13"/>
        <v>0.8</v>
      </c>
      <c r="N84" s="5">
        <f t="shared" si="14"/>
        <v>0.3</v>
      </c>
      <c r="O84" s="14">
        <f t="shared" si="15"/>
        <v>0.2</v>
      </c>
    </row>
    <row r="85" spans="1:15" x14ac:dyDescent="0.3">
      <c r="A85" s="12" t="s">
        <v>16</v>
      </c>
      <c r="B85" s="5"/>
      <c r="C85" s="5">
        <v>0.14285714285714299</v>
      </c>
      <c r="D85" s="5"/>
      <c r="E85" s="5"/>
      <c r="F85" s="14"/>
      <c r="G85" s="5"/>
      <c r="H85" s="4">
        <f t="shared" si="8"/>
        <v>0.5</v>
      </c>
      <c r="I85" s="5">
        <f t="shared" si="9"/>
        <v>0.14285714285714299</v>
      </c>
      <c r="J85" s="5" t="str">
        <f t="shared" si="10"/>
        <v/>
      </c>
      <c r="K85" s="5" t="str">
        <f t="shared" si="11"/>
        <v/>
      </c>
      <c r="L85" s="5" t="str">
        <f t="shared" si="12"/>
        <v/>
      </c>
      <c r="M85" s="5" t="str">
        <f t="shared" si="13"/>
        <v/>
      </c>
      <c r="N85" s="5" t="str">
        <f t="shared" si="14"/>
        <v/>
      </c>
      <c r="O85" s="14" t="str">
        <f t="shared" si="15"/>
        <v/>
      </c>
    </row>
    <row r="86" spans="1:15" x14ac:dyDescent="0.3">
      <c r="A86" s="12" t="s">
        <v>17</v>
      </c>
      <c r="B86" s="5"/>
      <c r="C86" s="5">
        <v>0.22222222222222199</v>
      </c>
      <c r="D86" s="5"/>
      <c r="E86" s="5">
        <v>1</v>
      </c>
      <c r="F86" s="14"/>
      <c r="G86" s="5"/>
      <c r="H86" s="4">
        <f t="shared" si="8"/>
        <v>0.55000000000000004</v>
      </c>
      <c r="I86" s="5">
        <f t="shared" si="9"/>
        <v>0.22222222222222199</v>
      </c>
      <c r="J86" s="5" t="str">
        <f t="shared" si="10"/>
        <v/>
      </c>
      <c r="K86" s="5" t="str">
        <f t="shared" si="11"/>
        <v/>
      </c>
      <c r="L86" s="5">
        <f t="shared" si="12"/>
        <v>0.65</v>
      </c>
      <c r="M86" s="5">
        <f t="shared" si="13"/>
        <v>1</v>
      </c>
      <c r="N86" s="5" t="str">
        <f t="shared" si="14"/>
        <v/>
      </c>
      <c r="O86" s="14" t="str">
        <f t="shared" si="15"/>
        <v/>
      </c>
    </row>
    <row r="87" spans="1:15" x14ac:dyDescent="0.3">
      <c r="A87" s="12" t="s">
        <v>18</v>
      </c>
      <c r="B87" s="5"/>
      <c r="C87" s="5">
        <v>0.75</v>
      </c>
      <c r="D87" s="5">
        <v>0.5</v>
      </c>
      <c r="E87" s="5">
        <v>1</v>
      </c>
      <c r="F87" s="14">
        <v>0.5</v>
      </c>
      <c r="G87" s="5"/>
      <c r="H87" s="4">
        <f t="shared" si="8"/>
        <v>0.47499999999999998</v>
      </c>
      <c r="I87" s="5">
        <f t="shared" si="9"/>
        <v>0.75</v>
      </c>
      <c r="J87" s="5">
        <f t="shared" si="10"/>
        <v>0.3</v>
      </c>
      <c r="K87" s="5">
        <f t="shared" si="11"/>
        <v>0.5</v>
      </c>
      <c r="L87" s="5">
        <f t="shared" si="12"/>
        <v>0.65</v>
      </c>
      <c r="M87" s="5">
        <f t="shared" si="13"/>
        <v>1</v>
      </c>
      <c r="N87" s="5">
        <f t="shared" si="14"/>
        <v>0.5</v>
      </c>
      <c r="O87" s="14">
        <f t="shared" si="15"/>
        <v>0.5</v>
      </c>
    </row>
    <row r="88" spans="1:15" x14ac:dyDescent="0.3">
      <c r="A88" s="12" t="s">
        <v>19</v>
      </c>
      <c r="B88" s="5"/>
      <c r="C88" s="5"/>
      <c r="D88" s="5">
        <v>0.36</v>
      </c>
      <c r="E88" s="5">
        <v>0.64</v>
      </c>
      <c r="F88" s="14">
        <v>0.08</v>
      </c>
      <c r="G88" s="5"/>
      <c r="H88" s="4" t="str">
        <f t="shared" si="8"/>
        <v/>
      </c>
      <c r="I88" s="5" t="str">
        <f t="shared" si="9"/>
        <v/>
      </c>
      <c r="J88" s="5">
        <f t="shared" si="10"/>
        <v>0.3</v>
      </c>
      <c r="K88" s="5">
        <f t="shared" si="11"/>
        <v>0.36</v>
      </c>
      <c r="L88" s="5">
        <f t="shared" si="12"/>
        <v>0.65</v>
      </c>
      <c r="M88" s="5">
        <f t="shared" si="13"/>
        <v>0.64</v>
      </c>
      <c r="N88" s="5">
        <f t="shared" si="14"/>
        <v>0.5</v>
      </c>
      <c r="O88" s="14">
        <f t="shared" si="15"/>
        <v>0.08</v>
      </c>
    </row>
    <row r="89" spans="1:15" x14ac:dyDescent="0.3">
      <c r="A89" s="12" t="s">
        <v>20</v>
      </c>
      <c r="B89" s="5"/>
      <c r="C89" s="5"/>
      <c r="D89" s="5">
        <v>0.41666666666666702</v>
      </c>
      <c r="E89" s="5">
        <v>0.66666666666666696</v>
      </c>
      <c r="F89" s="14">
        <v>8.3333333333333301E-2</v>
      </c>
      <c r="G89" s="5"/>
      <c r="H89" s="4" t="str">
        <f t="shared" si="8"/>
        <v/>
      </c>
      <c r="I89" s="5" t="str">
        <f t="shared" si="9"/>
        <v/>
      </c>
      <c r="J89" s="5">
        <f t="shared" si="10"/>
        <v>0.3</v>
      </c>
      <c r="K89" s="5">
        <f t="shared" si="11"/>
        <v>0.41666666666666702</v>
      </c>
      <c r="L89" s="5">
        <f t="shared" si="12"/>
        <v>0.65</v>
      </c>
      <c r="M89" s="5">
        <f t="shared" si="13"/>
        <v>0.66666666666666696</v>
      </c>
      <c r="N89" s="5">
        <f t="shared" si="14"/>
        <v>0.5</v>
      </c>
      <c r="O89" s="14">
        <f t="shared" si="15"/>
        <v>8.3333333333333301E-2</v>
      </c>
    </row>
    <row r="90" spans="1:15" x14ac:dyDescent="0.3">
      <c r="A90" s="12" t="s">
        <v>21</v>
      </c>
      <c r="B90" s="5"/>
      <c r="C90" s="5"/>
      <c r="D90" s="5"/>
      <c r="E90" s="5">
        <v>0.157894736842105</v>
      </c>
      <c r="F90" s="14">
        <v>0.105263157894737</v>
      </c>
      <c r="G90" s="5"/>
      <c r="H90" s="4" t="str">
        <f t="shared" si="8"/>
        <v/>
      </c>
      <c r="I90" s="5" t="str">
        <f t="shared" si="9"/>
        <v/>
      </c>
      <c r="J90" s="5" t="str">
        <f t="shared" si="10"/>
        <v/>
      </c>
      <c r="K90" s="5" t="str">
        <f t="shared" si="11"/>
        <v/>
      </c>
      <c r="L90" s="5">
        <f t="shared" si="12"/>
        <v>0.65</v>
      </c>
      <c r="M90" s="5">
        <f t="shared" si="13"/>
        <v>0.157894736842105</v>
      </c>
      <c r="N90" s="5">
        <f t="shared" si="14"/>
        <v>0.5</v>
      </c>
      <c r="O90" s="14">
        <f t="shared" si="15"/>
        <v>0.105263157894737</v>
      </c>
    </row>
    <row r="91" spans="1:15" x14ac:dyDescent="0.3">
      <c r="A91" s="12" t="s">
        <v>22</v>
      </c>
      <c r="B91" s="5"/>
      <c r="C91" s="5"/>
      <c r="D91" s="5"/>
      <c r="E91" s="5">
        <v>0.11111111111111099</v>
      </c>
      <c r="F91" s="14">
        <v>0.33333333333333298</v>
      </c>
      <c r="G91" s="5"/>
      <c r="H91" s="4" t="str">
        <f t="shared" si="8"/>
        <v/>
      </c>
      <c r="I91" s="5" t="str">
        <f t="shared" si="9"/>
        <v/>
      </c>
      <c r="J91" s="5" t="str">
        <f t="shared" si="10"/>
        <v/>
      </c>
      <c r="K91" s="5" t="str">
        <f t="shared" si="11"/>
        <v/>
      </c>
      <c r="L91" s="5">
        <f t="shared" si="12"/>
        <v>0.65</v>
      </c>
      <c r="M91" s="5">
        <f t="shared" si="13"/>
        <v>0.11111111111111099</v>
      </c>
      <c r="N91" s="5">
        <f t="shared" si="14"/>
        <v>0.3</v>
      </c>
      <c r="O91" s="14">
        <f t="shared" si="15"/>
        <v>0.33333333333333298</v>
      </c>
    </row>
    <row r="92" spans="1:15" x14ac:dyDescent="0.3">
      <c r="A92" s="12" t="s">
        <v>23</v>
      </c>
      <c r="B92" s="5"/>
      <c r="C92" s="5"/>
      <c r="D92" s="5"/>
      <c r="E92" s="5">
        <v>1</v>
      </c>
      <c r="F92" s="14"/>
      <c r="G92" s="5"/>
      <c r="H92" s="4" t="str">
        <f t="shared" si="8"/>
        <v/>
      </c>
      <c r="I92" s="5" t="str">
        <f t="shared" si="9"/>
        <v/>
      </c>
      <c r="J92" s="5" t="str">
        <f t="shared" si="10"/>
        <v/>
      </c>
      <c r="K92" s="5" t="str">
        <f t="shared" si="11"/>
        <v/>
      </c>
      <c r="L92" s="5">
        <f t="shared" si="12"/>
        <v>0.65</v>
      </c>
      <c r="M92" s="5">
        <f t="shared" si="13"/>
        <v>1</v>
      </c>
      <c r="N92" s="5" t="str">
        <f t="shared" si="14"/>
        <v/>
      </c>
      <c r="O92" s="14" t="str">
        <f t="shared" si="15"/>
        <v/>
      </c>
    </row>
    <row r="93" spans="1:15" x14ac:dyDescent="0.3">
      <c r="A93" s="12" t="s">
        <v>24</v>
      </c>
      <c r="B93" s="5"/>
      <c r="C93" s="5"/>
      <c r="D93" s="5"/>
      <c r="E93" s="5">
        <v>6.25E-2</v>
      </c>
      <c r="F93" s="14"/>
      <c r="G93" s="5"/>
      <c r="H93" s="4" t="str">
        <f t="shared" si="8"/>
        <v/>
      </c>
      <c r="I93" s="5" t="str">
        <f t="shared" si="9"/>
        <v/>
      </c>
      <c r="J93" s="5" t="str">
        <f t="shared" si="10"/>
        <v/>
      </c>
      <c r="K93" s="5" t="str">
        <f t="shared" si="11"/>
        <v/>
      </c>
      <c r="L93" s="5">
        <f t="shared" si="12"/>
        <v>0.65</v>
      </c>
      <c r="M93" s="5">
        <f t="shared" si="13"/>
        <v>6.25E-2</v>
      </c>
      <c r="N93" s="5" t="str">
        <f t="shared" si="14"/>
        <v/>
      </c>
      <c r="O93" s="14" t="str">
        <f t="shared" si="15"/>
        <v/>
      </c>
    </row>
    <row r="94" spans="1:15" x14ac:dyDescent="0.3">
      <c r="A94" s="12" t="s">
        <v>25</v>
      </c>
      <c r="B94" s="5"/>
      <c r="C94" s="5"/>
      <c r="D94" s="5"/>
      <c r="E94" s="5">
        <v>3.4482758620689703E-2</v>
      </c>
      <c r="F94" s="14"/>
      <c r="G94" s="5"/>
      <c r="H94" s="4" t="str">
        <f t="shared" si="8"/>
        <v/>
      </c>
      <c r="I94" s="5" t="str">
        <f t="shared" si="9"/>
        <v/>
      </c>
      <c r="J94" s="5" t="str">
        <f t="shared" si="10"/>
        <v/>
      </c>
      <c r="K94" s="5" t="str">
        <f t="shared" si="11"/>
        <v/>
      </c>
      <c r="L94" s="5">
        <f t="shared" si="12"/>
        <v>0.65</v>
      </c>
      <c r="M94" s="5">
        <f t="shared" si="13"/>
        <v>3.4482758620689703E-2</v>
      </c>
      <c r="N94" s="5" t="str">
        <f t="shared" si="14"/>
        <v/>
      </c>
      <c r="O94" s="14" t="str">
        <f t="shared" si="15"/>
        <v/>
      </c>
    </row>
    <row r="95" spans="1:15" x14ac:dyDescent="0.3">
      <c r="A95" s="12" t="s">
        <v>26</v>
      </c>
      <c r="B95" s="5"/>
      <c r="C95" s="5"/>
      <c r="D95" s="5"/>
      <c r="E95" s="5">
        <v>0.5</v>
      </c>
      <c r="F95" s="14"/>
      <c r="G95" s="5"/>
      <c r="H95" s="4" t="str">
        <f t="shared" si="8"/>
        <v/>
      </c>
      <c r="I95" s="5" t="str">
        <f t="shared" si="9"/>
        <v/>
      </c>
      <c r="J95" s="5" t="str">
        <f t="shared" si="10"/>
        <v/>
      </c>
      <c r="K95" s="5" t="str">
        <f t="shared" si="11"/>
        <v/>
      </c>
      <c r="L95" s="5">
        <f t="shared" si="12"/>
        <v>0.65</v>
      </c>
      <c r="M95" s="5">
        <f t="shared" si="13"/>
        <v>0.5</v>
      </c>
      <c r="N95" s="5" t="str">
        <f t="shared" si="14"/>
        <v/>
      </c>
      <c r="O95" s="14" t="str">
        <f t="shared" si="15"/>
        <v/>
      </c>
    </row>
    <row r="96" spans="1:15" x14ac:dyDescent="0.3">
      <c r="A96" s="12" t="s">
        <v>27</v>
      </c>
      <c r="B96" s="5"/>
      <c r="C96" s="5"/>
      <c r="D96" s="5"/>
      <c r="E96" s="5"/>
      <c r="F96" s="14">
        <v>1</v>
      </c>
      <c r="G96" s="5"/>
      <c r="H96" s="4" t="str">
        <f t="shared" si="8"/>
        <v/>
      </c>
      <c r="I96" s="5" t="str">
        <f t="shared" si="9"/>
        <v/>
      </c>
      <c r="J96" s="5" t="str">
        <f t="shared" si="10"/>
        <v/>
      </c>
      <c r="K96" s="5" t="str">
        <f t="shared" si="11"/>
        <v/>
      </c>
      <c r="L96" s="5" t="str">
        <f t="shared" si="12"/>
        <v/>
      </c>
      <c r="M96" s="5" t="str">
        <f t="shared" si="13"/>
        <v/>
      </c>
      <c r="N96" s="5">
        <f t="shared" si="14"/>
        <v>0.59</v>
      </c>
      <c r="O96" s="14">
        <f t="shared" si="15"/>
        <v>1</v>
      </c>
    </row>
    <row r="97" spans="1:15" x14ac:dyDescent="0.3">
      <c r="A97" s="12" t="s">
        <v>28</v>
      </c>
      <c r="B97" s="5"/>
      <c r="C97" s="5"/>
      <c r="D97" s="5"/>
      <c r="E97" s="5"/>
      <c r="F97" s="14">
        <v>0.9</v>
      </c>
      <c r="G97" s="5"/>
      <c r="H97" s="4" t="str">
        <f t="shared" si="8"/>
        <v/>
      </c>
      <c r="I97" s="5" t="str">
        <f t="shared" si="9"/>
        <v/>
      </c>
      <c r="J97" s="5" t="str">
        <f t="shared" si="10"/>
        <v/>
      </c>
      <c r="K97" s="5" t="str">
        <f t="shared" si="11"/>
        <v/>
      </c>
      <c r="L97" s="5" t="str">
        <f t="shared" si="12"/>
        <v/>
      </c>
      <c r="M97" s="5" t="str">
        <f t="shared" si="13"/>
        <v/>
      </c>
      <c r="N97" s="5">
        <f t="shared" si="14"/>
        <v>0.46666666666666701</v>
      </c>
      <c r="O97" s="14">
        <f t="shared" si="15"/>
        <v>0.9</v>
      </c>
    </row>
    <row r="98" spans="1:15" x14ac:dyDescent="0.3">
      <c r="A98" s="12" t="s">
        <v>29</v>
      </c>
      <c r="B98" s="5"/>
      <c r="C98" s="5"/>
      <c r="D98" s="5"/>
      <c r="E98" s="5"/>
      <c r="F98" s="14">
        <v>7.1428571428571397E-2</v>
      </c>
      <c r="G98" s="5"/>
      <c r="H98" s="4" t="str">
        <f t="shared" si="8"/>
        <v/>
      </c>
      <c r="I98" s="5" t="str">
        <f t="shared" si="9"/>
        <v/>
      </c>
      <c r="J98" s="5" t="str">
        <f t="shared" si="10"/>
        <v/>
      </c>
      <c r="K98" s="5" t="str">
        <f t="shared" si="11"/>
        <v/>
      </c>
      <c r="L98" s="5" t="str">
        <f t="shared" si="12"/>
        <v/>
      </c>
      <c r="M98" s="5" t="str">
        <f t="shared" si="13"/>
        <v/>
      </c>
      <c r="N98" s="5">
        <f t="shared" si="14"/>
        <v>0.39</v>
      </c>
      <c r="O98" s="14">
        <f t="shared" si="15"/>
        <v>7.1428571428571397E-2</v>
      </c>
    </row>
    <row r="99" spans="1:15" x14ac:dyDescent="0.3">
      <c r="A99" s="12" t="s">
        <v>30</v>
      </c>
      <c r="B99" s="5"/>
      <c r="C99" s="5"/>
      <c r="D99" s="5"/>
      <c r="E99" s="5"/>
      <c r="F99" s="14">
        <v>6.25E-2</v>
      </c>
      <c r="G99" s="5"/>
      <c r="H99" s="4" t="str">
        <f t="shared" si="8"/>
        <v/>
      </c>
      <c r="I99" s="5" t="str">
        <f t="shared" si="9"/>
        <v/>
      </c>
      <c r="J99" s="5" t="str">
        <f t="shared" si="10"/>
        <v/>
      </c>
      <c r="K99" s="5" t="str">
        <f t="shared" si="11"/>
        <v/>
      </c>
      <c r="L99" s="5" t="str">
        <f t="shared" si="12"/>
        <v/>
      </c>
      <c r="M99" s="5" t="str">
        <f t="shared" si="13"/>
        <v/>
      </c>
      <c r="N99" s="5">
        <f t="shared" si="14"/>
        <v>0.3</v>
      </c>
      <c r="O99" s="14">
        <f t="shared" si="15"/>
        <v>6.25E-2</v>
      </c>
    </row>
    <row r="100" spans="1:15" x14ac:dyDescent="0.3">
      <c r="A100" s="12" t="s">
        <v>31</v>
      </c>
      <c r="B100" s="5"/>
      <c r="C100" s="5"/>
      <c r="D100" s="5"/>
      <c r="E100" s="5"/>
      <c r="F100" s="14">
        <v>0.25</v>
      </c>
      <c r="G100" s="5"/>
      <c r="H100" s="4" t="str">
        <f t="shared" si="8"/>
        <v/>
      </c>
      <c r="I100" s="5" t="str">
        <f t="shared" si="9"/>
        <v/>
      </c>
      <c r="J100" s="5" t="str">
        <f t="shared" si="10"/>
        <v/>
      </c>
      <c r="K100" s="5" t="str">
        <f t="shared" si="11"/>
        <v/>
      </c>
      <c r="L100" s="5" t="str">
        <f t="shared" si="12"/>
        <v/>
      </c>
      <c r="M100" s="5" t="str">
        <f t="shared" si="13"/>
        <v/>
      </c>
      <c r="N100" s="5">
        <f t="shared" si="14"/>
        <v>0.6</v>
      </c>
      <c r="O100" s="14">
        <f t="shared" si="15"/>
        <v>0.25</v>
      </c>
    </row>
    <row r="101" spans="1:15" x14ac:dyDescent="0.3">
      <c r="A101" s="12" t="s">
        <v>32</v>
      </c>
      <c r="B101" s="5"/>
      <c r="C101" s="5"/>
      <c r="D101" s="5"/>
      <c r="E101" s="5"/>
      <c r="F101" s="14">
        <v>0.75</v>
      </c>
      <c r="G101" s="5"/>
      <c r="H101" s="6" t="str">
        <f t="shared" si="8"/>
        <v/>
      </c>
      <c r="I101" s="7" t="str">
        <f t="shared" si="9"/>
        <v/>
      </c>
      <c r="J101" s="7" t="str">
        <f t="shared" si="10"/>
        <v/>
      </c>
      <c r="K101" s="7" t="str">
        <f t="shared" si="11"/>
        <v/>
      </c>
      <c r="L101" s="7" t="str">
        <f t="shared" si="12"/>
        <v/>
      </c>
      <c r="M101" s="7" t="str">
        <f t="shared" si="13"/>
        <v/>
      </c>
      <c r="N101" s="7">
        <f t="shared" si="14"/>
        <v>0.3</v>
      </c>
      <c r="O101" s="15">
        <f t="shared" si="15"/>
        <v>0.75</v>
      </c>
    </row>
    <row r="102" spans="1:15" ht="15.2" thickBot="1" x14ac:dyDescent="0.35">
      <c r="A102" s="16"/>
      <c r="B102" s="17"/>
      <c r="C102" s="17"/>
      <c r="D102" s="17"/>
      <c r="E102" s="17"/>
      <c r="F102" s="22"/>
      <c r="G102" s="18" t="s">
        <v>41</v>
      </c>
      <c r="H102" s="17">
        <f>CORREL(H70:H87, I70:I87)</f>
        <v>0.20873106222366639</v>
      </c>
      <c r="I102" s="19">
        <f>H102*SQRT($I$6-2)/SQRT(1 - H102^2)</f>
        <v>2.4428445465133755</v>
      </c>
      <c r="J102" s="17">
        <f>CORREL(J70:J74:J77:J78:J80:J84:J87:J89, K70:K74:K77:K78:K80:K84:K87:K89)</f>
        <v>-1.5016937027077611E-16</v>
      </c>
      <c r="K102" s="19">
        <f>J102*SQRT($I$6-2)/SQRT(1 - J102^2)</f>
        <v>-1.7187670026927184E-15</v>
      </c>
      <c r="L102" s="17">
        <f>CORREL(L70:L72:L75:L75:L77:L84:L86:L95, M70:M72:M75:M75:M77:M84:M86:M95)</f>
        <v>-0.17300821115871487</v>
      </c>
      <c r="M102" s="19">
        <f>L102*SQRT($I$6-2)/SQRT(1 - L102^2)</f>
        <v>-2.0104868584448918</v>
      </c>
      <c r="N102" s="17">
        <f>CORREL(N70:N74:N77:N78:N80:N84:N87:N91:N96:N101, O70:O74:O77:O78:O80:O84:O87:O91:O96:O101)</f>
        <v>4.7675429993026937E-2</v>
      </c>
      <c r="O102" s="20">
        <f>N102*SQRT($I$6-2)/SQRT(1 - N102^2)</f>
        <v>0.54629143612913378</v>
      </c>
    </row>
    <row r="103" spans="1:15" ht="15.2" thickTop="1" x14ac:dyDescent="0.3">
      <c r="A103" s="23" t="s">
        <v>35</v>
      </c>
      <c r="B103" s="26"/>
      <c r="C103" s="24" t="s">
        <v>37</v>
      </c>
      <c r="D103" s="24" t="s">
        <v>38</v>
      </c>
      <c r="E103" s="24" t="s">
        <v>39</v>
      </c>
      <c r="F103" s="25" t="s">
        <v>40</v>
      </c>
      <c r="G103" s="9" t="s">
        <v>43</v>
      </c>
      <c r="H103" s="10" t="s">
        <v>37</v>
      </c>
      <c r="I103" s="9"/>
      <c r="J103" s="10" t="s">
        <v>38</v>
      </c>
      <c r="K103" s="9"/>
      <c r="L103" s="10" t="s">
        <v>39</v>
      </c>
      <c r="M103" s="9"/>
      <c r="N103" s="10" t="s">
        <v>40</v>
      </c>
      <c r="O103" s="11"/>
    </row>
    <row r="104" spans="1:15" x14ac:dyDescent="0.3">
      <c r="A104" s="12" t="s">
        <v>1</v>
      </c>
      <c r="B104" s="5"/>
      <c r="C104" s="5">
        <v>0.90322580645161299</v>
      </c>
      <c r="D104" s="5">
        <v>0.78571428571428603</v>
      </c>
      <c r="E104" s="5">
        <v>0.97142857142857097</v>
      </c>
      <c r="F104" s="14">
        <v>0.82758620689655205</v>
      </c>
      <c r="G104" s="5"/>
      <c r="H104" s="2">
        <f t="shared" ref="H104:H135" si="16">IF(AND(C2 &gt; 0, C104 &gt; 0), C2, "")</f>
        <v>0.52142857142857102</v>
      </c>
      <c r="I104" s="3">
        <f t="shared" ref="I104:I135" si="17">IF(AND(C2 &gt; 0, C104 &gt; 0), C104, "")</f>
        <v>0.90322580645161299</v>
      </c>
      <c r="J104" s="3">
        <f t="shared" ref="J104:J135" si="18">IF(AND(D2 &gt; 0, D104 &gt; 0), D2, "")</f>
        <v>0.3</v>
      </c>
      <c r="K104" s="3">
        <f t="shared" ref="K104:K135" si="19">IF(AND(D2 &gt; 0, D104 &gt; 0), D104, "")</f>
        <v>0.78571428571428603</v>
      </c>
      <c r="L104" s="3">
        <f t="shared" ref="L104:L135" si="20">IF(AND(E36 &gt; 0, E104 &gt; 0), E36, "")</f>
        <v>0.94444444444444398</v>
      </c>
      <c r="M104" s="3">
        <f t="shared" ref="M104:M135" si="21">IF(AND(E2 &gt; 0, E104 &gt; 0), E104, "")</f>
        <v>0.97142857142857097</v>
      </c>
      <c r="N104" s="3">
        <f t="shared" ref="N104:N135" si="22">IF(AND(F2 &gt; 0, F104 &gt; 0), F2, "")</f>
        <v>0.65</v>
      </c>
      <c r="O104" s="13">
        <f t="shared" ref="O104:O135" si="23">IF(AND(F2 &gt; 0, F104 &gt; 0), F104, "")</f>
        <v>0.82758620689655205</v>
      </c>
    </row>
    <row r="105" spans="1:15" x14ac:dyDescent="0.3">
      <c r="A105" s="12" t="s">
        <v>2</v>
      </c>
      <c r="B105" s="5"/>
      <c r="C105" s="5">
        <v>6.0606060606060601E-2</v>
      </c>
      <c r="D105" s="5">
        <v>0.11764705882352899</v>
      </c>
      <c r="E105" s="5">
        <v>0.66666666666666696</v>
      </c>
      <c r="F105" s="14">
        <v>0.11764705882352899</v>
      </c>
      <c r="G105" s="5"/>
      <c r="H105" s="4">
        <f t="shared" si="16"/>
        <v>0.55000000000000004</v>
      </c>
      <c r="I105" s="5">
        <f t="shared" si="17"/>
        <v>6.0606060606060601E-2</v>
      </c>
      <c r="J105" s="5">
        <f t="shared" si="18"/>
        <v>0.3</v>
      </c>
      <c r="K105" s="5">
        <f t="shared" si="19"/>
        <v>0.11764705882352899</v>
      </c>
      <c r="L105" s="5">
        <f t="shared" si="20"/>
        <v>0.5</v>
      </c>
      <c r="M105" s="5">
        <f t="shared" si="21"/>
        <v>0.66666666666666696</v>
      </c>
      <c r="N105" s="5">
        <f t="shared" si="22"/>
        <v>0.5</v>
      </c>
      <c r="O105" s="14">
        <f t="shared" si="23"/>
        <v>0.11764705882352899</v>
      </c>
    </row>
    <row r="106" spans="1:15" x14ac:dyDescent="0.3">
      <c r="A106" s="12" t="s">
        <v>3</v>
      </c>
      <c r="B106" s="5"/>
      <c r="C106" s="5">
        <v>9.7560975609756101E-2</v>
      </c>
      <c r="D106" s="5">
        <v>0.14285714285714299</v>
      </c>
      <c r="E106" s="5">
        <v>0.67256637168141598</v>
      </c>
      <c r="F106" s="14">
        <v>0.266666666666667</v>
      </c>
      <c r="G106" s="5"/>
      <c r="H106" s="4">
        <f t="shared" si="16"/>
        <v>0.5</v>
      </c>
      <c r="I106" s="5">
        <f t="shared" si="17"/>
        <v>9.7560975609756101E-2</v>
      </c>
      <c r="J106" s="5">
        <f t="shared" si="18"/>
        <v>0.3</v>
      </c>
      <c r="K106" s="5">
        <f t="shared" si="19"/>
        <v>0.14285714285714299</v>
      </c>
      <c r="L106" s="5">
        <f t="shared" si="20"/>
        <v>0.51351351351351304</v>
      </c>
      <c r="M106" s="5">
        <f t="shared" si="21"/>
        <v>0.67256637168141598</v>
      </c>
      <c r="N106" s="5">
        <f t="shared" si="22"/>
        <v>0.5</v>
      </c>
      <c r="O106" s="14">
        <f t="shared" si="23"/>
        <v>0.266666666666667</v>
      </c>
    </row>
    <row r="107" spans="1:15" x14ac:dyDescent="0.3">
      <c r="A107" s="12" t="s">
        <v>4</v>
      </c>
      <c r="B107" s="5"/>
      <c r="C107" s="5">
        <v>0.85714285714285698</v>
      </c>
      <c r="D107" s="5">
        <v>0.72727272727272696</v>
      </c>
      <c r="E107" s="5"/>
      <c r="F107" s="14">
        <v>0.15384615384615399</v>
      </c>
      <c r="G107" s="5"/>
      <c r="H107" s="4">
        <f t="shared" si="16"/>
        <v>0.53888888888888897</v>
      </c>
      <c r="I107" s="5">
        <f t="shared" si="17"/>
        <v>0.85714285714285698</v>
      </c>
      <c r="J107" s="5">
        <f t="shared" si="18"/>
        <v>0.3</v>
      </c>
      <c r="K107" s="5">
        <f t="shared" si="19"/>
        <v>0.72727272727272696</v>
      </c>
      <c r="L107" s="5" t="str">
        <f t="shared" si="20"/>
        <v/>
      </c>
      <c r="M107" s="5" t="str">
        <f t="shared" si="21"/>
        <v/>
      </c>
      <c r="N107" s="5">
        <f t="shared" si="22"/>
        <v>0.6</v>
      </c>
      <c r="O107" s="14">
        <f t="shared" si="23"/>
        <v>0.15384615384615399</v>
      </c>
    </row>
    <row r="108" spans="1:15" x14ac:dyDescent="0.3">
      <c r="A108" s="12" t="s">
        <v>5</v>
      </c>
      <c r="B108" s="5"/>
      <c r="C108" s="5">
        <v>1</v>
      </c>
      <c r="D108" s="5">
        <v>0.4</v>
      </c>
      <c r="E108" s="5"/>
      <c r="F108" s="14">
        <v>0.93333333333333302</v>
      </c>
      <c r="G108" s="5"/>
      <c r="H108" s="4">
        <f t="shared" si="16"/>
        <v>0.65</v>
      </c>
      <c r="I108" s="5">
        <f t="shared" si="17"/>
        <v>1</v>
      </c>
      <c r="J108" s="5">
        <f t="shared" si="18"/>
        <v>0.3</v>
      </c>
      <c r="K108" s="5">
        <f t="shared" si="19"/>
        <v>0.4</v>
      </c>
      <c r="L108" s="5" t="str">
        <f t="shared" si="20"/>
        <v/>
      </c>
      <c r="M108" s="5" t="str">
        <f t="shared" si="21"/>
        <v/>
      </c>
      <c r="N108" s="5">
        <f t="shared" si="22"/>
        <v>0.39785714285714302</v>
      </c>
      <c r="O108" s="14">
        <f t="shared" si="23"/>
        <v>0.93333333333333302</v>
      </c>
    </row>
    <row r="109" spans="1:15" x14ac:dyDescent="0.3">
      <c r="A109" s="12" t="s">
        <v>6</v>
      </c>
      <c r="B109" s="5"/>
      <c r="C109" s="5">
        <v>0.125</v>
      </c>
      <c r="D109" s="5"/>
      <c r="E109" s="5">
        <v>1</v>
      </c>
      <c r="F109" s="14"/>
      <c r="G109" s="5"/>
      <c r="H109" s="4">
        <f t="shared" si="16"/>
        <v>0.55000000000000004</v>
      </c>
      <c r="I109" s="5">
        <f t="shared" si="17"/>
        <v>0.125</v>
      </c>
      <c r="J109" s="5" t="str">
        <f t="shared" si="18"/>
        <v/>
      </c>
      <c r="K109" s="5" t="str">
        <f t="shared" si="19"/>
        <v/>
      </c>
      <c r="L109" s="5">
        <f t="shared" si="20"/>
        <v>1</v>
      </c>
      <c r="M109" s="5">
        <f t="shared" si="21"/>
        <v>1</v>
      </c>
      <c r="N109" s="5" t="str">
        <f t="shared" si="22"/>
        <v/>
      </c>
      <c r="O109" s="14" t="str">
        <f t="shared" si="23"/>
        <v/>
      </c>
    </row>
    <row r="110" spans="1:15" x14ac:dyDescent="0.3">
      <c r="A110" s="12" t="s">
        <v>7</v>
      </c>
      <c r="B110" s="5"/>
      <c r="C110" s="5">
        <v>1</v>
      </c>
      <c r="D110" s="5"/>
      <c r="E110" s="5"/>
      <c r="F110" s="14"/>
      <c r="G110" s="5"/>
      <c r="H110" s="4">
        <f t="shared" si="16"/>
        <v>0.5</v>
      </c>
      <c r="I110" s="5">
        <f t="shared" si="17"/>
        <v>1</v>
      </c>
      <c r="J110" s="5" t="str">
        <f t="shared" si="18"/>
        <v/>
      </c>
      <c r="K110" s="5" t="str">
        <f t="shared" si="19"/>
        <v/>
      </c>
      <c r="L110" s="5" t="str">
        <f t="shared" si="20"/>
        <v/>
      </c>
      <c r="M110" s="5" t="str">
        <f t="shared" si="21"/>
        <v/>
      </c>
      <c r="N110" s="5" t="str">
        <f t="shared" si="22"/>
        <v/>
      </c>
      <c r="O110" s="14" t="str">
        <f t="shared" si="23"/>
        <v/>
      </c>
    </row>
    <row r="111" spans="1:15" x14ac:dyDescent="0.3">
      <c r="A111" s="12" t="s">
        <v>8</v>
      </c>
      <c r="B111" s="5"/>
      <c r="C111" s="5">
        <v>0.83870967741935498</v>
      </c>
      <c r="D111" s="5">
        <v>0.64</v>
      </c>
      <c r="E111" s="5">
        <v>0.91428571428571404</v>
      </c>
      <c r="F111" s="14">
        <v>0.52173913043478304</v>
      </c>
      <c r="G111" s="5"/>
      <c r="H111" s="4">
        <f t="shared" si="16"/>
        <v>0.50384615384615405</v>
      </c>
      <c r="I111" s="5">
        <f t="shared" si="17"/>
        <v>0.83870967741935498</v>
      </c>
      <c r="J111" s="5">
        <f t="shared" si="18"/>
        <v>0.3</v>
      </c>
      <c r="K111" s="5">
        <f t="shared" si="19"/>
        <v>0.64</v>
      </c>
      <c r="L111" s="5">
        <f t="shared" si="20"/>
        <v>0.88888888888888895</v>
      </c>
      <c r="M111" s="5">
        <f t="shared" si="21"/>
        <v>0.91428571428571404</v>
      </c>
      <c r="N111" s="5">
        <f t="shared" si="22"/>
        <v>0.3</v>
      </c>
      <c r="O111" s="14">
        <f t="shared" si="23"/>
        <v>0.52173913043478304</v>
      </c>
    </row>
    <row r="112" spans="1:15" x14ac:dyDescent="0.3">
      <c r="A112" s="12" t="s">
        <v>9</v>
      </c>
      <c r="B112" s="5"/>
      <c r="C112" s="5">
        <v>7.1428571428571397E-2</v>
      </c>
      <c r="D112" s="5">
        <v>0.56000000000000005</v>
      </c>
      <c r="E112" s="5">
        <v>0.990825688073394</v>
      </c>
      <c r="F112" s="14">
        <v>0.632911392405063</v>
      </c>
      <c r="G112" s="5"/>
      <c r="H112" s="4">
        <f t="shared" si="16"/>
        <v>0.45</v>
      </c>
      <c r="I112" s="5">
        <f t="shared" si="17"/>
        <v>7.1428571428571397E-2</v>
      </c>
      <c r="J112" s="5">
        <f t="shared" si="18"/>
        <v>0.3</v>
      </c>
      <c r="K112" s="5">
        <f t="shared" si="19"/>
        <v>0.56000000000000005</v>
      </c>
      <c r="L112" s="5">
        <f t="shared" si="20"/>
        <v>0.98181818181818203</v>
      </c>
      <c r="M112" s="5">
        <f t="shared" si="21"/>
        <v>0.990825688073394</v>
      </c>
      <c r="N112" s="5">
        <f t="shared" si="22"/>
        <v>0.49199999999999999</v>
      </c>
      <c r="O112" s="14">
        <f t="shared" si="23"/>
        <v>0.632911392405063</v>
      </c>
    </row>
    <row r="113" spans="1:15" x14ac:dyDescent="0.3">
      <c r="A113" s="12" t="s">
        <v>10</v>
      </c>
      <c r="B113" s="5"/>
      <c r="C113" s="5">
        <v>0.5</v>
      </c>
      <c r="D113" s="5"/>
      <c r="E113" s="5">
        <v>0.5</v>
      </c>
      <c r="F113" s="14"/>
      <c r="G113" s="5"/>
      <c r="H113" s="4">
        <f t="shared" si="16"/>
        <v>0.45</v>
      </c>
      <c r="I113" s="5">
        <f t="shared" si="17"/>
        <v>0.5</v>
      </c>
      <c r="J113" s="5" t="str">
        <f t="shared" si="18"/>
        <v/>
      </c>
      <c r="K113" s="5" t="str">
        <f t="shared" si="19"/>
        <v/>
      </c>
      <c r="L113" s="5">
        <f t="shared" si="20"/>
        <v>0.5</v>
      </c>
      <c r="M113" s="5">
        <f t="shared" si="21"/>
        <v>0.5</v>
      </c>
      <c r="N113" s="5" t="str">
        <f t="shared" si="22"/>
        <v/>
      </c>
      <c r="O113" s="14" t="str">
        <f t="shared" si="23"/>
        <v/>
      </c>
    </row>
    <row r="114" spans="1:15" x14ac:dyDescent="0.3">
      <c r="A114" s="12" t="s">
        <v>11</v>
      </c>
      <c r="B114" s="5"/>
      <c r="C114" s="5">
        <v>0.66666666666666696</v>
      </c>
      <c r="D114" s="5">
        <v>0.66666666666666696</v>
      </c>
      <c r="E114" s="5">
        <v>1</v>
      </c>
      <c r="F114" s="14">
        <v>0.66666666666666696</v>
      </c>
      <c r="G114" s="5"/>
      <c r="H114" s="4">
        <f t="shared" si="16"/>
        <v>0.55000000000000004</v>
      </c>
      <c r="I114" s="5">
        <f t="shared" si="17"/>
        <v>0.66666666666666696</v>
      </c>
      <c r="J114" s="5">
        <f t="shared" si="18"/>
        <v>0.3</v>
      </c>
      <c r="K114" s="5">
        <f t="shared" si="19"/>
        <v>0.66666666666666696</v>
      </c>
      <c r="L114" s="5">
        <f t="shared" si="20"/>
        <v>1</v>
      </c>
      <c r="M114" s="5">
        <f t="shared" si="21"/>
        <v>1</v>
      </c>
      <c r="N114" s="5">
        <f t="shared" si="22"/>
        <v>0.3</v>
      </c>
      <c r="O114" s="14">
        <f t="shared" si="23"/>
        <v>0.66666666666666696</v>
      </c>
    </row>
    <row r="115" spans="1:15" x14ac:dyDescent="0.3">
      <c r="A115" s="12" t="s">
        <v>12</v>
      </c>
      <c r="B115" s="5"/>
      <c r="C115" s="5">
        <v>0.266666666666667</v>
      </c>
      <c r="D115" s="5">
        <v>0.55555555555555602</v>
      </c>
      <c r="E115" s="5">
        <v>0.89655172413793105</v>
      </c>
      <c r="F115" s="14">
        <v>0.375</v>
      </c>
      <c r="G115" s="5"/>
      <c r="H115" s="4">
        <f t="shared" si="16"/>
        <v>0.45</v>
      </c>
      <c r="I115" s="5">
        <f t="shared" si="17"/>
        <v>0.266666666666667</v>
      </c>
      <c r="J115" s="5">
        <f t="shared" si="18"/>
        <v>0.3</v>
      </c>
      <c r="K115" s="5">
        <f t="shared" si="19"/>
        <v>0.55555555555555602</v>
      </c>
      <c r="L115" s="5">
        <f t="shared" si="20"/>
        <v>0.8125</v>
      </c>
      <c r="M115" s="5">
        <f t="shared" si="21"/>
        <v>0.89655172413793105</v>
      </c>
      <c r="N115" s="5">
        <f t="shared" si="22"/>
        <v>0.5</v>
      </c>
      <c r="O115" s="14">
        <f t="shared" si="23"/>
        <v>0.375</v>
      </c>
    </row>
    <row r="116" spans="1:15" x14ac:dyDescent="0.3">
      <c r="A116" s="12" t="s">
        <v>13</v>
      </c>
      <c r="B116" s="5"/>
      <c r="C116" s="5">
        <v>0.66666666666666696</v>
      </c>
      <c r="D116" s="5">
        <v>0.33333333333333298</v>
      </c>
      <c r="E116" s="5">
        <v>0.77419354838709697</v>
      </c>
      <c r="F116" s="14">
        <v>0.476190476190476</v>
      </c>
      <c r="G116" s="5"/>
      <c r="H116" s="4">
        <f t="shared" si="16"/>
        <v>0.45</v>
      </c>
      <c r="I116" s="5">
        <f t="shared" si="17"/>
        <v>0.66666666666666696</v>
      </c>
      <c r="J116" s="5">
        <f t="shared" si="18"/>
        <v>0.3</v>
      </c>
      <c r="K116" s="5">
        <f t="shared" si="19"/>
        <v>0.33333333333333298</v>
      </c>
      <c r="L116" s="5">
        <f t="shared" si="20"/>
        <v>0.75</v>
      </c>
      <c r="M116" s="5">
        <f t="shared" si="21"/>
        <v>0.77419354838709697</v>
      </c>
      <c r="N116" s="5">
        <f t="shared" si="22"/>
        <v>0.372</v>
      </c>
      <c r="O116" s="14">
        <f t="shared" si="23"/>
        <v>0.476190476190476</v>
      </c>
    </row>
    <row r="117" spans="1:15" x14ac:dyDescent="0.3">
      <c r="A117" s="12" t="s">
        <v>14</v>
      </c>
      <c r="B117" s="5"/>
      <c r="C117" s="5">
        <v>0.81481481481481499</v>
      </c>
      <c r="D117" s="5">
        <v>0.476190476190476</v>
      </c>
      <c r="E117" s="5">
        <v>0.82352941176470595</v>
      </c>
      <c r="F117" s="14">
        <v>0.52173913043478204</v>
      </c>
      <c r="G117" s="5"/>
      <c r="H117" s="4">
        <f t="shared" si="16"/>
        <v>0.486363636363636</v>
      </c>
      <c r="I117" s="5">
        <f t="shared" si="17"/>
        <v>0.81481481481481499</v>
      </c>
      <c r="J117" s="5">
        <f t="shared" si="18"/>
        <v>0.3</v>
      </c>
      <c r="K117" s="5">
        <f t="shared" si="19"/>
        <v>0.476190476190476</v>
      </c>
      <c r="L117" s="5">
        <f t="shared" si="20"/>
        <v>0.77777777777777801</v>
      </c>
      <c r="M117" s="5">
        <f t="shared" si="21"/>
        <v>0.82352941176470595</v>
      </c>
      <c r="N117" s="5">
        <f t="shared" si="22"/>
        <v>0.34499999999999997</v>
      </c>
      <c r="O117" s="14">
        <f t="shared" si="23"/>
        <v>0.52173913043478204</v>
      </c>
    </row>
    <row r="118" spans="1:15" x14ac:dyDescent="0.3">
      <c r="A118" s="12" t="s">
        <v>15</v>
      </c>
      <c r="B118" s="5"/>
      <c r="C118" s="5">
        <v>0.88888888888888895</v>
      </c>
      <c r="D118" s="5">
        <v>0.63636363636363602</v>
      </c>
      <c r="E118" s="5">
        <v>0.88888888888888895</v>
      </c>
      <c r="F118" s="14">
        <v>0.33333333333333298</v>
      </c>
      <c r="G118" s="5"/>
      <c r="H118" s="4">
        <f t="shared" si="16"/>
        <v>0.49166666666666697</v>
      </c>
      <c r="I118" s="5">
        <f t="shared" si="17"/>
        <v>0.88888888888888895</v>
      </c>
      <c r="J118" s="5">
        <f t="shared" si="18"/>
        <v>0.3</v>
      </c>
      <c r="K118" s="5">
        <f t="shared" si="19"/>
        <v>0.63636363636363602</v>
      </c>
      <c r="L118" s="5">
        <f t="shared" si="20"/>
        <v>1</v>
      </c>
      <c r="M118" s="5">
        <f t="shared" si="21"/>
        <v>0.88888888888888895</v>
      </c>
      <c r="N118" s="5">
        <f t="shared" si="22"/>
        <v>0.3</v>
      </c>
      <c r="O118" s="14">
        <f t="shared" si="23"/>
        <v>0.33333333333333298</v>
      </c>
    </row>
    <row r="119" spans="1:15" x14ac:dyDescent="0.3">
      <c r="A119" s="12" t="s">
        <v>16</v>
      </c>
      <c r="B119" s="5"/>
      <c r="C119" s="5">
        <v>0.25</v>
      </c>
      <c r="D119" s="5"/>
      <c r="E119" s="5"/>
      <c r="F119" s="14"/>
      <c r="G119" s="5"/>
      <c r="H119" s="4">
        <f t="shared" si="16"/>
        <v>0.5</v>
      </c>
      <c r="I119" s="5">
        <f t="shared" si="17"/>
        <v>0.25</v>
      </c>
      <c r="J119" s="5" t="str">
        <f t="shared" si="18"/>
        <v/>
      </c>
      <c r="K119" s="5" t="str">
        <f t="shared" si="19"/>
        <v/>
      </c>
      <c r="L119" s="5" t="str">
        <f t="shared" si="20"/>
        <v/>
      </c>
      <c r="M119" s="5" t="str">
        <f t="shared" si="21"/>
        <v/>
      </c>
      <c r="N119" s="5" t="str">
        <f t="shared" si="22"/>
        <v/>
      </c>
      <c r="O119" s="14" t="str">
        <f t="shared" si="23"/>
        <v/>
      </c>
    </row>
    <row r="120" spans="1:15" x14ac:dyDescent="0.3">
      <c r="A120" s="12" t="s">
        <v>17</v>
      </c>
      <c r="B120" s="5"/>
      <c r="C120" s="5">
        <v>0.36363636363636398</v>
      </c>
      <c r="D120" s="5"/>
      <c r="E120" s="5">
        <v>1</v>
      </c>
      <c r="F120" s="14"/>
      <c r="G120" s="5"/>
      <c r="H120" s="4">
        <f t="shared" si="16"/>
        <v>0.55000000000000004</v>
      </c>
      <c r="I120" s="5">
        <f t="shared" si="17"/>
        <v>0.36363636363636398</v>
      </c>
      <c r="J120" s="5" t="str">
        <f t="shared" si="18"/>
        <v/>
      </c>
      <c r="K120" s="5" t="str">
        <f t="shared" si="19"/>
        <v/>
      </c>
      <c r="L120" s="5">
        <f t="shared" si="20"/>
        <v>1</v>
      </c>
      <c r="M120" s="5">
        <f t="shared" si="21"/>
        <v>1</v>
      </c>
      <c r="N120" s="5" t="str">
        <f t="shared" si="22"/>
        <v/>
      </c>
      <c r="O120" s="14" t="str">
        <f t="shared" si="23"/>
        <v/>
      </c>
    </row>
    <row r="121" spans="1:15" x14ac:dyDescent="0.3">
      <c r="A121" s="12" t="s">
        <v>18</v>
      </c>
      <c r="B121" s="5"/>
      <c r="C121" s="5">
        <v>0.85714285714285698</v>
      </c>
      <c r="D121" s="5">
        <v>0.66666666666666696</v>
      </c>
      <c r="E121" s="5">
        <v>0.96969696969696995</v>
      </c>
      <c r="F121" s="14">
        <v>0.66666666666666696</v>
      </c>
      <c r="G121" s="5"/>
      <c r="H121" s="4">
        <f t="shared" si="16"/>
        <v>0.47499999999999998</v>
      </c>
      <c r="I121" s="5">
        <f t="shared" si="17"/>
        <v>0.85714285714285698</v>
      </c>
      <c r="J121" s="5">
        <f t="shared" si="18"/>
        <v>0.3</v>
      </c>
      <c r="K121" s="5">
        <f t="shared" si="19"/>
        <v>0.66666666666666696</v>
      </c>
      <c r="L121" s="5">
        <f t="shared" si="20"/>
        <v>0.94117647058823495</v>
      </c>
      <c r="M121" s="5">
        <f t="shared" si="21"/>
        <v>0.96969696969696995</v>
      </c>
      <c r="N121" s="5">
        <f t="shared" si="22"/>
        <v>0.5</v>
      </c>
      <c r="O121" s="14">
        <f t="shared" si="23"/>
        <v>0.66666666666666696</v>
      </c>
    </row>
    <row r="122" spans="1:15" x14ac:dyDescent="0.3">
      <c r="A122" s="12" t="s">
        <v>19</v>
      </c>
      <c r="B122" s="5"/>
      <c r="C122" s="5"/>
      <c r="D122" s="5">
        <v>0.52941176470588203</v>
      </c>
      <c r="E122" s="5">
        <v>0.78048780487804903</v>
      </c>
      <c r="F122" s="14">
        <v>0.148148148148148</v>
      </c>
      <c r="G122" s="5"/>
      <c r="H122" s="4" t="str">
        <f t="shared" si="16"/>
        <v/>
      </c>
      <c r="I122" s="5" t="str">
        <f t="shared" si="17"/>
        <v/>
      </c>
      <c r="J122" s="5">
        <f t="shared" si="18"/>
        <v>0.3</v>
      </c>
      <c r="K122" s="5">
        <f t="shared" si="19"/>
        <v>0.52941176470588203</v>
      </c>
      <c r="L122" s="5">
        <f t="shared" si="20"/>
        <v>1</v>
      </c>
      <c r="M122" s="5">
        <f t="shared" si="21"/>
        <v>0.78048780487804903</v>
      </c>
      <c r="N122" s="5">
        <f t="shared" si="22"/>
        <v>0.5</v>
      </c>
      <c r="O122" s="14">
        <f t="shared" si="23"/>
        <v>0.148148148148148</v>
      </c>
    </row>
    <row r="123" spans="1:15" x14ac:dyDescent="0.3">
      <c r="A123" s="12" t="s">
        <v>20</v>
      </c>
      <c r="B123" s="5"/>
      <c r="C123" s="5"/>
      <c r="D123" s="5">
        <v>0.58823529411764697</v>
      </c>
      <c r="E123" s="5">
        <v>0.8</v>
      </c>
      <c r="F123" s="14">
        <v>0.15384615384615399</v>
      </c>
      <c r="G123" s="5"/>
      <c r="H123" s="4" t="str">
        <f t="shared" si="16"/>
        <v/>
      </c>
      <c r="I123" s="5" t="str">
        <f t="shared" si="17"/>
        <v/>
      </c>
      <c r="J123" s="5">
        <f t="shared" si="18"/>
        <v>0.3</v>
      </c>
      <c r="K123" s="5">
        <f t="shared" si="19"/>
        <v>0.58823529411764697</v>
      </c>
      <c r="L123" s="5">
        <f t="shared" si="20"/>
        <v>1</v>
      </c>
      <c r="M123" s="5">
        <f t="shared" si="21"/>
        <v>0.8</v>
      </c>
      <c r="N123" s="5">
        <f t="shared" si="22"/>
        <v>0.5</v>
      </c>
      <c r="O123" s="14">
        <f t="shared" si="23"/>
        <v>0.15384615384615399</v>
      </c>
    </row>
    <row r="124" spans="1:15" x14ac:dyDescent="0.3">
      <c r="A124" s="12" t="s">
        <v>21</v>
      </c>
      <c r="B124" s="5"/>
      <c r="C124" s="5"/>
      <c r="D124" s="5"/>
      <c r="E124" s="5">
        <v>0.27272727272727298</v>
      </c>
      <c r="F124" s="14">
        <v>0.19047619047618999</v>
      </c>
      <c r="G124" s="5"/>
      <c r="H124" s="4" t="str">
        <f t="shared" si="16"/>
        <v/>
      </c>
      <c r="I124" s="5" t="str">
        <f t="shared" si="17"/>
        <v/>
      </c>
      <c r="J124" s="5" t="str">
        <f t="shared" si="18"/>
        <v/>
      </c>
      <c r="K124" s="5" t="str">
        <f t="shared" si="19"/>
        <v/>
      </c>
      <c r="L124" s="5">
        <f t="shared" si="20"/>
        <v>1</v>
      </c>
      <c r="M124" s="5">
        <f t="shared" si="21"/>
        <v>0.27272727272727298</v>
      </c>
      <c r="N124" s="5">
        <f t="shared" si="22"/>
        <v>0.5</v>
      </c>
      <c r="O124" s="14">
        <f t="shared" si="23"/>
        <v>0.19047619047618999</v>
      </c>
    </row>
    <row r="125" spans="1:15" x14ac:dyDescent="0.3">
      <c r="A125" s="12" t="s">
        <v>22</v>
      </c>
      <c r="B125" s="5"/>
      <c r="C125" s="5"/>
      <c r="D125" s="5"/>
      <c r="E125" s="5">
        <v>0.2</v>
      </c>
      <c r="F125" s="14">
        <v>0.4</v>
      </c>
      <c r="G125" s="5"/>
      <c r="H125" s="4" t="str">
        <f t="shared" si="16"/>
        <v/>
      </c>
      <c r="I125" s="5" t="str">
        <f t="shared" si="17"/>
        <v/>
      </c>
      <c r="J125" s="5" t="str">
        <f t="shared" si="18"/>
        <v/>
      </c>
      <c r="K125" s="5" t="str">
        <f t="shared" si="19"/>
        <v/>
      </c>
      <c r="L125" s="5">
        <f t="shared" si="20"/>
        <v>1</v>
      </c>
      <c r="M125" s="5">
        <f t="shared" si="21"/>
        <v>0.2</v>
      </c>
      <c r="N125" s="5">
        <f t="shared" si="22"/>
        <v>0.3</v>
      </c>
      <c r="O125" s="14">
        <f t="shared" si="23"/>
        <v>0.4</v>
      </c>
    </row>
    <row r="126" spans="1:15" x14ac:dyDescent="0.3">
      <c r="A126" s="12" t="s">
        <v>23</v>
      </c>
      <c r="B126" s="5"/>
      <c r="C126" s="5"/>
      <c r="D126" s="5"/>
      <c r="E126" s="5">
        <v>0.95652173913043503</v>
      </c>
      <c r="F126" s="14"/>
      <c r="G126" s="5"/>
      <c r="H126" s="4" t="str">
        <f t="shared" si="16"/>
        <v/>
      </c>
      <c r="I126" s="5" t="str">
        <f t="shared" si="17"/>
        <v/>
      </c>
      <c r="J126" s="5" t="str">
        <f t="shared" si="18"/>
        <v/>
      </c>
      <c r="K126" s="5" t="str">
        <f t="shared" si="19"/>
        <v/>
      </c>
      <c r="L126" s="5">
        <f t="shared" si="20"/>
        <v>0.91666666666666696</v>
      </c>
      <c r="M126" s="5">
        <f t="shared" si="21"/>
        <v>0.95652173913043503</v>
      </c>
      <c r="N126" s="5" t="str">
        <f t="shared" si="22"/>
        <v/>
      </c>
      <c r="O126" s="14" t="str">
        <f t="shared" si="23"/>
        <v/>
      </c>
    </row>
    <row r="127" spans="1:15" x14ac:dyDescent="0.3">
      <c r="A127" s="12" t="s">
        <v>24</v>
      </c>
      <c r="B127" s="5"/>
      <c r="C127" s="5"/>
      <c r="D127" s="5"/>
      <c r="E127" s="5">
        <v>0.11111111111111099</v>
      </c>
      <c r="F127" s="14"/>
      <c r="G127" s="5"/>
      <c r="H127" s="4" t="str">
        <f t="shared" si="16"/>
        <v/>
      </c>
      <c r="I127" s="5" t="str">
        <f t="shared" si="17"/>
        <v/>
      </c>
      <c r="J127" s="5" t="str">
        <f t="shared" si="18"/>
        <v/>
      </c>
      <c r="K127" s="5" t="str">
        <f t="shared" si="19"/>
        <v/>
      </c>
      <c r="L127" s="5">
        <f t="shared" si="20"/>
        <v>0.5</v>
      </c>
      <c r="M127" s="5">
        <f t="shared" si="21"/>
        <v>0.11111111111111099</v>
      </c>
      <c r="N127" s="5" t="str">
        <f t="shared" si="22"/>
        <v/>
      </c>
      <c r="O127" s="14" t="str">
        <f t="shared" si="23"/>
        <v/>
      </c>
    </row>
    <row r="128" spans="1:15" x14ac:dyDescent="0.3">
      <c r="A128" s="12" t="s">
        <v>25</v>
      </c>
      <c r="B128" s="5"/>
      <c r="C128" s="5"/>
      <c r="D128" s="5"/>
      <c r="E128" s="5">
        <v>6.4516129032258104E-2</v>
      </c>
      <c r="F128" s="14"/>
      <c r="G128" s="5"/>
      <c r="H128" s="4" t="str">
        <f t="shared" si="16"/>
        <v/>
      </c>
      <c r="I128" s="5" t="str">
        <f t="shared" si="17"/>
        <v/>
      </c>
      <c r="J128" s="5" t="str">
        <f t="shared" si="18"/>
        <v/>
      </c>
      <c r="K128" s="5" t="str">
        <f t="shared" si="19"/>
        <v/>
      </c>
      <c r="L128" s="5">
        <f t="shared" si="20"/>
        <v>0.5</v>
      </c>
      <c r="M128" s="5">
        <f t="shared" si="21"/>
        <v>6.4516129032258104E-2</v>
      </c>
      <c r="N128" s="5" t="str">
        <f t="shared" si="22"/>
        <v/>
      </c>
      <c r="O128" s="14" t="str">
        <f t="shared" si="23"/>
        <v/>
      </c>
    </row>
    <row r="129" spans="1:15" x14ac:dyDescent="0.3">
      <c r="A129" s="12" t="s">
        <v>26</v>
      </c>
      <c r="B129" s="5"/>
      <c r="C129" s="5"/>
      <c r="D129" s="5"/>
      <c r="E129" s="5">
        <v>0.66666666666666696</v>
      </c>
      <c r="F129" s="14"/>
      <c r="G129" s="5"/>
      <c r="H129" s="4" t="str">
        <f t="shared" si="16"/>
        <v/>
      </c>
      <c r="I129" s="5" t="str">
        <f t="shared" si="17"/>
        <v/>
      </c>
      <c r="J129" s="5" t="str">
        <f t="shared" si="18"/>
        <v/>
      </c>
      <c r="K129" s="5" t="str">
        <f t="shared" si="19"/>
        <v/>
      </c>
      <c r="L129" s="5">
        <f t="shared" si="20"/>
        <v>1</v>
      </c>
      <c r="M129" s="5">
        <f t="shared" si="21"/>
        <v>0.66666666666666696</v>
      </c>
      <c r="N129" s="5" t="str">
        <f t="shared" si="22"/>
        <v/>
      </c>
      <c r="O129" s="14" t="str">
        <f t="shared" si="23"/>
        <v/>
      </c>
    </row>
    <row r="130" spans="1:15" x14ac:dyDescent="0.3">
      <c r="A130" s="12" t="s">
        <v>27</v>
      </c>
      <c r="B130" s="5"/>
      <c r="C130" s="5"/>
      <c r="D130" s="5"/>
      <c r="E130" s="5"/>
      <c r="F130" s="14">
        <v>1</v>
      </c>
      <c r="G130" s="5"/>
      <c r="H130" s="4" t="str">
        <f t="shared" si="16"/>
        <v/>
      </c>
      <c r="I130" s="5" t="str">
        <f t="shared" si="17"/>
        <v/>
      </c>
      <c r="J130" s="5" t="str">
        <f t="shared" si="18"/>
        <v/>
      </c>
      <c r="K130" s="5" t="str">
        <f t="shared" si="19"/>
        <v/>
      </c>
      <c r="L130" s="5" t="str">
        <f t="shared" si="20"/>
        <v/>
      </c>
      <c r="M130" s="5" t="str">
        <f t="shared" si="21"/>
        <v/>
      </c>
      <c r="N130" s="5">
        <f t="shared" si="22"/>
        <v>0.59</v>
      </c>
      <c r="O130" s="14">
        <f t="shared" si="23"/>
        <v>1</v>
      </c>
    </row>
    <row r="131" spans="1:15" x14ac:dyDescent="0.3">
      <c r="A131" s="12" t="s">
        <v>28</v>
      </c>
      <c r="B131" s="5"/>
      <c r="C131" s="5"/>
      <c r="D131" s="5"/>
      <c r="E131" s="5"/>
      <c r="F131" s="14">
        <v>0.94736842105263197</v>
      </c>
      <c r="G131" s="5"/>
      <c r="H131" s="4" t="str">
        <f t="shared" si="16"/>
        <v/>
      </c>
      <c r="I131" s="5" t="str">
        <f t="shared" si="17"/>
        <v/>
      </c>
      <c r="J131" s="5" t="str">
        <f t="shared" si="18"/>
        <v/>
      </c>
      <c r="K131" s="5" t="str">
        <f t="shared" si="19"/>
        <v/>
      </c>
      <c r="L131" s="5" t="str">
        <f t="shared" si="20"/>
        <v/>
      </c>
      <c r="M131" s="5" t="str">
        <f t="shared" si="21"/>
        <v/>
      </c>
      <c r="N131" s="5">
        <f t="shared" si="22"/>
        <v>0.46666666666666701</v>
      </c>
      <c r="O131" s="14">
        <f t="shared" si="23"/>
        <v>0.94736842105263197</v>
      </c>
    </row>
    <row r="132" spans="1:15" x14ac:dyDescent="0.3">
      <c r="A132" s="12" t="s">
        <v>29</v>
      </c>
      <c r="B132" s="5"/>
      <c r="C132" s="5"/>
      <c r="D132" s="5"/>
      <c r="E132" s="5"/>
      <c r="F132" s="14">
        <v>0.133333333333333</v>
      </c>
      <c r="G132" s="5"/>
      <c r="H132" s="4" t="str">
        <f t="shared" si="16"/>
        <v/>
      </c>
      <c r="I132" s="5" t="str">
        <f t="shared" si="17"/>
        <v/>
      </c>
      <c r="J132" s="5" t="str">
        <f t="shared" si="18"/>
        <v/>
      </c>
      <c r="K132" s="5" t="str">
        <f t="shared" si="19"/>
        <v/>
      </c>
      <c r="L132" s="5" t="str">
        <f t="shared" si="20"/>
        <v/>
      </c>
      <c r="M132" s="5" t="str">
        <f t="shared" si="21"/>
        <v/>
      </c>
      <c r="N132" s="5">
        <f t="shared" si="22"/>
        <v>0.39</v>
      </c>
      <c r="O132" s="14">
        <f t="shared" si="23"/>
        <v>0.133333333333333</v>
      </c>
    </row>
    <row r="133" spans="1:15" x14ac:dyDescent="0.3">
      <c r="A133" s="12" t="s">
        <v>30</v>
      </c>
      <c r="B133" s="5"/>
      <c r="C133" s="5"/>
      <c r="D133" s="5"/>
      <c r="E133" s="5"/>
      <c r="F133" s="14">
        <v>0.11764705882352899</v>
      </c>
      <c r="G133" s="5"/>
      <c r="H133" s="4" t="str">
        <f t="shared" si="16"/>
        <v/>
      </c>
      <c r="I133" s="5" t="str">
        <f t="shared" si="17"/>
        <v/>
      </c>
      <c r="J133" s="5" t="str">
        <f t="shared" si="18"/>
        <v/>
      </c>
      <c r="K133" s="5" t="str">
        <f t="shared" si="19"/>
        <v/>
      </c>
      <c r="L133" s="5" t="str">
        <f t="shared" si="20"/>
        <v/>
      </c>
      <c r="M133" s="5" t="str">
        <f t="shared" si="21"/>
        <v/>
      </c>
      <c r="N133" s="5">
        <f t="shared" si="22"/>
        <v>0.3</v>
      </c>
      <c r="O133" s="14">
        <f t="shared" si="23"/>
        <v>0.11764705882352899</v>
      </c>
    </row>
    <row r="134" spans="1:15" x14ac:dyDescent="0.3">
      <c r="A134" s="12" t="s">
        <v>31</v>
      </c>
      <c r="B134" s="5"/>
      <c r="C134" s="5"/>
      <c r="D134" s="5"/>
      <c r="E134" s="5"/>
      <c r="F134" s="14">
        <v>0.4</v>
      </c>
      <c r="G134" s="5"/>
      <c r="H134" s="4" t="str">
        <f t="shared" si="16"/>
        <v/>
      </c>
      <c r="I134" s="5" t="str">
        <f t="shared" si="17"/>
        <v/>
      </c>
      <c r="J134" s="5" t="str">
        <f t="shared" si="18"/>
        <v/>
      </c>
      <c r="K134" s="5" t="str">
        <f t="shared" si="19"/>
        <v/>
      </c>
      <c r="L134" s="5" t="str">
        <f t="shared" si="20"/>
        <v/>
      </c>
      <c r="M134" s="5" t="str">
        <f t="shared" si="21"/>
        <v/>
      </c>
      <c r="N134" s="5">
        <f t="shared" si="22"/>
        <v>0.6</v>
      </c>
      <c r="O134" s="14">
        <f t="shared" si="23"/>
        <v>0.4</v>
      </c>
    </row>
    <row r="135" spans="1:15" x14ac:dyDescent="0.3">
      <c r="A135" s="12" t="s">
        <v>32</v>
      </c>
      <c r="B135" s="5"/>
      <c r="C135" s="5"/>
      <c r="D135" s="5"/>
      <c r="E135" s="5"/>
      <c r="F135" s="14">
        <v>0.85714285714285698</v>
      </c>
      <c r="G135" s="5"/>
      <c r="H135" s="6" t="str">
        <f t="shared" si="16"/>
        <v/>
      </c>
      <c r="I135" s="7" t="str">
        <f t="shared" si="17"/>
        <v/>
      </c>
      <c r="J135" s="7" t="str">
        <f t="shared" si="18"/>
        <v/>
      </c>
      <c r="K135" s="7" t="str">
        <f t="shared" si="19"/>
        <v/>
      </c>
      <c r="L135" s="7" t="str">
        <f t="shared" si="20"/>
        <v/>
      </c>
      <c r="M135" s="7" t="str">
        <f t="shared" si="21"/>
        <v/>
      </c>
      <c r="N135" s="7">
        <f t="shared" si="22"/>
        <v>0.3</v>
      </c>
      <c r="O135" s="15">
        <f t="shared" si="23"/>
        <v>0.85714285714285698</v>
      </c>
    </row>
    <row r="136" spans="1:15" ht="15.2" thickBot="1" x14ac:dyDescent="0.35">
      <c r="A136" s="16"/>
      <c r="B136" s="17"/>
      <c r="C136" s="17"/>
      <c r="D136" s="17"/>
      <c r="E136" s="17"/>
      <c r="F136" s="22"/>
      <c r="G136" s="18" t="s">
        <v>41</v>
      </c>
      <c r="H136" s="17">
        <f>CORREL(H104:H121, I104:I121)</f>
        <v>0.18770379431374018</v>
      </c>
      <c r="I136" s="19">
        <f>H136*SQRT($I$6-2)/SQRT(1 - H136^2)</f>
        <v>2.1872449136695624</v>
      </c>
      <c r="J136" s="17">
        <f>CORREL(J104:J108:J111:J112:J114:J118:J121:J123, K104:K108:K111:K112:K114:K118:K121:K123)</f>
        <v>0</v>
      </c>
      <c r="K136" s="19">
        <f>J136*SQRT($I$6-2)/SQRT(1 - J136^2)</f>
        <v>0</v>
      </c>
      <c r="L136" s="17">
        <f>CORREL(L104:L106:L109:L109:L111:L118:L120:L129, M104:M106:M109:M109:M111:M118:M120:M129)</f>
        <v>0.51085656162510373</v>
      </c>
      <c r="M136" s="19">
        <f>L136*SQRT($I$6-2)/SQRT(1 - L136^2)</f>
        <v>6.8015029422336006</v>
      </c>
      <c r="N136" s="17">
        <f>CORREL(N104:N108:N111:N112:N114:N118:N121:N125:N130:N135, O104:O108:O111:O112:O114:O118:O121:O125:O130:O135)</f>
        <v>1.7431280712389828E-2</v>
      </c>
      <c r="O136" s="20">
        <f>N136*SQRT($I$6-2)/SQRT(1 - N136^2)</f>
        <v>0.19954044423286271</v>
      </c>
    </row>
    <row r="137" spans="1:15" ht="15.2" thickTop="1" x14ac:dyDescent="0.3"/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result_perfile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mmenshchikov</cp:lastModifiedBy>
  <dcterms:created xsi:type="dcterms:W3CDTF">2017-02-15T09:06:10Z</dcterms:created>
  <dcterms:modified xsi:type="dcterms:W3CDTF">2017-02-15T09:42:36Z</dcterms:modified>
</cp:coreProperties>
</file>