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9200" windowHeight="11760" tabRatio="697" activeTab="3"/>
  </bookViews>
  <sheets>
    <sheet name="Instructions " sheetId="5" r:id="rId1"/>
    <sheet name="Key" sheetId="20" r:id="rId2"/>
    <sheet name="AIM Capture" sheetId="29" state="hidden" r:id="rId3"/>
    <sheet name="APL Compliant" sheetId="31" r:id="rId4"/>
    <sheet name="Organizational  Metrics" sheetId="35" r:id="rId5"/>
    <sheet name="Project Definied Metrics" sheetId="36" r:id="rId6"/>
    <sheet name="Project Startup Checklist" sheetId="33" r:id="rId7"/>
    <sheet name="AIM Build Deliverables" sheetId="34" r:id="rId8"/>
  </sheets>
  <externalReferences>
    <externalReference r:id="rId9"/>
  </externalReferences>
  <definedNames>
    <definedName name="_xlnm._FilterDatabase" localSheetId="2" hidden="1">'AIM Capture'!$A$3:$F$3</definedName>
    <definedName name="_xlnm._FilterDatabase" localSheetId="3" hidden="1">'APL Compliant'!$D$2:$D$161</definedName>
    <definedName name="_xlnm._FilterDatabase" localSheetId="0" hidden="1">'Instructions '!#REF!</definedName>
    <definedName name="_xlnm._FilterDatabase" localSheetId="1" hidden="1">Key!#REF!</definedName>
    <definedName name="Fred" localSheetId="5">#REF!</definedName>
    <definedName name="Fred">#REF!</definedName>
    <definedName name="_xlnm.Print_Area" localSheetId="0">'Instructions '!$A$1:$B$30</definedName>
    <definedName name="_xlnm.Print_Titles" localSheetId="1">Key!$3:$3</definedName>
  </definedNames>
  <calcPr calcId="145621"/>
</workbook>
</file>

<file path=xl/calcChain.xml><?xml version="1.0" encoding="utf-8"?>
<calcChain xmlns="http://schemas.openxmlformats.org/spreadsheetml/2006/main">
  <c r="AC16" i="35" l="1"/>
  <c r="AB16" i="35"/>
  <c r="AA16" i="35"/>
  <c r="Z16" i="35"/>
  <c r="Y16" i="35"/>
  <c r="AB6" i="36" l="1"/>
  <c r="AA6" i="36"/>
  <c r="Z6" i="36"/>
  <c r="Y6" i="36"/>
  <c r="X6" i="36"/>
  <c r="AB4" i="36"/>
  <c r="AA4" i="36"/>
  <c r="Z4" i="36"/>
  <c r="Y4" i="36"/>
  <c r="X4" i="36"/>
  <c r="AC15" i="35" l="1"/>
  <c r="AB15" i="35"/>
  <c r="AA15" i="35"/>
  <c r="Z15" i="35"/>
  <c r="Y15" i="35"/>
  <c r="AC14" i="35"/>
  <c r="AB14" i="35"/>
  <c r="AA14" i="35"/>
  <c r="Z14" i="35"/>
  <c r="Y14" i="35"/>
  <c r="AC13" i="35"/>
  <c r="AB13" i="35"/>
  <c r="AA13" i="35"/>
  <c r="Z13" i="35"/>
  <c r="Y13" i="35"/>
  <c r="AC11" i="35"/>
  <c r="AB11" i="35"/>
  <c r="AA11" i="35"/>
  <c r="Z11" i="35"/>
  <c r="Y11" i="35"/>
  <c r="AC10" i="35"/>
  <c r="AB10" i="35"/>
  <c r="AA10" i="35"/>
  <c r="Z10" i="35"/>
  <c r="Y10" i="35"/>
  <c r="AC9" i="35"/>
  <c r="AB9" i="35"/>
  <c r="AA9" i="35"/>
  <c r="Z9" i="35"/>
  <c r="Y9" i="35"/>
  <c r="AC7" i="35"/>
  <c r="AB7" i="35"/>
  <c r="AA7" i="35"/>
  <c r="Z7" i="35"/>
  <c r="Y7" i="35"/>
  <c r="AC5" i="35"/>
  <c r="AB5" i="35"/>
  <c r="AA5" i="35"/>
  <c r="Z5" i="35"/>
  <c r="Y5" i="35"/>
  <c r="AA61" i="31" l="1"/>
  <c r="AB61" i="31"/>
  <c r="AC61" i="31"/>
  <c r="AD61" i="31"/>
  <c r="AE61" i="31"/>
  <c r="AA16" i="31" l="1"/>
  <c r="AB16" i="31"/>
  <c r="AC16" i="31"/>
  <c r="AD16" i="31"/>
  <c r="AE16" i="31"/>
  <c r="AA76" i="31" l="1"/>
  <c r="AB76" i="31"/>
  <c r="AC76" i="31"/>
  <c r="AD76" i="31"/>
  <c r="AE76" i="31"/>
  <c r="AE8" i="31"/>
  <c r="AD8" i="31"/>
  <c r="AC8" i="31"/>
  <c r="AB8" i="31"/>
  <c r="AA8" i="31"/>
  <c r="AE11" i="31"/>
  <c r="AD11" i="31"/>
  <c r="AC11" i="31"/>
  <c r="AB11" i="31"/>
  <c r="AA11" i="31"/>
  <c r="AE10" i="31"/>
  <c r="AD10" i="31"/>
  <c r="AC10" i="31"/>
  <c r="AB10" i="31"/>
  <c r="AA10" i="31"/>
  <c r="AE148" i="31"/>
  <c r="AD148" i="31"/>
  <c r="AC148" i="31"/>
  <c r="AB148" i="31"/>
  <c r="AA148" i="31"/>
  <c r="AE147" i="31"/>
  <c r="AD147" i="31"/>
  <c r="AC147" i="31"/>
  <c r="AB147" i="31"/>
  <c r="AA147" i="31"/>
  <c r="AE146" i="31"/>
  <c r="AD146" i="31"/>
  <c r="AC146" i="31"/>
  <c r="AB146" i="31"/>
  <c r="AA146" i="31"/>
  <c r="AE43" i="31"/>
  <c r="AD43" i="31"/>
  <c r="AC43" i="31"/>
  <c r="AB43" i="31"/>
  <c r="AA43" i="31"/>
  <c r="AE115" i="31"/>
  <c r="AD115" i="31"/>
  <c r="AC115" i="31"/>
  <c r="AB115" i="31"/>
  <c r="AA115" i="31"/>
  <c r="AA6" i="31"/>
  <c r="AB6" i="31"/>
  <c r="AC6" i="31"/>
  <c r="AD6" i="31"/>
  <c r="AE6" i="31"/>
  <c r="AA7" i="31"/>
  <c r="AB7" i="31"/>
  <c r="AC7" i="31"/>
  <c r="AD7" i="31"/>
  <c r="AE7" i="31"/>
  <c r="AA9" i="31"/>
  <c r="AB9" i="31"/>
  <c r="AC9" i="31"/>
  <c r="AD9" i="31"/>
  <c r="AE9" i="31"/>
  <c r="AA12" i="31"/>
  <c r="AB12" i="31"/>
  <c r="AC12" i="31"/>
  <c r="AD12" i="31"/>
  <c r="AE12" i="31"/>
  <c r="AA13" i="31"/>
  <c r="AB13" i="31"/>
  <c r="AC13" i="31"/>
  <c r="AD13" i="31"/>
  <c r="AE13" i="31"/>
  <c r="AA14" i="31"/>
  <c r="AB14" i="31"/>
  <c r="AC14" i="31"/>
  <c r="AD14" i="31"/>
  <c r="AE14" i="31"/>
  <c r="AA15" i="31"/>
  <c r="AB15" i="31"/>
  <c r="AC15" i="31"/>
  <c r="AD15" i="31"/>
  <c r="AE15" i="31"/>
  <c r="AA17" i="31"/>
  <c r="AB17" i="31"/>
  <c r="AC17" i="31"/>
  <c r="AD17" i="31"/>
  <c r="AE17" i="31"/>
  <c r="AA18" i="31"/>
  <c r="AB18" i="31"/>
  <c r="AC18" i="31"/>
  <c r="AD18" i="31"/>
  <c r="AE18" i="31"/>
  <c r="AA19" i="31"/>
  <c r="AB19" i="31"/>
  <c r="AC19" i="31"/>
  <c r="AD19" i="31"/>
  <c r="AE19" i="31"/>
  <c r="AA20" i="31"/>
  <c r="AB20" i="31"/>
  <c r="AC20" i="31"/>
  <c r="AD20" i="31"/>
  <c r="AE20" i="31"/>
  <c r="AA21" i="31"/>
  <c r="AB21" i="31"/>
  <c r="AC21" i="31"/>
  <c r="AD21" i="31"/>
  <c r="AE21" i="31"/>
  <c r="AA22" i="31"/>
  <c r="AB22" i="31"/>
  <c r="AC22" i="31"/>
  <c r="AD22" i="31"/>
  <c r="AE22" i="31"/>
  <c r="AA23" i="31"/>
  <c r="AB23" i="31"/>
  <c r="AC23" i="31"/>
  <c r="AD23" i="31"/>
  <c r="AE23" i="31"/>
  <c r="AA24" i="31"/>
  <c r="AB24" i="31"/>
  <c r="AC24" i="31"/>
  <c r="AD24" i="31"/>
  <c r="AE24" i="31"/>
  <c r="AA25" i="31"/>
  <c r="AB25" i="31"/>
  <c r="AC25" i="31"/>
  <c r="AD25" i="31"/>
  <c r="AE25" i="31"/>
  <c r="AA26" i="31"/>
  <c r="AB26" i="31"/>
  <c r="AC26" i="31"/>
  <c r="AD26" i="31"/>
  <c r="AE26" i="31"/>
  <c r="AA27" i="31"/>
  <c r="AB27" i="31"/>
  <c r="AC27" i="31"/>
  <c r="AD27" i="31"/>
  <c r="AE27" i="31"/>
  <c r="AA28" i="31"/>
  <c r="AB28" i="31"/>
  <c r="AC28" i="31"/>
  <c r="AD28" i="31"/>
  <c r="AE28" i="31"/>
  <c r="AA29" i="31"/>
  <c r="AB29" i="31"/>
  <c r="AC29" i="31"/>
  <c r="AD29" i="31"/>
  <c r="AE29" i="31"/>
  <c r="AA30" i="31"/>
  <c r="AB30" i="31"/>
  <c r="AC30" i="31"/>
  <c r="AD30" i="31"/>
  <c r="AE30" i="31"/>
  <c r="AA31" i="31"/>
  <c r="AB31" i="31"/>
  <c r="AC31" i="31"/>
  <c r="AD31" i="31"/>
  <c r="AE31" i="31"/>
  <c r="AA32" i="31"/>
  <c r="AB32" i="31"/>
  <c r="AC32" i="31"/>
  <c r="AD32" i="31"/>
  <c r="AE32" i="31"/>
  <c r="AA33" i="31"/>
  <c r="AB33" i="31"/>
  <c r="AC33" i="31"/>
  <c r="AD33" i="31"/>
  <c r="AE33" i="31"/>
  <c r="AA34" i="31"/>
  <c r="AB34" i="31"/>
  <c r="AC34" i="31"/>
  <c r="AD34" i="31"/>
  <c r="AE34" i="31"/>
  <c r="AA35" i="31"/>
  <c r="AB35" i="31"/>
  <c r="AC35" i="31"/>
  <c r="AD35" i="31"/>
  <c r="AE35" i="31"/>
  <c r="AA36" i="31"/>
  <c r="AB36" i="31"/>
  <c r="AC36" i="31"/>
  <c r="AD36" i="31"/>
  <c r="AE36" i="31"/>
  <c r="AA37" i="31"/>
  <c r="AB37" i="31"/>
  <c r="AC37" i="31"/>
  <c r="AD37" i="31"/>
  <c r="AE37" i="31"/>
  <c r="AA38" i="31"/>
  <c r="AB38" i="31"/>
  <c r="AC38" i="31"/>
  <c r="AD38" i="31"/>
  <c r="AE38" i="31"/>
  <c r="AA39" i="31"/>
  <c r="AB39" i="31"/>
  <c r="AC39" i="31"/>
  <c r="AD39" i="31"/>
  <c r="AE39" i="31"/>
  <c r="AA40" i="31"/>
  <c r="AB40" i="31"/>
  <c r="AC40" i="31"/>
  <c r="AD40" i="31"/>
  <c r="AE40" i="31"/>
  <c r="AA41" i="31"/>
  <c r="AB41" i="31"/>
  <c r="AC41" i="31"/>
  <c r="AD41" i="31"/>
  <c r="AE41" i="31"/>
  <c r="AA42" i="31"/>
  <c r="AB42" i="31"/>
  <c r="AC42" i="31"/>
  <c r="AD42" i="31"/>
  <c r="AE42" i="31"/>
  <c r="AA44" i="31"/>
  <c r="AB44" i="31"/>
  <c r="AC44" i="31"/>
  <c r="AD44" i="31"/>
  <c r="AE44" i="31"/>
  <c r="AA45" i="31"/>
  <c r="AB45" i="31"/>
  <c r="AC45" i="31"/>
  <c r="AD45" i="31"/>
  <c r="AE45" i="31"/>
  <c r="AA46" i="31"/>
  <c r="AB46" i="31"/>
  <c r="AC46" i="31"/>
  <c r="AD46" i="31"/>
  <c r="AE46" i="31"/>
  <c r="AA47" i="31"/>
  <c r="AB47" i="31"/>
  <c r="AC47" i="31"/>
  <c r="AD47" i="31"/>
  <c r="AE47" i="31"/>
  <c r="AA48" i="31"/>
  <c r="AB48" i="31"/>
  <c r="AC48" i="31"/>
  <c r="AD48" i="31"/>
  <c r="AE48" i="31"/>
  <c r="AA49" i="31"/>
  <c r="AB49" i="31"/>
  <c r="AC49" i="31"/>
  <c r="AD49" i="31"/>
  <c r="AE49" i="31"/>
  <c r="AA50" i="31"/>
  <c r="AB50" i="31"/>
  <c r="AC50" i="31"/>
  <c r="AD50" i="31"/>
  <c r="AE50" i="31"/>
  <c r="AA52" i="31"/>
  <c r="AB52" i="31"/>
  <c r="AC52" i="31"/>
  <c r="AD52" i="31"/>
  <c r="AE52" i="31"/>
  <c r="AA53" i="31"/>
  <c r="AB53" i="31"/>
  <c r="AC53" i="31"/>
  <c r="AD53" i="31"/>
  <c r="AE53" i="31"/>
  <c r="AA54" i="31"/>
  <c r="AB54" i="31"/>
  <c r="AC54" i="31"/>
  <c r="AD54" i="31"/>
  <c r="AE54" i="31"/>
  <c r="AA55" i="31"/>
  <c r="AB55" i="31"/>
  <c r="AC55" i="31"/>
  <c r="AD55" i="31"/>
  <c r="AE55" i="31"/>
  <c r="AA56" i="31"/>
  <c r="AB56" i="31"/>
  <c r="AC56" i="31"/>
  <c r="AD56" i="31"/>
  <c r="AE56" i="31"/>
  <c r="AA57" i="31"/>
  <c r="AB57" i="31"/>
  <c r="AC57" i="31"/>
  <c r="AD57" i="31"/>
  <c r="AE57" i="31"/>
  <c r="AA58" i="31"/>
  <c r="AB58" i="31"/>
  <c r="AC58" i="31"/>
  <c r="AD58" i="31"/>
  <c r="AE58" i="31"/>
  <c r="AA59" i="31"/>
  <c r="AB59" i="31"/>
  <c r="AC59" i="31"/>
  <c r="AD59" i="31"/>
  <c r="AE59" i="31"/>
  <c r="AA60" i="31"/>
  <c r="AB60" i="31"/>
  <c r="AC60" i="31"/>
  <c r="AD60" i="31"/>
  <c r="AE60" i="31"/>
  <c r="AA62" i="31"/>
  <c r="AB62" i="31"/>
  <c r="AC62" i="31"/>
  <c r="AD62" i="31"/>
  <c r="AE62" i="31"/>
  <c r="AA63" i="31"/>
  <c r="AB63" i="31"/>
  <c r="AC63" i="31"/>
  <c r="AD63" i="31"/>
  <c r="AE63" i="31"/>
  <c r="AA64" i="31"/>
  <c r="AB64" i="31"/>
  <c r="AC64" i="31"/>
  <c r="AD64" i="31"/>
  <c r="AE64" i="31"/>
  <c r="AA65" i="31"/>
  <c r="AB65" i="31"/>
  <c r="AC65" i="31"/>
  <c r="AD65" i="31"/>
  <c r="AE65" i="31"/>
  <c r="AA66" i="31"/>
  <c r="AB66" i="31"/>
  <c r="AC66" i="31"/>
  <c r="AD66" i="31"/>
  <c r="AE66" i="31"/>
  <c r="AA67" i="31"/>
  <c r="AB67" i="31"/>
  <c r="AC67" i="31"/>
  <c r="AD67" i="31"/>
  <c r="AE67" i="31"/>
  <c r="AA68" i="31"/>
  <c r="AB68" i="31"/>
  <c r="AC68" i="31"/>
  <c r="AD68" i="31"/>
  <c r="AE68" i="31"/>
  <c r="AA69" i="31"/>
  <c r="AB69" i="31"/>
  <c r="AC69" i="31"/>
  <c r="AD69" i="31"/>
  <c r="AE69" i="31"/>
  <c r="AA70" i="31"/>
  <c r="AB70" i="31"/>
  <c r="AC70" i="31"/>
  <c r="AD70" i="31"/>
  <c r="AE70" i="31"/>
  <c r="AA71" i="31"/>
  <c r="AB71" i="31"/>
  <c r="AC71" i="31"/>
  <c r="AD71" i="31"/>
  <c r="AE71" i="31"/>
  <c r="AA72" i="31"/>
  <c r="AB72" i="31"/>
  <c r="AC72" i="31"/>
  <c r="AD72" i="31"/>
  <c r="AE72" i="31"/>
  <c r="AA73" i="31"/>
  <c r="AB73" i="31"/>
  <c r="AC73" i="31"/>
  <c r="AD73" i="31"/>
  <c r="AE73" i="31"/>
  <c r="AA74" i="31"/>
  <c r="AB74" i="31"/>
  <c r="AC74" i="31"/>
  <c r="AD74" i="31"/>
  <c r="AE74" i="31"/>
  <c r="AA75" i="31"/>
  <c r="AB75" i="31"/>
  <c r="AC75" i="31"/>
  <c r="AD75" i="31"/>
  <c r="AE75" i="31"/>
  <c r="AA77" i="31"/>
  <c r="AB77" i="31"/>
  <c r="AC77" i="31"/>
  <c r="AD77" i="31"/>
  <c r="AE77" i="31"/>
  <c r="AA78" i="31"/>
  <c r="AB78" i="31"/>
  <c r="AC78" i="31"/>
  <c r="AD78" i="31"/>
  <c r="AE78" i="31"/>
  <c r="AA79" i="31"/>
  <c r="AB79" i="31"/>
  <c r="AC79" i="31"/>
  <c r="AD79" i="31"/>
  <c r="AE79" i="31"/>
  <c r="AA80" i="31"/>
  <c r="AB80" i="31"/>
  <c r="AC80" i="31"/>
  <c r="AD80" i="31"/>
  <c r="AE80" i="31"/>
  <c r="AA81" i="31"/>
  <c r="AB81" i="31"/>
  <c r="AC81" i="31"/>
  <c r="AD81" i="31"/>
  <c r="AE81" i="31"/>
  <c r="AA82" i="31"/>
  <c r="AB82" i="31"/>
  <c r="AC82" i="31"/>
  <c r="AD82" i="31"/>
  <c r="AE82" i="31"/>
  <c r="AA83" i="31"/>
  <c r="AB83" i="31"/>
  <c r="AC83" i="31"/>
  <c r="AD83" i="31"/>
  <c r="AE83" i="31"/>
  <c r="AA84" i="31"/>
  <c r="AB84" i="31"/>
  <c r="AC84" i="31"/>
  <c r="AD84" i="31"/>
  <c r="AE84" i="31"/>
  <c r="AA85" i="31"/>
  <c r="AB85" i="31"/>
  <c r="AC85" i="31"/>
  <c r="AD85" i="31"/>
  <c r="AE85" i="31"/>
  <c r="AA86" i="31"/>
  <c r="AB86" i="31"/>
  <c r="AC86" i="31"/>
  <c r="AD86" i="31"/>
  <c r="AE86" i="31"/>
  <c r="AA87" i="31"/>
  <c r="AB87" i="31"/>
  <c r="AC87" i="31"/>
  <c r="AD87" i="31"/>
  <c r="AE87" i="31"/>
  <c r="AA88" i="31"/>
  <c r="AB88" i="31"/>
  <c r="AC88" i="31"/>
  <c r="AD88" i="31"/>
  <c r="AE88" i="31"/>
  <c r="AA89" i="31"/>
  <c r="AB89" i="31"/>
  <c r="AC89" i="31"/>
  <c r="AD89" i="31"/>
  <c r="AE89" i="31"/>
  <c r="AA90" i="31"/>
  <c r="AB90" i="31"/>
  <c r="AC90" i="31"/>
  <c r="AD90" i="31"/>
  <c r="AE90" i="31"/>
  <c r="AA91" i="31"/>
  <c r="AB91" i="31"/>
  <c r="AC91" i="31"/>
  <c r="AD91" i="31"/>
  <c r="AE91" i="31"/>
  <c r="AA92" i="31"/>
  <c r="AB92" i="31"/>
  <c r="AC92" i="31"/>
  <c r="AD92" i="31"/>
  <c r="AE92" i="31"/>
  <c r="AA93" i="31"/>
  <c r="AB93" i="31"/>
  <c r="AC93" i="31"/>
  <c r="AD93" i="31"/>
  <c r="AE93" i="31"/>
  <c r="AA94" i="31"/>
  <c r="AB94" i="31"/>
  <c r="AC94" i="31"/>
  <c r="AD94" i="31"/>
  <c r="AE94" i="31"/>
  <c r="AA95" i="31"/>
  <c r="AB95" i="31"/>
  <c r="AC95" i="31"/>
  <c r="AD95" i="31"/>
  <c r="AE95" i="31"/>
  <c r="AA96" i="31"/>
  <c r="AB96" i="31"/>
  <c r="AC96" i="31"/>
  <c r="AD96" i="31"/>
  <c r="AE96" i="31"/>
  <c r="AA97" i="31"/>
  <c r="AB97" i="31"/>
  <c r="AC97" i="31"/>
  <c r="AD97" i="31"/>
  <c r="AE97" i="31"/>
  <c r="AA98" i="31"/>
  <c r="AB98" i="31"/>
  <c r="AC98" i="31"/>
  <c r="AD98" i="31"/>
  <c r="AE98" i="31"/>
  <c r="AA99" i="31"/>
  <c r="AB99" i="31"/>
  <c r="AC99" i="31"/>
  <c r="AD99" i="31"/>
  <c r="AE99" i="31"/>
  <c r="AA100" i="31"/>
  <c r="AB100" i="31"/>
  <c r="AC100" i="31"/>
  <c r="AD100" i="31"/>
  <c r="AE100" i="31"/>
  <c r="AA101" i="31"/>
  <c r="AB101" i="31"/>
  <c r="AC101" i="31"/>
  <c r="AD101" i="31"/>
  <c r="AE101" i="31"/>
  <c r="AA102" i="31"/>
  <c r="AB102" i="31"/>
  <c r="AC102" i="31"/>
  <c r="AD102" i="31"/>
  <c r="AE102" i="31"/>
  <c r="AA103" i="31"/>
  <c r="AB103" i="31"/>
  <c r="AC103" i="31"/>
  <c r="AD103" i="31"/>
  <c r="AE103" i="31"/>
  <c r="AA104" i="31"/>
  <c r="AB104" i="31"/>
  <c r="AC104" i="31"/>
  <c r="AD104" i="31"/>
  <c r="AE104" i="31"/>
  <c r="AA105" i="31"/>
  <c r="AB105" i="31"/>
  <c r="AC105" i="31"/>
  <c r="AD105" i="31"/>
  <c r="AE105" i="31"/>
  <c r="AA106" i="31"/>
  <c r="AB106" i="31"/>
  <c r="AC106" i="31"/>
  <c r="AD106" i="31"/>
  <c r="AE106" i="31"/>
  <c r="AA107" i="31"/>
  <c r="AB107" i="31"/>
  <c r="AC107" i="31"/>
  <c r="AD107" i="31"/>
  <c r="AE107" i="31"/>
  <c r="AA108" i="31"/>
  <c r="AB108" i="31"/>
  <c r="AC108" i="31"/>
  <c r="AD108" i="31"/>
  <c r="AE108" i="31"/>
  <c r="AA109" i="31"/>
  <c r="AB109" i="31"/>
  <c r="AC109" i="31"/>
  <c r="AD109" i="31"/>
  <c r="AE109" i="31"/>
  <c r="AA110" i="31"/>
  <c r="AB110" i="31"/>
  <c r="AC110" i="31"/>
  <c r="AD110" i="31"/>
  <c r="AE110" i="31"/>
  <c r="AA111" i="31"/>
  <c r="AB111" i="31"/>
  <c r="AC111" i="31"/>
  <c r="AD111" i="31"/>
  <c r="AE111" i="31"/>
  <c r="AA112" i="31"/>
  <c r="AB112" i="31"/>
  <c r="AC112" i="31"/>
  <c r="AD112" i="31"/>
  <c r="AE112" i="31"/>
  <c r="AA113" i="31"/>
  <c r="AB113" i="31"/>
  <c r="AC113" i="31"/>
  <c r="AD113" i="31"/>
  <c r="AE113" i="31"/>
  <c r="AA114" i="31"/>
  <c r="AB114" i="31"/>
  <c r="AC114" i="31"/>
  <c r="AD114" i="31"/>
  <c r="AE114" i="31"/>
  <c r="AA116" i="31"/>
  <c r="AB116" i="31"/>
  <c r="AC116" i="31"/>
  <c r="AD116" i="31"/>
  <c r="AE116" i="31"/>
  <c r="AA117" i="31"/>
  <c r="AB117" i="31"/>
  <c r="AC117" i="31"/>
  <c r="AD117" i="31"/>
  <c r="AE117" i="31"/>
  <c r="AA118" i="31"/>
  <c r="AB118" i="31"/>
  <c r="AC118" i="31"/>
  <c r="AD118" i="31"/>
  <c r="AE118" i="31"/>
  <c r="AA119" i="31"/>
  <c r="AB119" i="31"/>
  <c r="AC119" i="31"/>
  <c r="AD119" i="31"/>
  <c r="AE119" i="31"/>
  <c r="AA120" i="31"/>
  <c r="AB120" i="31"/>
  <c r="AC120" i="31"/>
  <c r="AD120" i="31"/>
  <c r="AE120" i="31"/>
  <c r="AA121" i="31"/>
  <c r="AB121" i="31"/>
  <c r="AC121" i="31"/>
  <c r="AD121" i="31"/>
  <c r="AE121" i="31"/>
  <c r="AA122" i="31"/>
  <c r="AB122" i="31"/>
  <c r="AC122" i="31"/>
  <c r="AD122" i="31"/>
  <c r="AE122" i="31"/>
  <c r="AA123" i="31"/>
  <c r="AB123" i="31"/>
  <c r="AC123" i="31"/>
  <c r="AD123" i="31"/>
  <c r="AE123" i="31"/>
  <c r="AA124" i="31"/>
  <c r="AB124" i="31"/>
  <c r="AC124" i="31"/>
  <c r="AD124" i="31"/>
  <c r="AE124" i="31"/>
  <c r="AA125" i="31"/>
  <c r="AB125" i="31"/>
  <c r="AC125" i="31"/>
  <c r="AD125" i="31"/>
  <c r="AE125" i="31"/>
  <c r="AA126" i="31"/>
  <c r="AB126" i="31"/>
  <c r="AC126" i="31"/>
  <c r="AD126" i="31"/>
  <c r="AE126" i="31"/>
  <c r="AA127" i="31"/>
  <c r="AB127" i="31"/>
  <c r="AC127" i="31"/>
  <c r="AD127" i="31"/>
  <c r="AE127" i="31"/>
  <c r="AA128" i="31"/>
  <c r="AB128" i="31"/>
  <c r="AC128" i="31"/>
  <c r="AD128" i="31"/>
  <c r="AE128" i="31"/>
  <c r="AA129" i="31"/>
  <c r="AB129" i="31"/>
  <c r="AC129" i="31"/>
  <c r="AD129" i="31"/>
  <c r="AE129" i="31"/>
  <c r="AA130" i="31"/>
  <c r="AB130" i="31"/>
  <c r="AC130" i="31"/>
  <c r="AD130" i="31"/>
  <c r="AE130" i="31"/>
  <c r="AA131" i="31"/>
  <c r="AB131" i="31"/>
  <c r="AC131" i="31"/>
  <c r="AD131" i="31"/>
  <c r="AE131" i="31"/>
  <c r="AA132" i="31"/>
  <c r="AB132" i="31"/>
  <c r="AC132" i="31"/>
  <c r="AD132" i="31"/>
  <c r="AE132" i="31"/>
  <c r="AA133" i="31"/>
  <c r="AB133" i="31"/>
  <c r="AC133" i="31"/>
  <c r="AD133" i="31"/>
  <c r="AE133" i="31"/>
  <c r="AA134" i="31"/>
  <c r="AB134" i="31"/>
  <c r="AC134" i="31"/>
  <c r="AD134" i="31"/>
  <c r="AE134" i="31"/>
  <c r="AA135" i="31"/>
  <c r="AB135" i="31"/>
  <c r="AC135" i="31"/>
  <c r="AD135" i="31"/>
  <c r="AE135" i="31"/>
  <c r="AA136" i="31"/>
  <c r="AB136" i="31"/>
  <c r="AC136" i="31"/>
  <c r="AD136" i="31"/>
  <c r="AE136" i="31"/>
  <c r="AA137" i="31"/>
  <c r="AB137" i="31"/>
  <c r="AC137" i="31"/>
  <c r="AD137" i="31"/>
  <c r="AE137" i="31"/>
  <c r="AA138" i="31"/>
  <c r="AB138" i="31"/>
  <c r="AC138" i="31"/>
  <c r="AD138" i="31"/>
  <c r="AE138" i="31"/>
  <c r="AA139" i="31"/>
  <c r="AB139" i="31"/>
  <c r="AC139" i="31"/>
  <c r="AD139" i="31"/>
  <c r="AE139" i="31"/>
  <c r="AA140" i="31"/>
  <c r="AB140" i="31"/>
  <c r="AC140" i="31"/>
  <c r="AD140" i="31"/>
  <c r="AE140" i="31"/>
  <c r="AA141" i="31"/>
  <c r="AB141" i="31"/>
  <c r="AC141" i="31"/>
  <c r="AD141" i="31"/>
  <c r="AE141" i="31"/>
  <c r="AA142" i="31"/>
  <c r="AB142" i="31"/>
  <c r="AC142" i="31"/>
  <c r="AD142" i="31"/>
  <c r="AE142" i="31"/>
  <c r="AA143" i="31"/>
  <c r="AB143" i="31"/>
  <c r="AC143" i="31"/>
  <c r="AD143" i="31"/>
  <c r="AE143" i="31"/>
  <c r="AA144" i="31"/>
  <c r="AB144" i="31"/>
  <c r="AC144" i="31"/>
  <c r="AD144" i="31"/>
  <c r="AE144" i="31"/>
  <c r="AA145" i="31"/>
  <c r="AB145" i="31"/>
  <c r="AC145" i="31"/>
  <c r="AD145" i="31"/>
  <c r="AE145" i="31"/>
  <c r="AA149" i="31"/>
  <c r="AB149" i="31"/>
  <c r="AC149" i="31"/>
  <c r="AD149" i="31"/>
  <c r="AE149" i="31"/>
  <c r="AA150" i="31"/>
  <c r="AB150" i="31"/>
  <c r="AC150" i="31"/>
  <c r="AD150" i="31"/>
  <c r="AE150" i="31"/>
  <c r="AE5" i="31"/>
  <c r="AD5" i="31"/>
  <c r="AC5" i="31"/>
  <c r="AB5" i="31"/>
  <c r="AA5" i="31"/>
  <c r="AD151" i="31" l="1"/>
  <c r="AE151" i="31"/>
  <c r="AC151" i="31"/>
  <c r="AA151" i="31"/>
  <c r="AB151" i="31"/>
  <c r="F155" i="31" l="1"/>
  <c r="F157" i="31"/>
  <c r="F159" i="31"/>
  <c r="F156" i="31"/>
  <c r="F158" i="31"/>
  <c r="F161" i="31" l="1"/>
  <c r="E159" i="31" l="1"/>
  <c r="E155" i="31"/>
  <c r="E156" i="31"/>
  <c r="E157" i="31"/>
  <c r="E158" i="31"/>
</calcChain>
</file>

<file path=xl/sharedStrings.xml><?xml version="1.0" encoding="utf-8"?>
<sst xmlns="http://schemas.openxmlformats.org/spreadsheetml/2006/main" count="1231" uniqueCount="467">
  <si>
    <t>Risk List</t>
  </si>
  <si>
    <t xml:space="preserve"> </t>
  </si>
  <si>
    <t>Value</t>
  </si>
  <si>
    <t>Meaning</t>
  </si>
  <si>
    <t>4.</t>
  </si>
  <si>
    <t>3.</t>
  </si>
  <si>
    <t>2.</t>
  </si>
  <si>
    <t>1.</t>
  </si>
  <si>
    <t>Stakeholder Requests</t>
  </si>
  <si>
    <t>Column</t>
  </si>
  <si>
    <t>various</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</si>
  <si>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</si>
  <si>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</si>
  <si>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Document Control Details</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</si>
  <si>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</si>
  <si>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5.</t>
  </si>
  <si>
    <t>Doing</t>
  </si>
  <si>
    <t>Add any additional work products that will  be produced by the project.  Do not remove any work products from the list.  Instead, identify those by marking the Doing column with No.</t>
  </si>
  <si>
    <t>No</t>
  </si>
  <si>
    <t>Yes</t>
  </si>
  <si>
    <t>Test</t>
  </si>
  <si>
    <t>This  spreadsheet template includes typical values for many of the cells.  Each project should update the values in the spreadsheet to suit their project. Update the Instructions and Key as needed, also.</t>
  </si>
  <si>
    <t>Vision</t>
  </si>
  <si>
    <t>Business Case</t>
  </si>
  <si>
    <t>SUG</t>
  </si>
  <si>
    <t>These sections identify the differences from the identified source process</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</si>
  <si>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</si>
  <si>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6.</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</si>
  <si>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</si>
  <si>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Include a space in an empty cell that follows a column you'd like to narrow down without text spilling into the empty cell.  This trick has often been used in the Location/Tool column to allow the WP Kind column to be made narrow.</t>
  </si>
  <si>
    <t>??</t>
  </si>
  <si>
    <t>Not sure yet . . .</t>
  </si>
  <si>
    <t>Traceability Document</t>
  </si>
  <si>
    <t>REQ</t>
  </si>
  <si>
    <t>Business Architecture Document</t>
  </si>
  <si>
    <t>Risk</t>
  </si>
  <si>
    <t>Strategy</t>
  </si>
  <si>
    <t>Vision Document</t>
  </si>
  <si>
    <t>BPM</t>
  </si>
  <si>
    <t>Use Case Specification</t>
  </si>
  <si>
    <t>Use Case Survey Report</t>
  </si>
  <si>
    <t>Supplemental Specification</t>
  </si>
  <si>
    <t>Use Case Glossary</t>
  </si>
  <si>
    <t>Estimation Model</t>
  </si>
  <si>
    <t>Solution Architecture Document</t>
  </si>
  <si>
    <t>Alternatives &amp; Feasibility Document</t>
  </si>
  <si>
    <t>Basis of Estimates</t>
  </si>
  <si>
    <t>UCM</t>
  </si>
  <si>
    <t>Arch</t>
  </si>
  <si>
    <t>P&amp;T</t>
  </si>
  <si>
    <t>Est</t>
  </si>
  <si>
    <t>REQ, RCMD, OPT</t>
  </si>
  <si>
    <t>OPT</t>
  </si>
  <si>
    <t>RCMD</t>
  </si>
  <si>
    <t>Deviation Rational</t>
  </si>
  <si>
    <t>Tailoring Description</t>
  </si>
  <si>
    <t>Create/complete the Risk List at start up and add or update risks as they are identified or as the status changes.</t>
  </si>
  <si>
    <t xml:space="preserve">For customers that have already identified a problem area within their organization, a Target Organization Assessment is not required. </t>
  </si>
  <si>
    <t xml:space="preserve"> Initial version is created during opportunity identification and expanded as information becomes available, with a completed business case generated during the capture phase.</t>
  </si>
  <si>
    <t>May be less than 1 page for low risk projects - only Problem Statement section is required -objective is to clearly articulate the problem  in the form of an “Elevator speech”</t>
  </si>
  <si>
    <t>Capture Plan</t>
  </si>
  <si>
    <t>The purpose of the Business Architecture Document is to capture information about the customer’s business in order to better understand their business in order to articulate the problem to be solved</t>
  </si>
  <si>
    <t>The Business Analysis Model is only necessary when the problem involves changing the internal business processes of the customer’s business.</t>
  </si>
  <si>
    <t>The Business Use Case Model is only necessary when the problem involves changing the outside world’s interface to the customer’s business.</t>
  </si>
  <si>
    <t>Business Analysis Model / (tool specific)</t>
  </si>
  <si>
    <t>Business Use Case Model / Use Case Survey Report</t>
  </si>
  <si>
    <t>For each use case identified in the Use Case Survey, a list of architecturally significant scenarios is defined. An architecturally significant scenario is typically one which addresses an identified risk.</t>
  </si>
  <si>
    <t>The Use Case and Supplemental Specifications are driven by risk. That is, only those architecturally significant use cases or non-functional requirements that are unclear or perceived as risky to the development team need be elaborated or identified.</t>
  </si>
  <si>
    <t>The System Analyst may find it useful to capture a common glossary of terms used in the use case model.</t>
  </si>
  <si>
    <t>Upon completion of each iteration, an estimate (derived from the baselined use case model from that iteration) is created</t>
  </si>
  <si>
    <t>Target Organizational Assessment</t>
  </si>
  <si>
    <t xml:space="preserve">A Traceability Document Template is available for use, but is not prescribed. In particular, use of an automated tool to generate a Traceability Document/Traceability Matrix is reccommended. </t>
  </si>
  <si>
    <t>Work Breakdown Structure / VEH MS Project Template</t>
  </si>
  <si>
    <t>Stakeholder requests are business level needs and are NOT requests for technologies, systems, databases or the like. While the solution to a stakeholder request is generally a software application, we are looking for what the stakeholders need (i.e., info</t>
  </si>
  <si>
    <t>The Solution Architecture is progressively refined over the course of multiple iterations. During the first iteration (prior to ORB), solution alternatives are explored, feasibilities of each understood and an overview of the architectural model is docume</t>
  </si>
  <si>
    <t xml:space="preserve">The purpose of evaluating alternatives and feasibility is to examine the alternative methods of satisfying the requirements and to then explore the feasibility of each alternative. Part of this process may include, for example, a make/buy/modify analysis </t>
  </si>
  <si>
    <t>The Work Breakdown Structure (WBS) is the result of planning and identifying the tasks and activities, and their interdependence required to deliver a solution to the customer's problem. Generally, the tasks and activities will be entered into a project-p</t>
  </si>
  <si>
    <t>The Basis of Estimate documents the task description from the Statement of Work, pricing assumptions, criteria used to formulate the estimate, and details of the estimate. The BOE is a documented record of pertinent communications that have occurred and a</t>
  </si>
  <si>
    <t>Description</t>
  </si>
  <si>
    <t>Design</t>
  </si>
  <si>
    <t>Tailoring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</si>
  <si>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reponse when the artifact is typically required.</t>
    </r>
  </si>
  <si>
    <t>For more information on the specific work product, use the Search feature in the AIM to search for the work product name. The artifact name is the same as the template name, unless added after the /.</t>
  </si>
  <si>
    <t>This work product is required by AIM.</t>
  </si>
  <si>
    <t xml:space="preserve">This is an optional AIM work product, which should be generated depending on the business opportunity needs.   </t>
  </si>
  <si>
    <t>This is a suggested addition to the AIM work products.  It is often used by projects.  [Suggest:  change this identifier to one this is appropriate to your project.  Work Products identified as SUG can be deleted from the spreadsheet if they are not neede</t>
  </si>
  <si>
    <t>Tailored Process / AIM Development Case</t>
  </si>
  <si>
    <t>The Tailored Process identifies artifacts to be produced across the execution stages of the AIM process. The expected artifacts, the phases they are generated in and what role is responsible for the artifact are included.</t>
  </si>
  <si>
    <t>AIM Chapter</t>
  </si>
  <si>
    <t>Standard AIM Approach</t>
  </si>
  <si>
    <t>Project Plan</t>
  </si>
  <si>
    <t>Iteration Plan</t>
  </si>
  <si>
    <t>Project Management</t>
  </si>
  <si>
    <t>Requirements</t>
  </si>
  <si>
    <t>Glossary</t>
  </si>
  <si>
    <t>System-Wide Requirements</t>
  </si>
  <si>
    <t>Architecture</t>
  </si>
  <si>
    <t>Architecture Notebook</t>
  </si>
  <si>
    <t>Development</t>
  </si>
  <si>
    <t>Implementation</t>
  </si>
  <si>
    <t>Build</t>
  </si>
  <si>
    <t>Developer Test</t>
  </si>
  <si>
    <t>This artifact captures the quality attributes and constraints that have system-wide scope. It also captures system-wide functional requirements.</t>
  </si>
  <si>
    <t>A fine-grained plan describing the objectives, work assignments, and evaluation criteria for the iteration.</t>
  </si>
  <si>
    <t>This artifact gathers all of the information required to manage the project on a strategic level. Its main part consists of a coarse-grained plan, identifying project iterations and their goals.</t>
  </si>
  <si>
    <t>This artifact defines important terms used by the project. The collection of terms clarifies the vocabulary used on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</si>
  <si>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</si>
  <si>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This artifact captures the system behavior to yield an observable result of value to those who interact with the system.</t>
  </si>
  <si>
    <t>This artifact describes the rationale, assumptions, explanation, and implications of the decisions that were made in forming the architecture.</t>
  </si>
  <si>
    <t>Software code files, data files, and supporting files (such as online help files) that represent the raw parts of a system that can be built.</t>
  </si>
  <si>
    <t>An operational version of a system or part of a system that demonstrates a subset of the capabilities to be provided in the final product.</t>
  </si>
  <si>
    <t>This artifact describes the realization of required system functionality and serves as an abstraction of the source code.</t>
  </si>
  <si>
    <t>The Developer Test validates a specific aspect of an implementation element.</t>
  </si>
  <si>
    <t>Capture</t>
  </si>
  <si>
    <t xml:space="preserve">Select the work products to be generated during AIM Capture and AIM Build.   </t>
  </si>
  <si>
    <t>AIM Work Products / Template</t>
  </si>
  <si>
    <t>AIM Build Discipline</t>
  </si>
  <si>
    <t>AIM Work Products / Templates</t>
  </si>
  <si>
    <t>Plan Iteration</t>
  </si>
  <si>
    <t>Manage Iteration</t>
  </si>
  <si>
    <t>Assess Results</t>
  </si>
  <si>
    <t>Plan Configuration Management</t>
  </si>
  <si>
    <t>Perform Change Management</t>
  </si>
  <si>
    <t>Create and Verify Baseline</t>
  </si>
  <si>
    <t>Plan Project</t>
  </si>
  <si>
    <t>The purpose of the Create Baseline process is to identify and approve configuration items and to incorporate these items into a baseline.</t>
  </si>
  <si>
    <t>To help the team meet the iteration objectives and keep the project on track. Manage stakeholders' expectations as technical and practical discoveries are made during the project.</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</si>
  <si>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</si>
  <si>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</si>
  <si>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Demonstrate the value of the solution increment that was built during the iteration and apply the lessons learned to modify the project or improve the process.</t>
  </si>
  <si>
    <t>This process Identifies the Project Configuration Control Board, creates and review the project configuration management plan, and places it under configuration management.</t>
  </si>
  <si>
    <t>Change Control Procedures are implemented from the start of a software project. The purposes of these procedures are to initiate, record, review, approve, and track change requests and problem reports associated with configuration items that have been placed under Configuration Management control.</t>
  </si>
  <si>
    <t>Self Assessment Survey</t>
  </si>
  <si>
    <t>Identify and Outline Requirements</t>
  </si>
  <si>
    <t>Detail System-Wide Requirements</t>
  </si>
  <si>
    <t>Baseline Package</t>
  </si>
  <si>
    <t>The Baseline Submission Package is used to document the content (configuration items) and their location for each baseline performed on a project.</t>
  </si>
  <si>
    <t>Change Request/Problem Reports</t>
  </si>
  <si>
    <t>Configuration Management Plan</t>
  </si>
  <si>
    <t>Typically a section of the Project Plan - see the Configuration Management Plan Standard.</t>
  </si>
  <si>
    <t xml:space="preserve">The purposes of these procedures are to initiate, record, review, approve, and track change requests and problem reports associated with configuration items that have been placed under Configuration Management control. </t>
  </si>
  <si>
    <t>The solution is proposed for a problem that everybody agrees on. Stakeholders collaborate with the development team to express and document their problems, needs, and potential features for the system to be, so the project team can better understand what has to be done.</t>
  </si>
  <si>
    <t>This task describes how to identify and outline the requirements for the system so that the scope of work may be determined</t>
  </si>
  <si>
    <t>Outline the Architecture</t>
  </si>
  <si>
    <t>Refine the Architecture</t>
  </si>
  <si>
    <t>Work with the team, especially the stakeholders and the requirements team, to review the status of the Architectural Goals and Architecturally Significant Requirements and refine them as needed.</t>
  </si>
  <si>
    <t>This activity is performed to identify key architecture elements and document them in the Software Architecture Document (SAD) and/or Architecture Notebook.</t>
  </si>
  <si>
    <t>Integrate and Create Build</t>
  </si>
  <si>
    <t>Design the Solution</t>
  </si>
  <si>
    <t>Run Developer Tests</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</si>
  <si>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</si>
  <si>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To verify that the implementation works as specified.</t>
  </si>
  <si>
    <t>The purpose of this task is to produce an implementation for part of the solution (such as a class or component), or to fix one or more defects. The result is typically new or modified source code, which is referred to the implementation</t>
  </si>
  <si>
    <t xml:space="preserve">Prepare to validate an implementation element (e.g. an operation, a class, a stored procedure) through unit testing. The result is one or more new developer tests. 
Note that this does not require creating a document outside of the test environment. </t>
  </si>
  <si>
    <t xml:space="preserve">The purpose of this task is to describe the elements of the system so that they support the required behavior, are of high quality, and fit within the architecture. 
</t>
  </si>
  <si>
    <t>Create Test Cases</t>
  </si>
  <si>
    <t>Implement Tests (optional)</t>
  </si>
  <si>
    <t>Run Tests</t>
  </si>
  <si>
    <t>Customer Acceptance Testing</t>
  </si>
  <si>
    <t>Peer Review Selected Work Products</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</si>
  <si>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</si>
  <si>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</si>
  <si>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Peer Review Results</t>
  </si>
  <si>
    <t>Summarize and report peer review results to project manager.</t>
  </si>
  <si>
    <t xml:space="preserve">To achieve a shared understanding of the specific conditions that the solution must meet. 
</t>
  </si>
  <si>
    <t>To implement step-by-step Test Scripts that demonstrate the solution satisfies the requirements.</t>
  </si>
  <si>
    <t>To provide feedback to the team about how well a build satisfies the requirements.</t>
  </si>
  <si>
    <t xml:space="preserve">For the customer to officially “accept” the system. Customer sign-off takes place during this test. 
</t>
  </si>
  <si>
    <t xml:space="preserve">The purpose of performing the Peer Reviews process is to efficiently remove defects from software work products as early in the software life cycle as possible. 
</t>
  </si>
  <si>
    <t>Supplier Agreement Management</t>
  </si>
  <si>
    <t>Accept and Transition Deliverables from Supplier</t>
  </si>
  <si>
    <t>Establish Supplier Agreements</t>
  </si>
  <si>
    <t>Manage Supplier</t>
  </si>
  <si>
    <t>Supplier Evaluation Worksheet</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</si>
  <si>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</si>
  <si>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</si>
  <si>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 xml:space="preserve">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
</t>
  </si>
  <si>
    <t xml:space="preserve">This worksheet is provided to assist in developing and prioritizing the requirements, and then evaluating suppliers against the requirements. 
</t>
  </si>
  <si>
    <t>Security</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</si>
  <si>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</si>
  <si>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</si>
  <si>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</si>
  <si>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Monitor Supplier Security Plan</t>
  </si>
  <si>
    <t>To monitor the supplier’s activities and work products to ensure identified risks are used to support the development of the system requirements, including security requirements, and a security concept of operations (strategy).</t>
  </si>
  <si>
    <t>Process Residual Risk Letter</t>
  </si>
  <si>
    <t>Identify residual risks that remain in the system and obtain approvals. Internally, the Chief Security Officer and the Program Manager must review and approve the residual risks prior to submitting them to the customer for approval.</t>
  </si>
  <si>
    <t>Create, Review/Update Security Requirements</t>
  </si>
  <si>
    <t>Identify the security risks and requirements that may lead to architecture and design trade-offs during system development and ensure they are documented appropriately.</t>
  </si>
  <si>
    <t xml:space="preserve">Evaluate Code for Security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</si>
  <si>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</si>
  <si>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</si>
  <si>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</si>
  <si>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</si>
  <si>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</si>
  <si>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</si>
  <si>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</si>
  <si>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Application Security Risk &amp; Requirements</t>
  </si>
  <si>
    <t>Application Threat Modeling</t>
  </si>
  <si>
    <t>Applications Service Providers Response for Security Requirements</t>
  </si>
  <si>
    <t>Residual Risk Letter</t>
  </si>
  <si>
    <t xml:space="preserve">Documents the outstanding risks for customer approval </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</si>
  <si>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</si>
  <si>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SAM</t>
  </si>
  <si>
    <t>Decision Log</t>
  </si>
  <si>
    <t xml:space="preserve"> Used to capture the results of a formal decision - to document an important or critical decision which the project needs to resolve. </t>
  </si>
  <si>
    <t>For the project to understand its status as compared to business goals and to provide feed back to management and governance activities.</t>
  </si>
  <si>
    <t>Audit Worksheet</t>
  </si>
  <si>
    <t>Governance</t>
  </si>
  <si>
    <t xml:space="preserve">Template as input and work product used to conduct and report the results of governance audits.
</t>
  </si>
  <si>
    <t>Corrective Action Plans</t>
  </si>
  <si>
    <r>
      <t xml:space="preserve">Corrective actions lead to project </t>
    </r>
    <r>
      <rPr>
        <b/>
        <sz val="10"/>
        <color rgb="FF0000FF"/>
        <rFont val="Arial"/>
        <family val="2"/>
      </rPr>
      <t>continuous</t>
    </r>
    <r>
      <rPr>
        <sz val="10"/>
        <rFont val="Arial"/>
        <family val="2"/>
      </rPr>
      <t xml:space="preserve"> improvement and address potential risks of delivery.</t>
    </r>
  </si>
  <si>
    <t>Governance Report</t>
  </si>
  <si>
    <t>Modified</t>
  </si>
  <si>
    <t>The work product is produced or the task is being performed.</t>
  </si>
  <si>
    <t>The work product is being produced, but will deviate from the standards or the task is being performed but will deviate from the process.</t>
  </si>
  <si>
    <t>The work product is not produced or the task is not performed.</t>
  </si>
  <si>
    <t>IF the entry is Required (REQ in the "RCMD, REQ, OPT" column) and you have Modified or No for the "Doing" column, an explanation of your justification is required here.  Only entered if the work product or task deviates from the AIM process.  The entered comment identifies the deviation.</t>
  </si>
  <si>
    <t>Traceability Matrix</t>
  </si>
  <si>
    <t>Understand and Communicate Project Performance</t>
  </si>
  <si>
    <t>To collect, analyze and report on project performance using measurements</t>
  </si>
  <si>
    <t>[Measurements]</t>
  </si>
  <si>
    <t>[Meeting and Review Records]</t>
  </si>
  <si>
    <t>Decision Analysis and Resolution</t>
  </si>
  <si>
    <t xml:space="preserve">Used to capture the results of a formal decision. To document an important or critical decision which the project needs to resolve. 
 </t>
  </si>
  <si>
    <t>Develop Vision</t>
  </si>
  <si>
    <t>Detail Use Case Specifications</t>
  </si>
  <si>
    <t>Create Developer Tests</t>
  </si>
  <si>
    <t>Develop Solution</t>
  </si>
  <si>
    <t>n/a</t>
  </si>
  <si>
    <t>Total</t>
  </si>
  <si>
    <t xml:space="preserve">Requirements Traceability is concerned with documenting the relationships between requirements and other development artifacts. Its purpose is to facilitate the understanding of product under development and its artifact,  and enables the ability to manage change.
</t>
  </si>
  <si>
    <t>This document, used to outline planned process tasks, artifacts and measures to be generated &amp; managed for the project.</t>
  </si>
  <si>
    <t>Projects need to keep records for multiple reasons, including communication, tracking of issues action items, document or milestone approvals, and historical data for potential issues/questions.</t>
  </si>
  <si>
    <t>Configuration Management</t>
  </si>
  <si>
    <t>EXPECT</t>
  </si>
  <si>
    <t>RCMD, REQ, OPT, EXPECT</t>
  </si>
  <si>
    <t>Recommended, Required, Optional, or Expected</t>
  </si>
  <si>
    <t xml:space="preserve">This is a recommended AIM work product or measure, which should be generated but it is not required.  </t>
  </si>
  <si>
    <t>This is an expected measure which should be a natural byproduct of normal organizational standard operating procedures (e.g., the effort meaures are a natural byproduct of performing standard organizational timekeeping procedures).</t>
  </si>
  <si>
    <t>Mod</t>
  </si>
  <si>
    <t>Work Items List</t>
  </si>
  <si>
    <t>Created during Inception</t>
  </si>
  <si>
    <t>Created for each iteration as the detailed plan for that iteartion with task assignments.</t>
  </si>
  <si>
    <t>Engineering Design Document</t>
  </si>
  <si>
    <t xml:space="preserve">The EDD explains how the systems interoperate with the production environment without impacting current security posture and/or operations. 
Document details the application/system’s operational requirements and associated configuration items necessary to help Verizon Network Operations Center (NOC) manage mission-critical systems and applications throughout the life cycle. 
</t>
  </si>
  <si>
    <t>Test Log</t>
  </si>
  <si>
    <t>This artifact collects the raw output that is captured during a unique run of one or more tests for a single test cycle run.</t>
  </si>
  <si>
    <t>Requirements Model</t>
  </si>
  <si>
    <t>This artifact presents an overview of the intended behavior of the system. It is the basis for agreement between stakeholders and the project team in regards to the intended functionality of the system. It also guides various tasks in the software development lifecycle.</t>
  </si>
  <si>
    <t>Provide information about application threats to the overall Risk Assessment process and resulting Security Risk &amp; Requirements document.</t>
  </si>
  <si>
    <t xml:space="preserve">Acceptable Risks and Safeguards Audit Spreadsheet </t>
  </si>
  <si>
    <t>This spreadsheet is used to facilitate identification of security risks</t>
  </si>
  <si>
    <t>Work Breakdown Structure</t>
  </si>
  <si>
    <t>Lessons Learned</t>
  </si>
  <si>
    <t>Used to record lessons learned and future recommendations.</t>
  </si>
  <si>
    <t>Contractual Agreement</t>
  </si>
  <si>
    <t>A legally enforceable agreement between two or more individuals or entities that confers rights and duties on the parties.</t>
  </si>
  <si>
    <t>Life Cycle Selection Worksheet</t>
  </si>
  <si>
    <t xml:space="preserve">Review and Audit Projects </t>
  </si>
  <si>
    <t>Include planning for Governance Process audits for each phase, i.e. a minimum of 4 process audits or as agreed to by Sr. Engineering Management.</t>
  </si>
  <si>
    <t xml:space="preserve">Include planning for Formal Baselines and Baseline Audits at the end of each Phase, i.e. a minimum of 4 or as agreed to by Sr. Engineering Management. </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</si>
  <si>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</si>
  <si>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Include planning for Self Assessment Surveys &amp; Manager Approval in each iteration or as agreed to by Sr. Engineering Management.</t>
  </si>
  <si>
    <t>Architecture Review Board</t>
  </si>
  <si>
    <t xml:space="preserve">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
</t>
  </si>
  <si>
    <t>AIM Build Process Level</t>
  </si>
  <si>
    <t>Level 1</t>
  </si>
  <si>
    <t>Level 2</t>
  </si>
  <si>
    <t>Level 3</t>
  </si>
  <si>
    <t>Level 4</t>
  </si>
  <si>
    <t xml:space="preserve">High Risk AIM Build Compliant - CMMI Level 3 plus extra reviews, checks &amp; audits. </t>
  </si>
  <si>
    <t>Standard AIM Build Compliant - CMMI Level 3 appraised</t>
  </si>
  <si>
    <t>Basic AIM Build - Project Planning, Configuration Management and Process checks with Security.</t>
  </si>
  <si>
    <t>AIM  Build approximately CMMI Level 2, with Security</t>
  </si>
  <si>
    <t>Project Start Up</t>
  </si>
  <si>
    <t>Review BOEs vs. Allocated Technical Requirements</t>
  </si>
  <si>
    <t>Review Proposed/Committed Technical Team allocation and Staffing Plan</t>
  </si>
  <si>
    <t>Understand subcontracting and technical teaming approach - get copy of technical subcontractor SOW(s)</t>
  </si>
  <si>
    <t>Plan Project - Review &amp; Validate Technical Project Scope</t>
  </si>
  <si>
    <t>Either as sub-site of Program site or stand-alone</t>
  </si>
  <si>
    <t>Use AIM Build Template site - create with Template or copy components</t>
  </si>
  <si>
    <t>Create Technical Vision Statement from Requirements/Technical Solution/BOEs/Staffing Plan</t>
  </si>
  <si>
    <t>Review Allocated Technical Requirements - from/with Program Manager</t>
  </si>
  <si>
    <t>Review Proposed Technical Solution - from/with Solution Architect</t>
  </si>
  <si>
    <t>Identify Key Milestone Dates and commitments</t>
  </si>
  <si>
    <t>Project Tracking/Reporting/Communications</t>
  </si>
  <si>
    <t>Use of function codes</t>
  </si>
  <si>
    <t xml:space="preserve">Add WBS levels with Finance </t>
  </si>
  <si>
    <t>Determine if more granular timekeeping data is needed for tracking &amp; reporting</t>
  </si>
  <si>
    <t>Identify key metrics for performance measurement and analysis (document in Project Plan)</t>
  </si>
  <si>
    <t xml:space="preserve">Release Dates &amp; Deployment Plans </t>
  </si>
  <si>
    <t>Iteration Plans - High Level requirements allocated to Iterations</t>
  </si>
  <si>
    <t>Incorporate Key Milestones</t>
  </si>
  <si>
    <t>Verify expectations for status reporting and project updates</t>
  </si>
  <si>
    <t>Requirements Management Process</t>
  </si>
  <si>
    <t>Configuration Management Process &amp; CCB set up</t>
  </si>
  <si>
    <t>Start acquisition process if Engineering Team does not already have required tools.</t>
  </si>
  <si>
    <t>Select/Define Tools &amp; Environments for Engineering</t>
  </si>
  <si>
    <t>Development - Test - Staging - Production (Environment &amp; Tools Selected/Defined)</t>
  </si>
  <si>
    <t>Testing &amp; Defect Handling Process</t>
  </si>
  <si>
    <t>Create/Update High Level Project Schedule (Select &amp; Tailor Lifecycle - see standards &amp; constraints)</t>
  </si>
  <si>
    <t xml:space="preserve">Review financial WBS - with Program Manger </t>
  </si>
  <si>
    <t>Communicate time keeping rules to technical team.</t>
  </si>
  <si>
    <t>Initial Risk Identification, Analysis, Planning, and Mitigation</t>
  </si>
  <si>
    <t>Security - ISSO assigned</t>
  </si>
  <si>
    <t>Idenfity required standards &amp; constraints - ISO, CMMI, FISMA, EVM, . . .</t>
  </si>
  <si>
    <t>IT Account Manager assigned</t>
  </si>
  <si>
    <t>Other Activities</t>
  </si>
  <si>
    <t xml:space="preserve">Review Concept of Operations &amp; Production Environment </t>
  </si>
  <si>
    <t>Team Expectations</t>
  </si>
  <si>
    <t>Clarify and get agreement on following and follow through on commitments</t>
  </si>
  <si>
    <t>Clarify and get agreement on keeping, plan, schedule and estimate to complete current</t>
  </si>
  <si>
    <t>Clarify and get agreement on accurate &amp; timely time, risk, and issue reporting</t>
  </si>
  <si>
    <t>Review core values and approach to effective collaboration</t>
  </si>
  <si>
    <t>☑</t>
  </si>
  <si>
    <t>☐</t>
  </si>
  <si>
    <t>Process Governance Audit - at least 1, approx. 20 hrs Auditor time charged to program - 4 hours program staff support of audit.</t>
  </si>
  <si>
    <t>Plan for Process Governance (CMMI L3 requirement)</t>
  </si>
  <si>
    <t>Verify Deployment Approach from Architecture is incorporated and time is scheduled.</t>
  </si>
  <si>
    <t>Verify Project/Sub-Project Integration is addressed in CCB, RM and Testing.</t>
  </si>
  <si>
    <t xml:space="preserve">Standard Impact Assessments address cross sub-project impacts </t>
  </si>
  <si>
    <t>Traceability Matrix or RM Tool is updated for all CR/PRs, esp. cross sub-project</t>
  </si>
  <si>
    <t>Automated Regression Testing is implemented</t>
  </si>
  <si>
    <t>Self Assessment Audits - .5 hrs per planned iteration + Governance review @ 2 hrs per iteration</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</si>
  <si>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</si>
  <si>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</si>
  <si>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</si>
  <si>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</si>
  <si>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</si>
  <si>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</si>
  <si>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</si>
  <si>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</si>
  <si>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</si>
  <si>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</si>
  <si>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</si>
  <si>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 xml:space="preserve">Requirements Model </t>
  </si>
  <si>
    <t xml:space="preserve">System-Wide Requirements (Common Artifact) </t>
  </si>
  <si>
    <t xml:space="preserve">Use Case Specification </t>
  </si>
  <si>
    <t xml:space="preserve">Traceability Matrix (Common Artifact) </t>
  </si>
  <si>
    <t xml:space="preserve">AIM Build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</si>
  <si>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</si>
  <si>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</si>
  <si>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</si>
  <si>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</si>
  <si>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</si>
  <si>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</si>
  <si>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</si>
  <si>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</si>
  <si>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</si>
  <si>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</si>
  <si>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 xml:space="preserve">Self Assessment Survey </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</si>
  <si>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</si>
  <si>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</si>
  <si>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</si>
  <si>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</si>
  <si>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</si>
  <si>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</si>
  <si>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</si>
  <si>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</si>
  <si>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</si>
  <si>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</si>
  <si>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X</t>
  </si>
  <si>
    <t xml:space="preserve">Corrective Action Plans </t>
  </si>
  <si>
    <t xml:space="preserve">For any work product being created that is not using the AIM template or has a different work product name, identify the name of the document and format you are using to substitute.  The final document must still meet the AIM Build Compliant Standard, as applicable.   Explain the rational for using a different format in the Deviation Rational column.  As long as the work product will still met the standard, a waiver will not be required. </t>
  </si>
  <si>
    <t>This worksheet is part of the Development Case for this project.  It is reviewed and approved as part of that document.  See the Development Case for review and approval details.</t>
  </si>
  <si>
    <t>This worksheet may be completed in conjunction with the Project Plan.  They must be kept consisten with each other.</t>
  </si>
  <si>
    <t>Purpose of this worksheet</t>
  </si>
  <si>
    <t>This worksheet is a key document used in audits of the project, especially ISO 9001:2000 audits and CMMI Appraisals.  It is important that the information it contains is accurate for the project.</t>
  </si>
  <si>
    <t>Hints and Tips for Using this worksheet</t>
  </si>
  <si>
    <t xml:space="preserve">Instructions for Completing this worksheet </t>
  </si>
  <si>
    <t>This worksheet lists the AIM work products to be produced by the project.  It is intended to be a one-stop-shop for team members to quickly identify what AIM work products and metrics need to be produced.  Specific guidance on how to produce most work products are included in the AIM website.</t>
  </si>
  <si>
    <t>KEY to the Columns and Values within Columns on the worksheet</t>
  </si>
  <si>
    <t xml:space="preserve">AIM Artifacts &amp; Templates
</t>
  </si>
  <si>
    <t>The AIM Build Discipline the Task, Artifact or Work Product is contained in.</t>
  </si>
  <si>
    <t xml:space="preserve">Business reasons for varying from the organizational process. </t>
  </si>
  <si>
    <t xml:space="preserve">Specifies the high level approach to generating the artifact and it's intent. See the Guidelines in the AIM Build disciplines or tasks for more detailed tailoring guidance. The Description field identifies additional guidance or the type of artifact.
</t>
  </si>
  <si>
    <t>SW Project Management</t>
  </si>
  <si>
    <t>This discipline explains how to create software architecture from architecturally significant requirements.</t>
  </si>
  <si>
    <t>This discipline explains how to manage change to configuration and data items as planned by the project and as defined by the AIM Build Compliant process.</t>
  </si>
  <si>
    <t>This discipline explains how to design and implement a technical solution that conforms to the architecture and supports the requirements.</t>
  </si>
  <si>
    <t xml:space="preserve"> This discipline explains how to elicit, analyze, specify, validate, and manage the requirements for the system to be developed. 
 </t>
  </si>
  <si>
    <t xml:space="preserve"> This discipline incorporates organizational security requirements for design, review, and approval  into the system to be developed. 
 </t>
  </si>
  <si>
    <t>Minimizes risk the project when products, product components, or services are developed by subcontractors.</t>
  </si>
  <si>
    <t>This discipline explains how to manage, coach, facilitate, and support the team, helping it to deal with risk and obstacles found when building software.</t>
  </si>
  <si>
    <t xml:space="preserve"> This discipline explains how to provide feedback about the maturing system by designing, implementing, running, and evaluating tests. 
 </t>
  </si>
  <si>
    <t>Project Plan Standard</t>
  </si>
  <si>
    <t>Risk Register Standard</t>
  </si>
  <si>
    <t>Work Items List Standard</t>
  </si>
  <si>
    <t>Configuration Control Standard</t>
  </si>
  <si>
    <t>Configuration Management Plan Standard</t>
  </si>
  <si>
    <t>DAR Log Standard</t>
  </si>
  <si>
    <t>Baseline Package Standard</t>
  </si>
  <si>
    <t>System Wide Requirements Standard</t>
  </si>
  <si>
    <t>Use Case Standard</t>
  </si>
  <si>
    <t>Architecture Notebook Standard</t>
  </si>
  <si>
    <t>Design Standard</t>
  </si>
  <si>
    <t>Vision Standard</t>
  </si>
  <si>
    <t>Test Information Standard</t>
  </si>
  <si>
    <t>Process Waiver</t>
  </si>
  <si>
    <t>The purpose of this task is to describe use case specifications in sufficient detail to validate understanding of the requirements, to ensure concurrence with stakeholder expectations, and to permit software development to begin.</t>
  </si>
  <si>
    <t xml:space="preserve">The purpose of this task is to describe one or more system-wide requirements in sufficient detail to validate understanding of the requirements, to ensure concurrence with stakeholder expectations, and to permit software development to begin. 
</t>
  </si>
  <si>
    <t>Use Case Survey</t>
  </si>
  <si>
    <t>This report describes the use-case model comprehensively, in terms of how the model is structured into packages and what use cases and actors there are in the model.</t>
  </si>
  <si>
    <r>
      <t xml:space="preserve">AIM Build Tasks </t>
    </r>
    <r>
      <rPr>
        <b/>
        <sz val="10"/>
        <color rgb="FF000000"/>
        <rFont val="MS Mincho"/>
        <family val="3"/>
      </rPr>
      <t>⇒</t>
    </r>
    <r>
      <rPr>
        <b/>
        <sz val="10"/>
        <color rgb="FF000000"/>
        <rFont val="Calibri"/>
        <family val="2"/>
      </rPr>
      <t xml:space="preserve">
AIM Build Primary Deliverables 
                </t>
    </r>
    <r>
      <rPr>
        <b/>
        <sz val="10"/>
        <color rgb="FF000000"/>
        <rFont val="MS Mincho"/>
        <family val="3"/>
      </rPr>
      <t>⇓</t>
    </r>
  </si>
  <si>
    <t>Deviation Rationale</t>
  </si>
  <si>
    <t>Objective</t>
  </si>
  <si>
    <t>Information Need</t>
  </si>
  <si>
    <t>Measurement</t>
  </si>
  <si>
    <t>Responsible Role</t>
  </si>
  <si>
    <t>Analysis Method</t>
  </si>
  <si>
    <t>Source</t>
  </si>
  <si>
    <t>Who Receives Data</t>
  </si>
  <si>
    <t>Tailor to projects metrics approach</t>
  </si>
  <si>
    <t>Analysis and Reporting Frequency</t>
  </si>
  <si>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</si>
  <si>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</si>
  <si>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</si>
  <si>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 xml:space="preserve">Describe the methods used to analyze the data. This should also include identification of specific triggers that cause corrective actions to be taken as applicable. 
</t>
  </si>
  <si>
    <t>Specify how often the data should be collected and reported. 
.</t>
  </si>
  <si>
    <t>Identify where the data and analysis results are stored. must be included in the CI/DI list. May reference the CI/DI List for location</t>
  </si>
  <si>
    <t>Location of Collected Data and Results  Storage</t>
  </si>
  <si>
    <t>Identify the person(s) receiving the measurement results.</t>
  </si>
  <si>
    <t>Project Defined Measurements</t>
  </si>
  <si>
    <r>
      <t xml:space="preserve">Guidance
</t>
    </r>
    <r>
      <rPr>
        <b/>
        <sz val="8"/>
        <rFont val="Arial"/>
        <family val="2"/>
      </rPr>
      <t>Identify all re-occurring project measurements</t>
    </r>
  </si>
  <si>
    <t>Identify the role(s) responsible for data collection and preparation/distribution of results (reports). 
l Roles</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</si>
  <si>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</si>
  <si>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</si>
  <si>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</si>
  <si>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</si>
  <si>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AIM Build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</si>
  <si>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</si>
  <si>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</si>
  <si>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</si>
  <si>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</si>
  <si>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 xml:space="preserve">To determine the each candidate supplier’s ability to meet minimum security criteria that must be met in order to be considered for use by GDIT when projects require FISMA or other security requirements. 
</t>
  </si>
  <si>
    <t xml:space="preserve">The purpose of a Application Service Providers Response is to identify/evaluate minimum security requirements that an supplier (Application Service Provider [ASP]) must meet in order to be considered for use by GDIT as a contractor for the US Government. 
</t>
  </si>
  <si>
    <t xml:space="preserve">The EDD explains how the systems interoperate with the production environment without impacting current security posture and/or operations. 
Document details the application/system’s operational requirements and associated configuration items necessary to help GDIT Network Operations Center (NOC) manage mission-critical systems and applications throughout the life cycle. 
</t>
  </si>
  <si>
    <t>Review Standard GDIT Enginieering Environments &amp; Tools</t>
  </si>
  <si>
    <r>
      <t xml:space="preserve">The collection, storage, and analysis definitions for these measurements are on the Organizational Metrics tab in this Tailoring and Planning Worksheet and/or in the measurement section of the </t>
    </r>
    <r>
      <rPr>
        <sz val="10"/>
        <color rgb="FF0000FF"/>
        <rFont val="Arial"/>
        <family val="2"/>
      </rPr>
      <t>Project Plan</t>
    </r>
    <r>
      <rPr>
        <sz val="10"/>
        <rFont val="Arial"/>
        <family val="2"/>
      </rPr>
      <t>.</t>
    </r>
  </si>
  <si>
    <t>Click (i) information icon for current version number.</t>
  </si>
  <si>
    <t>Modify the columns of the spreadsheet to suit the needs of your  project.  (Add AIM Build Version # to note process for Governance to audit against.)</t>
  </si>
  <si>
    <t>Set up Project SharePoint site</t>
  </si>
  <si>
    <t>APL Version for this project:</t>
  </si>
  <si>
    <t>APL Compliant
Tasks by Discipline</t>
  </si>
  <si>
    <t>APL</t>
  </si>
  <si>
    <t>APL Artifacts / Templates</t>
  </si>
  <si>
    <t>APL
CMMI L3
REQ, RCMD, OPT</t>
  </si>
  <si>
    <t>APL Process Startup
Level 1
Level 2
Level 3 Level 4</t>
  </si>
  <si>
    <t>APL Discipline</t>
  </si>
  <si>
    <r>
      <t>(</t>
    </r>
    <r>
      <rPr>
        <sz val="10"/>
        <color rgb="FF0000FF"/>
        <rFont val="Arial"/>
        <family val="2"/>
      </rPr>
      <t>with APL Standards</t>
    </r>
    <r>
      <rPr>
        <sz val="10"/>
        <rFont val="Arial"/>
        <family val="2"/>
      </rPr>
      <t>)</t>
    </r>
  </si>
  <si>
    <t>APL Tailoring &amp; Planning Worksheet</t>
  </si>
  <si>
    <t>APL Compliant - High Risk</t>
  </si>
  <si>
    <t>This worksheet uses key business risks to identify which APL Lifecycle is best suited for the project.  For each of the risk components, identify the risk  based on the Risk Assements Entry Criteria in the worksheet.</t>
  </si>
  <si>
    <t>Typically used during software project tailoring, if the Software Project Manager wishes to vary from the defined APL Compliant Process.</t>
  </si>
  <si>
    <t xml:space="preserve">This task can be called from any place in APL. It is specifically referenced in Project Management to support Risk Management by tasks: Plan Project, Plan Iteration, and Manage Iteration.  </t>
  </si>
  <si>
    <t>APL Operational Excellence
Project Level
Tasks for Governance</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</si>
  <si>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</si>
  <si>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</si>
  <si>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 xml:space="preserve">If Project Lifecycle selection is APL Compliant - High Risk, verify Self Assessments are planned and review Self Assessment Surveys &amp; Manager Approval at the end of each iteration or as agreed to by Sr. Engineering Management. </t>
  </si>
  <si>
    <t>Bi-weekly report showing Governance audit and corrective action plan status across all projects running under APL Compliant.</t>
  </si>
  <si>
    <t>APL Compliant Summary</t>
  </si>
  <si>
    <t>No suppliers</t>
  </si>
  <si>
    <t>Waiver in project plan</t>
  </si>
  <si>
    <t>The project will be using a Kanban as the work items list</t>
  </si>
  <si>
    <t>The WBS will be the project schedule.  Specific items that are worked will be in the kanban</t>
  </si>
  <si>
    <t>The project is in maintenance mode.  Changes will be tracked in the Kanban</t>
  </si>
  <si>
    <t>Organizational metrics are defined in the project plan</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</si>
</sst>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0"/>
      <name val="Arial"/>
    </font>
    <font>
      <sz val="11"/>
      <color theme="1"/>
      <name val="Calibri"/>
      <family val="2"/>
      <scheme val="minor"/>
    </font>
    <font>
      <sz val="8"/>
      <name val="Arial"/>
      <family val="2"/>
    </font>
    <font>
      <u/>
      <sz val="10"/>
      <color indexed="12"/>
      <name val="Arial"/>
      <family val="2"/>
    </font>
    <font>
      <b/>
      <sz val="10"/>
      <name val="Arial"/>
      <family val="2"/>
    </font>
    <font>
      <sz val="9"/>
      <color indexed="8"/>
      <name val="Times New Roman"/>
      <family val="1"/>
    </font>
    <font>
      <sz val="10"/>
      <color indexed="8"/>
      <name val="Arial"/>
      <family val="2"/>
    </font>
    <font>
      <sz val="10"/>
      <color indexed="8"/>
      <name val="Times New Roman"/>
      <family val="1"/>
    </font>
    <font>
      <b/>
      <sz val="12"/>
      <color indexed="8"/>
      <name val="Times New Roman"/>
      <family val="1"/>
    </font>
    <font>
      <b/>
      <sz val="10"/>
      <color indexed="8"/>
      <name val="Times New Roman"/>
      <family val="1"/>
    </font>
    <font>
      <b/>
      <sz val="10"/>
      <name val="Times New Roman"/>
      <family val="1"/>
    </font>
    <font>
      <sz val="10"/>
      <name val="Times New Roman"/>
      <family val="1"/>
    </font>
    <font>
      <u/>
      <sz val="10"/>
      <color indexed="12"/>
      <name val="Times New Roman"/>
      <family val="1"/>
    </font>
    <font>
      <b/>
      <sz val="9"/>
      <color indexed="12"/>
      <name val="Arial"/>
      <family val="2"/>
    </font>
    <font>
      <b/>
      <sz val="10"/>
      <color indexed="12"/>
      <name val="Times New Roman"/>
      <family val="1"/>
    </font>
    <font>
      <b/>
      <sz val="9"/>
      <color indexed="8"/>
      <name val="Arial"/>
      <family val="2"/>
    </font>
    <font>
      <sz val="9"/>
      <color indexed="8"/>
      <name val="Arial"/>
      <family val="2"/>
    </font>
    <font>
      <sz val="9"/>
      <name val="Arial"/>
      <family val="2"/>
    </font>
    <font>
      <b/>
      <sz val="9"/>
      <name val="Arial"/>
      <family val="2"/>
    </font>
    <font>
      <i/>
      <sz val="9"/>
      <color indexed="8"/>
      <name val="Times New Roman"/>
      <family val="1"/>
    </font>
    <font>
      <i/>
      <sz val="10"/>
      <name val="Arial"/>
      <family val="2"/>
    </font>
    <font>
      <b/>
      <sz val="10"/>
      <color indexed="10"/>
      <name val="Times New Roman"/>
      <family val="1"/>
    </font>
    <font>
      <b/>
      <sz val="10"/>
      <color indexed="12"/>
      <name val="Arial"/>
      <family val="2"/>
    </font>
    <font>
      <sz val="9"/>
      <name val="Arial"/>
      <family val="2"/>
    </font>
    <font>
      <sz val="10"/>
      <name val="Arial"/>
      <family val="2"/>
    </font>
    <font>
      <u/>
      <sz val="10"/>
      <color indexed="12"/>
      <name val="Arial"/>
      <family val="2"/>
    </font>
    <font>
      <b/>
      <sz val="11"/>
      <color indexed="12"/>
      <name val="Arial"/>
      <family val="2"/>
    </font>
    <font>
      <b/>
      <sz val="12"/>
      <name val="Arial"/>
      <family val="2"/>
    </font>
    <font>
      <b/>
      <sz val="10"/>
      <color rgb="FF0000FF"/>
      <name val="Arial"/>
      <family val="2"/>
    </font>
    <font>
      <sz val="10"/>
      <name val="Arial"/>
      <family val="2"/>
    </font>
    <font>
      <sz val="10"/>
      <color rgb="FF0000FF"/>
      <name val="Arial"/>
      <family val="2"/>
    </font>
    <font>
      <sz val="10"/>
      <name val="MS Mincho"/>
      <family val="3"/>
    </font>
    <font>
      <b/>
      <sz val="10"/>
      <color rgb="FF000000"/>
      <name val="Calibri"/>
      <family val="2"/>
    </font>
    <font>
      <b/>
      <sz val="10"/>
      <color rgb="FF000000"/>
      <name val="MS Mincho"/>
      <family val="3"/>
    </font>
    <font>
      <b/>
      <sz val="14"/>
      <color rgb="FFC00000"/>
      <name val="Calibri"/>
      <family val="2"/>
    </font>
    <font>
      <b/>
      <sz val="12"/>
      <color rgb="FFC00000"/>
      <name val="Calibri"/>
      <family val="2"/>
    </font>
    <font>
      <b/>
      <sz val="10"/>
      <color rgb="FFC00000"/>
      <name val="Calibri"/>
      <family val="2"/>
    </font>
    <font>
      <sz val="14"/>
      <color rgb="FFC00000"/>
      <name val="Arial"/>
      <family val="2"/>
    </font>
    <font>
      <sz val="10"/>
      <color rgb="FF000000"/>
      <name val="Calibri"/>
      <family val="2"/>
    </font>
    <font>
      <u/>
      <sz val="10"/>
      <color indexed="12"/>
      <name val="Arial"/>
      <family val="2"/>
    </font>
    <font>
      <b/>
      <sz val="18"/>
      <name val="Arial"/>
      <family val="2"/>
    </font>
    <font>
      <sz val="10"/>
      <color rgb="FF000000"/>
      <name val="Arial"/>
      <family val="2"/>
    </font>
    <font>
      <b/>
      <sz val="8"/>
      <name val="Arial"/>
      <family val="2"/>
    </font>
    <font>
      <b/>
      <sz val="14"/>
      <name val="Arial"/>
      <family val="2"/>
    </font>
    <font>
      <sz val="11"/>
      <name val="Calibri"/>
      <family val="2"/>
    </font>
    <font>
      <b/>
      <sz val="12"/>
      <color rgb="FF000000"/>
      <name val="Times New Roman"/>
      <family val="1"/>
    </font>
    <font>
      <sz val="10"/>
      <color rgb="FF000000"/>
      <name val="Times New Roman"/>
      <family val="1"/>
    </font>
    <font>
      <sz val="11"/>
      <color rgb="FF1F497D"/>
      <name val="Calibri"/>
      <family val="2"/>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6"/>
        <bgColor indexed="64"/>
      </patternFill>
    </fill>
    <fill>
      <patternFill patternType="solid">
        <fgColor indexed="43"/>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FF99"/>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
      <patternFill patternType="solid">
        <fgColor theme="8" tint="0.39997558519241921"/>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6">
    <xf numFmtId="0" fontId="0" fillId="0" borderId="0"/>
    <xf numFmtId="0" fontId="3" fillId="0" borderId="0" applyNumberFormat="0" applyFill="0" applyBorder="0" applyAlignment="0" applyProtection="0">
      <alignment vertical="top"/>
      <protection locked="0"/>
    </xf>
    <xf numFmtId="9" fontId="29" fillId="0" borderId="0" applyFont="0" applyFill="0" applyBorder="0" applyAlignment="0" applyProtection="0"/>
    <xf numFmtId="0" fontId="1" fillId="0" borderId="0"/>
    <xf numFmtId="0" fontId="39" fillId="0" borderId="0" applyNumberFormat="0" applyFill="0" applyBorder="0" applyAlignment="0" applyProtection="0">
      <alignment vertical="top"/>
      <protection locked="0"/>
    </xf>
    <xf numFmtId="9" fontId="24" fillId="0" borderId="0" applyFont="0" applyFill="0" applyBorder="0" applyAlignment="0" applyProtection="0"/>
  </cellStyleXfs>
  <cellXfs count="316">
    <xf numFmtId="0" fontId="0" fillId="0" borderId="0" xfId="0"/>
    <xf numFmtId="0" fontId="0" fillId="0" borderId="0" xfId="0" applyAlignment="1">
      <alignment wrapText="1"/>
    </xf>
    <xf numFmtId="0" fontId="5" fillId="0" borderId="0" xfId="0" applyFont="1" applyBorder="1" applyAlignment="1">
      <alignment horizontal="left" vertical="top"/>
    </xf>
    <xf numFmtId="0" fontId="5" fillId="0" borderId="0" xfId="0" applyFont="1" applyBorder="1" applyAlignment="1">
      <alignment vertical="top"/>
    </xf>
    <xf numFmtId="0" fontId="7" fillId="0" borderId="1" xfId="0" applyFont="1" applyBorder="1" applyAlignment="1">
      <alignment horizontal="left" vertical="top"/>
    </xf>
    <xf numFmtId="0" fontId="4" fillId="2" borderId="1" xfId="0" applyFont="1" applyFill="1" applyBorder="1" applyAlignment="1">
      <alignment wrapText="1"/>
    </xf>
    <xf numFmtId="0" fontId="4" fillId="2" borderId="1" xfId="0" applyFont="1" applyFill="1" applyBorder="1" applyAlignment="1"/>
    <xf numFmtId="0" fontId="4" fillId="2" borderId="2" xfId="0" applyFont="1" applyFill="1" applyBorder="1" applyAlignment="1">
      <alignment wrapText="1"/>
    </xf>
    <xf numFmtId="0" fontId="5" fillId="0" borderId="0" xfId="0" applyFont="1" applyBorder="1" applyAlignment="1">
      <alignment horizontal="left"/>
    </xf>
    <xf numFmtId="0" fontId="4" fillId="2" borderId="3" xfId="0" applyFont="1" applyFill="1" applyBorder="1" applyAlignment="1">
      <alignment wrapText="1"/>
    </xf>
    <xf numFmtId="0" fontId="4" fillId="2" borderId="3" xfId="0" applyFont="1" applyFill="1" applyBorder="1" applyAlignment="1"/>
    <xf numFmtId="49"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49" fontId="7" fillId="0" borderId="0" xfId="0" applyNumberFormat="1" applyFont="1" applyAlignment="1">
      <alignment horizontal="right" vertical="top"/>
    </xf>
    <xf numFmtId="49" fontId="7" fillId="0" borderId="0" xfId="0" applyNumberFormat="1" applyFont="1" applyAlignment="1">
      <alignment vertical="top" wrapText="1"/>
    </xf>
    <xf numFmtId="0" fontId="7" fillId="0" borderId="0" xfId="0" applyFont="1" applyAlignment="1">
      <alignment vertical="top"/>
    </xf>
    <xf numFmtId="49" fontId="7" fillId="0" borderId="0" xfId="0" applyNumberFormat="1" applyFont="1" applyAlignment="1">
      <alignment vertical="top"/>
    </xf>
    <xf numFmtId="0" fontId="9" fillId="0" borderId="0" xfId="0" applyFont="1" applyAlignment="1">
      <alignment vertical="top"/>
    </xf>
    <xf numFmtId="0" fontId="7" fillId="0" borderId="0" xfId="0" applyFont="1" applyAlignment="1">
      <alignment vertical="top" wrapText="1"/>
    </xf>
    <xf numFmtId="0" fontId="8" fillId="0" borderId="0" xfId="0" applyFont="1" applyAlignment="1">
      <alignment horizontal="center" vertical="top"/>
    </xf>
    <xf numFmtId="0" fontId="8" fillId="0" borderId="0" xfId="0" applyFont="1" applyAlignment="1">
      <alignment vertical="top" wrapText="1"/>
    </xf>
    <xf numFmtId="0" fontId="7" fillId="0" borderId="0" xfId="0" applyFont="1" applyBorder="1" applyAlignment="1">
      <alignment vertical="top"/>
    </xf>
    <xf numFmtId="0" fontId="9" fillId="2" borderId="1" xfId="0" applyFont="1" applyFill="1" applyBorder="1" applyAlignment="1">
      <alignment vertical="top"/>
    </xf>
    <xf numFmtId="0" fontId="12" fillId="0" borderId="0" xfId="1" applyFont="1" applyAlignment="1" applyProtection="1">
      <alignment vertical="top"/>
    </xf>
    <xf numFmtId="0" fontId="7" fillId="0" borderId="0" xfId="0" applyFont="1" applyBorder="1" applyAlignment="1">
      <alignment horizontal="left" vertical="top"/>
    </xf>
    <xf numFmtId="0" fontId="7" fillId="0" borderId="0" xfId="0" applyNumberFormat="1" applyFont="1" applyAlignment="1">
      <alignment vertical="top"/>
    </xf>
    <xf numFmtId="0" fontId="0" fillId="0" borderId="0" xfId="0" applyAlignment="1">
      <alignment vertical="top" wrapText="1"/>
    </xf>
    <xf numFmtId="0" fontId="0" fillId="0" borderId="0" xfId="0" applyBorder="1" applyAlignment="1">
      <alignment vertical="top" wrapText="1"/>
    </xf>
    <xf numFmtId="0" fontId="9" fillId="3" borderId="1" xfId="0" applyFont="1" applyFill="1" applyBorder="1" applyAlignment="1">
      <alignment vertical="top"/>
    </xf>
    <xf numFmtId="0" fontId="0" fillId="3" borderId="1" xfId="0" applyFill="1" applyBorder="1" applyAlignment="1">
      <alignment vertical="top"/>
    </xf>
    <xf numFmtId="0" fontId="9" fillId="3" borderId="0" xfId="0" applyFont="1" applyFill="1" applyAlignment="1">
      <alignment vertical="top"/>
    </xf>
    <xf numFmtId="49" fontId="9" fillId="0" borderId="0" xfId="0" applyNumberFormat="1" applyFont="1" applyAlignment="1">
      <alignment vertical="top" wrapText="1"/>
    </xf>
    <xf numFmtId="49" fontId="9" fillId="0" borderId="0" xfId="0" applyNumberFormat="1" applyFont="1" applyAlignment="1">
      <alignment vertical="top"/>
    </xf>
    <xf numFmtId="0" fontId="9" fillId="0" borderId="0" xfId="0" applyNumberFormat="1" applyFont="1" applyAlignment="1">
      <alignment vertical="top"/>
    </xf>
    <xf numFmtId="0" fontId="9" fillId="4" borderId="1" xfId="0" applyFont="1" applyFill="1" applyBorder="1" applyAlignment="1">
      <alignment vertical="top" wrapText="1"/>
    </xf>
    <xf numFmtId="0" fontId="0" fillId="0" borderId="0" xfId="0" applyFill="1" applyBorder="1" applyAlignment="1">
      <alignment vertical="top" wrapText="1"/>
    </xf>
    <xf numFmtId="0" fontId="9" fillId="0" borderId="0" xfId="0" applyFont="1" applyFill="1" applyAlignment="1">
      <alignment vertical="top"/>
    </xf>
    <xf numFmtId="0" fontId="6" fillId="0" borderId="0" xfId="0" applyFont="1" applyFill="1" applyBorder="1" applyAlignment="1">
      <alignment vertical="top" wrapText="1"/>
    </xf>
    <xf numFmtId="0" fontId="7" fillId="0" borderId="4" xfId="0" applyFont="1" applyBorder="1" applyAlignment="1">
      <alignment vertical="top" wrapText="1"/>
    </xf>
    <xf numFmtId="0" fontId="0" fillId="0" borderId="5" xfId="0" applyBorder="1" applyAlignment="1">
      <alignment vertical="top" wrapText="1"/>
    </xf>
    <xf numFmtId="0" fontId="5" fillId="0" borderId="0"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vertical="center" wrapText="1"/>
    </xf>
    <xf numFmtId="0" fontId="16" fillId="0" borderId="0" xfId="0" applyFont="1" applyFill="1" applyBorder="1" applyAlignment="1">
      <alignment wrapText="1"/>
    </xf>
    <xf numFmtId="0" fontId="16" fillId="0" borderId="0" xfId="0" applyFont="1" applyBorder="1" applyAlignment="1">
      <alignment horizontal="left"/>
    </xf>
    <xf numFmtId="0" fontId="16" fillId="0" borderId="0" xfId="0" applyFont="1" applyBorder="1" applyAlignment="1">
      <alignment horizontal="left" vertical="top" wrapText="1"/>
    </xf>
    <xf numFmtId="0" fontId="15" fillId="0" borderId="0" xfId="0" applyFont="1" applyBorder="1" applyAlignment="1">
      <alignment horizontal="left" vertical="center"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16" fillId="0" borderId="0" xfId="0" applyNumberFormat="1" applyFont="1" applyBorder="1" applyAlignment="1">
      <alignment horizontal="left" wrapText="1"/>
    </xf>
    <xf numFmtId="0" fontId="18" fillId="0" borderId="0" xfId="0" applyFont="1" applyAlignment="1">
      <alignment vertical="center" wrapText="1"/>
    </xf>
    <xf numFmtId="0" fontId="15" fillId="0" borderId="0" xfId="0" applyFont="1" applyFill="1" applyBorder="1" applyAlignment="1">
      <alignment horizontal="left" vertical="center" wrapText="1"/>
    </xf>
    <xf numFmtId="0" fontId="16" fillId="0" borderId="0" xfId="0" applyFont="1" applyFill="1" applyBorder="1" applyAlignment="1">
      <alignment horizontal="left"/>
    </xf>
    <xf numFmtId="0" fontId="19" fillId="0" borderId="0" xfId="0" applyFont="1" applyAlignment="1">
      <alignment wrapText="1"/>
    </xf>
    <xf numFmtId="0" fontId="20" fillId="0" borderId="0" xfId="0" applyFont="1" applyAlignment="1">
      <alignment wrapText="1"/>
    </xf>
    <xf numFmtId="0" fontId="16" fillId="0" borderId="0" xfId="0" applyFont="1" applyAlignment="1">
      <alignment vertical="center" wrapText="1"/>
    </xf>
    <xf numFmtId="0" fontId="16" fillId="0" borderId="0" xfId="0" applyFont="1" applyFill="1" applyBorder="1" applyAlignment="1">
      <alignment vertical="center" wrapText="1"/>
    </xf>
    <xf numFmtId="0" fontId="17" fillId="0" borderId="0" xfId="0" applyFont="1" applyFill="1" applyBorder="1" applyAlignment="1">
      <alignment vertical="center" wrapText="1"/>
    </xf>
    <xf numFmtId="0" fontId="22" fillId="0" borderId="0" xfId="0" applyFont="1"/>
    <xf numFmtId="0" fontId="23" fillId="0" borderId="0" xfId="0" applyFont="1"/>
    <xf numFmtId="0" fontId="16" fillId="0" borderId="0" xfId="0" applyFont="1" applyFill="1" applyBorder="1" applyAlignment="1">
      <alignment horizontal="left" wrapText="1"/>
    </xf>
    <xf numFmtId="0" fontId="17" fillId="0" borderId="0" xfId="0" applyFont="1"/>
    <xf numFmtId="0" fontId="9" fillId="5" borderId="4" xfId="0" applyFont="1" applyFill="1" applyBorder="1" applyAlignment="1">
      <alignment vertical="top" wrapText="1"/>
    </xf>
    <xf numFmtId="0" fontId="9" fillId="5" borderId="4" xfId="0" applyFont="1" applyFill="1" applyBorder="1" applyAlignment="1">
      <alignment vertical="top"/>
    </xf>
    <xf numFmtId="0" fontId="9" fillId="5" borderId="5" xfId="0" applyFont="1" applyFill="1" applyBorder="1" applyAlignment="1">
      <alignment vertical="top"/>
    </xf>
    <xf numFmtId="0" fontId="26" fillId="0" borderId="0" xfId="0" applyFont="1" applyAlignment="1">
      <alignment wrapText="1"/>
    </xf>
    <xf numFmtId="0" fontId="24" fillId="0" borderId="0" xfId="0" applyFont="1"/>
    <xf numFmtId="0" fontId="24" fillId="0" borderId="0" xfId="0" applyFont="1" applyAlignment="1">
      <alignment wrapText="1"/>
    </xf>
    <xf numFmtId="0" fontId="25" fillId="0" borderId="0" xfId="1" applyFont="1" applyAlignment="1" applyProtection="1">
      <alignment horizontal="left" vertical="top" indent="1"/>
    </xf>
    <xf numFmtId="0" fontId="24" fillId="0" borderId="0" xfId="0" applyFont="1" applyAlignment="1">
      <alignment vertical="top" wrapText="1"/>
    </xf>
    <xf numFmtId="0" fontId="24" fillId="0" borderId="0" xfId="0" applyFont="1" applyAlignment="1">
      <alignment horizontal="left" vertical="top" wrapText="1"/>
    </xf>
    <xf numFmtId="0" fontId="24" fillId="0" borderId="0" xfId="0" applyFont="1" applyAlignment="1">
      <alignment vertical="top"/>
    </xf>
    <xf numFmtId="0" fontId="25" fillId="0" borderId="0" xfId="1" applyFont="1" applyAlignment="1" applyProtection="1">
      <alignment horizontal="left"/>
    </xf>
    <xf numFmtId="0" fontId="16" fillId="0" borderId="0" xfId="0" applyFont="1" applyAlignment="1">
      <alignment vertical="top" wrapText="1"/>
    </xf>
    <xf numFmtId="0" fontId="0" fillId="0" borderId="0" xfId="0" applyFont="1" applyAlignment="1">
      <alignment wrapText="1"/>
    </xf>
    <xf numFmtId="0" fontId="24" fillId="0" borderId="0" xfId="0" applyFont="1" applyAlignment="1">
      <alignment vertical="center"/>
    </xf>
    <xf numFmtId="0" fontId="25" fillId="0" borderId="0" xfId="1" applyFont="1" applyAlignment="1" applyProtection="1"/>
    <xf numFmtId="0" fontId="24" fillId="6" borderId="0" xfId="0" applyFont="1" applyFill="1" applyAlignment="1">
      <alignment horizontal="left" vertical="top" wrapText="1"/>
    </xf>
    <xf numFmtId="0" fontId="3" fillId="0" borderId="0" xfId="1" applyAlignment="1" applyProtection="1">
      <alignment horizontal="left" vertical="top"/>
    </xf>
    <xf numFmtId="0" fontId="3" fillId="0" borderId="0" xfId="1" applyAlignment="1" applyProtection="1">
      <alignment horizontal="left"/>
    </xf>
    <xf numFmtId="0" fontId="3" fillId="0" borderId="0" xfId="1" applyAlignment="1" applyProtection="1"/>
    <xf numFmtId="0" fontId="27" fillId="2" borderId="1" xfId="0" applyFont="1" applyFill="1" applyBorder="1" applyAlignment="1">
      <alignment horizontal="center" wrapText="1"/>
    </xf>
    <xf numFmtId="0" fontId="4" fillId="0" borderId="0" xfId="0" applyFont="1"/>
    <xf numFmtId="0" fontId="3" fillId="0" borderId="0" xfId="1" applyAlignment="1" applyProtection="1">
      <alignment vertical="top"/>
    </xf>
    <xf numFmtId="0" fontId="25" fillId="0" borderId="0" xfId="1" applyFont="1" applyAlignment="1" applyProtection="1">
      <alignment vertical="top"/>
    </xf>
    <xf numFmtId="9" fontId="0" fillId="0" borderId="0" xfId="2" applyFont="1"/>
    <xf numFmtId="0" fontId="24" fillId="0" borderId="0" xfId="0" applyFont="1" applyFill="1" applyAlignment="1">
      <alignment horizontal="left" vertical="top" wrapText="1"/>
    </xf>
    <xf numFmtId="0" fontId="4" fillId="7" borderId="0" xfId="0" applyFont="1" applyFill="1"/>
    <xf numFmtId="0" fontId="0" fillId="0" borderId="0" xfId="0" applyAlignment="1">
      <alignment vertical="top" wrapText="1"/>
    </xf>
    <xf numFmtId="0" fontId="24" fillId="0" borderId="0" xfId="0" applyFont="1" applyAlignment="1">
      <alignment horizontal="left" vertical="center" wrapText="1"/>
    </xf>
    <xf numFmtId="0" fontId="24" fillId="0" borderId="0" xfId="0" applyFont="1" applyAlignment="1">
      <alignment vertical="center" wrapText="1"/>
    </xf>
    <xf numFmtId="0" fontId="16" fillId="8" borderId="0" xfId="0" applyFont="1" applyFill="1" applyBorder="1" applyAlignment="1">
      <alignment wrapText="1"/>
    </xf>
    <xf numFmtId="0" fontId="16" fillId="8" borderId="0" xfId="0" applyFont="1" applyFill="1" applyBorder="1" applyAlignment="1">
      <alignment horizontal="left" wrapText="1"/>
    </xf>
    <xf numFmtId="0" fontId="24" fillId="8" borderId="0" xfId="0" applyFont="1" applyFill="1" applyAlignment="1">
      <alignment horizontal="left" vertical="center" wrapText="1"/>
    </xf>
    <xf numFmtId="0" fontId="16" fillId="0" borderId="0" xfId="0" applyFont="1" applyFill="1" applyAlignment="1">
      <alignment vertical="center" wrapText="1"/>
    </xf>
    <xf numFmtId="0" fontId="0" fillId="0" borderId="0" xfId="0" applyFill="1"/>
    <xf numFmtId="0" fontId="24" fillId="0" borderId="0" xfId="0" applyFont="1" applyFill="1" applyAlignment="1">
      <alignment vertical="top" wrapText="1"/>
    </xf>
    <xf numFmtId="0" fontId="24" fillId="8" borderId="0" xfId="0" applyNumberFormat="1" applyFont="1" applyFill="1" applyAlignment="1">
      <alignment horizontal="left" vertical="top" wrapText="1"/>
    </xf>
    <xf numFmtId="0" fontId="16" fillId="8" borderId="0" xfId="0" applyFont="1" applyFill="1" applyAlignment="1">
      <alignment vertical="center" wrapText="1"/>
    </xf>
    <xf numFmtId="0" fontId="24" fillId="8" borderId="0" xfId="0" applyFont="1" applyFill="1" applyAlignment="1">
      <alignment horizontal="left" vertical="top" wrapText="1"/>
    </xf>
    <xf numFmtId="0" fontId="7"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0" fillId="0" borderId="0" xfId="0" quotePrefix="1"/>
    <xf numFmtId="0" fontId="31" fillId="0" borderId="0" xfId="0" applyFont="1"/>
    <xf numFmtId="0" fontId="9" fillId="5" borderId="5" xfId="0" applyFont="1" applyFill="1" applyBorder="1" applyAlignment="1">
      <alignment vertical="top" wrapText="1"/>
    </xf>
    <xf numFmtId="0" fontId="32" fillId="10" borderId="9" xfId="0" applyFont="1" applyFill="1" applyBorder="1" applyAlignment="1">
      <alignment horizontal="left" vertical="center" wrapText="1"/>
    </xf>
    <xf numFmtId="0" fontId="32" fillId="10" borderId="10" xfId="0" applyFont="1" applyFill="1" applyBorder="1" applyAlignment="1">
      <alignment horizontal="center" vertical="top" textRotation="60" wrapText="1" readingOrder="1"/>
    </xf>
    <xf numFmtId="0" fontId="32" fillId="10" borderId="11" xfId="0" applyFont="1" applyFill="1" applyBorder="1" applyAlignment="1">
      <alignment horizontal="center" vertical="top" textRotation="60" wrapText="1" readingOrder="1"/>
    </xf>
    <xf numFmtId="0" fontId="32" fillId="10" borderId="12" xfId="0" applyFont="1" applyFill="1" applyBorder="1" applyAlignment="1">
      <alignment horizontal="center" vertical="top" textRotation="60" wrapText="1" readingOrder="1"/>
    </xf>
    <xf numFmtId="0" fontId="32" fillId="10" borderId="13" xfId="0" applyFont="1" applyFill="1" applyBorder="1" applyAlignment="1">
      <alignment horizontal="center" vertical="top" textRotation="60" wrapText="1" readingOrder="1"/>
    </xf>
    <xf numFmtId="0" fontId="32" fillId="10" borderId="14" xfId="0" applyFont="1" applyFill="1" applyBorder="1" applyAlignment="1">
      <alignment horizontal="center" vertical="top" textRotation="60" wrapText="1" readingOrder="1"/>
    </xf>
    <xf numFmtId="0" fontId="32" fillId="10" borderId="15" xfId="0" applyFont="1" applyFill="1" applyBorder="1" applyAlignment="1">
      <alignment horizontal="center" vertical="top" textRotation="60" wrapText="1" readingOrder="1"/>
    </xf>
    <xf numFmtId="0" fontId="0" fillId="0" borderId="16" xfId="0" applyBorder="1"/>
    <xf numFmtId="0" fontId="34" fillId="10" borderId="17" xfId="0" applyFont="1" applyFill="1" applyBorder="1" applyAlignment="1">
      <alignment horizontal="center" vertical="center" wrapText="1"/>
    </xf>
    <xf numFmtId="0" fontId="0" fillId="0" borderId="0" xfId="0" applyBorder="1"/>
    <xf numFmtId="0" fontId="32" fillId="11" borderId="21" xfId="0" applyFont="1" applyFill="1" applyBorder="1" applyAlignment="1">
      <alignment horizontal="left" vertical="center" wrapText="1" readingOrder="1"/>
    </xf>
    <xf numFmtId="0" fontId="38" fillId="11" borderId="22" xfId="0" applyFont="1" applyFill="1" applyBorder="1" applyAlignment="1">
      <alignment horizontal="center" vertical="center" wrapText="1" readingOrder="1"/>
    </xf>
    <xf numFmtId="0" fontId="38" fillId="11" borderId="23" xfId="0" applyFont="1" applyFill="1" applyBorder="1" applyAlignment="1">
      <alignment horizontal="center" vertical="center" wrapText="1"/>
    </xf>
    <xf numFmtId="0" fontId="38" fillId="11" borderId="24" xfId="0" applyFont="1" applyFill="1" applyBorder="1" applyAlignment="1">
      <alignment horizontal="center" vertical="center" wrapText="1"/>
    </xf>
    <xf numFmtId="0" fontId="38" fillId="11" borderId="25" xfId="0" applyFont="1" applyFill="1" applyBorder="1" applyAlignment="1">
      <alignment horizontal="center" vertical="center" wrapText="1" readingOrder="1"/>
    </xf>
    <xf numFmtId="0" fontId="38" fillId="11" borderId="26" xfId="0" applyFont="1" applyFill="1" applyBorder="1" applyAlignment="1">
      <alignment horizontal="center" vertical="center" wrapText="1"/>
    </xf>
    <xf numFmtId="0" fontId="38" fillId="11" borderId="27" xfId="0" applyFont="1" applyFill="1" applyBorder="1" applyAlignment="1">
      <alignment horizontal="center" vertical="center" wrapText="1"/>
    </xf>
    <xf numFmtId="0" fontId="38" fillId="11" borderId="22" xfId="0" applyFont="1" applyFill="1" applyBorder="1" applyAlignment="1">
      <alignment horizontal="center" vertical="center" wrapText="1"/>
    </xf>
    <xf numFmtId="0" fontId="32" fillId="12" borderId="28" xfId="0" applyFont="1" applyFill="1" applyBorder="1" applyAlignment="1">
      <alignment horizontal="left" vertical="center" wrapText="1" readingOrder="1"/>
    </xf>
    <xf numFmtId="0" fontId="38" fillId="12" borderId="29" xfId="0" applyFont="1" applyFill="1" applyBorder="1" applyAlignment="1">
      <alignment horizontal="center" vertical="center" wrapText="1"/>
    </xf>
    <xf numFmtId="0" fontId="38" fillId="12" borderId="30" xfId="0" applyFont="1" applyFill="1" applyBorder="1" applyAlignment="1">
      <alignment horizontal="center" vertical="center" wrapText="1" readingOrder="1"/>
    </xf>
    <xf numFmtId="0" fontId="38" fillId="12" borderId="31" xfId="0" applyFont="1" applyFill="1" applyBorder="1" applyAlignment="1">
      <alignment horizontal="center" vertical="center" wrapText="1"/>
    </xf>
    <xf numFmtId="0" fontId="38" fillId="12" borderId="32" xfId="0" applyFont="1" applyFill="1" applyBorder="1" applyAlignment="1">
      <alignment horizontal="center" vertical="center" wrapText="1" readingOrder="1"/>
    </xf>
    <xf numFmtId="0" fontId="38" fillId="12" borderId="30" xfId="0" applyFont="1" applyFill="1" applyBorder="1" applyAlignment="1">
      <alignment horizontal="center" vertical="center" wrapText="1"/>
    </xf>
    <xf numFmtId="0" fontId="38" fillId="12" borderId="33" xfId="0" applyFont="1" applyFill="1" applyBorder="1" applyAlignment="1">
      <alignment horizontal="center" vertical="center" wrapText="1"/>
    </xf>
    <xf numFmtId="0" fontId="38" fillId="12" borderId="31" xfId="0" applyFont="1" applyFill="1" applyBorder="1" applyAlignment="1">
      <alignment horizontal="center" vertical="center" wrapText="1" readingOrder="1"/>
    </xf>
    <xf numFmtId="0" fontId="38" fillId="12" borderId="29" xfId="0" applyFont="1" applyFill="1" applyBorder="1" applyAlignment="1">
      <alignment horizontal="center" vertical="center" wrapText="1" readingOrder="1"/>
    </xf>
    <xf numFmtId="0" fontId="32" fillId="11" borderId="28" xfId="0" applyFont="1" applyFill="1" applyBorder="1" applyAlignment="1">
      <alignment horizontal="left" vertical="center" wrapText="1" readingOrder="1"/>
    </xf>
    <xf numFmtId="0" fontId="38" fillId="11" borderId="29" xfId="0" applyFont="1" applyFill="1" applyBorder="1" applyAlignment="1">
      <alignment horizontal="center" vertical="center" wrapText="1"/>
    </xf>
    <xf numFmtId="0" fontId="38" fillId="11" borderId="30" xfId="0" applyFont="1" applyFill="1" applyBorder="1" applyAlignment="1">
      <alignment horizontal="center" vertical="center" wrapText="1" readingOrder="1"/>
    </xf>
    <xf numFmtId="0" fontId="38" fillId="11" borderId="30" xfId="0" applyFont="1" applyFill="1" applyBorder="1" applyAlignment="1">
      <alignment horizontal="center" vertical="center" wrapText="1"/>
    </xf>
    <xf numFmtId="0" fontId="38" fillId="11" borderId="31" xfId="0" applyFont="1" applyFill="1" applyBorder="1" applyAlignment="1">
      <alignment horizontal="center" vertical="center" wrapText="1" readingOrder="1"/>
    </xf>
    <xf numFmtId="0" fontId="38" fillId="11" borderId="32" xfId="0" applyFont="1" applyFill="1" applyBorder="1" applyAlignment="1">
      <alignment horizontal="center" vertical="center" wrapText="1" readingOrder="1"/>
    </xf>
    <xf numFmtId="0" fontId="38" fillId="11" borderId="33" xfId="0" applyFont="1" applyFill="1" applyBorder="1" applyAlignment="1">
      <alignment horizontal="center" vertical="center" wrapText="1"/>
    </xf>
    <xf numFmtId="0" fontId="38" fillId="11" borderId="31" xfId="0" applyFont="1" applyFill="1" applyBorder="1" applyAlignment="1">
      <alignment horizontal="center" vertical="center" wrapText="1"/>
    </xf>
    <xf numFmtId="0" fontId="38" fillId="11" borderId="33" xfId="0" applyFont="1" applyFill="1" applyBorder="1" applyAlignment="1">
      <alignment horizontal="center" vertical="center" wrapText="1" readingOrder="1"/>
    </xf>
    <xf numFmtId="0" fontId="38" fillId="11" borderId="29" xfId="0" applyFont="1" applyFill="1" applyBorder="1" applyAlignment="1">
      <alignment horizontal="center" vertical="center" wrapText="1" readingOrder="1"/>
    </xf>
    <xf numFmtId="0" fontId="32" fillId="12" borderId="34" xfId="0" applyFont="1" applyFill="1" applyBorder="1" applyAlignment="1">
      <alignment horizontal="left" vertical="center" wrapText="1" readingOrder="1"/>
    </xf>
    <xf numFmtId="0" fontId="32" fillId="12" borderId="35" xfId="0" applyFont="1" applyFill="1" applyBorder="1" applyAlignment="1">
      <alignment horizontal="left" vertical="center" wrapText="1" readingOrder="1"/>
    </xf>
    <xf numFmtId="0" fontId="32" fillId="12" borderId="36" xfId="0" applyFont="1" applyFill="1" applyBorder="1" applyAlignment="1">
      <alignment horizontal="left" vertical="center" wrapText="1" readingOrder="1"/>
    </xf>
    <xf numFmtId="0" fontId="32" fillId="12" borderId="37" xfId="0" applyFont="1" applyFill="1" applyBorder="1" applyAlignment="1">
      <alignment horizontal="left" vertical="center" wrapText="1" readingOrder="1"/>
    </xf>
    <xf numFmtId="0" fontId="38" fillId="12" borderId="38" xfId="0" applyFont="1" applyFill="1" applyBorder="1" applyAlignment="1">
      <alignment horizontal="center" vertical="center" wrapText="1" readingOrder="1"/>
    </xf>
    <xf numFmtId="0" fontId="38" fillId="12" borderId="36" xfId="0" applyFont="1" applyFill="1" applyBorder="1" applyAlignment="1">
      <alignment horizontal="center" vertical="center" wrapText="1"/>
    </xf>
    <xf numFmtId="0" fontId="38" fillId="12" borderId="39" xfId="0" applyFont="1" applyFill="1" applyBorder="1" applyAlignment="1">
      <alignment horizontal="center" vertical="center" wrapText="1"/>
    </xf>
    <xf numFmtId="0" fontId="38" fillId="12" borderId="35" xfId="0" applyFont="1" applyFill="1" applyBorder="1" applyAlignment="1">
      <alignment horizontal="center" vertical="center" wrapText="1"/>
    </xf>
    <xf numFmtId="0" fontId="38" fillId="12" borderId="37" xfId="0" applyFont="1" applyFill="1" applyBorder="1" applyAlignment="1">
      <alignment horizontal="center" vertical="center" wrapText="1"/>
    </xf>
    <xf numFmtId="0" fontId="32" fillId="11" borderId="29" xfId="0" applyFont="1" applyFill="1" applyBorder="1" applyAlignment="1">
      <alignment horizontal="left" vertical="center" wrapText="1" readingOrder="1"/>
    </xf>
    <xf numFmtId="0" fontId="32" fillId="11" borderId="30" xfId="0" applyFont="1" applyFill="1" applyBorder="1" applyAlignment="1">
      <alignment horizontal="left" vertical="center" wrapText="1" readingOrder="1"/>
    </xf>
    <xf numFmtId="0" fontId="32" fillId="11" borderId="31" xfId="0" applyFont="1" applyFill="1" applyBorder="1" applyAlignment="1">
      <alignment horizontal="left" vertical="center" wrapText="1" readingOrder="1"/>
    </xf>
    <xf numFmtId="0" fontId="32" fillId="12" borderId="29" xfId="0" applyFont="1" applyFill="1" applyBorder="1" applyAlignment="1">
      <alignment horizontal="left" vertical="center" wrapText="1" readingOrder="1"/>
    </xf>
    <xf numFmtId="0" fontId="32" fillId="12" borderId="30" xfId="0" applyFont="1" applyFill="1" applyBorder="1" applyAlignment="1">
      <alignment horizontal="left" vertical="center" wrapText="1" readingOrder="1"/>
    </xf>
    <xf numFmtId="0" fontId="32" fillId="12" borderId="31" xfId="0" applyFont="1" applyFill="1" applyBorder="1" applyAlignment="1">
      <alignment horizontal="left" vertical="center" wrapText="1" readingOrder="1"/>
    </xf>
    <xf numFmtId="0" fontId="38" fillId="11" borderId="32" xfId="0" applyFont="1" applyFill="1" applyBorder="1" applyAlignment="1">
      <alignment horizontal="center" vertical="center" wrapText="1"/>
    </xf>
    <xf numFmtId="0" fontId="38" fillId="12" borderId="32" xfId="0" applyFont="1" applyFill="1" applyBorder="1" applyAlignment="1">
      <alignment horizontal="center" vertical="center" wrapText="1"/>
    </xf>
    <xf numFmtId="0" fontId="38" fillId="12" borderId="33" xfId="0" applyFont="1" applyFill="1" applyBorder="1" applyAlignment="1">
      <alignment horizontal="center" vertical="center" wrapText="1" readingOrder="1"/>
    </xf>
    <xf numFmtId="0" fontId="38" fillId="11" borderId="29" xfId="0" applyFont="1" applyFill="1" applyBorder="1" applyAlignment="1">
      <alignment horizontal="left" vertical="center" wrapText="1" readingOrder="1"/>
    </xf>
    <xf numFmtId="0" fontId="38" fillId="11" borderId="30" xfId="0" applyFont="1" applyFill="1" applyBorder="1" applyAlignment="1">
      <alignment horizontal="left" vertical="center" wrapText="1" readingOrder="1"/>
    </xf>
    <xf numFmtId="0" fontId="38" fillId="11" borderId="31" xfId="0" applyFont="1" applyFill="1" applyBorder="1" applyAlignment="1">
      <alignment horizontal="left" vertical="center" wrapText="1" readingOrder="1"/>
    </xf>
    <xf numFmtId="0" fontId="32" fillId="11" borderId="40" xfId="0" applyFont="1" applyFill="1" applyBorder="1" applyAlignment="1">
      <alignment horizontal="left" vertical="center" wrapText="1" readingOrder="1"/>
    </xf>
    <xf numFmtId="0" fontId="32" fillId="11" borderId="41" xfId="0" applyFont="1" applyFill="1" applyBorder="1" applyAlignment="1">
      <alignment horizontal="left" vertical="center" wrapText="1" readingOrder="1"/>
    </xf>
    <xf numFmtId="0" fontId="32" fillId="11" borderId="42" xfId="0" applyFont="1" applyFill="1" applyBorder="1" applyAlignment="1">
      <alignment horizontal="left" vertical="center" wrapText="1" readingOrder="1"/>
    </xf>
    <xf numFmtId="0" fontId="32" fillId="11" borderId="43" xfId="0" applyFont="1" applyFill="1" applyBorder="1" applyAlignment="1">
      <alignment horizontal="left" vertical="center" wrapText="1" readingOrder="1"/>
    </xf>
    <xf numFmtId="0" fontId="38" fillId="11" borderId="41" xfId="0" applyFont="1" applyFill="1" applyBorder="1" applyAlignment="1">
      <alignment horizontal="center" vertical="center" wrapText="1"/>
    </xf>
    <xf numFmtId="0" fontId="38" fillId="11" borderId="42" xfId="0" applyFont="1" applyFill="1" applyBorder="1" applyAlignment="1">
      <alignment horizontal="center" vertical="center" wrapText="1"/>
    </xf>
    <xf numFmtId="0" fontId="38" fillId="11" borderId="42" xfId="0" applyFont="1" applyFill="1" applyBorder="1" applyAlignment="1">
      <alignment horizontal="center" vertical="center" wrapText="1" readingOrder="1"/>
    </xf>
    <xf numFmtId="0" fontId="38" fillId="11" borderId="43" xfId="0" applyFont="1" applyFill="1" applyBorder="1" applyAlignment="1">
      <alignment horizontal="center" vertical="center" wrapText="1" readingOrder="1"/>
    </xf>
    <xf numFmtId="0" fontId="38" fillId="11" borderId="41" xfId="0" applyFont="1" applyFill="1" applyBorder="1" applyAlignment="1">
      <alignment horizontal="center" vertical="center" wrapText="1" readingOrder="1"/>
    </xf>
    <xf numFmtId="0" fontId="38" fillId="11" borderId="43" xfId="0" applyFont="1" applyFill="1" applyBorder="1" applyAlignment="1">
      <alignment horizontal="center" vertical="center" wrapText="1"/>
    </xf>
    <xf numFmtId="0" fontId="39" fillId="0" borderId="0" xfId="4" applyAlignment="1" applyProtection="1">
      <alignment horizontal="right" vertical="center"/>
    </xf>
    <xf numFmtId="0" fontId="3" fillId="0" borderId="0" xfId="4" applyFont="1" applyAlignment="1" applyProtection="1">
      <alignment horizontal="right" vertical="center"/>
    </xf>
    <xf numFmtId="0" fontId="3" fillId="0" borderId="0" xfId="1" applyAlignment="1" applyProtection="1">
      <alignment horizontal="right" vertical="center"/>
    </xf>
    <xf numFmtId="0" fontId="40" fillId="0" borderId="44" xfId="0" applyFont="1" applyBorder="1"/>
    <xf numFmtId="0" fontId="5" fillId="0" borderId="45" xfId="0" applyFont="1" applyFill="1" applyBorder="1" applyAlignment="1">
      <alignment wrapText="1"/>
    </xf>
    <xf numFmtId="0" fontId="0" fillId="0" borderId="45" xfId="0" applyBorder="1"/>
    <xf numFmtId="0" fontId="0" fillId="0" borderId="46" xfId="0" applyBorder="1"/>
    <xf numFmtId="0" fontId="24" fillId="0" borderId="3" xfId="0" applyFont="1" applyBorder="1" applyAlignment="1">
      <alignment horizontal="left" vertical="top" wrapText="1"/>
    </xf>
    <xf numFmtId="0" fontId="16" fillId="0" borderId="3" xfId="0" applyFont="1" applyFill="1" applyBorder="1" applyAlignment="1">
      <alignment vertical="center" wrapText="1"/>
    </xf>
    <xf numFmtId="0" fontId="24" fillId="0" borderId="3" xfId="0" applyFont="1" applyBorder="1" applyAlignment="1">
      <alignment wrapText="1"/>
    </xf>
    <xf numFmtId="0" fontId="24" fillId="0" borderId="3" xfId="0" applyFont="1" applyBorder="1"/>
    <xf numFmtId="0" fontId="0" fillId="0" borderId="3" xfId="0" applyBorder="1"/>
    <xf numFmtId="0" fontId="0" fillId="0" borderId="3" xfId="0" applyBorder="1" applyAlignment="1">
      <alignment wrapText="1"/>
    </xf>
    <xf numFmtId="0" fontId="0" fillId="0" borderId="3" xfId="0" quotePrefix="1" applyBorder="1" applyAlignment="1">
      <alignment wrapText="1"/>
    </xf>
    <xf numFmtId="0" fontId="24" fillId="0" borderId="47" xfId="0" applyFont="1" applyBorder="1" applyAlignment="1">
      <alignment horizontal="left" vertical="top" wrapText="1"/>
    </xf>
    <xf numFmtId="0" fontId="0" fillId="0" borderId="47" xfId="0" applyBorder="1"/>
    <xf numFmtId="0" fontId="0" fillId="0" borderId="1" xfId="0" applyBorder="1"/>
    <xf numFmtId="0" fontId="24" fillId="0" borderId="1" xfId="0" applyFont="1" applyBorder="1" applyAlignment="1">
      <alignment horizontal="left" vertical="top" wrapText="1"/>
    </xf>
    <xf numFmtId="0" fontId="16" fillId="0" borderId="1" xfId="0" applyFont="1" applyFill="1" applyBorder="1" applyAlignment="1">
      <alignment vertical="center" wrapText="1"/>
    </xf>
    <xf numFmtId="0" fontId="24" fillId="0" borderId="1" xfId="0" applyFont="1" applyBorder="1" applyAlignment="1">
      <alignment wrapText="1"/>
    </xf>
    <xf numFmtId="0" fontId="24" fillId="0" borderId="1" xfId="0" applyFont="1" applyBorder="1"/>
    <xf numFmtId="0" fontId="24" fillId="0" borderId="0" xfId="0" applyFont="1" applyBorder="1" applyAlignment="1">
      <alignment horizontal="left" vertical="top" wrapText="1"/>
    </xf>
    <xf numFmtId="0" fontId="0" fillId="0" borderId="0" xfId="0" applyFill="1" applyBorder="1"/>
    <xf numFmtId="9" fontId="0" fillId="0" borderId="0" xfId="5" applyFont="1"/>
    <xf numFmtId="0" fontId="4" fillId="0" borderId="0" xfId="0" applyFont="1" applyFill="1" applyBorder="1" applyAlignment="1">
      <alignment wrapText="1"/>
    </xf>
    <xf numFmtId="0" fontId="24" fillId="0" borderId="1" xfId="0" applyFont="1" applyBorder="1" applyAlignment="1">
      <alignment horizontal="left" vertical="center" wrapText="1"/>
    </xf>
    <xf numFmtId="0" fontId="16" fillId="6" borderId="3" xfId="0" applyFont="1" applyFill="1" applyBorder="1" applyAlignment="1">
      <alignment horizontal="left" vertical="center" wrapText="1"/>
    </xf>
    <xf numFmtId="0" fontId="16" fillId="6" borderId="3" xfId="0" applyFont="1" applyFill="1" applyBorder="1" applyAlignment="1">
      <alignment wrapText="1"/>
    </xf>
    <xf numFmtId="0" fontId="16" fillId="6" borderId="47" xfId="0" applyFont="1" applyFill="1" applyBorder="1" applyAlignment="1">
      <alignment wrapText="1"/>
    </xf>
    <xf numFmtId="0" fontId="0" fillId="6" borderId="47" xfId="0" applyFill="1" applyBorder="1"/>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5" fillId="6" borderId="48" xfId="0" applyFont="1" applyFill="1" applyBorder="1" applyAlignment="1">
      <alignment wrapText="1"/>
    </xf>
    <xf numFmtId="0" fontId="0" fillId="6" borderId="45" xfId="0" applyFill="1" applyBorder="1"/>
    <xf numFmtId="0" fontId="5" fillId="6" borderId="45" xfId="0" applyFont="1" applyFill="1" applyBorder="1" applyAlignment="1">
      <alignment wrapText="1"/>
    </xf>
    <xf numFmtId="0" fontId="0" fillId="0" borderId="0" xfId="0" applyBorder="1" applyAlignment="1">
      <alignment horizontal="center" vertical="center"/>
    </xf>
    <xf numFmtId="0" fontId="0" fillId="0" borderId="0" xfId="0" applyAlignment="1">
      <alignment horizontal="center" vertical="center"/>
    </xf>
    <xf numFmtId="0" fontId="4" fillId="13" borderId="1" xfId="0" applyFont="1" applyFill="1" applyBorder="1" applyAlignment="1">
      <alignment horizontal="center" vertical="center" wrapText="1"/>
    </xf>
    <xf numFmtId="0" fontId="27" fillId="13" borderId="1"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left" vertical="center" wrapText="1"/>
    </xf>
    <xf numFmtId="0" fontId="4" fillId="13" borderId="3" xfId="0" applyFont="1" applyFill="1" applyBorder="1" applyAlignment="1">
      <alignment wrapText="1"/>
    </xf>
    <xf numFmtId="0" fontId="4" fillId="13" borderId="3" xfId="0" applyFont="1" applyFill="1" applyBorder="1" applyAlignment="1"/>
    <xf numFmtId="0" fontId="4" fillId="13" borderId="47" xfId="0" applyFont="1" applyFill="1" applyBorder="1" applyAlignment="1"/>
    <xf numFmtId="0" fontId="43" fillId="13" borderId="0" xfId="0" applyFont="1" applyFill="1" applyAlignment="1">
      <alignment horizontal="center" vertical="center" wrapText="1"/>
    </xf>
    <xf numFmtId="0" fontId="24" fillId="13" borderId="6" xfId="0" applyFont="1" applyFill="1" applyBorder="1" applyAlignment="1">
      <alignment horizontal="right"/>
    </xf>
    <xf numFmtId="0" fontId="4" fillId="6" borderId="0" xfId="0" applyFont="1" applyFill="1"/>
    <xf numFmtId="0" fontId="0" fillId="0" borderId="1" xfId="0" applyBorder="1" applyAlignment="1">
      <alignment vertical="top"/>
    </xf>
    <xf numFmtId="0" fontId="16" fillId="6" borderId="1" xfId="0" applyFont="1" applyFill="1" applyBorder="1" applyAlignment="1">
      <alignment vertical="top" wrapText="1"/>
    </xf>
    <xf numFmtId="0" fontId="16" fillId="6" borderId="3" xfId="0" applyFont="1" applyFill="1" applyBorder="1" applyAlignment="1">
      <alignment horizontal="left" vertical="top" wrapText="1"/>
    </xf>
    <xf numFmtId="0" fontId="16" fillId="6" borderId="3" xfId="0" applyFont="1" applyFill="1" applyBorder="1" applyAlignment="1">
      <alignment vertical="top" wrapText="1"/>
    </xf>
    <xf numFmtId="0" fontId="16"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applyAlignment="1">
      <alignment vertical="top"/>
    </xf>
    <xf numFmtId="0" fontId="0" fillId="0" borderId="3" xfId="0" applyBorder="1" applyAlignment="1">
      <alignment vertical="top"/>
    </xf>
    <xf numFmtId="0" fontId="24" fillId="0" borderId="3" xfId="0" quotePrefix="1" applyFont="1" applyBorder="1" applyAlignment="1">
      <alignment vertical="top" wrapText="1"/>
    </xf>
    <xf numFmtId="0" fontId="16" fillId="6" borderId="1" xfId="0" applyFont="1" applyFill="1" applyBorder="1" applyAlignment="1">
      <alignment horizontal="left" vertical="top" wrapText="1"/>
    </xf>
    <xf numFmtId="0" fontId="16" fillId="0" borderId="1" xfId="0" applyFont="1" applyFill="1" applyBorder="1" applyAlignment="1">
      <alignment vertical="top" wrapText="1"/>
    </xf>
    <xf numFmtId="0" fontId="24" fillId="0" borderId="1" xfId="0" applyFont="1" applyBorder="1" applyAlignment="1">
      <alignment vertical="top" wrapText="1"/>
    </xf>
    <xf numFmtId="0" fontId="24" fillId="0" borderId="1" xfId="0" applyFont="1" applyBorder="1" applyAlignment="1">
      <alignment vertical="top"/>
    </xf>
    <xf numFmtId="0" fontId="0" fillId="0" borderId="3" xfId="0" quotePrefix="1" applyBorder="1" applyAlignment="1">
      <alignment vertical="top" wrapText="1"/>
    </xf>
    <xf numFmtId="0" fontId="41" fillId="0" borderId="1" xfId="0" applyFont="1" applyBorder="1" applyAlignment="1">
      <alignment horizontal="left" vertical="top"/>
    </xf>
    <xf numFmtId="0" fontId="41" fillId="0" borderId="1" xfId="0" applyFont="1" applyBorder="1" applyAlignment="1">
      <alignment horizontal="left" vertical="top" wrapText="1"/>
    </xf>
    <xf numFmtId="0" fontId="40" fillId="0" borderId="44" xfId="0" applyFont="1" applyBorder="1" applyAlignment="1">
      <alignment vertical="top"/>
    </xf>
    <xf numFmtId="0" fontId="0" fillId="0" borderId="3" xfId="0" applyBorder="1" applyAlignment="1">
      <alignment vertical="top" wrapText="1"/>
    </xf>
    <xf numFmtId="0" fontId="3" fillId="0" borderId="1" xfId="1" applyBorder="1" applyAlignment="1" applyProtection="1">
      <alignment vertical="top" wrapText="1"/>
    </xf>
    <xf numFmtId="0" fontId="44" fillId="0" borderId="0" xfId="0" applyFont="1" applyAlignment="1">
      <alignment vertical="top"/>
    </xf>
    <xf numFmtId="0" fontId="44" fillId="0" borderId="0" xfId="0" applyFont="1" applyAlignment="1">
      <alignment vertical="top" wrapText="1"/>
    </xf>
    <xf numFmtId="0" fontId="0" fillId="0" borderId="0" xfId="0" applyAlignment="1">
      <alignment vertical="center" wrapText="1"/>
    </xf>
    <xf numFmtId="0" fontId="46" fillId="0" borderId="0" xfId="0" applyFont="1" applyAlignment="1">
      <alignment vertical="center" wrapText="1"/>
    </xf>
    <xf numFmtId="0" fontId="44" fillId="0" borderId="0" xfId="0" applyFont="1" applyAlignment="1">
      <alignment vertical="center"/>
    </xf>
    <xf numFmtId="0" fontId="47" fillId="0" borderId="0" xfId="0" applyFont="1" applyAlignment="1">
      <alignment vertical="center"/>
    </xf>
    <xf numFmtId="0" fontId="27" fillId="0" borderId="0" xfId="0" applyFont="1"/>
    <xf numFmtId="0" fontId="43" fillId="0" borderId="0" xfId="0" applyFont="1" applyAlignment="1">
      <alignment wrapText="1"/>
    </xf>
    <xf numFmtId="0" fontId="6" fillId="0" borderId="0" xfId="0" applyFont="1" applyBorder="1" applyAlignment="1">
      <alignment horizontal="left" vertical="top" wrapText="1"/>
    </xf>
    <xf numFmtId="0" fontId="3" fillId="0" borderId="0" xfId="1" applyFill="1" applyAlignment="1" applyProtection="1">
      <alignment vertical="top"/>
    </xf>
    <xf numFmtId="0" fontId="39" fillId="0" borderId="0" xfId="4" applyFill="1" applyAlignment="1" applyProtection="1">
      <alignment horizontal="right" vertical="center"/>
    </xf>
    <xf numFmtId="0" fontId="3" fillId="0" borderId="0" xfId="1" applyFill="1" applyAlignment="1" applyProtection="1">
      <alignment horizontal="left"/>
    </xf>
    <xf numFmtId="0" fontId="3" fillId="0" borderId="0" xfId="4" applyFont="1" applyFill="1" applyAlignment="1" applyProtection="1">
      <alignment horizontal="right" vertical="center"/>
    </xf>
    <xf numFmtId="0" fontId="3" fillId="0" borderId="0" xfId="1" applyFill="1" applyAlignment="1" applyProtection="1"/>
    <xf numFmtId="0" fontId="25" fillId="0" borderId="0" xfId="1" applyFont="1" applyFill="1" applyAlignment="1" applyProtection="1">
      <alignment horizontal="left" vertical="top" indent="1"/>
    </xf>
    <xf numFmtId="0" fontId="25" fillId="0" borderId="0" xfId="1" applyFont="1" applyFill="1" applyAlignment="1" applyProtection="1">
      <alignment vertical="top"/>
    </xf>
    <xf numFmtId="0" fontId="25" fillId="0" borderId="0" xfId="1" applyFont="1" applyFill="1" applyAlignment="1" applyProtection="1">
      <alignment horizontal="left"/>
    </xf>
    <xf numFmtId="0" fontId="3" fillId="0" borderId="0" xfId="1" applyFill="1" applyAlignment="1" applyProtection="1">
      <alignment horizontal="left" vertical="top"/>
    </xf>
    <xf numFmtId="0" fontId="0" fillId="0" borderId="0" xfId="0" applyAlignment="1">
      <alignment vertical="top" wrapText="1"/>
    </xf>
    <xf numFmtId="0" fontId="7" fillId="0" borderId="0" xfId="0" applyNumberFormat="1" applyFont="1" applyAlignment="1">
      <alignment vertical="top" wrapText="1"/>
    </xf>
    <xf numFmtId="0" fontId="0" fillId="0" borderId="0" xfId="0" applyAlignment="1">
      <alignment vertical="top" wrapText="1"/>
    </xf>
    <xf numFmtId="49" fontId="7" fillId="0" borderId="0" xfId="0" applyNumberFormat="1" applyFont="1" applyAlignment="1">
      <alignment vertical="top" wrapText="1"/>
    </xf>
    <xf numFmtId="0" fontId="45" fillId="0" borderId="0" xfId="0" applyFont="1" applyAlignment="1">
      <alignment vertical="center"/>
    </xf>
    <xf numFmtId="0" fontId="44" fillId="0" borderId="0" xfId="0" applyFont="1" applyAlignment="1">
      <alignment vertical="top"/>
    </xf>
    <xf numFmtId="0" fontId="11" fillId="5" borderId="1" xfId="0" applyFont="1" applyFill="1" applyBorder="1" applyAlignment="1">
      <alignment vertical="top" wrapText="1"/>
    </xf>
    <xf numFmtId="0" fontId="7" fillId="0" borderId="4" xfId="0" applyFont="1" applyBorder="1" applyAlignment="1">
      <alignment vertical="top" wrapText="1"/>
    </xf>
    <xf numFmtId="0" fontId="6" fillId="0" borderId="5" xfId="0" applyFont="1" applyBorder="1" applyAlignment="1">
      <alignment vertical="top" wrapText="1"/>
    </xf>
    <xf numFmtId="0" fontId="9" fillId="5" borderId="1" xfId="0" applyFont="1" applyFill="1" applyBorder="1" applyAlignment="1">
      <alignment vertical="top"/>
    </xf>
    <xf numFmtId="0" fontId="0" fillId="0" borderId="1" xfId="0" applyBorder="1" applyAlignment="1">
      <alignment vertical="top"/>
    </xf>
    <xf numFmtId="0" fontId="0" fillId="5" borderId="1" xfId="0" applyFill="1" applyBorder="1" applyAlignment="1">
      <alignment vertical="top" wrapText="1"/>
    </xf>
    <xf numFmtId="0" fontId="0" fillId="3" borderId="1" xfId="0" applyFill="1" applyBorder="1" applyAlignment="1">
      <alignment vertical="top" wrapText="1"/>
    </xf>
    <xf numFmtId="0" fontId="0" fillId="0" borderId="1" xfId="0" applyBorder="1" applyAlignment="1">
      <alignment vertical="top" wrapText="1"/>
    </xf>
    <xf numFmtId="49" fontId="7" fillId="4" borderId="4" xfId="0" applyNumberFormat="1" applyFont="1" applyFill="1" applyBorder="1" applyAlignment="1">
      <alignment vertical="top" wrapText="1"/>
    </xf>
    <xf numFmtId="0" fontId="6" fillId="4" borderId="5" xfId="0" applyFont="1" applyFill="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9" fillId="5" borderId="4" xfId="0" applyFont="1" applyFill="1" applyBorder="1" applyAlignment="1">
      <alignment vertical="top" wrapText="1"/>
    </xf>
    <xf numFmtId="0" fontId="9" fillId="5" borderId="5" xfId="0" applyFont="1" applyFill="1" applyBorder="1" applyAlignment="1">
      <alignment vertical="top" wrapText="1"/>
    </xf>
    <xf numFmtId="0" fontId="7" fillId="0" borderId="6" xfId="0" applyFont="1" applyBorder="1" applyAlignment="1">
      <alignment vertical="top"/>
    </xf>
    <xf numFmtId="0" fontId="0" fillId="0" borderId="7" xfId="0" applyBorder="1" applyAlignment="1">
      <alignment vertical="top"/>
    </xf>
    <xf numFmtId="0" fontId="0" fillId="0" borderId="8" xfId="0" applyBorder="1" applyAlignment="1">
      <alignment vertical="top"/>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9" borderId="4" xfId="0" applyFont="1" applyFill="1" applyBorder="1" applyAlignment="1">
      <alignment vertical="top" wrapText="1"/>
    </xf>
    <xf numFmtId="0" fontId="0" fillId="9" borderId="5" xfId="0" applyFill="1" applyBorder="1" applyAlignment="1">
      <alignment vertical="top" wrapText="1"/>
    </xf>
    <xf numFmtId="0" fontId="0" fillId="0" borderId="5" xfId="0" applyBorder="1" applyAlignment="1">
      <alignment vertical="top" wrapText="1"/>
    </xf>
    <xf numFmtId="0" fontId="9" fillId="2" borderId="1" xfId="0" applyFont="1" applyFill="1" applyBorder="1" applyAlignment="1">
      <alignment horizontal="center" vertical="top"/>
    </xf>
    <xf numFmtId="0" fontId="10" fillId="2" borderId="1" xfId="0" applyFont="1" applyFill="1" applyBorder="1" applyAlignment="1">
      <alignment horizontal="center" vertical="top"/>
    </xf>
    <xf numFmtId="0" fontId="6" fillId="0" borderId="5" xfId="0" applyFont="1" applyBorder="1" applyAlignment="1">
      <alignment horizontal="left" vertical="top" wrapText="1"/>
    </xf>
    <xf numFmtId="0" fontId="11" fillId="4" borderId="1" xfId="0" applyFont="1" applyFill="1" applyBorder="1" applyAlignment="1">
      <alignment vertical="top" wrapText="1"/>
    </xf>
    <xf numFmtId="0" fontId="11" fillId="5" borderId="4" xfId="0" applyFont="1" applyFill="1" applyBorder="1" applyAlignment="1">
      <alignment vertical="top" wrapText="1"/>
    </xf>
    <xf numFmtId="0" fontId="11" fillId="5" borderId="5" xfId="0" applyFont="1" applyFill="1" applyBorder="1" applyAlignment="1">
      <alignment vertical="top" wrapText="1"/>
    </xf>
    <xf numFmtId="0" fontId="24" fillId="6" borderId="1" xfId="0" applyFont="1" applyFill="1" applyBorder="1" applyAlignment="1">
      <alignment horizontal="left" vertical="center" wrapText="1"/>
    </xf>
    <xf numFmtId="0" fontId="24" fillId="0" borderId="49" xfId="0" applyFont="1" applyBorder="1" applyAlignment="1">
      <alignment horizontal="left" vertical="center" wrapText="1"/>
    </xf>
    <xf numFmtId="0" fontId="24" fillId="0" borderId="47" xfId="0" applyFont="1" applyBorder="1" applyAlignment="1">
      <alignment horizontal="left" vertical="center" wrapText="1"/>
    </xf>
    <xf numFmtId="0" fontId="24" fillId="0" borderId="50" xfId="0" applyFont="1" applyBorder="1" applyAlignment="1">
      <alignment horizontal="left" vertical="center" wrapText="1"/>
    </xf>
    <xf numFmtId="0" fontId="40" fillId="0" borderId="44" xfId="0" applyFont="1" applyBorder="1" applyAlignment="1">
      <alignment horizontal="center"/>
    </xf>
    <xf numFmtId="0" fontId="40" fillId="0" borderId="45" xfId="0" applyFont="1" applyBorder="1" applyAlignment="1">
      <alignment horizontal="center"/>
    </xf>
    <xf numFmtId="0" fontId="40" fillId="0" borderId="46" xfId="0" applyFont="1" applyBorder="1" applyAlignment="1">
      <alignment horizontal="center"/>
    </xf>
    <xf numFmtId="0" fontId="34" fillId="10" borderId="18" xfId="0" applyFont="1" applyFill="1" applyBorder="1" applyAlignment="1">
      <alignment horizontal="center" vertical="center" wrapText="1" readingOrder="1"/>
    </xf>
    <xf numFmtId="0" fontId="37" fillId="0" borderId="20" xfId="0" applyFont="1" applyBorder="1" applyAlignment="1">
      <alignment horizontal="center" vertical="center" wrapText="1" readingOrder="1"/>
    </xf>
    <xf numFmtId="0" fontId="34" fillId="10" borderId="18" xfId="0" applyFont="1" applyFill="1" applyBorder="1" applyAlignment="1">
      <alignment horizontal="center" vertical="center" wrapText="1"/>
    </xf>
    <xf numFmtId="0" fontId="34" fillId="10" borderId="19" xfId="0" applyFont="1" applyFill="1" applyBorder="1" applyAlignment="1">
      <alignment horizontal="center" vertical="center" wrapText="1"/>
    </xf>
    <xf numFmtId="0" fontId="34" fillId="10" borderId="20" xfId="0" applyFont="1" applyFill="1" applyBorder="1" applyAlignment="1">
      <alignment horizontal="center" vertical="center" wrapText="1"/>
    </xf>
    <xf numFmtId="0" fontId="0" fillId="0" borderId="19" xfId="0" applyBorder="1" applyAlignment="1">
      <alignment horizontal="center" vertical="center" wrapText="1"/>
    </xf>
    <xf numFmtId="0" fontId="35" fillId="10" borderId="18" xfId="0" applyFont="1" applyFill="1" applyBorder="1" applyAlignment="1">
      <alignment horizontal="center" vertical="center" wrapText="1" readingOrder="1"/>
    </xf>
    <xf numFmtId="0" fontId="35" fillId="10" borderId="20" xfId="0" applyFont="1" applyFill="1" applyBorder="1" applyAlignment="1">
      <alignment horizontal="center" vertical="center" wrapText="1" readingOrder="1"/>
    </xf>
    <xf numFmtId="0" fontId="34" fillId="10" borderId="19" xfId="0" applyFont="1" applyFill="1" applyBorder="1" applyAlignment="1">
      <alignment horizontal="center" vertical="center" wrapText="1" readingOrder="1"/>
    </xf>
    <xf numFmtId="0" fontId="34" fillId="10" borderId="20" xfId="0" applyFont="1" applyFill="1" applyBorder="1" applyAlignment="1">
      <alignment horizontal="center" vertical="center" wrapText="1" readingOrder="1"/>
    </xf>
    <xf numFmtId="0" fontId="36" fillId="10" borderId="18" xfId="0" applyFont="1" applyFill="1" applyBorder="1" applyAlignment="1">
      <alignment horizontal="center" vertical="top" wrapText="1" readingOrder="1"/>
    </xf>
    <xf numFmtId="0" fontId="32" fillId="10" borderId="20" xfId="0" applyFont="1" applyFill="1" applyBorder="1" applyAlignment="1">
      <alignment horizontal="center" vertical="top" wrapText="1" readingOrder="1"/>
    </xf>
    <xf numFmtId="0" fontId="32" fillId="10" borderId="19" xfId="0" applyFont="1" applyFill="1" applyBorder="1" applyAlignment="1">
      <alignment horizontal="center" vertical="center" wrapText="1" readingOrder="1"/>
    </xf>
    <xf numFmtId="0" fontId="32" fillId="10" borderId="20" xfId="0" applyFont="1" applyFill="1" applyBorder="1" applyAlignment="1">
      <alignment horizontal="center" vertical="center" wrapText="1" readingOrder="1"/>
    </xf>
    <xf numFmtId="0" fontId="5" fillId="0" borderId="0" xfId="0" applyFont="1" applyBorder="1" applyAlignment="1">
      <alignment horizontal="left" wrapText="1"/>
    </xf>
  </cellXfs>
  <cellStyles count="6">
    <cellStyle name="Hyperlink" xfId="1" builtinId="8"/>
    <cellStyle name="Hyperlink 2" xfId="4"/>
    <cellStyle name="Normal" xfId="0" builtinId="0"/>
    <cellStyle name="Normal 2" xfId="3"/>
    <cellStyle name="Percent" xfId="2" builtinId="5"/>
    <cellStyle name="Percent 2" xfId="5"/>
  </cellStyles>
  <dxfs count="113">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lor rgb="FFFF0000"/>
      </font>
    </dxf>
    <dxf>
      <font>
        <b/>
        <i val="0"/>
        <condense val="0"/>
        <extend val="0"/>
        <color indexed="10"/>
      </font>
    </dxf>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lor rgb="FFFF000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color rgb="FF9C0006"/>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FF99"/>
      <color rgb="FF0000FF"/>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larph/My%20Documents/DATA/SCAMPIs/MA%20Rework/Tailoring%20and%20Planning%20Worksheet-newMandA-J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M Build Complian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vseh/AIMBuildCompliant/aim_build.practice.tech.evolutionary_arch.base/tasks/refine_the_arch.abe_B9FCA00.html" TargetMode="External"/><Relationship Id="rId18" Type="http://schemas.openxmlformats.org/officeDocument/2006/relationships/hyperlink" Target="http://vseh/AIMBuildCompliant/aim_build.practice.tech.concurrent_testing.base/tasks/implement_tests.abe_3E7AAA22.html" TargetMode="External"/><Relationship Id="rId26" Type="http://schemas.openxmlformats.org/officeDocument/2006/relationships/hyperlink" Target="http://iowacsvrgs10/RUP/PTW-TEST/aim_build.core.default.cat_def.base/disciplines/vangent_enhanced_security_discipline_827325A7.html" TargetMode="External"/><Relationship Id="rId39" Type="http://schemas.openxmlformats.org/officeDocument/2006/relationships/hyperlink" Target="http://vseh/aimoperationalexcellence/" TargetMode="External"/><Relationship Id="rId21" Type="http://schemas.openxmlformats.org/officeDocument/2006/relationships/hyperlink" Target="http://vseh/AIMBuildCompliant/aim_build.practice.tech.peer_reviews.base/tasks/peer_review_selected_work_products.abe_A43D066C.html" TargetMode="External"/><Relationship Id="rId34" Type="http://schemas.openxmlformats.org/officeDocument/2006/relationships/hyperlink" Target="http://vseh/AIMBuildCompliant/aim_build.practice.tech.security.base/tasks/review_test_plan_for_security.abe_4A60252.html" TargetMode="External"/><Relationship Id="rId42" Type="http://schemas.openxmlformats.org/officeDocument/2006/relationships/hyperlink" Target="http://vseh/AIMBuildCompliant/aim_build.core.mgmt.common.extend_supp/workproducts/work_items_list_standard_74E691A1.html" TargetMode="External"/><Relationship Id="rId47" Type="http://schemas.openxmlformats.org/officeDocument/2006/relationships/hyperlink" Target="http://vseh/AIMBuildCompliant/aim_build.core.mgmt.common.extend_supp/workproducts/work_items_list_standard_74E691A1.html" TargetMode="External"/><Relationship Id="rId50" Type="http://schemas.openxmlformats.org/officeDocument/2006/relationships/hyperlink" Target="http://vseh/AIMBuildCompliant/aim_build.practice.mgmt.team_change_mgmt.base/workproducts/configuration_management_plan_standard_15BDE240.html" TargetMode="External"/><Relationship Id="rId55" Type="http://schemas.openxmlformats.org/officeDocument/2006/relationships/hyperlink" Target="http://vseh/AIMBuildCompliant/aim_build.practice.tech.use_case_driven_dev.base/workproducts/use_case_standard_1B0ACDE7.html" TargetMode="External"/><Relationship Id="rId63" Type="http://schemas.openxmlformats.org/officeDocument/2006/relationships/hyperlink" Target="http://vseh/AIMBuildCompliant/aim_build.practice.mgmt.team_change_mgmt.base/workproducts/configuration_management_plan_standard_15BDE240.html" TargetMode="External"/><Relationship Id="rId68" Type="http://schemas.openxmlformats.org/officeDocument/2006/relationships/hyperlink" Target="http://vseh/AIMBuildCompliant/aim_build.practice.tech.concurrent_testing.base/workproducts/test_information_standard_7AAED32C.html" TargetMode="External"/><Relationship Id="rId76" Type="http://schemas.openxmlformats.org/officeDocument/2006/relationships/printerSettings" Target="../printerSettings/printerSettings4.bin"/><Relationship Id="rId7" Type="http://schemas.openxmlformats.org/officeDocument/2006/relationships/hyperlink" Target="http://vseh/AIMBuildCompliant/aim_build.practice.mgmt.two_level_project_planning.base/tasks/plan_the_project.abe_655972BE.html" TargetMode="External"/><Relationship Id="rId71" Type="http://schemas.openxmlformats.org/officeDocument/2006/relationships/hyperlink" Target="http://vseh/AIMBuildCompliant/aim_build.practice.mgmt.two_level_project_planning.base/workproducts/project_plan_standard_41999E6D.html" TargetMode="External"/><Relationship Id="rId2" Type="http://schemas.openxmlformats.org/officeDocument/2006/relationships/hyperlink" Target="http://vseh/AIMBuildCompliant/aim_build.practice.mgmt.iterative_dev.base/tasks/manage_iteration.abe_AA2BD552.html" TargetMode="External"/><Relationship Id="rId16" Type="http://schemas.openxmlformats.org/officeDocument/2006/relationships/hyperlink" Target="http://vseh/AIMBuildCompliant/aim_build.practice.tech.continuous_integration.base/tasks/integrate_and_create_build.abe_4CF84CD4.html" TargetMode="External"/><Relationship Id="rId29" Type="http://schemas.openxmlformats.org/officeDocument/2006/relationships/hyperlink" Target="http://vseh/AIMBuildCompliant/aim_build.practice.mgmt.security_mgmt.base/tasks/monitor_supplier_security_plan.abe_EBA7A386.html" TargetMode="External"/><Relationship Id="rId11" Type="http://schemas.openxmlformats.org/officeDocument/2006/relationships/hyperlink" Target="http://vseh/AIMBuildCompliant/aim_build.practice.tech.shared_vision.base/tasks/develop_technical_vision.abe_9EA3F592.html" TargetMode="External"/><Relationship Id="rId24" Type="http://schemas.openxmlformats.org/officeDocument/2006/relationships/hyperlink" Target="http://vseh/AIMBuildCompliant/aim_build.practice.mgmt.sam.base/tasks/establish_supplier_agreements_D785A94.html" TargetMode="External"/><Relationship Id="rId32" Type="http://schemas.openxmlformats.org/officeDocument/2006/relationships/hyperlink" Target="http://vseh/AIMBuildCompliant/aim_build.practice.tech.security.base/tasks/evaluate_code_for_security.abe_1F07419.html" TargetMode="External"/><Relationship Id="rId37" Type="http://schemas.openxmlformats.org/officeDocument/2006/relationships/hyperlink" Target="http://vseh/AIMBuildCompliant/aim_build.practice.tech.test_driven_development.base/tasks/implement_developer_tests.abe_8FE882C2.html" TargetMode="External"/><Relationship Id="rId40" Type="http://schemas.openxmlformats.org/officeDocument/2006/relationships/hyperlink" Target="http://vseh/AIMBuildCompliant/aim_build.practice.mgmt.two_level_project_planning.base/workproducts/project_plan_standard_41999E6D.html" TargetMode="External"/><Relationship Id="rId45" Type="http://schemas.openxmlformats.org/officeDocument/2006/relationships/hyperlink" Target="http://vseh/AIMBuildCompliant/aim_build.practice.mgmt.team_change_mgmt.base/workproducts/configuration_control_standard_B1D18AE9.html" TargetMode="External"/><Relationship Id="rId53" Type="http://schemas.openxmlformats.org/officeDocument/2006/relationships/hyperlink" Target="http://vseh/AIMBuildCompliant/aim_build.practice.mgmt.team_change_mgmt.base/workproducts/baseline_package_standard_97D99030.html" TargetMode="External"/><Relationship Id="rId58" Type="http://schemas.openxmlformats.org/officeDocument/2006/relationships/hyperlink" Target="http://vseh/AIMBuildCompliant/aim_build.practice.tech.evolutionary_arch.base/workproducts/architecture_notebook_standard_10530FA9.html" TargetMode="External"/><Relationship Id="rId66" Type="http://schemas.openxmlformats.org/officeDocument/2006/relationships/hyperlink" Target="http://vseh/AIMBuildCompliant/aim_build.practice.tech.concurrent_testing.base/workproducts/test_information_standard_7AAED32C.html" TargetMode="External"/><Relationship Id="rId74" Type="http://schemas.openxmlformats.org/officeDocument/2006/relationships/hyperlink" Target="http://vseh/AIM/aim_build.practice.tech.security.base/tasks/verify_operations_security.abe_F53500D1.html" TargetMode="External"/><Relationship Id="rId5" Type="http://schemas.openxmlformats.org/officeDocument/2006/relationships/hyperlink" Target="http://vseh/AIMBuildCompliant/aim_build.practice.mgmt.team_change_mgmt.base/tasks/perform_change_management.abe_2021AAB9.html" TargetMode="External"/><Relationship Id="rId15" Type="http://schemas.openxmlformats.org/officeDocument/2006/relationships/hyperlink" Target="http://vseh/AIMBuildCompliant/aim_build.practice.tech.test_driven_development.base/tasks/run_developer_tests.abe_3B901200.html" TargetMode="External"/><Relationship Id="rId23" Type="http://schemas.openxmlformats.org/officeDocument/2006/relationships/hyperlink" Target="http://vseh/AIMBuildCompliant/aim_build.practice.mgmt.sam.base/tasks/accept_and_transition_9F087C1D.html" TargetMode="External"/><Relationship Id="rId28" Type="http://schemas.openxmlformats.org/officeDocument/2006/relationships/hyperlink" Target="http://vseh/AIMBuildCompliant/aim_build.practice.mgmt.security_mgmt.base/tasks/evaluate_suppliers_for_security_compliance.abe_61FF3287.html" TargetMode="External"/><Relationship Id="rId36" Type="http://schemas.openxmlformats.org/officeDocument/2006/relationships/hyperlink" Target="http://vseh/AIMBuildCompliant/" TargetMode="External"/><Relationship Id="rId49" Type="http://schemas.openxmlformats.org/officeDocument/2006/relationships/hyperlink" Target="http://vseh/AIMBuildCompliant/aim_build.core.mgmt.common.extend_supp/workproducts/work_items_list_standard_74E691A1.html" TargetMode="External"/><Relationship Id="rId57" Type="http://schemas.openxmlformats.org/officeDocument/2006/relationships/hyperlink" Target="http://vseh/AIMBuildCompliant/aim_build.practice.tech.use_case_driven_dev.base/workproducts/system_wide_requirements_standard_83BDDBF6.html" TargetMode="External"/><Relationship Id="rId61" Type="http://schemas.openxmlformats.org/officeDocument/2006/relationships/hyperlink" Target="http://vseh/AIMBuildCompliant/aim_build.practice.tech.evolutionary_design.base/workproducts/design_standard_C7D46B17.html" TargetMode="External"/><Relationship Id="rId10" Type="http://schemas.openxmlformats.org/officeDocument/2006/relationships/hyperlink" Target="http://vseh/AIMBuildCompliant/aim_build.practice.tech.use_case_driven_dev.base/tasks/detail_system_wide_requirements.abe_EB9EE4DB.html" TargetMode="External"/><Relationship Id="rId19" Type="http://schemas.openxmlformats.org/officeDocument/2006/relationships/hyperlink" Target="http://vseh/AIMBuildCompliant/aim_build.practice.tech.concurrent_testing.base/tasks/run_tests.abe_4F6D48C3.html" TargetMode="External"/><Relationship Id="rId31" Type="http://schemas.openxmlformats.org/officeDocument/2006/relationships/hyperlink" Target="http://vseh/AIMBuildCompliant/aim_build.practice.tech.security.base/tasks/cru_security_requirements.abe_77B24906.html" TargetMode="External"/><Relationship Id="rId44" Type="http://schemas.openxmlformats.org/officeDocument/2006/relationships/hyperlink" Target="http://vseh/AIMBuildCompliant/aim_build.core.mgmt.common.extend_supp/workproducts/work_items_list_standard_74E691A1.html" TargetMode="External"/><Relationship Id="rId52" Type="http://schemas.openxmlformats.org/officeDocument/2006/relationships/hyperlink" Target="http://vseh/AIMBuildCompliant/aim_build.practice.mgmt.team_change_mgmt.base/workproducts/configuration_management_plan_standard_15BDE240.html" TargetMode="External"/><Relationship Id="rId60" Type="http://schemas.openxmlformats.org/officeDocument/2006/relationships/hyperlink" Target="http://vseh/AIMBuildCompliant/aim_build.practice.tech.evolutionary_arch.base/workproducts/architecture_notebook_standard_10530FA9.html" TargetMode="External"/><Relationship Id="rId65" Type="http://schemas.openxmlformats.org/officeDocument/2006/relationships/hyperlink" Target="http://vseh/AIMBuildCompliant/aim_build.practice.tech.concurrent_testing.base/workproducts/test_information_standard_7AAED32C.html" TargetMode="External"/><Relationship Id="rId73" Type="http://schemas.openxmlformats.org/officeDocument/2006/relationships/hyperlink" Target="http://vseh/AIMBuildCompliant/aim_build.practice.tech.use_case_driven_dev.base/workproducts/use_case_standard_1B0ACDE7.html" TargetMode="External"/><Relationship Id="rId4" Type="http://schemas.openxmlformats.org/officeDocument/2006/relationships/hyperlink" Target="http://vseh/AIMBuildCompliant/aim_build.practice.mgmt.team_change_mgmt.base/tasks/plan_configuration_management.abe_34489B1D.html" TargetMode="External"/><Relationship Id="rId9" Type="http://schemas.openxmlformats.org/officeDocument/2006/relationships/hyperlink" Target="http://vseh/AIMBuildCompliant/aim_build.practice.tech.use_case_driven_dev.base/tasks/detail_use_case_scenarios.abe_30190662.html" TargetMode="External"/><Relationship Id="rId14" Type="http://schemas.openxmlformats.org/officeDocument/2006/relationships/hyperlink" Target="http://vseh/AIMBuildCompliant/aim_build.practice.tech.evolutionary_design.base/tasks/design_solution.abe_DD2D872E.html" TargetMode="External"/><Relationship Id="rId22" Type="http://schemas.openxmlformats.org/officeDocument/2006/relationships/hyperlink" Target="http://iowacsvrgs10/RUP/PTW-TEST/aim_build.core.default.cat_def.base/disciplines/sam_discipline_94EA044C.html" TargetMode="External"/><Relationship Id="rId27" Type="http://schemas.openxmlformats.org/officeDocument/2006/relationships/hyperlink" Target="http://vseh/AIMBuildCompliant/aim_build.practice.mgmt.security_mgmt.base/tasks/plan_for_security_management.abe_64500FCA.html" TargetMode="External"/><Relationship Id="rId30" Type="http://schemas.openxmlformats.org/officeDocument/2006/relationships/hyperlink" Target="http://vseh/AIMBuildCompliant/aim_build.practice.mgmt.security_mgmt.base/tasks/process_residual_risk_letter.abe_3A09790C.html" TargetMode="External"/><Relationship Id="rId35" Type="http://schemas.openxmlformats.org/officeDocument/2006/relationships/hyperlink" Target="http://vseh/AIMBuildCompliant/" TargetMode="External"/><Relationship Id="rId43" Type="http://schemas.openxmlformats.org/officeDocument/2006/relationships/hyperlink" Target="http://vseh/AIMBuildCompliant/aim_build.core.mgmt.common.extend_supp/workproducts/risk_list_standard_E27F3DBA.html" TargetMode="External"/><Relationship Id="rId48" Type="http://schemas.openxmlformats.org/officeDocument/2006/relationships/hyperlink" Target="http://vseh/AIMBuildCompliant/aim_build.core.mgmt.common.extend_supp/workproducts/risk_list_standard_E27F3DBA.html" TargetMode="External"/><Relationship Id="rId56" Type="http://schemas.openxmlformats.org/officeDocument/2006/relationships/hyperlink" Target="http://vseh/AIMBuildCompliant/aim_build.practice.tech.use_case_driven_dev.base/workproducts/use_case_standard_1B0ACDE7.html" TargetMode="External"/><Relationship Id="rId64" Type="http://schemas.openxmlformats.org/officeDocument/2006/relationships/hyperlink" Target="http://vseh/AIMBuildCompliant/aim_build.practice.tech.concurrent_testing.base/workproducts/test_information_standard_7AAED32C.html" TargetMode="External"/><Relationship Id="rId69" Type="http://schemas.openxmlformats.org/officeDocument/2006/relationships/hyperlink" Target="http://vseh/AIMBuildCompliant/aim_build.practice.mgmt.two_level_project_planning.base/workproducts/dar_log_Standard_28B88610.html" TargetMode="External"/><Relationship Id="rId8" Type="http://schemas.openxmlformats.org/officeDocument/2006/relationships/hyperlink" Target="http://vseh/AIMBuildCompliant/aim_build.practice.tech.use_case_driven_dev.base/tasks/identify_and_outline_requirements.abe_367E449A.html" TargetMode="External"/><Relationship Id="rId51" Type="http://schemas.openxmlformats.org/officeDocument/2006/relationships/hyperlink" Target="http://vseh/AIMBuildCompliant/aim_build.practice.mgmt.two_level_project_planning.base/workproducts/dar_log_Standard_28B88610.html" TargetMode="External"/><Relationship Id="rId72" Type="http://schemas.openxmlformats.org/officeDocument/2006/relationships/hyperlink" Target="http://vseh/AIMBuildCompliant/aim_build.practice.tech.use_case_driven_dev.base/workproducts/system_wide_requirements_standard_83BDDBF6.html" TargetMode="External"/><Relationship Id="rId3" Type="http://schemas.openxmlformats.org/officeDocument/2006/relationships/hyperlink" Target="http://vseh/AIMBuildCompliant/aim_build.practice.mgmt.iterative_dev.base/tasks/assess_results.abe_47C7F519.html" TargetMode="External"/><Relationship Id="rId12" Type="http://schemas.openxmlformats.org/officeDocument/2006/relationships/hyperlink" Target="http://vseh/AIMBuildCompliant/aim_build.practice.tech.evolutionary_arch.base/tasks/outline_the_arch.abe_F14A76E.html" TargetMode="External"/><Relationship Id="rId17" Type="http://schemas.openxmlformats.org/officeDocument/2006/relationships/hyperlink" Target="http://vseh/AIMBuildCompliant/aim_build.practice.tech.concurrent_testing.base/tasks/create_test_cases.abe_DB8BB9C0.html" TargetMode="External"/><Relationship Id="rId25" Type="http://schemas.openxmlformats.org/officeDocument/2006/relationships/hyperlink" Target="http://vseh/AIMBuildCompliant/aim_build.practice.mgmt.sam.base/tasks/manage_supplier_AF3157A3.html" TargetMode="External"/><Relationship Id="rId33" Type="http://schemas.openxmlformats.org/officeDocument/2006/relationships/hyperlink" Target="http://vseh/AIMBuildCompliant/aim_build.practice.tech.security.base/tasks/evaluate_security_testing.abe_368D6F16.html" TargetMode="External"/><Relationship Id="rId38" Type="http://schemas.openxmlformats.org/officeDocument/2006/relationships/hyperlink" Target="http://vseh/AIMBuildCompliant/aim_build.practice.tech.test_driven_development.base/tasks/implement_solution.abe_EA56AF01.html" TargetMode="External"/><Relationship Id="rId46" Type="http://schemas.openxmlformats.org/officeDocument/2006/relationships/hyperlink" Target="http://vseh/AIMBuildCompliant/aim_build.core.mgmt.common.extend_supp/workproducts/risk_list_standard_E27F3DBA.html" TargetMode="External"/><Relationship Id="rId59" Type="http://schemas.openxmlformats.org/officeDocument/2006/relationships/hyperlink" Target="http://vseh/AIMBuildCompliant/aim_build.practice.mgmt.two_level_project_planning.base/workproducts/dar_log_Standard_28B88610.html" TargetMode="External"/><Relationship Id="rId67" Type="http://schemas.openxmlformats.org/officeDocument/2006/relationships/hyperlink" Target="http://vseh/AIMBuildCompliant/aim_build.practice.tech.concurrent_testing.base/workproducts/test_information_standard_7AAED32C.html" TargetMode="External"/><Relationship Id="rId20" Type="http://schemas.openxmlformats.org/officeDocument/2006/relationships/hyperlink" Target="http://vseh/AIMBuildCompliant/aim_build.practice.tech.customer_acceptance_testing.base/tasks/customer_acceptance_testing.abe_1EC4B0B.html" TargetMode="External"/><Relationship Id="rId41" Type="http://schemas.openxmlformats.org/officeDocument/2006/relationships/hyperlink" Target="http://vseh/AIMBuildCompliant/aim_build.core.mgmt.common.extend_supp/workproducts/risk_list_standard_E27F3DBA.html" TargetMode="External"/><Relationship Id="rId54" Type="http://schemas.openxmlformats.org/officeDocument/2006/relationships/hyperlink" Target="http://vseh/AIMBuildCompliant/aim_build.practice.tech.use_case_driven_dev.base/workproducts/system_wide_requirements_standard_83BDDBF6.html" TargetMode="External"/><Relationship Id="rId62" Type="http://schemas.openxmlformats.org/officeDocument/2006/relationships/hyperlink" Target="http://vseh/AIMBuildCompliant/aim_build.practice.tech.shared_vision.base/workproducts/vision_standard_FE38C969.html" TargetMode="External"/><Relationship Id="rId70" Type="http://schemas.openxmlformats.org/officeDocument/2006/relationships/hyperlink" Target="http://vseh/AIMBuildCompliant/aim_build.core.mgmt.common.extend_supp/workproducts/risk_list_standard_E27F3DBA.html" TargetMode="External"/><Relationship Id="rId75" Type="http://schemas.openxmlformats.org/officeDocument/2006/relationships/hyperlink" Target="http://vseh/AIMBuildCompliant" TargetMode="External"/><Relationship Id="rId1" Type="http://schemas.openxmlformats.org/officeDocument/2006/relationships/hyperlink" Target="http://vseh/AIMBuildCompliant/aim_build.practice.mgmt.iterative_dev.base/tasks/plan_iteration.abe_C7B74EDF.html" TargetMode="External"/><Relationship Id="rId6" Type="http://schemas.openxmlformats.org/officeDocument/2006/relationships/hyperlink" Target="http://vseh/AIMBuildCompliant/aim_build.practice.mgmt.team_change_mgmt.base/tasks/create_and_verify_baseline.abe_9E72A8FB.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1"/>
  <sheetViews>
    <sheetView topLeftCell="A13" workbookViewId="0">
      <selection activeCell="B38" sqref="B38"/>
    </sheetView>
  </sheetViews>
  <sheetFormatPr defaultColWidth="15" defaultRowHeight="12.75" x14ac:dyDescent="0.2"/>
  <cols>
    <col min="1" max="1" width="4.7109375" style="16" customWidth="1"/>
    <col min="2" max="2" width="124.85546875" style="19" customWidth="1"/>
    <col min="3" max="16384" width="15" style="16"/>
  </cols>
  <sheetData>
    <row r="1" spans="1:2" s="13" customFormat="1" ht="15.75" x14ac:dyDescent="0.2">
      <c r="A1" s="11" t="s">
        <v>366</v>
      </c>
      <c r="B1" s="12"/>
    </row>
    <row r="2" spans="1:2" s="18" customFormat="1" x14ac:dyDescent="0.2">
      <c r="A2" s="33"/>
      <c r="B2" s="32"/>
    </row>
    <row r="3" spans="1:2" s="18" customFormat="1" ht="28.5" customHeight="1" x14ac:dyDescent="0.2">
      <c r="A3" s="261" t="s">
        <v>370</v>
      </c>
      <c r="B3" s="262"/>
    </row>
    <row r="4" spans="1:2" s="18" customFormat="1" x14ac:dyDescent="0.2">
      <c r="A4" s="34"/>
      <c r="B4" s="15"/>
    </row>
    <row r="5" spans="1:2" s="18" customFormat="1" ht="26.25" customHeight="1" x14ac:dyDescent="0.2">
      <c r="A5" s="263" t="s">
        <v>367</v>
      </c>
      <c r="B5" s="262"/>
    </row>
    <row r="6" spans="1:2" s="18" customFormat="1" ht="12.75" customHeight="1" x14ac:dyDescent="0.2">
      <c r="A6" s="15"/>
      <c r="B6" s="27"/>
    </row>
    <row r="7" spans="1:2" s="13" customFormat="1" ht="15.75" x14ac:dyDescent="0.2">
      <c r="A7" s="11" t="s">
        <v>368</v>
      </c>
      <c r="B7" s="12"/>
    </row>
    <row r="8" spans="1:2" s="13" customFormat="1" ht="15.75" x14ac:dyDescent="0.2">
      <c r="A8" s="11"/>
      <c r="B8" s="12"/>
    </row>
    <row r="9" spans="1:2" x14ac:dyDescent="0.2">
      <c r="A9" s="14" t="s">
        <v>7</v>
      </c>
      <c r="B9" s="15" t="s">
        <v>14</v>
      </c>
    </row>
    <row r="10" spans="1:2" x14ac:dyDescent="0.2">
      <c r="A10" s="14"/>
      <c r="B10" s="15"/>
    </row>
    <row r="11" spans="1:2" ht="25.5" x14ac:dyDescent="0.2">
      <c r="A11" s="14" t="s">
        <v>6</v>
      </c>
      <c r="B11" s="32" t="s">
        <v>12</v>
      </c>
    </row>
    <row r="12" spans="1:2" x14ac:dyDescent="0.2">
      <c r="A12" s="14"/>
      <c r="B12" s="32"/>
    </row>
    <row r="13" spans="1:2" ht="25.5" x14ac:dyDescent="0.2">
      <c r="A13" s="14" t="s">
        <v>5</v>
      </c>
      <c r="B13" s="32" t="s">
        <v>26</v>
      </c>
    </row>
    <row r="14" spans="1:2" x14ac:dyDescent="0.2">
      <c r="A14" s="14"/>
      <c r="B14" s="32"/>
    </row>
    <row r="15" spans="1:2" x14ac:dyDescent="0.2">
      <c r="A15" s="14" t="s">
        <v>4</v>
      </c>
      <c r="B15" s="15" t="s">
        <v>11</v>
      </c>
    </row>
    <row r="16" spans="1:2" x14ac:dyDescent="0.2">
      <c r="A16" s="14"/>
      <c r="B16" s="15"/>
    </row>
    <row r="17" spans="1:2" ht="25.5" x14ac:dyDescent="0.2">
      <c r="A17" s="14" t="s">
        <v>15</v>
      </c>
      <c r="B17" s="32" t="s">
        <v>28</v>
      </c>
    </row>
    <row r="18" spans="1:2" x14ac:dyDescent="0.2">
      <c r="A18" s="14"/>
      <c r="B18" s="15"/>
    </row>
    <row r="19" spans="1:2" ht="25.5" x14ac:dyDescent="0.2">
      <c r="A19" s="14" t="s">
        <v>27</v>
      </c>
      <c r="B19" s="15" t="s">
        <v>29</v>
      </c>
    </row>
    <row r="20" spans="1:2" x14ac:dyDescent="0.2">
      <c r="A20" s="17"/>
      <c r="B20" s="15"/>
    </row>
    <row r="21" spans="1:2" s="13" customFormat="1" ht="15.75" x14ac:dyDescent="0.2">
      <c r="A21" s="13" t="s">
        <v>13</v>
      </c>
      <c r="B21" s="21"/>
    </row>
    <row r="22" spans="1:2" x14ac:dyDescent="0.2">
      <c r="A22" s="17"/>
      <c r="B22" s="15"/>
    </row>
    <row r="23" spans="1:2" ht="25.5" x14ac:dyDescent="0.2">
      <c r="A23" s="17"/>
      <c r="B23" s="15" t="s">
        <v>364</v>
      </c>
    </row>
    <row r="24" spans="1:2" x14ac:dyDescent="0.2">
      <c r="A24"/>
      <c r="B24"/>
    </row>
    <row r="25" spans="1:2" s="13" customFormat="1" ht="15.75" x14ac:dyDescent="0.2">
      <c r="A25" s="11" t="s">
        <v>369</v>
      </c>
      <c r="B25" s="12"/>
    </row>
    <row r="26" spans="1:2" x14ac:dyDescent="0.2">
      <c r="A26" s="14"/>
      <c r="B26" s="15"/>
    </row>
    <row r="27" spans="1:2" x14ac:dyDescent="0.2">
      <c r="A27" s="14" t="s">
        <v>7</v>
      </c>
      <c r="B27" s="15" t="s">
        <v>440</v>
      </c>
    </row>
    <row r="28" spans="1:2" x14ac:dyDescent="0.2">
      <c r="A28" s="14"/>
      <c r="B28" s="15"/>
    </row>
    <row r="29" spans="1:2" ht="25.5" x14ac:dyDescent="0.2">
      <c r="A29" s="14" t="s">
        <v>6</v>
      </c>
      <c r="B29" s="15" t="s">
        <v>21</v>
      </c>
    </row>
    <row r="30" spans="1:2" x14ac:dyDescent="0.2">
      <c r="A30" s="14"/>
      <c r="B30" s="15"/>
    </row>
    <row r="31" spans="1:2" x14ac:dyDescent="0.2">
      <c r="A31" s="14" t="s">
        <v>5</v>
      </c>
      <c r="B31" s="19" t="s">
        <v>365</v>
      </c>
    </row>
    <row r="33" spans="1:2" ht="38.25" x14ac:dyDescent="0.2">
      <c r="A33" s="16">
        <v>4</v>
      </c>
      <c r="B33" s="19" t="s">
        <v>363</v>
      </c>
    </row>
    <row r="35" spans="1:2" ht="15.75" x14ac:dyDescent="0.2">
      <c r="A35" s="264" t="s">
        <v>425</v>
      </c>
      <c r="B35" s="264"/>
    </row>
    <row r="36" spans="1:2" ht="15" x14ac:dyDescent="0.2">
      <c r="A36" s="242"/>
      <c r="B36" s="243"/>
    </row>
    <row r="37" spans="1:2" ht="25.5" x14ac:dyDescent="0.2">
      <c r="A37" s="242"/>
      <c r="B37" s="245" t="s">
        <v>426</v>
      </c>
    </row>
    <row r="38" spans="1:2" ht="15" x14ac:dyDescent="0.2">
      <c r="A38" s="242"/>
      <c r="B38" s="243"/>
    </row>
    <row r="39" spans="1:2" x14ac:dyDescent="0.2">
      <c r="A39" s="265"/>
      <c r="B39" s="245" t="s">
        <v>427</v>
      </c>
    </row>
    <row r="40" spans="1:2" x14ac:dyDescent="0.2">
      <c r="A40" s="265"/>
      <c r="B40" s="244"/>
    </row>
    <row r="41" spans="1:2" x14ac:dyDescent="0.2">
      <c r="A41" s="265"/>
      <c r="B41" s="245" t="s">
        <v>428</v>
      </c>
    </row>
    <row r="42" spans="1:2" x14ac:dyDescent="0.2">
      <c r="A42" s="265"/>
      <c r="B42" s="245" t="s">
        <v>429</v>
      </c>
    </row>
    <row r="43" spans="1:2" x14ac:dyDescent="0.2">
      <c r="A43" s="265"/>
      <c r="B43" s="245" t="s">
        <v>430</v>
      </c>
    </row>
    <row r="44" spans="1:2" ht="15" x14ac:dyDescent="0.2">
      <c r="A44" s="242"/>
      <c r="B44" s="243"/>
    </row>
    <row r="45" spans="1:2" ht="25.5" x14ac:dyDescent="0.2">
      <c r="A45" s="242"/>
      <c r="B45" s="245" t="s">
        <v>431</v>
      </c>
    </row>
    <row r="46" spans="1:2" ht="15" x14ac:dyDescent="0.2">
      <c r="A46" s="242"/>
      <c r="B46" s="243"/>
    </row>
    <row r="47" spans="1:2" ht="38.25" x14ac:dyDescent="0.2">
      <c r="A47" s="242"/>
      <c r="B47" s="245" t="s">
        <v>432</v>
      </c>
    </row>
    <row r="48" spans="1:2" ht="15" x14ac:dyDescent="0.2">
      <c r="A48" s="242"/>
      <c r="B48" s="243"/>
    </row>
    <row r="49" spans="1:2" ht="15" x14ac:dyDescent="0.2">
      <c r="A49" s="242"/>
      <c r="B49" s="245" t="s">
        <v>433</v>
      </c>
    </row>
    <row r="50" spans="1:2" ht="15" x14ac:dyDescent="0.2">
      <c r="A50" s="247"/>
      <c r="B50"/>
    </row>
    <row r="51" spans="1:2" ht="15" x14ac:dyDescent="0.2">
      <c r="A51" s="246"/>
      <c r="B51"/>
    </row>
  </sheetData>
  <mergeCells count="4">
    <mergeCell ref="A3:B3"/>
    <mergeCell ref="A5:B5"/>
    <mergeCell ref="A35:B35"/>
    <mergeCell ref="A39:A43"/>
  </mergeCells>
  <phoneticPr fontId="2" type="noConversion"/>
  <printOptions gridLines="1"/>
  <pageMargins left="0.75" right="0.75" top="1" bottom="1" header="0.5" footer="0.5"/>
  <pageSetup scale="95" fitToHeight="6" orientation="landscape" horizontalDpi="4294967293" verticalDpi="300"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topLeftCell="A4" workbookViewId="0">
      <selection activeCell="C30" sqref="C30:D30"/>
    </sheetView>
  </sheetViews>
  <sheetFormatPr defaultColWidth="15" defaultRowHeight="12.75" x14ac:dyDescent="0.2"/>
  <cols>
    <col min="1" max="1" width="13.42578125" style="16" customWidth="1"/>
    <col min="2" max="2" width="14.42578125" style="16" customWidth="1"/>
    <col min="3" max="3" width="18.28515625" style="16" customWidth="1"/>
    <col min="4" max="4" width="61" style="19" customWidth="1"/>
    <col min="5" max="16384" width="15" style="16"/>
  </cols>
  <sheetData>
    <row r="1" spans="1:11" s="13" customFormat="1" ht="15.75" x14ac:dyDescent="0.2">
      <c r="A1" s="13" t="s">
        <v>371</v>
      </c>
      <c r="C1" s="20"/>
      <c r="D1" s="21"/>
    </row>
    <row r="2" spans="1:11" x14ac:dyDescent="0.2">
      <c r="B2" s="22"/>
    </row>
    <row r="3" spans="1:11" s="18" customFormat="1" x14ac:dyDescent="0.2">
      <c r="A3" s="23" t="s">
        <v>9</v>
      </c>
      <c r="B3" s="23" t="s">
        <v>2</v>
      </c>
      <c r="C3" s="288" t="s">
        <v>3</v>
      </c>
      <c r="D3" s="289"/>
    </row>
    <row r="4" spans="1:11" s="18" customFormat="1" ht="25.5" customHeight="1" x14ac:dyDescent="0.2">
      <c r="A4" s="269" t="s">
        <v>115</v>
      </c>
      <c r="B4" s="270"/>
      <c r="C4" s="271" t="s">
        <v>17</v>
      </c>
      <c r="D4" s="271"/>
      <c r="E4" s="28"/>
      <c r="F4" s="28"/>
    </row>
    <row r="5" spans="1:11" s="31" customFormat="1" ht="25.5" customHeight="1" x14ac:dyDescent="0.2">
      <c r="A5" s="29"/>
      <c r="B5" s="30" t="s">
        <v>10</v>
      </c>
      <c r="C5" s="272" t="s">
        <v>82</v>
      </c>
      <c r="D5" s="273"/>
      <c r="E5" s="16"/>
      <c r="F5" s="16"/>
      <c r="G5" s="16"/>
      <c r="H5" s="16"/>
      <c r="I5" s="16"/>
      <c r="J5" s="16"/>
      <c r="K5" s="16"/>
    </row>
    <row r="6" spans="1:11" s="18" customFormat="1" ht="39.75" customHeight="1" x14ac:dyDescent="0.2">
      <c r="A6" s="278" t="s">
        <v>372</v>
      </c>
      <c r="B6" s="279"/>
      <c r="C6" s="292" t="s">
        <v>114</v>
      </c>
      <c r="D6" s="293"/>
      <c r="G6" s="24"/>
    </row>
    <row r="7" spans="1:11" x14ac:dyDescent="0.2">
      <c r="A7" s="65" t="s">
        <v>80</v>
      </c>
      <c r="B7" s="66"/>
      <c r="C7" s="266" t="s">
        <v>25</v>
      </c>
      <c r="D7" s="266"/>
      <c r="E7" s="28"/>
    </row>
    <row r="8" spans="1:11" ht="25.5" x14ac:dyDescent="0.2">
      <c r="A8" s="280"/>
      <c r="B8" s="35" t="s">
        <v>235</v>
      </c>
      <c r="C8" s="291" t="s">
        <v>236</v>
      </c>
      <c r="D8" s="291"/>
      <c r="E8" s="36"/>
    </row>
    <row r="9" spans="1:11" ht="27.75" customHeight="1" x14ac:dyDescent="0.2">
      <c r="A9" s="281"/>
      <c r="B9" s="4" t="s">
        <v>33</v>
      </c>
      <c r="C9" s="276" t="s">
        <v>83</v>
      </c>
      <c r="D9" s="273"/>
    </row>
    <row r="10" spans="1:11" x14ac:dyDescent="0.2">
      <c r="A10" s="281"/>
      <c r="B10" s="4" t="s">
        <v>53</v>
      </c>
      <c r="C10" s="276" t="s">
        <v>237</v>
      </c>
      <c r="D10" s="273"/>
    </row>
    <row r="11" spans="1:11" x14ac:dyDescent="0.2">
      <c r="A11" s="281"/>
      <c r="B11" s="4" t="s">
        <v>52</v>
      </c>
      <c r="C11" s="276" t="s">
        <v>84</v>
      </c>
      <c r="D11" s="273"/>
    </row>
    <row r="12" spans="1:11" ht="42.75" customHeight="1" x14ac:dyDescent="0.2">
      <c r="A12" s="281"/>
      <c r="B12" s="4" t="s">
        <v>234</v>
      </c>
      <c r="C12" s="283" t="s">
        <v>238</v>
      </c>
      <c r="D12" s="284"/>
    </row>
    <row r="13" spans="1:11" s="18" customFormat="1" ht="24.75" customHeight="1" x14ac:dyDescent="0.2">
      <c r="A13" s="281"/>
      <c r="B13" s="4" t="s">
        <v>24</v>
      </c>
      <c r="C13" s="276" t="s">
        <v>85</v>
      </c>
      <c r="D13" s="273"/>
      <c r="E13" s="16"/>
      <c r="F13" s="28"/>
    </row>
    <row r="14" spans="1:11" s="18" customFormat="1" ht="24.75" customHeight="1" x14ac:dyDescent="0.2">
      <c r="A14" s="281"/>
      <c r="B14" s="103" t="s">
        <v>265</v>
      </c>
      <c r="C14" s="285"/>
      <c r="D14" s="286"/>
      <c r="E14" s="16"/>
      <c r="F14" s="28"/>
    </row>
    <row r="15" spans="1:11" s="18" customFormat="1" ht="24.75" customHeight="1" x14ac:dyDescent="0.2">
      <c r="A15" s="281"/>
      <c r="B15" s="102" t="s">
        <v>266</v>
      </c>
      <c r="C15" s="267" t="s">
        <v>272</v>
      </c>
      <c r="D15" s="287"/>
      <c r="E15" s="16"/>
      <c r="F15" s="28"/>
    </row>
    <row r="16" spans="1:11" s="18" customFormat="1" ht="24.75" customHeight="1" x14ac:dyDescent="0.2">
      <c r="A16" s="281"/>
      <c r="B16" s="102" t="s">
        <v>267</v>
      </c>
      <c r="C16" s="267" t="s">
        <v>273</v>
      </c>
      <c r="D16" s="287"/>
      <c r="E16" s="16"/>
      <c r="F16" s="28"/>
    </row>
    <row r="17" spans="1:6" s="18" customFormat="1" ht="24.75" customHeight="1" x14ac:dyDescent="0.2">
      <c r="A17" s="281"/>
      <c r="B17" s="102" t="s">
        <v>268</v>
      </c>
      <c r="C17" s="267" t="s">
        <v>271</v>
      </c>
      <c r="D17" s="287"/>
      <c r="E17" s="16"/>
      <c r="F17" s="28"/>
    </row>
    <row r="18" spans="1:6" s="18" customFormat="1" ht="24.75" customHeight="1" x14ac:dyDescent="0.2">
      <c r="A18" s="281"/>
      <c r="B18" s="102" t="s">
        <v>269</v>
      </c>
      <c r="C18" s="267" t="s">
        <v>270</v>
      </c>
      <c r="D18" s="287"/>
      <c r="E18" s="16"/>
      <c r="F18" s="28"/>
    </row>
    <row r="19" spans="1:6" s="37" customFormat="1" ht="24.75" customHeight="1" x14ac:dyDescent="0.2">
      <c r="A19" s="281"/>
      <c r="B19" s="35" t="s">
        <v>16</v>
      </c>
      <c r="C19" s="291" t="s">
        <v>81</v>
      </c>
      <c r="D19" s="291"/>
      <c r="F19" s="36"/>
    </row>
    <row r="20" spans="1:6" ht="12.75" customHeight="1" x14ac:dyDescent="0.2">
      <c r="A20" s="281"/>
      <c r="B20" s="4" t="s">
        <v>19</v>
      </c>
      <c r="C20" s="276" t="s">
        <v>213</v>
      </c>
      <c r="D20" s="273"/>
    </row>
    <row r="21" spans="1:6" ht="27.75" customHeight="1" x14ac:dyDescent="0.2">
      <c r="A21" s="281"/>
      <c r="B21" s="4" t="s">
        <v>212</v>
      </c>
      <c r="C21" s="283" t="s">
        <v>214</v>
      </c>
      <c r="D21" s="284"/>
    </row>
    <row r="22" spans="1:6" ht="40.5" customHeight="1" x14ac:dyDescent="0.2">
      <c r="A22" s="281"/>
      <c r="B22" s="4" t="s">
        <v>18</v>
      </c>
      <c r="C22" s="276" t="s">
        <v>215</v>
      </c>
      <c r="D22" s="273"/>
    </row>
    <row r="23" spans="1:6" ht="18" customHeight="1" x14ac:dyDescent="0.2">
      <c r="A23" s="281"/>
      <c r="B23" s="4" t="s">
        <v>30</v>
      </c>
      <c r="C23" s="39" t="s">
        <v>31</v>
      </c>
      <c r="D23" s="40"/>
    </row>
    <row r="24" spans="1:6" ht="25.5" x14ac:dyDescent="0.2">
      <c r="A24" s="281"/>
      <c r="B24" s="35" t="s">
        <v>54</v>
      </c>
      <c r="C24" s="274" t="s">
        <v>374</v>
      </c>
      <c r="D24" s="275"/>
    </row>
    <row r="25" spans="1:6" s="37" customFormat="1" ht="54" customHeight="1" x14ac:dyDescent="0.2">
      <c r="A25" s="281"/>
      <c r="B25" s="4"/>
      <c r="C25" s="276" t="s">
        <v>216</v>
      </c>
      <c r="D25" s="277"/>
      <c r="E25" s="38"/>
    </row>
    <row r="26" spans="1:6" ht="26.25" customHeight="1" x14ac:dyDescent="0.2">
      <c r="A26" s="281"/>
      <c r="B26" s="106" t="s">
        <v>116</v>
      </c>
      <c r="C26" s="274" t="s">
        <v>373</v>
      </c>
      <c r="D26" s="275"/>
    </row>
    <row r="27" spans="1:6" ht="24.75" customHeight="1" x14ac:dyDescent="0.2">
      <c r="A27" s="281"/>
      <c r="B27" s="102" t="s">
        <v>96</v>
      </c>
      <c r="C27" s="283" t="s">
        <v>377</v>
      </c>
      <c r="D27" s="290"/>
    </row>
    <row r="28" spans="1:6" ht="24.75" customHeight="1" x14ac:dyDescent="0.2">
      <c r="A28" s="281"/>
      <c r="B28" s="102" t="s">
        <v>233</v>
      </c>
      <c r="C28" s="267" t="s">
        <v>378</v>
      </c>
      <c r="D28" s="268"/>
    </row>
    <row r="29" spans="1:6" s="37" customFormat="1" ht="26.25" customHeight="1" x14ac:dyDescent="0.2">
      <c r="A29" s="282"/>
      <c r="B29" s="102" t="s">
        <v>98</v>
      </c>
      <c r="C29" s="267" t="s">
        <v>379</v>
      </c>
      <c r="D29" s="268"/>
      <c r="E29" s="16"/>
    </row>
    <row r="30" spans="1:6" ht="26.25" customHeight="1" x14ac:dyDescent="0.2">
      <c r="B30" s="102" t="s">
        <v>93</v>
      </c>
      <c r="C30" s="267" t="s">
        <v>380</v>
      </c>
      <c r="D30" s="268"/>
    </row>
    <row r="31" spans="1:6" ht="24.75" customHeight="1" x14ac:dyDescent="0.2">
      <c r="B31" s="102" t="s">
        <v>178</v>
      </c>
      <c r="C31" s="267" t="s">
        <v>381</v>
      </c>
      <c r="D31" s="268"/>
    </row>
    <row r="32" spans="1:6" ht="41.25" customHeight="1" x14ac:dyDescent="0.2">
      <c r="B32" s="102" t="s">
        <v>169</v>
      </c>
      <c r="C32" s="267" t="s">
        <v>382</v>
      </c>
      <c r="D32" s="268"/>
    </row>
    <row r="33" spans="1:6" ht="24.75" customHeight="1" x14ac:dyDescent="0.2">
      <c r="B33" s="102" t="s">
        <v>376</v>
      </c>
      <c r="C33" s="267" t="s">
        <v>383</v>
      </c>
      <c r="D33" s="268"/>
    </row>
    <row r="34" spans="1:6" ht="26.25" customHeight="1" x14ac:dyDescent="0.2">
      <c r="B34" s="102" t="s">
        <v>20</v>
      </c>
      <c r="C34" s="267" t="s">
        <v>384</v>
      </c>
      <c r="D34" s="268"/>
    </row>
    <row r="35" spans="1:6" s="18" customFormat="1" ht="41.25" customHeight="1" x14ac:dyDescent="0.2">
      <c r="A35" s="16"/>
      <c r="B35" s="64" t="s">
        <v>78</v>
      </c>
      <c r="C35" s="266" t="s">
        <v>375</v>
      </c>
      <c r="D35" s="266"/>
      <c r="E35" s="16"/>
      <c r="F35" s="28"/>
    </row>
    <row r="36" spans="1:6" x14ac:dyDescent="0.2">
      <c r="B36" s="22"/>
    </row>
    <row r="37" spans="1:6" x14ac:dyDescent="0.2">
      <c r="B37" s="25"/>
    </row>
    <row r="38" spans="1:6" x14ac:dyDescent="0.2">
      <c r="B38" s="25"/>
    </row>
    <row r="39" spans="1:6" x14ac:dyDescent="0.2">
      <c r="B39" s="22"/>
    </row>
    <row r="40" spans="1:6" x14ac:dyDescent="0.2">
      <c r="B40" s="2"/>
    </row>
    <row r="41" spans="1:6" x14ac:dyDescent="0.2">
      <c r="B41" s="2"/>
    </row>
    <row r="42" spans="1:6" x14ac:dyDescent="0.2">
      <c r="B42" s="2"/>
    </row>
    <row r="43" spans="1:6" x14ac:dyDescent="0.2">
      <c r="B43" s="2"/>
    </row>
    <row r="44" spans="1:6" x14ac:dyDescent="0.2">
      <c r="B44" s="22"/>
    </row>
    <row r="45" spans="1:6" x14ac:dyDescent="0.2">
      <c r="B45" s="22"/>
    </row>
    <row r="46" spans="1:6" x14ac:dyDescent="0.2">
      <c r="B46" s="22"/>
    </row>
    <row r="47" spans="1:6" x14ac:dyDescent="0.2">
      <c r="B47" s="22"/>
    </row>
    <row r="48" spans="1:6" x14ac:dyDescent="0.2">
      <c r="B48" s="22"/>
    </row>
    <row r="49" spans="2:2" x14ac:dyDescent="0.2">
      <c r="B49" s="22"/>
    </row>
    <row r="50" spans="2:2" x14ac:dyDescent="0.2">
      <c r="B50" s="22"/>
    </row>
    <row r="51" spans="2:2" x14ac:dyDescent="0.2">
      <c r="B51" s="22"/>
    </row>
    <row r="52" spans="2:2" x14ac:dyDescent="0.2">
      <c r="B52" s="22"/>
    </row>
    <row r="53" spans="2:2" x14ac:dyDescent="0.2">
      <c r="B53" s="22"/>
    </row>
    <row r="54" spans="2:2" x14ac:dyDescent="0.2">
      <c r="B54" s="22"/>
    </row>
    <row r="55" spans="2:2" x14ac:dyDescent="0.2">
      <c r="B55" s="22"/>
    </row>
    <row r="56" spans="2:2" x14ac:dyDescent="0.2">
      <c r="B56" s="2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3"/>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2"/>
    </row>
    <row r="78" spans="2:2" x14ac:dyDescent="0.2">
      <c r="B78" s="22"/>
    </row>
    <row r="79" spans="2:2" x14ac:dyDescent="0.2">
      <c r="B79" s="22"/>
    </row>
    <row r="80" spans="2:2" x14ac:dyDescent="0.2">
      <c r="B80" s="22"/>
    </row>
    <row r="81" spans="2:2" x14ac:dyDescent="0.2">
      <c r="B81" s="22"/>
    </row>
    <row r="82" spans="2:2" x14ac:dyDescent="0.2">
      <c r="B82" s="22"/>
    </row>
    <row r="83" spans="2:2" x14ac:dyDescent="0.2">
      <c r="B83" s="25"/>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5"/>
    </row>
    <row r="91" spans="2:2" x14ac:dyDescent="0.2">
      <c r="B91" s="22"/>
    </row>
    <row r="92" spans="2:2" x14ac:dyDescent="0.2">
      <c r="B92" s="22"/>
    </row>
    <row r="93" spans="2:2" x14ac:dyDescent="0.2">
      <c r="B93" s="22"/>
    </row>
    <row r="103" spans="2:2" x14ac:dyDescent="0.2">
      <c r="B103" s="26"/>
    </row>
    <row r="104" spans="2:2" x14ac:dyDescent="0.2">
      <c r="B104" s="26"/>
    </row>
  </sheetData>
  <mergeCells count="35">
    <mergeCell ref="C3:D3"/>
    <mergeCell ref="C11:D11"/>
    <mergeCell ref="C20:D20"/>
    <mergeCell ref="C24:D24"/>
    <mergeCell ref="C27:D27"/>
    <mergeCell ref="C19:D19"/>
    <mergeCell ref="C6:D6"/>
    <mergeCell ref="C8:D8"/>
    <mergeCell ref="C13:D13"/>
    <mergeCell ref="C22:D22"/>
    <mergeCell ref="C17:D17"/>
    <mergeCell ref="C16:D16"/>
    <mergeCell ref="C15:D15"/>
    <mergeCell ref="A4:B4"/>
    <mergeCell ref="C4:D4"/>
    <mergeCell ref="C5:D5"/>
    <mergeCell ref="C26:D26"/>
    <mergeCell ref="C25:D25"/>
    <mergeCell ref="C7:D7"/>
    <mergeCell ref="C9:D9"/>
    <mergeCell ref="C10:D10"/>
    <mergeCell ref="A6:B6"/>
    <mergeCell ref="A8:A29"/>
    <mergeCell ref="C29:D29"/>
    <mergeCell ref="C28:D28"/>
    <mergeCell ref="C21:D21"/>
    <mergeCell ref="C12:D12"/>
    <mergeCell ref="C14:D14"/>
    <mergeCell ref="C18:D18"/>
    <mergeCell ref="C35:D35"/>
    <mergeCell ref="C30:D30"/>
    <mergeCell ref="C31:D31"/>
    <mergeCell ref="C32:D32"/>
    <mergeCell ref="C33:D33"/>
    <mergeCell ref="C34:D34"/>
  </mergeCells>
  <phoneticPr fontId="2" type="noConversion"/>
  <printOptions gridLines="1"/>
  <pageMargins left="0.75" right="0.75" top="1" bottom="1" header="0.5" footer="0.5"/>
  <pageSetup fitToHeight="6" orientation="landscape" horizontalDpi="4294967293" verticalDpi="300"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
  <sheetViews>
    <sheetView workbookViewId="0">
      <selection activeCell="C14" sqref="C14"/>
    </sheetView>
  </sheetViews>
  <sheetFormatPr defaultRowHeight="12.75" x14ac:dyDescent="0.2"/>
  <cols>
    <col min="1" max="1" width="31.7109375" customWidth="1"/>
    <col min="2" max="2" width="7.28515625" customWidth="1"/>
    <col min="3" max="3" width="6.140625" customWidth="1"/>
    <col min="4" max="4" width="30.85546875" customWidth="1"/>
    <col min="5" max="5" width="9" customWidth="1"/>
    <col min="6" max="6" width="36.7109375" customWidth="1"/>
  </cols>
  <sheetData>
    <row r="1" spans="1:6" ht="12.75" customHeight="1" x14ac:dyDescent="0.2">
      <c r="A1" s="5"/>
      <c r="B1" s="6" t="s">
        <v>1</v>
      </c>
      <c r="C1" s="6" t="s">
        <v>1</v>
      </c>
      <c r="D1" s="6"/>
      <c r="E1" s="6" t="s">
        <v>1</v>
      </c>
      <c r="F1" s="6"/>
    </row>
    <row r="2" spans="1:6" ht="38.25" x14ac:dyDescent="0.2">
      <c r="A2" s="7" t="s">
        <v>117</v>
      </c>
      <c r="B2" s="7" t="s">
        <v>51</v>
      </c>
      <c r="C2" s="7" t="s">
        <v>16</v>
      </c>
      <c r="D2" s="7" t="s">
        <v>54</v>
      </c>
      <c r="E2" s="7" t="s">
        <v>88</v>
      </c>
      <c r="F2" s="7" t="s">
        <v>55</v>
      </c>
    </row>
    <row r="3" spans="1:6" x14ac:dyDescent="0.2">
      <c r="A3" s="9"/>
      <c r="B3" s="9"/>
      <c r="C3" s="9"/>
      <c r="D3" s="10"/>
      <c r="E3" s="10"/>
      <c r="F3" s="10"/>
    </row>
    <row r="4" spans="1:6" x14ac:dyDescent="0.2">
      <c r="A4" s="42" t="s">
        <v>89</v>
      </c>
      <c r="B4" s="41"/>
      <c r="C4" s="41"/>
      <c r="D4" s="8"/>
      <c r="E4" s="8"/>
      <c r="F4" s="8"/>
    </row>
    <row r="5" spans="1:6" x14ac:dyDescent="0.2">
      <c r="A5" s="43" t="s">
        <v>113</v>
      </c>
      <c r="B5" s="41"/>
      <c r="C5" s="41"/>
      <c r="D5" s="8"/>
      <c r="E5" s="8"/>
      <c r="F5" s="8"/>
    </row>
    <row r="6" spans="1:6" ht="36" x14ac:dyDescent="0.2">
      <c r="A6" s="44" t="s">
        <v>0</v>
      </c>
      <c r="B6" s="45" t="s">
        <v>33</v>
      </c>
      <c r="C6" s="45" t="s">
        <v>30</v>
      </c>
      <c r="D6" s="46"/>
      <c r="E6" s="46" t="s">
        <v>35</v>
      </c>
      <c r="F6" s="47" t="s">
        <v>56</v>
      </c>
    </row>
    <row r="7" spans="1:6" ht="60" x14ac:dyDescent="0.2">
      <c r="A7" s="44" t="s">
        <v>23</v>
      </c>
      <c r="B7" s="45" t="s">
        <v>33</v>
      </c>
      <c r="C7" s="45" t="s">
        <v>30</v>
      </c>
      <c r="D7" s="46"/>
      <c r="E7" s="46" t="s">
        <v>36</v>
      </c>
      <c r="F7" s="47" t="s">
        <v>58</v>
      </c>
    </row>
    <row r="8" spans="1:6" ht="60" x14ac:dyDescent="0.2">
      <c r="A8" s="44" t="s">
        <v>60</v>
      </c>
      <c r="B8" s="45" t="s">
        <v>53</v>
      </c>
      <c r="C8" s="45" t="s">
        <v>30</v>
      </c>
      <c r="D8" s="46"/>
      <c r="E8" s="46" t="s">
        <v>36</v>
      </c>
      <c r="F8" s="47" t="s">
        <v>58</v>
      </c>
    </row>
    <row r="9" spans="1:6" ht="48" x14ac:dyDescent="0.2">
      <c r="A9" s="48" t="s">
        <v>70</v>
      </c>
      <c r="B9" s="45" t="s">
        <v>52</v>
      </c>
      <c r="C9" s="45" t="s">
        <v>30</v>
      </c>
      <c r="D9" s="46"/>
      <c r="E9" s="46" t="s">
        <v>38</v>
      </c>
      <c r="F9" s="49" t="s">
        <v>57</v>
      </c>
    </row>
    <row r="10" spans="1:6" ht="48" x14ac:dyDescent="0.2">
      <c r="A10" s="48" t="s">
        <v>37</v>
      </c>
      <c r="B10" s="45" t="s">
        <v>33</v>
      </c>
      <c r="C10" s="45" t="s">
        <v>30</v>
      </c>
      <c r="D10" s="46"/>
      <c r="E10" s="46" t="s">
        <v>38</v>
      </c>
      <c r="F10" s="49" t="s">
        <v>59</v>
      </c>
    </row>
    <row r="11" spans="1:6" ht="60" x14ac:dyDescent="0.2">
      <c r="A11" s="48" t="s">
        <v>34</v>
      </c>
      <c r="B11" s="45" t="s">
        <v>52</v>
      </c>
      <c r="C11" s="45" t="s">
        <v>30</v>
      </c>
      <c r="D11" s="46"/>
      <c r="E11" s="46" t="s">
        <v>38</v>
      </c>
      <c r="F11" s="49" t="s">
        <v>61</v>
      </c>
    </row>
    <row r="12" spans="1:6" ht="48" x14ac:dyDescent="0.2">
      <c r="A12" s="48" t="s">
        <v>64</v>
      </c>
      <c r="B12" s="45" t="s">
        <v>52</v>
      </c>
      <c r="C12" s="45" t="s">
        <v>30</v>
      </c>
      <c r="D12" s="46"/>
      <c r="E12" s="46" t="s">
        <v>38</v>
      </c>
      <c r="F12" s="49" t="s">
        <v>62</v>
      </c>
    </row>
    <row r="13" spans="1:6" ht="48" x14ac:dyDescent="0.2">
      <c r="A13" s="48" t="s">
        <v>65</v>
      </c>
      <c r="B13" s="45" t="s">
        <v>52</v>
      </c>
      <c r="C13" s="45" t="s">
        <v>30</v>
      </c>
      <c r="D13" s="46"/>
      <c r="E13" s="46" t="s">
        <v>38</v>
      </c>
      <c r="F13" s="50" t="s">
        <v>63</v>
      </c>
    </row>
    <row r="14" spans="1:6" ht="84" x14ac:dyDescent="0.2">
      <c r="A14" s="48" t="s">
        <v>8</v>
      </c>
      <c r="B14" s="45" t="s">
        <v>52</v>
      </c>
      <c r="C14" s="45" t="s">
        <v>30</v>
      </c>
      <c r="D14" s="46"/>
      <c r="E14" s="46" t="s">
        <v>47</v>
      </c>
      <c r="F14" s="51" t="s">
        <v>73</v>
      </c>
    </row>
    <row r="15" spans="1:6" ht="72" x14ac:dyDescent="0.2">
      <c r="A15" s="48" t="s">
        <v>39</v>
      </c>
      <c r="B15" s="45" t="s">
        <v>52</v>
      </c>
      <c r="C15" s="45" t="s">
        <v>30</v>
      </c>
      <c r="D15" s="46"/>
      <c r="E15" s="46" t="s">
        <v>47</v>
      </c>
      <c r="F15" s="51" t="s">
        <v>67</v>
      </c>
    </row>
    <row r="16" spans="1:6" ht="60" x14ac:dyDescent="0.2">
      <c r="A16" s="52" t="s">
        <v>40</v>
      </c>
      <c r="B16" s="45" t="s">
        <v>33</v>
      </c>
      <c r="C16" s="45" t="s">
        <v>30</v>
      </c>
      <c r="D16" s="46"/>
      <c r="E16" s="46" t="s">
        <v>47</v>
      </c>
      <c r="F16" s="51" t="s">
        <v>66</v>
      </c>
    </row>
    <row r="17" spans="1:6" ht="72" x14ac:dyDescent="0.2">
      <c r="A17" s="53" t="s">
        <v>41</v>
      </c>
      <c r="B17" s="45" t="s">
        <v>52</v>
      </c>
      <c r="C17" s="45" t="s">
        <v>30</v>
      </c>
      <c r="D17" s="46"/>
      <c r="E17" s="46" t="s">
        <v>47</v>
      </c>
      <c r="F17" s="51" t="s">
        <v>67</v>
      </c>
    </row>
    <row r="18" spans="1:6" ht="36" x14ac:dyDescent="0.2">
      <c r="A18" s="53" t="s">
        <v>42</v>
      </c>
      <c r="B18" s="45" t="s">
        <v>52</v>
      </c>
      <c r="C18" s="45" t="s">
        <v>30</v>
      </c>
      <c r="D18" s="46"/>
      <c r="E18" s="46" t="s">
        <v>47</v>
      </c>
      <c r="F18" s="51" t="s">
        <v>68</v>
      </c>
    </row>
    <row r="19" spans="1:6" ht="36" x14ac:dyDescent="0.2">
      <c r="A19" s="53" t="s">
        <v>43</v>
      </c>
      <c r="B19" s="45" t="s">
        <v>33</v>
      </c>
      <c r="C19" s="45" t="s">
        <v>30</v>
      </c>
      <c r="D19" s="46"/>
      <c r="E19" s="46" t="s">
        <v>47</v>
      </c>
      <c r="F19" s="51" t="s">
        <v>69</v>
      </c>
    </row>
    <row r="20" spans="1:6" ht="84" x14ac:dyDescent="0.2">
      <c r="A20" s="53" t="s">
        <v>44</v>
      </c>
      <c r="B20" s="45" t="s">
        <v>33</v>
      </c>
      <c r="C20" s="45" t="s">
        <v>30</v>
      </c>
      <c r="D20" s="46"/>
      <c r="E20" s="54" t="s">
        <v>48</v>
      </c>
      <c r="F20" s="51" t="s">
        <v>74</v>
      </c>
    </row>
    <row r="21" spans="1:6" ht="72" x14ac:dyDescent="0.2">
      <c r="A21" s="53" t="s">
        <v>45</v>
      </c>
      <c r="B21" s="45" t="s">
        <v>53</v>
      </c>
      <c r="C21" s="45" t="s">
        <v>30</v>
      </c>
      <c r="D21" s="46"/>
      <c r="E21" s="54" t="s">
        <v>48</v>
      </c>
      <c r="F21" s="51" t="s">
        <v>75</v>
      </c>
    </row>
    <row r="22" spans="1:6" ht="72" x14ac:dyDescent="0.2">
      <c r="A22" s="53" t="s">
        <v>32</v>
      </c>
      <c r="B22" s="45" t="s">
        <v>53</v>
      </c>
      <c r="C22" s="45" t="s">
        <v>30</v>
      </c>
      <c r="D22" s="46"/>
      <c r="E22" s="54" t="s">
        <v>48</v>
      </c>
      <c r="F22" s="51" t="s">
        <v>71</v>
      </c>
    </row>
    <row r="23" spans="1:6" ht="60" x14ac:dyDescent="0.2">
      <c r="A23" s="53" t="s">
        <v>86</v>
      </c>
      <c r="B23" s="45" t="s">
        <v>52</v>
      </c>
      <c r="C23" s="45" t="s">
        <v>30</v>
      </c>
      <c r="D23" s="46"/>
      <c r="E23" s="54" t="s">
        <v>49</v>
      </c>
      <c r="F23" s="51" t="s">
        <v>87</v>
      </c>
    </row>
    <row r="24" spans="1:6" ht="72" x14ac:dyDescent="0.2">
      <c r="A24" s="53" t="s">
        <v>72</v>
      </c>
      <c r="B24" s="45" t="s">
        <v>33</v>
      </c>
      <c r="C24" s="45" t="s">
        <v>30</v>
      </c>
      <c r="D24" s="46"/>
      <c r="E24" s="54" t="s">
        <v>49</v>
      </c>
      <c r="F24" s="51" t="s">
        <v>76</v>
      </c>
    </row>
    <row r="25" spans="1:6" ht="84" x14ac:dyDescent="0.2">
      <c r="A25" s="53" t="s">
        <v>46</v>
      </c>
      <c r="B25" s="45" t="s">
        <v>33</v>
      </c>
      <c r="C25" s="45" t="s">
        <v>30</v>
      </c>
      <c r="D25" s="46"/>
      <c r="E25" s="54" t="s">
        <v>50</v>
      </c>
      <c r="F25" s="51" t="s">
        <v>77</v>
      </c>
    </row>
    <row r="26" spans="1:6" x14ac:dyDescent="0.2">
      <c r="A26" s="55"/>
      <c r="B26" s="56"/>
      <c r="C26" s="45" t="s">
        <v>1</v>
      </c>
      <c r="D26" s="56"/>
      <c r="E26" s="56"/>
      <c r="F26" s="49"/>
    </row>
  </sheetData>
  <autoFilter ref="A3:F3"/>
  <phoneticPr fontId="2" type="noConversion"/>
  <conditionalFormatting sqref="C6:C26">
    <cfRule type="expression" dxfId="112" priority="1" stopIfTrue="1">
      <formula>AND(B6="REQ",C6="No")</formula>
    </cfRule>
  </conditionalFormatting>
  <dataValidations count="1">
    <dataValidation type="list" errorStyle="warning" allowBlank="1" showInputMessage="1" showErrorMessage="1" sqref="C6:C26">
      <formula1>"Yes,No,n/a,??"</formula1>
    </dataValidation>
  </dataValidations>
  <printOptions gridLines="1"/>
  <pageMargins left="0.75" right="0.75" top="1" bottom="1" header="0.5" footer="0.5"/>
  <pageSetup fitToHeight="6" orientation="landscape"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F161"/>
  <sheetViews>
    <sheetView tabSelected="1" workbookViewId="0">
      <pane ySplit="4" topLeftCell="A5" activePane="bottomLeft" state="frozen"/>
      <selection activeCell="B19" sqref="B19"/>
      <selection pane="bottomLeft" activeCell="A5" sqref="A5"/>
    </sheetView>
  </sheetViews>
  <sheetFormatPr defaultRowHeight="12.75" x14ac:dyDescent="0.2"/>
  <cols>
    <col min="1" max="1" width="45.7109375" customWidth="1"/>
    <col min="2" max="2" width="23.42578125" customWidth="1"/>
    <col min="3" max="3" width="7.28515625" customWidth="1"/>
    <col min="4" max="4" width="7.85546875" customWidth="1"/>
    <col min="5" max="5" width="6.140625" customWidth="1"/>
    <col min="6" max="6" width="19.140625" customWidth="1"/>
    <col min="7" max="7" width="12.7109375" customWidth="1"/>
    <col min="8" max="8" width="54.28515625" customWidth="1"/>
    <col min="27" max="31" width="9.140625" customWidth="1"/>
  </cols>
  <sheetData>
    <row r="1" spans="1:31" ht="21.75" customHeight="1" x14ac:dyDescent="0.25">
      <c r="A1" s="249" t="s">
        <v>442</v>
      </c>
      <c r="B1" s="248">
        <v>5</v>
      </c>
      <c r="C1" s="82" t="s">
        <v>444</v>
      </c>
      <c r="E1" s="68" t="s">
        <v>439</v>
      </c>
      <c r="F1" s="82"/>
    </row>
    <row r="2" spans="1:31" ht="12.75" customHeight="1" x14ac:dyDescent="0.2">
      <c r="A2" s="219"/>
      <c r="B2" s="219"/>
      <c r="C2" s="219" t="s">
        <v>1</v>
      </c>
      <c r="D2" s="219"/>
      <c r="E2" s="219" t="s">
        <v>1</v>
      </c>
      <c r="F2" s="219"/>
      <c r="G2" s="219" t="s">
        <v>1</v>
      </c>
      <c r="H2" s="219"/>
      <c r="AA2" t="s">
        <v>19</v>
      </c>
      <c r="AB2" t="s">
        <v>239</v>
      </c>
      <c r="AC2" t="s">
        <v>18</v>
      </c>
      <c r="AD2" t="s">
        <v>30</v>
      </c>
      <c r="AE2" t="s">
        <v>228</v>
      </c>
    </row>
    <row r="3" spans="1:31" ht="117.75" hidden="1" customHeight="1" x14ac:dyDescent="0.2">
      <c r="A3" s="220" t="s">
        <v>443</v>
      </c>
      <c r="B3" s="217" t="s">
        <v>445</v>
      </c>
      <c r="C3" s="217" t="s">
        <v>446</v>
      </c>
      <c r="D3" s="217" t="s">
        <v>447</v>
      </c>
      <c r="E3" s="217" t="s">
        <v>16</v>
      </c>
      <c r="F3" s="218" t="s">
        <v>404</v>
      </c>
      <c r="G3" s="218" t="s">
        <v>448</v>
      </c>
      <c r="H3" s="218" t="s">
        <v>78</v>
      </c>
    </row>
    <row r="4" spans="1:31" ht="15.75" customHeight="1" x14ac:dyDescent="0.2">
      <c r="A4" s="221" t="s">
        <v>449</v>
      </c>
      <c r="B4" s="217"/>
      <c r="C4" s="217"/>
      <c r="D4" s="217"/>
      <c r="E4" s="217"/>
      <c r="F4" s="218"/>
      <c r="G4" s="218"/>
      <c r="H4" s="218"/>
      <c r="AA4">
        <v>1</v>
      </c>
      <c r="AB4">
        <v>2</v>
      </c>
      <c r="AC4">
        <v>3</v>
      </c>
      <c r="AD4">
        <v>4</v>
      </c>
    </row>
    <row r="5" spans="1:31" ht="15" x14ac:dyDescent="0.25">
      <c r="A5" s="67"/>
      <c r="C5" s="41"/>
      <c r="D5" s="41"/>
      <c r="E5" s="41"/>
      <c r="F5" s="8"/>
      <c r="G5" s="8"/>
      <c r="H5" s="8"/>
      <c r="AA5">
        <f>IF($E5="Yes",1,0)</f>
        <v>0</v>
      </c>
      <c r="AB5">
        <f>IF($E5="Mod",1,0)</f>
        <v>0</v>
      </c>
      <c r="AC5">
        <f>IF($E5="No",1,0)</f>
        <v>0</v>
      </c>
      <c r="AD5">
        <f>IF($E5="??",1,0)</f>
        <v>0</v>
      </c>
      <c r="AE5">
        <f>IF($E5="n/a",1,0)</f>
        <v>0</v>
      </c>
    </row>
    <row r="6" spans="1:31" ht="15" x14ac:dyDescent="0.25">
      <c r="A6" s="67" t="s">
        <v>92</v>
      </c>
      <c r="C6" s="41"/>
      <c r="D6" s="41">
        <v>1</v>
      </c>
      <c r="E6" s="41"/>
      <c r="F6" s="8"/>
      <c r="G6" s="8"/>
      <c r="H6" s="8"/>
      <c r="AA6">
        <f t="shared" ref="AA6:AA76" si="0">IF($E6="Yes",1,0)</f>
        <v>0</v>
      </c>
      <c r="AB6">
        <f t="shared" ref="AB6:AB76" si="1">IF($E6="Mod",1,0)</f>
        <v>0</v>
      </c>
      <c r="AC6">
        <f t="shared" ref="AC6:AC76" si="2">IF($E6="No",1,0)</f>
        <v>0</v>
      </c>
      <c r="AD6">
        <f t="shared" ref="AD6:AD76" si="3">IF($E6="??",1,0)</f>
        <v>0</v>
      </c>
      <c r="AE6">
        <f t="shared" ref="AE6:AE76" si="4">IF($E6="n/a",1,0)</f>
        <v>0</v>
      </c>
    </row>
    <row r="7" spans="1:31" ht="25.5" customHeight="1" x14ac:dyDescent="0.2">
      <c r="A7" s="85" t="s">
        <v>124</v>
      </c>
      <c r="C7" s="45" t="s">
        <v>33</v>
      </c>
      <c r="D7" s="45">
        <v>1</v>
      </c>
      <c r="E7" s="45" t="s">
        <v>19</v>
      </c>
      <c r="F7" s="8"/>
      <c r="G7" s="8"/>
      <c r="H7" s="91" t="s">
        <v>127</v>
      </c>
      <c r="AA7">
        <f t="shared" si="0"/>
        <v>1</v>
      </c>
      <c r="AB7">
        <f t="shared" si="1"/>
        <v>0</v>
      </c>
      <c r="AC7">
        <f t="shared" si="2"/>
        <v>0</v>
      </c>
      <c r="AD7">
        <f t="shared" si="3"/>
        <v>0</v>
      </c>
      <c r="AE7">
        <f t="shared" si="4"/>
        <v>0</v>
      </c>
    </row>
    <row r="8" spans="1:31" ht="25.5" customHeight="1" x14ac:dyDescent="0.2">
      <c r="A8" s="85"/>
      <c r="B8" s="57" t="s">
        <v>257</v>
      </c>
      <c r="C8" s="45" t="s">
        <v>33</v>
      </c>
      <c r="D8" s="45">
        <v>3</v>
      </c>
      <c r="E8" s="45" t="s">
        <v>19</v>
      </c>
      <c r="F8" s="8"/>
      <c r="G8" s="49" t="s">
        <v>92</v>
      </c>
      <c r="H8" s="91" t="s">
        <v>452</v>
      </c>
      <c r="AA8">
        <f t="shared" si="0"/>
        <v>1</v>
      </c>
      <c r="AB8">
        <f t="shared" si="1"/>
        <v>0</v>
      </c>
      <c r="AC8">
        <f t="shared" si="2"/>
        <v>0</v>
      </c>
      <c r="AD8">
        <f t="shared" si="3"/>
        <v>0</v>
      </c>
      <c r="AE8">
        <f t="shared" si="4"/>
        <v>0</v>
      </c>
    </row>
    <row r="9" spans="1:31" ht="25.5" customHeight="1" x14ac:dyDescent="0.2">
      <c r="A9" s="70"/>
      <c r="B9" s="57" t="s">
        <v>450</v>
      </c>
      <c r="C9" s="45" t="s">
        <v>33</v>
      </c>
      <c r="D9" s="45">
        <v>1</v>
      </c>
      <c r="E9" s="45" t="s">
        <v>19</v>
      </c>
      <c r="F9" s="46"/>
      <c r="G9" s="49" t="s">
        <v>92</v>
      </c>
      <c r="H9" s="91" t="s">
        <v>231</v>
      </c>
      <c r="AA9">
        <f t="shared" si="0"/>
        <v>1</v>
      </c>
      <c r="AB9">
        <f t="shared" si="1"/>
        <v>0</v>
      </c>
      <c r="AC9">
        <f t="shared" si="2"/>
        <v>0</v>
      </c>
      <c r="AD9">
        <f t="shared" si="3"/>
        <v>0</v>
      </c>
      <c r="AE9">
        <f t="shared" si="4"/>
        <v>0</v>
      </c>
    </row>
    <row r="10" spans="1:31" ht="40.9" hidden="1" customHeight="1" x14ac:dyDescent="0.2">
      <c r="A10" s="70"/>
      <c r="B10" s="57"/>
      <c r="C10" s="93" t="s">
        <v>52</v>
      </c>
      <c r="D10" s="93">
        <v>4</v>
      </c>
      <c r="E10" s="93" t="s">
        <v>228</v>
      </c>
      <c r="F10" s="94" t="s">
        <v>451</v>
      </c>
      <c r="G10" s="94" t="s">
        <v>92</v>
      </c>
      <c r="H10" s="95" t="s">
        <v>262</v>
      </c>
      <c r="AA10">
        <f t="shared" si="0"/>
        <v>0</v>
      </c>
      <c r="AB10">
        <f t="shared" si="1"/>
        <v>0</v>
      </c>
      <c r="AC10">
        <f t="shared" si="2"/>
        <v>0</v>
      </c>
      <c r="AD10">
        <f t="shared" si="3"/>
        <v>0</v>
      </c>
      <c r="AE10">
        <f t="shared" si="4"/>
        <v>1</v>
      </c>
    </row>
    <row r="11" spans="1:31" ht="40.9" hidden="1" customHeight="1" x14ac:dyDescent="0.2">
      <c r="A11" s="70"/>
      <c r="B11" s="57"/>
      <c r="C11" s="93" t="s">
        <v>52</v>
      </c>
      <c r="D11" s="93">
        <v>4</v>
      </c>
      <c r="E11" s="93" t="s">
        <v>228</v>
      </c>
      <c r="F11" s="94" t="s">
        <v>451</v>
      </c>
      <c r="G11" s="94" t="s">
        <v>92</v>
      </c>
      <c r="H11" s="95" t="s">
        <v>259</v>
      </c>
      <c r="AA11">
        <f t="shared" si="0"/>
        <v>0</v>
      </c>
      <c r="AB11">
        <f t="shared" si="1"/>
        <v>0</v>
      </c>
      <c r="AC11">
        <f t="shared" si="2"/>
        <v>0</v>
      </c>
      <c r="AD11">
        <f t="shared" si="3"/>
        <v>0</v>
      </c>
      <c r="AE11">
        <f t="shared" si="4"/>
        <v>1</v>
      </c>
    </row>
    <row r="12" spans="1:31" ht="51" customHeight="1" x14ac:dyDescent="0.2">
      <c r="A12" s="175" t="s">
        <v>385</v>
      </c>
      <c r="B12" s="57" t="s">
        <v>90</v>
      </c>
      <c r="C12" s="45" t="s">
        <v>33</v>
      </c>
      <c r="D12" s="45">
        <v>1</v>
      </c>
      <c r="E12" s="45" t="s">
        <v>19</v>
      </c>
      <c r="G12" s="49" t="s">
        <v>92</v>
      </c>
      <c r="H12" s="92" t="s">
        <v>104</v>
      </c>
      <c r="AA12">
        <f t="shared" si="0"/>
        <v>1</v>
      </c>
      <c r="AB12">
        <f t="shared" si="1"/>
        <v>0</v>
      </c>
      <c r="AC12">
        <f t="shared" si="2"/>
        <v>0</v>
      </c>
      <c r="AD12">
        <f t="shared" si="3"/>
        <v>0</v>
      </c>
      <c r="AE12">
        <f t="shared" si="4"/>
        <v>0</v>
      </c>
    </row>
    <row r="13" spans="1:31" ht="25.5" customHeight="1" x14ac:dyDescent="0.2">
      <c r="A13" s="176" t="s">
        <v>386</v>
      </c>
      <c r="B13" s="57" t="s">
        <v>0</v>
      </c>
      <c r="C13" s="45" t="s">
        <v>33</v>
      </c>
      <c r="D13" s="45">
        <v>2</v>
      </c>
      <c r="E13" s="45" t="s">
        <v>19</v>
      </c>
      <c r="F13" s="46"/>
      <c r="G13" s="49" t="s">
        <v>92</v>
      </c>
      <c r="H13" s="91" t="s">
        <v>56</v>
      </c>
      <c r="AA13">
        <f t="shared" si="0"/>
        <v>1</v>
      </c>
      <c r="AB13">
        <f t="shared" si="1"/>
        <v>0</v>
      </c>
      <c r="AC13">
        <f t="shared" si="2"/>
        <v>0</v>
      </c>
      <c r="AD13">
        <f t="shared" si="3"/>
        <v>0</v>
      </c>
      <c r="AE13">
        <f t="shared" si="4"/>
        <v>0</v>
      </c>
    </row>
    <row r="14" spans="1:31" ht="44.45" customHeight="1" x14ac:dyDescent="0.2">
      <c r="A14" s="175" t="s">
        <v>387</v>
      </c>
      <c r="B14" s="57" t="s">
        <v>240</v>
      </c>
      <c r="C14" s="45" t="s">
        <v>33</v>
      </c>
      <c r="D14" s="45">
        <v>1</v>
      </c>
      <c r="E14" s="45" t="s">
        <v>19</v>
      </c>
      <c r="F14" s="49" t="s">
        <v>463</v>
      </c>
      <c r="G14" s="49" t="s">
        <v>92</v>
      </c>
      <c r="H14" s="91" t="s">
        <v>58</v>
      </c>
      <c r="AA14">
        <f t="shared" si="0"/>
        <v>1</v>
      </c>
      <c r="AB14">
        <f t="shared" si="1"/>
        <v>0</v>
      </c>
      <c r="AC14">
        <f t="shared" si="2"/>
        <v>0</v>
      </c>
      <c r="AD14">
        <f t="shared" si="3"/>
        <v>0</v>
      </c>
      <c r="AE14">
        <f t="shared" si="4"/>
        <v>0</v>
      </c>
    </row>
    <row r="15" spans="1:31" ht="66.75" customHeight="1" x14ac:dyDescent="0.2">
      <c r="A15" s="256"/>
      <c r="B15" s="57" t="s">
        <v>252</v>
      </c>
      <c r="C15" s="45" t="s">
        <v>33</v>
      </c>
      <c r="D15" s="45">
        <v>1</v>
      </c>
      <c r="E15" s="45" t="s">
        <v>19</v>
      </c>
      <c r="F15" s="49" t="s">
        <v>464</v>
      </c>
      <c r="G15" s="49" t="s">
        <v>92</v>
      </c>
      <c r="H15" s="91" t="s">
        <v>241</v>
      </c>
      <c r="AA15">
        <f t="shared" si="0"/>
        <v>1</v>
      </c>
      <c r="AB15">
        <f t="shared" si="1"/>
        <v>0</v>
      </c>
      <c r="AC15">
        <f t="shared" si="2"/>
        <v>0</v>
      </c>
      <c r="AD15">
        <f t="shared" si="3"/>
        <v>0</v>
      </c>
      <c r="AE15">
        <f t="shared" si="4"/>
        <v>0</v>
      </c>
    </row>
    <row r="16" spans="1:31" ht="37.9" customHeight="1" x14ac:dyDescent="0.2">
      <c r="A16" s="70"/>
      <c r="B16" s="57" t="s">
        <v>398</v>
      </c>
      <c r="C16" s="45" t="s">
        <v>52</v>
      </c>
      <c r="D16" s="45">
        <v>1</v>
      </c>
      <c r="E16" s="45" t="s">
        <v>18</v>
      </c>
      <c r="F16" s="46"/>
      <c r="G16" s="49" t="s">
        <v>92</v>
      </c>
      <c r="H16" s="91" t="s">
        <v>453</v>
      </c>
      <c r="AA16">
        <f t="shared" si="0"/>
        <v>0</v>
      </c>
      <c r="AB16">
        <f t="shared" si="1"/>
        <v>0</v>
      </c>
      <c r="AC16">
        <f t="shared" si="2"/>
        <v>1</v>
      </c>
      <c r="AD16">
        <f t="shared" si="3"/>
        <v>0</v>
      </c>
      <c r="AE16">
        <f t="shared" si="4"/>
        <v>0</v>
      </c>
    </row>
    <row r="17" spans="1:31" ht="40.15" customHeight="1" x14ac:dyDescent="0.2">
      <c r="A17" s="251" t="s">
        <v>118</v>
      </c>
      <c r="C17" s="45" t="s">
        <v>33</v>
      </c>
      <c r="D17" s="45">
        <v>1</v>
      </c>
      <c r="E17" s="45" t="s">
        <v>19</v>
      </c>
      <c r="F17" s="8"/>
      <c r="G17" s="8"/>
      <c r="H17" s="72" t="s">
        <v>128</v>
      </c>
      <c r="AA17">
        <f t="shared" si="0"/>
        <v>1</v>
      </c>
      <c r="AB17">
        <f t="shared" si="1"/>
        <v>0</v>
      </c>
      <c r="AC17">
        <f t="shared" si="2"/>
        <v>0</v>
      </c>
      <c r="AD17">
        <f t="shared" si="3"/>
        <v>0</v>
      </c>
      <c r="AE17">
        <f t="shared" si="4"/>
        <v>0</v>
      </c>
    </row>
    <row r="18" spans="1:31" ht="51" customHeight="1" x14ac:dyDescent="0.2">
      <c r="A18" s="85"/>
      <c r="B18" s="57" t="s">
        <v>91</v>
      </c>
      <c r="C18" s="45" t="s">
        <v>33</v>
      </c>
      <c r="D18" s="45">
        <v>1</v>
      </c>
      <c r="E18" s="45" t="s">
        <v>19</v>
      </c>
      <c r="F18" s="315" t="s">
        <v>465</v>
      </c>
      <c r="G18" s="49" t="s">
        <v>92</v>
      </c>
      <c r="H18" s="72" t="s">
        <v>242</v>
      </c>
      <c r="AA18">
        <f t="shared" si="0"/>
        <v>1</v>
      </c>
      <c r="AB18">
        <f t="shared" si="1"/>
        <v>0</v>
      </c>
      <c r="AC18">
        <f t="shared" si="2"/>
        <v>0</v>
      </c>
      <c r="AD18">
        <f t="shared" si="3"/>
        <v>0</v>
      </c>
      <c r="AE18">
        <f t="shared" si="4"/>
        <v>0</v>
      </c>
    </row>
    <row r="19" spans="1:31" ht="25.5" customHeight="1" x14ac:dyDescent="0.2">
      <c r="A19" s="85"/>
      <c r="B19" s="57" t="s">
        <v>253</v>
      </c>
      <c r="C19" s="45" t="s">
        <v>33</v>
      </c>
      <c r="D19" s="45">
        <v>3</v>
      </c>
      <c r="E19" s="45" t="s">
        <v>19</v>
      </c>
      <c r="F19" s="8"/>
      <c r="G19" s="49" t="s">
        <v>92</v>
      </c>
      <c r="H19" s="72" t="s">
        <v>254</v>
      </c>
      <c r="AA19">
        <f t="shared" si="0"/>
        <v>1</v>
      </c>
      <c r="AB19">
        <f t="shared" si="1"/>
        <v>0</v>
      </c>
      <c r="AC19">
        <f t="shared" si="2"/>
        <v>0</v>
      </c>
      <c r="AD19">
        <f t="shared" si="3"/>
        <v>0</v>
      </c>
      <c r="AE19">
        <f t="shared" si="4"/>
        <v>0</v>
      </c>
    </row>
    <row r="20" spans="1:31" ht="25.5" customHeight="1" x14ac:dyDescent="0.2">
      <c r="A20" s="176" t="s">
        <v>386</v>
      </c>
      <c r="B20" s="57" t="s">
        <v>0</v>
      </c>
      <c r="C20" s="45" t="s">
        <v>33</v>
      </c>
      <c r="D20" s="45">
        <v>2</v>
      </c>
      <c r="E20" s="45" t="s">
        <v>19</v>
      </c>
      <c r="F20" s="46"/>
      <c r="G20" s="49" t="s">
        <v>92</v>
      </c>
      <c r="H20" s="72" t="s">
        <v>56</v>
      </c>
      <c r="AA20">
        <f t="shared" si="0"/>
        <v>1</v>
      </c>
      <c r="AB20">
        <f t="shared" si="1"/>
        <v>0</v>
      </c>
      <c r="AC20">
        <f t="shared" si="2"/>
        <v>0</v>
      </c>
      <c r="AD20">
        <f t="shared" si="3"/>
        <v>0</v>
      </c>
      <c r="AE20">
        <f t="shared" si="4"/>
        <v>0</v>
      </c>
    </row>
    <row r="21" spans="1:31" ht="45" customHeight="1" x14ac:dyDescent="0.2">
      <c r="A21" s="175" t="s">
        <v>387</v>
      </c>
      <c r="B21" s="57" t="s">
        <v>240</v>
      </c>
      <c r="C21" s="45" t="s">
        <v>33</v>
      </c>
      <c r="D21" s="45">
        <v>1</v>
      </c>
      <c r="E21" s="45" t="s">
        <v>19</v>
      </c>
      <c r="F21" s="49" t="s">
        <v>463</v>
      </c>
      <c r="G21" s="49" t="s">
        <v>92</v>
      </c>
      <c r="H21" s="72" t="s">
        <v>58</v>
      </c>
      <c r="AA21">
        <f t="shared" si="0"/>
        <v>1</v>
      </c>
      <c r="AB21">
        <f t="shared" si="1"/>
        <v>0</v>
      </c>
      <c r="AC21">
        <f t="shared" si="2"/>
        <v>0</v>
      </c>
      <c r="AD21">
        <f t="shared" si="3"/>
        <v>0</v>
      </c>
      <c r="AE21">
        <f t="shared" si="4"/>
        <v>0</v>
      </c>
    </row>
    <row r="22" spans="1:31" ht="36" x14ac:dyDescent="0.2">
      <c r="A22" s="256"/>
      <c r="B22" s="57" t="s">
        <v>252</v>
      </c>
      <c r="C22" s="45" t="s">
        <v>33</v>
      </c>
      <c r="D22" s="45">
        <v>1</v>
      </c>
      <c r="E22" s="45" t="s">
        <v>19</v>
      </c>
      <c r="F22" s="49" t="s">
        <v>463</v>
      </c>
      <c r="G22" s="49" t="s">
        <v>92</v>
      </c>
      <c r="H22" s="72" t="s">
        <v>241</v>
      </c>
      <c r="AA22">
        <f t="shared" si="0"/>
        <v>1</v>
      </c>
      <c r="AB22">
        <f t="shared" si="1"/>
        <v>0</v>
      </c>
      <c r="AC22">
        <f t="shared" si="2"/>
        <v>0</v>
      </c>
      <c r="AD22">
        <f t="shared" si="3"/>
        <v>0</v>
      </c>
      <c r="AE22">
        <f t="shared" si="4"/>
        <v>0</v>
      </c>
    </row>
    <row r="23" spans="1:31" ht="25.5" customHeight="1" x14ac:dyDescent="0.2">
      <c r="A23" s="85" t="s">
        <v>119</v>
      </c>
      <c r="C23" s="45" t="s">
        <v>33</v>
      </c>
      <c r="D23" s="45">
        <v>1</v>
      </c>
      <c r="E23" s="45" t="s">
        <v>19</v>
      </c>
      <c r="F23" s="8"/>
      <c r="G23" s="8"/>
      <c r="H23" s="72" t="s">
        <v>126</v>
      </c>
      <c r="AA23">
        <f t="shared" si="0"/>
        <v>1</v>
      </c>
      <c r="AB23">
        <f t="shared" si="1"/>
        <v>0</v>
      </c>
      <c r="AC23">
        <f t="shared" si="2"/>
        <v>0</v>
      </c>
      <c r="AD23">
        <f t="shared" si="3"/>
        <v>0</v>
      </c>
      <c r="AE23">
        <f t="shared" si="4"/>
        <v>0</v>
      </c>
    </row>
    <row r="24" spans="1:31" ht="55.15" customHeight="1" x14ac:dyDescent="0.2">
      <c r="A24" s="175" t="s">
        <v>388</v>
      </c>
      <c r="B24" s="75" t="s">
        <v>137</v>
      </c>
      <c r="C24" s="45" t="s">
        <v>33</v>
      </c>
      <c r="D24" s="45">
        <v>1</v>
      </c>
      <c r="E24" s="45" t="s">
        <v>19</v>
      </c>
      <c r="F24" s="46"/>
      <c r="G24" s="49" t="s">
        <v>233</v>
      </c>
      <c r="H24" s="72" t="s">
        <v>140</v>
      </c>
      <c r="AA24">
        <f t="shared" si="0"/>
        <v>1</v>
      </c>
      <c r="AB24">
        <f t="shared" si="1"/>
        <v>0</v>
      </c>
      <c r="AC24">
        <f t="shared" si="2"/>
        <v>0</v>
      </c>
      <c r="AD24">
        <f t="shared" si="3"/>
        <v>0</v>
      </c>
      <c r="AE24">
        <f t="shared" si="4"/>
        <v>0</v>
      </c>
    </row>
    <row r="25" spans="1:31" ht="105.6" customHeight="1" x14ac:dyDescent="0.2">
      <c r="A25" s="97"/>
      <c r="B25" s="58" t="s">
        <v>243</v>
      </c>
      <c r="C25" s="45" t="s">
        <v>33</v>
      </c>
      <c r="D25" s="45">
        <v>1</v>
      </c>
      <c r="E25" s="45" t="s">
        <v>19</v>
      </c>
      <c r="G25" s="49" t="s">
        <v>92</v>
      </c>
      <c r="H25" s="260" t="s">
        <v>244</v>
      </c>
      <c r="AA25">
        <f t="shared" si="0"/>
        <v>1</v>
      </c>
      <c r="AB25">
        <f t="shared" si="1"/>
        <v>0</v>
      </c>
      <c r="AC25">
        <f t="shared" si="2"/>
        <v>0</v>
      </c>
      <c r="AD25">
        <f t="shared" si="3"/>
        <v>0</v>
      </c>
      <c r="AE25">
        <f t="shared" si="4"/>
        <v>0</v>
      </c>
    </row>
    <row r="26" spans="1:31" ht="48" x14ac:dyDescent="0.2">
      <c r="A26" s="70"/>
      <c r="B26" s="57" t="s">
        <v>91</v>
      </c>
      <c r="C26" s="45" t="s">
        <v>33</v>
      </c>
      <c r="D26" s="45">
        <v>1</v>
      </c>
      <c r="E26" s="45" t="s">
        <v>19</v>
      </c>
      <c r="F26" s="315" t="s">
        <v>465</v>
      </c>
      <c r="G26" s="49" t="s">
        <v>92</v>
      </c>
      <c r="H26" s="27" t="s">
        <v>103</v>
      </c>
      <c r="AA26">
        <f t="shared" si="0"/>
        <v>1</v>
      </c>
      <c r="AB26">
        <f t="shared" si="1"/>
        <v>0</v>
      </c>
      <c r="AC26">
        <f t="shared" si="2"/>
        <v>0</v>
      </c>
      <c r="AD26">
        <f t="shared" si="3"/>
        <v>0</v>
      </c>
      <c r="AE26">
        <f t="shared" si="4"/>
        <v>0</v>
      </c>
    </row>
    <row r="27" spans="1:31" ht="25.5" customHeight="1" x14ac:dyDescent="0.2">
      <c r="A27" s="85"/>
      <c r="B27" s="57" t="s">
        <v>253</v>
      </c>
      <c r="C27" s="45" t="s">
        <v>33</v>
      </c>
      <c r="D27" s="45">
        <v>3</v>
      </c>
      <c r="E27" s="45" t="s">
        <v>19</v>
      </c>
      <c r="F27" s="8"/>
      <c r="G27" s="49" t="s">
        <v>92</v>
      </c>
      <c r="H27" s="72" t="s">
        <v>254</v>
      </c>
      <c r="AA27">
        <f t="shared" si="0"/>
        <v>1</v>
      </c>
      <c r="AB27">
        <f t="shared" si="1"/>
        <v>0</v>
      </c>
      <c r="AC27">
        <f t="shared" si="2"/>
        <v>0</v>
      </c>
      <c r="AD27">
        <f t="shared" si="3"/>
        <v>0</v>
      </c>
      <c r="AE27">
        <f t="shared" si="4"/>
        <v>0</v>
      </c>
    </row>
    <row r="28" spans="1:31" ht="25.5" customHeight="1" x14ac:dyDescent="0.2">
      <c r="A28" s="176" t="s">
        <v>386</v>
      </c>
      <c r="B28" s="57" t="s">
        <v>0</v>
      </c>
      <c r="C28" s="45" t="s">
        <v>33</v>
      </c>
      <c r="D28" s="45">
        <v>2</v>
      </c>
      <c r="E28" s="45" t="s">
        <v>19</v>
      </c>
      <c r="F28" s="46"/>
      <c r="G28" s="49" t="s">
        <v>92</v>
      </c>
      <c r="H28" s="72" t="s">
        <v>56</v>
      </c>
      <c r="AA28">
        <f t="shared" si="0"/>
        <v>1</v>
      </c>
      <c r="AB28">
        <f t="shared" si="1"/>
        <v>0</v>
      </c>
      <c r="AC28">
        <f t="shared" si="2"/>
        <v>0</v>
      </c>
      <c r="AD28">
        <f t="shared" si="3"/>
        <v>0</v>
      </c>
      <c r="AE28">
        <f t="shared" si="4"/>
        <v>0</v>
      </c>
    </row>
    <row r="29" spans="1:31" ht="41.45" customHeight="1" x14ac:dyDescent="0.2">
      <c r="A29" s="175" t="s">
        <v>387</v>
      </c>
      <c r="B29" s="57" t="s">
        <v>240</v>
      </c>
      <c r="C29" s="45" t="s">
        <v>33</v>
      </c>
      <c r="D29" s="45">
        <v>1</v>
      </c>
      <c r="E29" s="45" t="s">
        <v>19</v>
      </c>
      <c r="F29" s="49" t="s">
        <v>463</v>
      </c>
      <c r="G29" s="49" t="s">
        <v>92</v>
      </c>
      <c r="H29" s="72" t="s">
        <v>58</v>
      </c>
      <c r="AA29">
        <f t="shared" si="0"/>
        <v>1</v>
      </c>
      <c r="AB29">
        <f t="shared" si="1"/>
        <v>0</v>
      </c>
      <c r="AC29">
        <f t="shared" si="2"/>
        <v>0</v>
      </c>
      <c r="AD29">
        <f t="shared" si="3"/>
        <v>0</v>
      </c>
      <c r="AE29">
        <f t="shared" si="4"/>
        <v>0</v>
      </c>
    </row>
    <row r="30" spans="1:31" ht="36" x14ac:dyDescent="0.2">
      <c r="A30" s="256"/>
      <c r="B30" s="57" t="s">
        <v>252</v>
      </c>
      <c r="C30" s="45" t="s">
        <v>33</v>
      </c>
      <c r="D30" s="45">
        <v>1</v>
      </c>
      <c r="E30" s="45" t="s">
        <v>19</v>
      </c>
      <c r="F30" s="49" t="s">
        <v>463</v>
      </c>
      <c r="G30" s="49" t="s">
        <v>92</v>
      </c>
      <c r="H30" s="72" t="s">
        <v>241</v>
      </c>
      <c r="AA30">
        <f t="shared" si="0"/>
        <v>1</v>
      </c>
      <c r="AB30">
        <f t="shared" si="1"/>
        <v>0</v>
      </c>
      <c r="AC30">
        <f t="shared" si="2"/>
        <v>0</v>
      </c>
      <c r="AD30">
        <f t="shared" si="3"/>
        <v>0</v>
      </c>
      <c r="AE30">
        <f t="shared" si="4"/>
        <v>0</v>
      </c>
    </row>
    <row r="31" spans="1:31" ht="25.5" customHeight="1" x14ac:dyDescent="0.2">
      <c r="A31" s="85" t="s">
        <v>218</v>
      </c>
      <c r="B31" s="57"/>
      <c r="C31" s="45" t="s">
        <v>33</v>
      </c>
      <c r="D31" s="45">
        <v>2</v>
      </c>
      <c r="E31" s="45" t="s">
        <v>19</v>
      </c>
      <c r="F31" s="46"/>
      <c r="G31" s="49" t="s">
        <v>92</v>
      </c>
      <c r="H31" s="72" t="s">
        <v>219</v>
      </c>
      <c r="AA31">
        <f t="shared" si="0"/>
        <v>1</v>
      </c>
      <c r="AB31">
        <f t="shared" si="1"/>
        <v>0</v>
      </c>
      <c r="AC31">
        <f t="shared" si="2"/>
        <v>0</v>
      </c>
      <c r="AD31">
        <f t="shared" si="3"/>
        <v>0</v>
      </c>
      <c r="AE31">
        <f t="shared" si="4"/>
        <v>0</v>
      </c>
    </row>
    <row r="32" spans="1:31" ht="54.75" customHeight="1" x14ac:dyDescent="0.2">
      <c r="A32" s="85"/>
      <c r="B32" s="57" t="s">
        <v>220</v>
      </c>
      <c r="C32" s="45" t="s">
        <v>33</v>
      </c>
      <c r="D32" s="45">
        <v>2</v>
      </c>
      <c r="E32" s="45" t="s">
        <v>19</v>
      </c>
      <c r="F32" s="46"/>
      <c r="G32" s="49" t="s">
        <v>92</v>
      </c>
      <c r="H32" s="72" t="s">
        <v>438</v>
      </c>
      <c r="AA32">
        <f t="shared" si="0"/>
        <v>1</v>
      </c>
      <c r="AB32">
        <f t="shared" si="1"/>
        <v>0</v>
      </c>
      <c r="AC32">
        <f t="shared" si="2"/>
        <v>0</v>
      </c>
      <c r="AD32">
        <f t="shared" si="3"/>
        <v>0</v>
      </c>
      <c r="AE32">
        <f t="shared" si="4"/>
        <v>0</v>
      </c>
    </row>
    <row r="33" spans="1:31" ht="59.45" customHeight="1" x14ac:dyDescent="0.2">
      <c r="A33" s="85"/>
      <c r="B33" s="57" t="s">
        <v>221</v>
      </c>
      <c r="C33" s="45" t="s">
        <v>33</v>
      </c>
      <c r="D33" s="45">
        <v>3</v>
      </c>
      <c r="E33" s="45" t="s">
        <v>19</v>
      </c>
      <c r="F33" s="46"/>
      <c r="G33" s="49" t="s">
        <v>92</v>
      </c>
      <c r="H33" s="72" t="s">
        <v>232</v>
      </c>
      <c r="AA33">
        <f t="shared" si="0"/>
        <v>1</v>
      </c>
      <c r="AB33">
        <f t="shared" si="1"/>
        <v>0</v>
      </c>
      <c r="AC33">
        <f t="shared" si="2"/>
        <v>0</v>
      </c>
      <c r="AD33">
        <f t="shared" si="3"/>
        <v>0</v>
      </c>
      <c r="AE33">
        <f t="shared" si="4"/>
        <v>0</v>
      </c>
    </row>
    <row r="34" spans="1:31" ht="25.5" customHeight="1" x14ac:dyDescent="0.2">
      <c r="A34" s="176" t="s">
        <v>386</v>
      </c>
      <c r="B34" s="57" t="s">
        <v>0</v>
      </c>
      <c r="C34" s="45" t="s">
        <v>33</v>
      </c>
      <c r="D34" s="45">
        <v>3</v>
      </c>
      <c r="E34" s="45" t="s">
        <v>19</v>
      </c>
      <c r="F34" s="46"/>
      <c r="G34" s="49" t="s">
        <v>92</v>
      </c>
      <c r="H34" s="72" t="s">
        <v>56</v>
      </c>
      <c r="AA34">
        <f t="shared" si="0"/>
        <v>1</v>
      </c>
      <c r="AB34">
        <f t="shared" si="1"/>
        <v>0</v>
      </c>
      <c r="AC34">
        <f t="shared" si="2"/>
        <v>0</v>
      </c>
      <c r="AD34">
        <f t="shared" si="3"/>
        <v>0</v>
      </c>
      <c r="AE34">
        <f t="shared" si="4"/>
        <v>0</v>
      </c>
    </row>
    <row r="35" spans="1:31" ht="45" customHeight="1" x14ac:dyDescent="0.2">
      <c r="A35" s="175" t="s">
        <v>387</v>
      </c>
      <c r="B35" s="57" t="s">
        <v>240</v>
      </c>
      <c r="C35" s="45" t="s">
        <v>33</v>
      </c>
      <c r="D35" s="45">
        <v>3</v>
      </c>
      <c r="E35" s="45" t="s">
        <v>19</v>
      </c>
      <c r="F35" s="49" t="s">
        <v>463</v>
      </c>
      <c r="G35" s="49" t="s">
        <v>92</v>
      </c>
      <c r="H35" s="72" t="s">
        <v>58</v>
      </c>
      <c r="AA35">
        <f t="shared" si="0"/>
        <v>1</v>
      </c>
      <c r="AB35">
        <f t="shared" si="1"/>
        <v>0</v>
      </c>
      <c r="AC35">
        <f t="shared" si="2"/>
        <v>0</v>
      </c>
      <c r="AD35">
        <f t="shared" si="3"/>
        <v>0</v>
      </c>
      <c r="AE35">
        <f t="shared" si="4"/>
        <v>0</v>
      </c>
    </row>
    <row r="36" spans="1:31" ht="44.45" customHeight="1" x14ac:dyDescent="0.2">
      <c r="A36" s="85" t="s">
        <v>120</v>
      </c>
      <c r="C36" s="45" t="s">
        <v>33</v>
      </c>
      <c r="D36" s="45">
        <v>3</v>
      </c>
      <c r="E36" s="45" t="s">
        <v>19</v>
      </c>
      <c r="F36" s="8"/>
      <c r="G36" s="8"/>
      <c r="H36" s="72" t="s">
        <v>129</v>
      </c>
      <c r="AA36">
        <f t="shared" si="0"/>
        <v>1</v>
      </c>
      <c r="AB36">
        <f t="shared" si="1"/>
        <v>0</v>
      </c>
      <c r="AC36">
        <f t="shared" si="2"/>
        <v>0</v>
      </c>
      <c r="AD36">
        <f t="shared" si="3"/>
        <v>0</v>
      </c>
      <c r="AE36">
        <f t="shared" si="4"/>
        <v>0</v>
      </c>
    </row>
    <row r="37" spans="1:31" ht="48" x14ac:dyDescent="0.2">
      <c r="A37" s="70"/>
      <c r="B37" s="57" t="s">
        <v>91</v>
      </c>
      <c r="C37" s="45" t="s">
        <v>33</v>
      </c>
      <c r="D37" s="45">
        <v>3</v>
      </c>
      <c r="E37" s="45" t="s">
        <v>19</v>
      </c>
      <c r="F37" s="315" t="s">
        <v>465</v>
      </c>
      <c r="G37" s="49" t="s">
        <v>92</v>
      </c>
      <c r="H37" s="90" t="s">
        <v>103</v>
      </c>
      <c r="AA37">
        <f t="shared" si="0"/>
        <v>1</v>
      </c>
      <c r="AB37">
        <f t="shared" si="1"/>
        <v>0</v>
      </c>
      <c r="AC37">
        <f t="shared" si="2"/>
        <v>0</v>
      </c>
      <c r="AD37">
        <f t="shared" si="3"/>
        <v>0</v>
      </c>
      <c r="AE37">
        <f t="shared" si="4"/>
        <v>0</v>
      </c>
    </row>
    <row r="38" spans="1:31" ht="25.5" customHeight="1" x14ac:dyDescent="0.2">
      <c r="A38" s="85"/>
      <c r="B38" s="57" t="s">
        <v>253</v>
      </c>
      <c r="C38" s="45" t="s">
        <v>33</v>
      </c>
      <c r="D38" s="45">
        <v>3</v>
      </c>
      <c r="E38" s="45" t="s">
        <v>19</v>
      </c>
      <c r="F38" s="8"/>
      <c r="G38" s="49" t="s">
        <v>92</v>
      </c>
      <c r="H38" s="72" t="s">
        <v>254</v>
      </c>
      <c r="AA38">
        <f t="shared" si="0"/>
        <v>1</v>
      </c>
      <c r="AB38">
        <f t="shared" si="1"/>
        <v>0</v>
      </c>
      <c r="AC38">
        <f t="shared" si="2"/>
        <v>0</v>
      </c>
      <c r="AD38">
        <f t="shared" si="3"/>
        <v>0</v>
      </c>
      <c r="AE38">
        <f t="shared" si="4"/>
        <v>0</v>
      </c>
    </row>
    <row r="39" spans="1:31" ht="25.5" customHeight="1" x14ac:dyDescent="0.2">
      <c r="A39" s="86"/>
      <c r="B39" s="73" t="s">
        <v>132</v>
      </c>
      <c r="C39" s="45" t="s">
        <v>52</v>
      </c>
      <c r="D39" s="45">
        <v>3</v>
      </c>
      <c r="E39" s="45" t="s">
        <v>18</v>
      </c>
      <c r="F39" s="8"/>
      <c r="G39" s="8"/>
      <c r="H39" s="72" t="s">
        <v>205</v>
      </c>
      <c r="AA39">
        <f t="shared" si="0"/>
        <v>0</v>
      </c>
      <c r="AB39">
        <f t="shared" si="1"/>
        <v>0</v>
      </c>
      <c r="AC39">
        <f t="shared" si="2"/>
        <v>1</v>
      </c>
      <c r="AD39">
        <f t="shared" si="3"/>
        <v>0</v>
      </c>
      <c r="AE39">
        <f t="shared" si="4"/>
        <v>0</v>
      </c>
    </row>
    <row r="40" spans="1:31" ht="69" customHeight="1" x14ac:dyDescent="0.2">
      <c r="A40" s="257"/>
      <c r="B40" s="57" t="s">
        <v>217</v>
      </c>
      <c r="C40" s="45" t="s">
        <v>33</v>
      </c>
      <c r="D40" s="45">
        <v>3</v>
      </c>
      <c r="E40" s="45" t="s">
        <v>19</v>
      </c>
      <c r="F40" s="46"/>
      <c r="G40" s="49" t="s">
        <v>92</v>
      </c>
      <c r="H40" s="88" t="s">
        <v>230</v>
      </c>
      <c r="AA40">
        <f t="shared" si="0"/>
        <v>1</v>
      </c>
      <c r="AB40">
        <f t="shared" si="1"/>
        <v>0</v>
      </c>
      <c r="AC40">
        <f t="shared" si="2"/>
        <v>0</v>
      </c>
      <c r="AD40">
        <f t="shared" si="3"/>
        <v>0</v>
      </c>
      <c r="AE40">
        <f t="shared" si="4"/>
        <v>0</v>
      </c>
    </row>
    <row r="41" spans="1:31" ht="25.5" customHeight="1" x14ac:dyDescent="0.2">
      <c r="A41" s="85" t="s">
        <v>121</v>
      </c>
      <c r="C41" s="45" t="s">
        <v>33</v>
      </c>
      <c r="D41" s="45">
        <v>1</v>
      </c>
      <c r="E41" s="45" t="s">
        <v>19</v>
      </c>
      <c r="F41" s="8"/>
      <c r="G41" s="8"/>
      <c r="H41" s="72" t="s">
        <v>130</v>
      </c>
      <c r="AA41">
        <f t="shared" si="0"/>
        <v>1</v>
      </c>
      <c r="AB41">
        <f t="shared" si="1"/>
        <v>0</v>
      </c>
      <c r="AC41">
        <f t="shared" si="2"/>
        <v>0</v>
      </c>
      <c r="AD41">
        <f t="shared" si="3"/>
        <v>0</v>
      </c>
      <c r="AE41">
        <f t="shared" si="4"/>
        <v>0</v>
      </c>
    </row>
    <row r="42" spans="1:31" ht="25.5" customHeight="1" x14ac:dyDescent="0.2">
      <c r="A42" s="177" t="s">
        <v>389</v>
      </c>
      <c r="B42" s="96" t="s">
        <v>138</v>
      </c>
      <c r="C42" s="45" t="s">
        <v>33</v>
      </c>
      <c r="D42" s="45">
        <v>1</v>
      </c>
      <c r="E42" s="45" t="s">
        <v>19</v>
      </c>
      <c r="F42" s="97"/>
      <c r="G42" s="62" t="s">
        <v>92</v>
      </c>
      <c r="H42" s="98" t="s">
        <v>139</v>
      </c>
      <c r="AA42">
        <f t="shared" si="0"/>
        <v>1</v>
      </c>
      <c r="AB42">
        <f t="shared" si="1"/>
        <v>0</v>
      </c>
      <c r="AC42">
        <f t="shared" si="2"/>
        <v>0</v>
      </c>
      <c r="AD42">
        <f t="shared" si="3"/>
        <v>0</v>
      </c>
      <c r="AE42">
        <f t="shared" si="4"/>
        <v>0</v>
      </c>
    </row>
    <row r="43" spans="1:31" ht="40.15" hidden="1" customHeight="1" x14ac:dyDescent="0.2">
      <c r="A43" s="86"/>
      <c r="B43" s="96"/>
      <c r="C43" s="93" t="s">
        <v>52</v>
      </c>
      <c r="D43" s="93">
        <v>4</v>
      </c>
      <c r="E43" s="93" t="s">
        <v>18</v>
      </c>
      <c r="F43" s="94" t="s">
        <v>451</v>
      </c>
      <c r="G43" s="94" t="s">
        <v>92</v>
      </c>
      <c r="H43" s="95" t="s">
        <v>260</v>
      </c>
      <c r="AA43">
        <f t="shared" si="0"/>
        <v>0</v>
      </c>
      <c r="AB43">
        <f t="shared" si="1"/>
        <v>0</v>
      </c>
      <c r="AC43">
        <f t="shared" si="2"/>
        <v>1</v>
      </c>
      <c r="AD43">
        <f t="shared" si="3"/>
        <v>0</v>
      </c>
      <c r="AE43">
        <f t="shared" si="4"/>
        <v>0</v>
      </c>
    </row>
    <row r="44" spans="1:31" ht="39.6" customHeight="1" x14ac:dyDescent="0.2">
      <c r="A44" s="82" t="s">
        <v>222</v>
      </c>
      <c r="C44" s="45" t="s">
        <v>33</v>
      </c>
      <c r="D44" s="45">
        <v>3</v>
      </c>
      <c r="E44" s="45" t="s">
        <v>19</v>
      </c>
      <c r="H44" s="72" t="s">
        <v>454</v>
      </c>
      <c r="AA44">
        <f t="shared" si="0"/>
        <v>1</v>
      </c>
      <c r="AB44">
        <f t="shared" si="1"/>
        <v>0</v>
      </c>
      <c r="AC44">
        <f t="shared" si="2"/>
        <v>0</v>
      </c>
      <c r="AD44">
        <f t="shared" si="3"/>
        <v>0</v>
      </c>
      <c r="AE44">
        <f t="shared" si="4"/>
        <v>0</v>
      </c>
    </row>
    <row r="45" spans="1:31" ht="28.15" customHeight="1" x14ac:dyDescent="0.2">
      <c r="A45" s="176" t="s">
        <v>390</v>
      </c>
      <c r="B45" s="68" t="s">
        <v>203</v>
      </c>
      <c r="C45" s="45" t="s">
        <v>33</v>
      </c>
      <c r="D45" s="45">
        <v>3</v>
      </c>
      <c r="E45" s="45" t="s">
        <v>19</v>
      </c>
      <c r="G45" s="49" t="s">
        <v>92</v>
      </c>
      <c r="H45" s="72" t="s">
        <v>223</v>
      </c>
      <c r="AA45">
        <f t="shared" si="0"/>
        <v>1</v>
      </c>
      <c r="AB45">
        <f t="shared" si="1"/>
        <v>0</v>
      </c>
      <c r="AC45">
        <f t="shared" si="2"/>
        <v>0</v>
      </c>
      <c r="AD45">
        <f t="shared" si="3"/>
        <v>0</v>
      </c>
      <c r="AE45">
        <f t="shared" si="4"/>
        <v>0</v>
      </c>
    </row>
    <row r="46" spans="1:31" ht="25.5" customHeight="1" x14ac:dyDescent="0.25">
      <c r="A46" s="67" t="s">
        <v>233</v>
      </c>
      <c r="C46" s="45"/>
      <c r="D46" s="45">
        <v>1</v>
      </c>
      <c r="E46" s="45"/>
      <c r="G46" s="49"/>
      <c r="H46" s="47"/>
      <c r="AA46">
        <f t="shared" si="0"/>
        <v>0</v>
      </c>
      <c r="AB46">
        <f t="shared" si="1"/>
        <v>0</v>
      </c>
      <c r="AC46">
        <f t="shared" si="2"/>
        <v>0</v>
      </c>
      <c r="AD46">
        <f t="shared" si="3"/>
        <v>0</v>
      </c>
      <c r="AE46">
        <f t="shared" si="4"/>
        <v>0</v>
      </c>
    </row>
    <row r="47" spans="1:31" ht="64.150000000000006" customHeight="1" x14ac:dyDescent="0.2">
      <c r="A47" s="85" t="s">
        <v>122</v>
      </c>
      <c r="C47" s="45" t="s">
        <v>33</v>
      </c>
      <c r="D47" s="45">
        <v>1</v>
      </c>
      <c r="E47" s="45" t="s">
        <v>19</v>
      </c>
      <c r="F47" s="8"/>
      <c r="G47" s="8"/>
      <c r="H47" s="72" t="s">
        <v>131</v>
      </c>
      <c r="AA47">
        <f t="shared" si="0"/>
        <v>1</v>
      </c>
      <c r="AB47">
        <f t="shared" si="1"/>
        <v>0</v>
      </c>
      <c r="AC47">
        <f t="shared" si="2"/>
        <v>0</v>
      </c>
      <c r="AD47">
        <f t="shared" si="3"/>
        <v>0</v>
      </c>
      <c r="AE47">
        <f t="shared" si="4"/>
        <v>0</v>
      </c>
    </row>
    <row r="48" spans="1:31" ht="55.9" customHeight="1" x14ac:dyDescent="0.2">
      <c r="A48" s="177" t="s">
        <v>389</v>
      </c>
      <c r="B48" s="57" t="s">
        <v>137</v>
      </c>
      <c r="C48" s="45" t="s">
        <v>33</v>
      </c>
      <c r="D48" s="45">
        <v>1</v>
      </c>
      <c r="E48" s="45" t="s">
        <v>19</v>
      </c>
      <c r="F48" s="46"/>
      <c r="G48" s="49" t="s">
        <v>233</v>
      </c>
      <c r="H48" s="72" t="s">
        <v>140</v>
      </c>
      <c r="AA48">
        <f t="shared" si="0"/>
        <v>1</v>
      </c>
      <c r="AB48">
        <f t="shared" si="1"/>
        <v>0</v>
      </c>
      <c r="AC48">
        <f t="shared" si="2"/>
        <v>0</v>
      </c>
      <c r="AD48">
        <f t="shared" si="3"/>
        <v>0</v>
      </c>
      <c r="AE48">
        <f t="shared" si="4"/>
        <v>0</v>
      </c>
    </row>
    <row r="49" spans="1:31" ht="51" customHeight="1" x14ac:dyDescent="0.2">
      <c r="A49" s="85" t="s">
        <v>123</v>
      </c>
      <c r="C49" s="45" t="s">
        <v>33</v>
      </c>
      <c r="D49" s="45">
        <v>1</v>
      </c>
      <c r="E49" s="45" t="s">
        <v>19</v>
      </c>
      <c r="F49" s="8"/>
      <c r="G49" s="8"/>
      <c r="H49" s="72" t="s">
        <v>125</v>
      </c>
      <c r="AA49">
        <f t="shared" si="0"/>
        <v>1</v>
      </c>
      <c r="AB49">
        <f t="shared" si="1"/>
        <v>0</v>
      </c>
      <c r="AC49">
        <f t="shared" si="2"/>
        <v>0</v>
      </c>
      <c r="AD49">
        <f t="shared" si="3"/>
        <v>0</v>
      </c>
      <c r="AE49">
        <f t="shared" si="4"/>
        <v>0</v>
      </c>
    </row>
    <row r="50" spans="1:31" ht="39" customHeight="1" x14ac:dyDescent="0.2">
      <c r="A50" s="176" t="s">
        <v>391</v>
      </c>
      <c r="B50" s="77" t="s">
        <v>135</v>
      </c>
      <c r="C50" s="45" t="s">
        <v>33</v>
      </c>
      <c r="D50" s="45">
        <v>1</v>
      </c>
      <c r="E50" s="45" t="s">
        <v>19</v>
      </c>
      <c r="F50" s="8"/>
      <c r="G50" s="49" t="s">
        <v>233</v>
      </c>
      <c r="H50" s="72" t="s">
        <v>136</v>
      </c>
      <c r="AA50">
        <f t="shared" si="0"/>
        <v>1</v>
      </c>
      <c r="AB50">
        <f t="shared" si="1"/>
        <v>0</v>
      </c>
      <c r="AC50">
        <f t="shared" si="2"/>
        <v>0</v>
      </c>
      <c r="AD50">
        <f t="shared" si="3"/>
        <v>0</v>
      </c>
      <c r="AE50">
        <f t="shared" si="4"/>
        <v>0</v>
      </c>
    </row>
    <row r="51" spans="1:31" ht="109.9" hidden="1" customHeight="1" x14ac:dyDescent="0.2">
      <c r="B51" s="73"/>
      <c r="C51" s="93" t="s">
        <v>52</v>
      </c>
      <c r="D51" s="93">
        <v>4</v>
      </c>
      <c r="E51" s="93" t="s">
        <v>18</v>
      </c>
      <c r="F51" s="94" t="s">
        <v>451</v>
      </c>
      <c r="G51" s="94" t="s">
        <v>233</v>
      </c>
      <c r="H51" s="99" t="s">
        <v>261</v>
      </c>
    </row>
    <row r="52" spans="1:31" ht="25.5" customHeight="1" x14ac:dyDescent="0.25">
      <c r="A52" s="67" t="s">
        <v>93</v>
      </c>
      <c r="C52" s="45"/>
      <c r="D52" s="45">
        <v>1</v>
      </c>
      <c r="E52" s="45"/>
      <c r="G52" s="49"/>
      <c r="H52" s="47"/>
      <c r="AA52">
        <f t="shared" si="0"/>
        <v>0</v>
      </c>
      <c r="AB52">
        <f t="shared" si="1"/>
        <v>0</v>
      </c>
      <c r="AC52">
        <f t="shared" si="2"/>
        <v>0</v>
      </c>
      <c r="AD52">
        <f t="shared" si="3"/>
        <v>0</v>
      </c>
      <c r="AE52">
        <f t="shared" si="4"/>
        <v>0</v>
      </c>
    </row>
    <row r="53" spans="1:31" ht="50.45" customHeight="1" x14ac:dyDescent="0.2">
      <c r="A53" s="80" t="s">
        <v>224</v>
      </c>
      <c r="C53" s="45" t="s">
        <v>33</v>
      </c>
      <c r="D53" s="45">
        <v>3</v>
      </c>
      <c r="E53" s="45" t="s">
        <v>19</v>
      </c>
      <c r="G53" s="49"/>
      <c r="H53" s="47" t="s">
        <v>141</v>
      </c>
      <c r="AA53">
        <f t="shared" si="0"/>
        <v>1</v>
      </c>
      <c r="AB53">
        <f t="shared" si="1"/>
        <v>0</v>
      </c>
      <c r="AC53">
        <f t="shared" si="2"/>
        <v>0</v>
      </c>
      <c r="AD53">
        <f t="shared" si="3"/>
        <v>0</v>
      </c>
      <c r="AE53">
        <f t="shared" si="4"/>
        <v>0</v>
      </c>
    </row>
    <row r="54" spans="1:31" ht="25.5" customHeight="1" x14ac:dyDescent="0.2">
      <c r="A54" s="74"/>
      <c r="B54" s="57" t="s">
        <v>94</v>
      </c>
      <c r="C54" s="45" t="s">
        <v>52</v>
      </c>
      <c r="D54" s="45">
        <v>3</v>
      </c>
      <c r="E54" s="45" t="s">
        <v>18</v>
      </c>
      <c r="G54" s="49" t="s">
        <v>93</v>
      </c>
      <c r="H54" s="1" t="s">
        <v>105</v>
      </c>
      <c r="AA54">
        <f t="shared" si="0"/>
        <v>0</v>
      </c>
      <c r="AB54">
        <f t="shared" si="1"/>
        <v>0</v>
      </c>
      <c r="AC54">
        <f t="shared" si="2"/>
        <v>1</v>
      </c>
      <c r="AD54">
        <f t="shared" si="3"/>
        <v>0</v>
      </c>
      <c r="AE54">
        <f t="shared" si="4"/>
        <v>0</v>
      </c>
    </row>
    <row r="55" spans="1:31" ht="55.15" customHeight="1" x14ac:dyDescent="0.2">
      <c r="A55" s="175" t="s">
        <v>396</v>
      </c>
      <c r="B55" s="57" t="s">
        <v>22</v>
      </c>
      <c r="C55" s="45" t="s">
        <v>33</v>
      </c>
      <c r="D55" s="45">
        <v>3</v>
      </c>
      <c r="E55" s="45" t="s">
        <v>19</v>
      </c>
      <c r="G55" s="49" t="s">
        <v>93</v>
      </c>
      <c r="H55" s="1" t="s">
        <v>106</v>
      </c>
      <c r="AA55">
        <f t="shared" si="0"/>
        <v>1</v>
      </c>
      <c r="AB55">
        <f t="shared" si="1"/>
        <v>0</v>
      </c>
      <c r="AC55">
        <f t="shared" si="2"/>
        <v>0</v>
      </c>
      <c r="AD55">
        <f t="shared" si="3"/>
        <v>0</v>
      </c>
      <c r="AE55">
        <f t="shared" si="4"/>
        <v>0</v>
      </c>
    </row>
    <row r="56" spans="1:31" ht="25.5" customHeight="1" x14ac:dyDescent="0.2">
      <c r="A56" s="80" t="s">
        <v>133</v>
      </c>
      <c r="C56" s="45" t="s">
        <v>33</v>
      </c>
      <c r="D56" s="45">
        <v>1</v>
      </c>
      <c r="E56" s="45" t="s">
        <v>19</v>
      </c>
      <c r="G56" s="49"/>
      <c r="H56" s="47" t="s">
        <v>142</v>
      </c>
      <c r="AA56">
        <f t="shared" si="0"/>
        <v>1</v>
      </c>
      <c r="AB56">
        <f t="shared" si="1"/>
        <v>0</v>
      </c>
      <c r="AC56">
        <f t="shared" si="2"/>
        <v>0</v>
      </c>
      <c r="AD56">
        <f t="shared" si="3"/>
        <v>0</v>
      </c>
      <c r="AE56">
        <f t="shared" si="4"/>
        <v>0</v>
      </c>
    </row>
    <row r="57" spans="1:31" ht="25.5" customHeight="1" x14ac:dyDescent="0.2">
      <c r="A57" s="74"/>
      <c r="B57" s="57" t="s">
        <v>94</v>
      </c>
      <c r="C57" s="45" t="s">
        <v>52</v>
      </c>
      <c r="D57" s="45">
        <v>3</v>
      </c>
      <c r="E57" s="45" t="s">
        <v>18</v>
      </c>
      <c r="G57" s="49" t="s">
        <v>93</v>
      </c>
      <c r="H57" s="1" t="s">
        <v>105</v>
      </c>
      <c r="AA57">
        <f t="shared" si="0"/>
        <v>0</v>
      </c>
      <c r="AB57">
        <f t="shared" si="1"/>
        <v>0</v>
      </c>
      <c r="AC57">
        <f t="shared" si="2"/>
        <v>1</v>
      </c>
      <c r="AD57">
        <f t="shared" si="3"/>
        <v>0</v>
      </c>
      <c r="AE57">
        <f t="shared" si="4"/>
        <v>0</v>
      </c>
    </row>
    <row r="58" spans="1:31" ht="67.150000000000006" customHeight="1" x14ac:dyDescent="0.2">
      <c r="A58" s="80"/>
      <c r="B58" t="s">
        <v>247</v>
      </c>
      <c r="C58" s="45" t="s">
        <v>53</v>
      </c>
      <c r="D58" s="45">
        <v>2</v>
      </c>
      <c r="E58" s="45" t="s">
        <v>18</v>
      </c>
      <c r="G58" s="49" t="s">
        <v>93</v>
      </c>
      <c r="H58" s="250" t="s">
        <v>248</v>
      </c>
      <c r="AA58">
        <f t="shared" si="0"/>
        <v>0</v>
      </c>
      <c r="AB58">
        <f t="shared" si="1"/>
        <v>0</v>
      </c>
      <c r="AC58">
        <f t="shared" si="2"/>
        <v>1</v>
      </c>
      <c r="AD58">
        <f t="shared" si="3"/>
        <v>0</v>
      </c>
      <c r="AE58">
        <f t="shared" si="4"/>
        <v>0</v>
      </c>
    </row>
    <row r="59" spans="1:31" ht="45.6" customHeight="1" x14ac:dyDescent="0.2">
      <c r="A59" s="175" t="s">
        <v>392</v>
      </c>
      <c r="B59" s="57" t="s">
        <v>95</v>
      </c>
      <c r="C59" s="45" t="s">
        <v>33</v>
      </c>
      <c r="D59" s="45">
        <v>1</v>
      </c>
      <c r="E59" s="45" t="s">
        <v>19</v>
      </c>
      <c r="G59" s="49" t="s">
        <v>93</v>
      </c>
      <c r="H59" s="260" t="s">
        <v>102</v>
      </c>
      <c r="AA59">
        <f t="shared" si="0"/>
        <v>1</v>
      </c>
      <c r="AB59">
        <f t="shared" si="1"/>
        <v>0</v>
      </c>
      <c r="AC59">
        <f t="shared" si="2"/>
        <v>0</v>
      </c>
      <c r="AD59">
        <f t="shared" si="3"/>
        <v>0</v>
      </c>
      <c r="AE59">
        <f t="shared" si="4"/>
        <v>0</v>
      </c>
    </row>
    <row r="60" spans="1:31" ht="25.5" customHeight="1" x14ac:dyDescent="0.2">
      <c r="A60" s="175" t="s">
        <v>393</v>
      </c>
      <c r="B60" s="58" t="s">
        <v>39</v>
      </c>
      <c r="C60" s="45" t="s">
        <v>52</v>
      </c>
      <c r="D60" s="45">
        <v>3</v>
      </c>
      <c r="E60" s="45" t="s">
        <v>18</v>
      </c>
      <c r="G60" s="49" t="s">
        <v>93</v>
      </c>
      <c r="H60" s="1" t="s">
        <v>107</v>
      </c>
      <c r="AA60">
        <f t="shared" si="0"/>
        <v>0</v>
      </c>
      <c r="AB60">
        <f t="shared" si="1"/>
        <v>0</v>
      </c>
      <c r="AC60">
        <f t="shared" si="2"/>
        <v>1</v>
      </c>
      <c r="AD60">
        <f t="shared" si="3"/>
        <v>0</v>
      </c>
      <c r="AE60">
        <f t="shared" si="4"/>
        <v>0</v>
      </c>
    </row>
    <row r="61" spans="1:31" ht="40.9" customHeight="1" x14ac:dyDescent="0.2">
      <c r="A61" s="175"/>
      <c r="B61" s="58" t="s">
        <v>401</v>
      </c>
      <c r="C61" s="45" t="s">
        <v>52</v>
      </c>
      <c r="D61" s="45">
        <v>3</v>
      </c>
      <c r="E61" s="45" t="s">
        <v>18</v>
      </c>
      <c r="G61" s="49" t="s">
        <v>93</v>
      </c>
      <c r="H61" s="71" t="s">
        <v>402</v>
      </c>
      <c r="AA61">
        <f t="shared" si="0"/>
        <v>0</v>
      </c>
      <c r="AB61">
        <f t="shared" si="1"/>
        <v>0</v>
      </c>
      <c r="AC61">
        <f t="shared" si="2"/>
        <v>1</v>
      </c>
      <c r="AD61">
        <f t="shared" si="3"/>
        <v>0</v>
      </c>
      <c r="AE61">
        <f t="shared" si="4"/>
        <v>0</v>
      </c>
    </row>
    <row r="62" spans="1:31" ht="53.45" customHeight="1" x14ac:dyDescent="0.2">
      <c r="A62" s="81" t="s">
        <v>225</v>
      </c>
      <c r="C62" s="45" t="s">
        <v>52</v>
      </c>
      <c r="D62" s="45">
        <v>3</v>
      </c>
      <c r="E62" s="45" t="s">
        <v>18</v>
      </c>
      <c r="G62" s="49"/>
      <c r="H62" s="250" t="s">
        <v>399</v>
      </c>
      <c r="AA62">
        <f t="shared" si="0"/>
        <v>0</v>
      </c>
      <c r="AB62">
        <f t="shared" si="1"/>
        <v>0</v>
      </c>
      <c r="AC62">
        <f t="shared" si="2"/>
        <v>1</v>
      </c>
      <c r="AD62">
        <f t="shared" si="3"/>
        <v>0</v>
      </c>
      <c r="AE62">
        <f t="shared" si="4"/>
        <v>0</v>
      </c>
    </row>
    <row r="63" spans="1:31" ht="25.5" customHeight="1" x14ac:dyDescent="0.2">
      <c r="A63" s="74"/>
      <c r="B63" s="57" t="s">
        <v>94</v>
      </c>
      <c r="C63" s="45" t="s">
        <v>52</v>
      </c>
      <c r="D63" s="45">
        <v>3</v>
      </c>
      <c r="E63" s="45" t="s">
        <v>18</v>
      </c>
      <c r="G63" s="49" t="s">
        <v>93</v>
      </c>
      <c r="H63" s="1" t="s">
        <v>105</v>
      </c>
      <c r="AA63">
        <f t="shared" si="0"/>
        <v>0</v>
      </c>
      <c r="AB63">
        <f t="shared" si="1"/>
        <v>0</v>
      </c>
      <c r="AC63">
        <f t="shared" si="2"/>
        <v>1</v>
      </c>
      <c r="AD63">
        <f t="shared" si="3"/>
        <v>0</v>
      </c>
      <c r="AE63">
        <f t="shared" si="4"/>
        <v>0</v>
      </c>
    </row>
    <row r="64" spans="1:31" ht="53.45" customHeight="1" x14ac:dyDescent="0.2">
      <c r="A64" s="80"/>
      <c r="B64" t="s">
        <v>247</v>
      </c>
      <c r="C64" s="45" t="s">
        <v>53</v>
      </c>
      <c r="D64" s="45">
        <v>3</v>
      </c>
      <c r="E64" s="45" t="s">
        <v>18</v>
      </c>
      <c r="G64" s="49" t="s">
        <v>93</v>
      </c>
      <c r="H64" s="47" t="s">
        <v>248</v>
      </c>
      <c r="AA64">
        <f t="shared" si="0"/>
        <v>0</v>
      </c>
      <c r="AB64">
        <f t="shared" si="1"/>
        <v>0</v>
      </c>
      <c r="AC64">
        <f t="shared" si="2"/>
        <v>1</v>
      </c>
      <c r="AD64">
        <f t="shared" si="3"/>
        <v>0</v>
      </c>
      <c r="AE64">
        <f t="shared" si="4"/>
        <v>0</v>
      </c>
    </row>
    <row r="65" spans="1:31" ht="69.599999999999994" customHeight="1" x14ac:dyDescent="0.2">
      <c r="A65" s="257"/>
      <c r="B65" s="57" t="s">
        <v>217</v>
      </c>
      <c r="C65" s="45" t="s">
        <v>33</v>
      </c>
      <c r="D65" s="45">
        <v>3</v>
      </c>
      <c r="E65" s="45" t="s">
        <v>19</v>
      </c>
      <c r="F65" s="46"/>
      <c r="G65" s="49" t="s">
        <v>92</v>
      </c>
      <c r="H65" s="88" t="s">
        <v>230</v>
      </c>
      <c r="AA65">
        <f t="shared" si="0"/>
        <v>1</v>
      </c>
      <c r="AB65">
        <f t="shared" si="1"/>
        <v>0</v>
      </c>
      <c r="AC65">
        <f t="shared" si="2"/>
        <v>0</v>
      </c>
      <c r="AD65">
        <f t="shared" si="3"/>
        <v>0</v>
      </c>
      <c r="AE65">
        <f t="shared" si="4"/>
        <v>0</v>
      </c>
    </row>
    <row r="66" spans="1:31" ht="25.5" customHeight="1" x14ac:dyDescent="0.2">
      <c r="A66" s="175" t="s">
        <v>393</v>
      </c>
      <c r="B66" s="58" t="s">
        <v>39</v>
      </c>
      <c r="C66" s="45" t="s">
        <v>52</v>
      </c>
      <c r="D66" s="45">
        <v>3</v>
      </c>
      <c r="E66" s="45" t="s">
        <v>18</v>
      </c>
      <c r="G66" s="49" t="s">
        <v>93</v>
      </c>
      <c r="H66" s="1" t="s">
        <v>107</v>
      </c>
      <c r="AA66">
        <f t="shared" si="0"/>
        <v>0</v>
      </c>
      <c r="AB66">
        <f t="shared" si="1"/>
        <v>0</v>
      </c>
      <c r="AC66">
        <f t="shared" si="2"/>
        <v>1</v>
      </c>
      <c r="AD66">
        <f t="shared" si="3"/>
        <v>0</v>
      </c>
      <c r="AE66">
        <f t="shared" si="4"/>
        <v>0</v>
      </c>
    </row>
    <row r="67" spans="1:31" ht="48" customHeight="1" x14ac:dyDescent="0.2">
      <c r="A67" s="81" t="s">
        <v>134</v>
      </c>
      <c r="C67" s="45" t="s">
        <v>33</v>
      </c>
      <c r="D67" s="45">
        <v>2</v>
      </c>
      <c r="E67" s="45" t="s">
        <v>19</v>
      </c>
      <c r="G67" s="49"/>
      <c r="H67" s="47" t="s">
        <v>400</v>
      </c>
      <c r="AA67">
        <f t="shared" si="0"/>
        <v>1</v>
      </c>
      <c r="AB67">
        <f t="shared" si="1"/>
        <v>0</v>
      </c>
      <c r="AC67">
        <f t="shared" si="2"/>
        <v>0</v>
      </c>
      <c r="AD67">
        <f t="shared" si="3"/>
        <v>0</v>
      </c>
      <c r="AE67">
        <f t="shared" si="4"/>
        <v>0</v>
      </c>
    </row>
    <row r="68" spans="1:31" ht="25.5" customHeight="1" x14ac:dyDescent="0.2">
      <c r="A68" s="74"/>
      <c r="B68" s="57" t="s">
        <v>94</v>
      </c>
      <c r="C68" s="45" t="s">
        <v>52</v>
      </c>
      <c r="D68" s="45">
        <v>3</v>
      </c>
      <c r="E68" s="45" t="s">
        <v>18</v>
      </c>
      <c r="G68" s="49" t="s">
        <v>93</v>
      </c>
      <c r="H68" s="1" t="s">
        <v>105</v>
      </c>
      <c r="AA68">
        <f t="shared" si="0"/>
        <v>0</v>
      </c>
      <c r="AB68">
        <f t="shared" si="1"/>
        <v>0</v>
      </c>
      <c r="AC68">
        <f t="shared" si="2"/>
        <v>1</v>
      </c>
      <c r="AD68">
        <f t="shared" si="3"/>
        <v>0</v>
      </c>
      <c r="AE68">
        <f t="shared" si="4"/>
        <v>0</v>
      </c>
    </row>
    <row r="69" spans="1:31" ht="47.45" customHeight="1" x14ac:dyDescent="0.2">
      <c r="A69" s="175" t="s">
        <v>392</v>
      </c>
      <c r="B69" s="57" t="s">
        <v>95</v>
      </c>
      <c r="C69" s="45" t="s">
        <v>33</v>
      </c>
      <c r="D69" s="45">
        <v>2</v>
      </c>
      <c r="E69" s="45" t="s">
        <v>19</v>
      </c>
      <c r="G69" s="49" t="s">
        <v>93</v>
      </c>
      <c r="H69" s="1" t="s">
        <v>102</v>
      </c>
      <c r="AA69">
        <f t="shared" si="0"/>
        <v>1</v>
      </c>
      <c r="AB69">
        <f t="shared" si="1"/>
        <v>0</v>
      </c>
      <c r="AC69">
        <f t="shared" si="2"/>
        <v>0</v>
      </c>
      <c r="AD69">
        <f t="shared" si="3"/>
        <v>0</v>
      </c>
      <c r="AE69">
        <f t="shared" si="4"/>
        <v>0</v>
      </c>
    </row>
    <row r="70" spans="1:31" ht="25.5" customHeight="1" x14ac:dyDescent="0.2">
      <c r="A70" s="257"/>
      <c r="B70" s="57" t="s">
        <v>217</v>
      </c>
      <c r="C70" s="45" t="s">
        <v>33</v>
      </c>
      <c r="D70" s="45">
        <v>3</v>
      </c>
      <c r="E70" s="45" t="s">
        <v>19</v>
      </c>
      <c r="F70" s="46"/>
      <c r="G70" s="49" t="s">
        <v>92</v>
      </c>
      <c r="H70" s="88" t="s">
        <v>230</v>
      </c>
      <c r="AA70">
        <f t="shared" si="0"/>
        <v>1</v>
      </c>
      <c r="AB70">
        <f t="shared" si="1"/>
        <v>0</v>
      </c>
      <c r="AC70">
        <f t="shared" si="2"/>
        <v>0</v>
      </c>
      <c r="AD70">
        <f t="shared" si="3"/>
        <v>0</v>
      </c>
      <c r="AE70">
        <f t="shared" si="4"/>
        <v>0</v>
      </c>
    </row>
    <row r="71" spans="1:31" ht="25.5" customHeight="1" x14ac:dyDescent="0.25">
      <c r="A71" s="67" t="s">
        <v>96</v>
      </c>
      <c r="B71" s="67"/>
      <c r="C71" s="45"/>
      <c r="D71" s="45">
        <v>1</v>
      </c>
      <c r="E71" s="45"/>
      <c r="G71" s="61"/>
      <c r="AA71">
        <f t="shared" si="0"/>
        <v>0</v>
      </c>
      <c r="AB71">
        <f t="shared" si="1"/>
        <v>0</v>
      </c>
      <c r="AC71">
        <f t="shared" si="2"/>
        <v>0</v>
      </c>
      <c r="AD71">
        <f t="shared" si="3"/>
        <v>0</v>
      </c>
      <c r="AE71">
        <f t="shared" si="4"/>
        <v>0</v>
      </c>
    </row>
    <row r="72" spans="1:31" ht="25.5" customHeight="1" x14ac:dyDescent="0.25">
      <c r="A72" s="253" t="s">
        <v>143</v>
      </c>
      <c r="B72" s="67"/>
      <c r="C72" s="45" t="s">
        <v>33</v>
      </c>
      <c r="D72" s="45">
        <v>3</v>
      </c>
      <c r="E72" s="45" t="s">
        <v>19</v>
      </c>
      <c r="G72" s="63" t="s">
        <v>96</v>
      </c>
      <c r="H72" s="69" t="s">
        <v>146</v>
      </c>
      <c r="AA72">
        <f t="shared" si="0"/>
        <v>1</v>
      </c>
      <c r="AB72">
        <f t="shared" si="1"/>
        <v>0</v>
      </c>
      <c r="AC72">
        <f t="shared" si="2"/>
        <v>0</v>
      </c>
      <c r="AD72">
        <f t="shared" si="3"/>
        <v>0</v>
      </c>
      <c r="AE72">
        <f t="shared" si="4"/>
        <v>0</v>
      </c>
    </row>
    <row r="73" spans="1:31" ht="43.9" customHeight="1" x14ac:dyDescent="0.2">
      <c r="A73" s="252" t="s">
        <v>394</v>
      </c>
      <c r="B73" s="58" t="s">
        <v>97</v>
      </c>
      <c r="C73" s="45" t="s">
        <v>33</v>
      </c>
      <c r="D73" s="45">
        <v>3</v>
      </c>
      <c r="E73" s="45" t="s">
        <v>19</v>
      </c>
      <c r="G73" s="62" t="s">
        <v>96</v>
      </c>
      <c r="H73" s="1" t="s">
        <v>108</v>
      </c>
      <c r="AA73">
        <f t="shared" si="0"/>
        <v>1</v>
      </c>
      <c r="AB73">
        <f t="shared" si="1"/>
        <v>0</v>
      </c>
      <c r="AC73">
        <f t="shared" si="2"/>
        <v>0</v>
      </c>
      <c r="AD73">
        <f t="shared" si="3"/>
        <v>0</v>
      </c>
      <c r="AE73">
        <f t="shared" si="4"/>
        <v>0</v>
      </c>
    </row>
    <row r="74" spans="1:31" ht="25.5" customHeight="1" x14ac:dyDescent="0.2">
      <c r="A74" s="254" t="s">
        <v>390</v>
      </c>
      <c r="B74" s="57" t="s">
        <v>203</v>
      </c>
      <c r="C74" s="45" t="s">
        <v>33</v>
      </c>
      <c r="D74" s="45">
        <v>3</v>
      </c>
      <c r="E74" s="45" t="s">
        <v>19</v>
      </c>
      <c r="G74" s="49" t="s">
        <v>92</v>
      </c>
      <c r="H74" s="79" t="s">
        <v>204</v>
      </c>
      <c r="AA74">
        <f t="shared" si="0"/>
        <v>1</v>
      </c>
      <c r="AB74">
        <f t="shared" si="1"/>
        <v>0</v>
      </c>
      <c r="AC74">
        <f t="shared" si="2"/>
        <v>0</v>
      </c>
      <c r="AD74">
        <f t="shared" si="3"/>
        <v>0</v>
      </c>
      <c r="AE74">
        <f t="shared" si="4"/>
        <v>0</v>
      </c>
    </row>
    <row r="75" spans="1:31" ht="69" customHeight="1" x14ac:dyDescent="0.2">
      <c r="A75" s="257"/>
      <c r="B75" s="57" t="s">
        <v>217</v>
      </c>
      <c r="C75" s="45" t="s">
        <v>33</v>
      </c>
      <c r="D75" s="45">
        <v>3</v>
      </c>
      <c r="E75" s="45" t="s">
        <v>19</v>
      </c>
      <c r="F75" s="46"/>
      <c r="G75" s="49" t="s">
        <v>92</v>
      </c>
      <c r="H75" s="88" t="s">
        <v>230</v>
      </c>
      <c r="AA75">
        <f t="shared" si="0"/>
        <v>1</v>
      </c>
      <c r="AB75">
        <f t="shared" si="1"/>
        <v>0</v>
      </c>
      <c r="AC75">
        <f t="shared" si="2"/>
        <v>0</v>
      </c>
      <c r="AD75">
        <f t="shared" si="3"/>
        <v>0</v>
      </c>
      <c r="AE75">
        <f t="shared" si="4"/>
        <v>0</v>
      </c>
    </row>
    <row r="76" spans="1:31" ht="19.149999999999999" hidden="1" customHeight="1" x14ac:dyDescent="0.2">
      <c r="A76" s="86"/>
      <c r="B76" s="100" t="s">
        <v>263</v>
      </c>
      <c r="C76" s="93" t="s">
        <v>52</v>
      </c>
      <c r="D76" s="93">
        <v>4</v>
      </c>
      <c r="E76" s="93" t="s">
        <v>18</v>
      </c>
      <c r="F76" s="94" t="s">
        <v>451</v>
      </c>
      <c r="G76" s="94" t="s">
        <v>96</v>
      </c>
      <c r="H76" s="101" t="s">
        <v>264</v>
      </c>
      <c r="AA76">
        <f t="shared" si="0"/>
        <v>0</v>
      </c>
      <c r="AB76">
        <f t="shared" si="1"/>
        <v>0</v>
      </c>
      <c r="AC76">
        <f t="shared" si="2"/>
        <v>1</v>
      </c>
      <c r="AD76">
        <f t="shared" si="3"/>
        <v>0</v>
      </c>
      <c r="AE76">
        <f t="shared" si="4"/>
        <v>0</v>
      </c>
    </row>
    <row r="77" spans="1:31" ht="61.15" customHeight="1" x14ac:dyDescent="0.25">
      <c r="A77" s="253" t="s">
        <v>144</v>
      </c>
      <c r="B77" s="67"/>
      <c r="C77" s="45" t="s">
        <v>33</v>
      </c>
      <c r="D77" s="45">
        <v>1</v>
      </c>
      <c r="E77" s="45" t="s">
        <v>19</v>
      </c>
      <c r="G77" s="63" t="s">
        <v>96</v>
      </c>
      <c r="H77" s="76" t="s">
        <v>145</v>
      </c>
      <c r="AA77">
        <f t="shared" ref="AA77:AA136" si="5">IF($E77="Yes",1,0)</f>
        <v>1</v>
      </c>
      <c r="AB77">
        <f t="shared" ref="AB77:AB136" si="6">IF($E77="Mod",1,0)</f>
        <v>0</v>
      </c>
      <c r="AC77">
        <f t="shared" ref="AC77:AC136" si="7">IF($E77="No",1,0)</f>
        <v>0</v>
      </c>
      <c r="AD77">
        <f t="shared" ref="AD77:AD136" si="8">IF($E77="??",1,0)</f>
        <v>0</v>
      </c>
      <c r="AE77">
        <f t="shared" ref="AE77:AE136" si="9">IF($E77="n/a",1,0)</f>
        <v>0</v>
      </c>
    </row>
    <row r="78" spans="1:31" ht="45.6" customHeight="1" x14ac:dyDescent="0.2">
      <c r="A78" s="252" t="s">
        <v>394</v>
      </c>
      <c r="B78" s="58" t="s">
        <v>97</v>
      </c>
      <c r="C78" s="45" t="s">
        <v>33</v>
      </c>
      <c r="D78" s="45">
        <v>3</v>
      </c>
      <c r="E78" s="45" t="s">
        <v>19</v>
      </c>
      <c r="G78" s="62" t="s">
        <v>96</v>
      </c>
      <c r="H78" s="1" t="s">
        <v>108</v>
      </c>
      <c r="AA78">
        <f t="shared" si="5"/>
        <v>1</v>
      </c>
      <c r="AB78">
        <f t="shared" si="6"/>
        <v>0</v>
      </c>
      <c r="AC78">
        <f t="shared" si="7"/>
        <v>0</v>
      </c>
      <c r="AD78">
        <f t="shared" si="8"/>
        <v>0</v>
      </c>
      <c r="AE78">
        <f t="shared" si="9"/>
        <v>0</v>
      </c>
    </row>
    <row r="79" spans="1:31" ht="110.45" customHeight="1" x14ac:dyDescent="0.2">
      <c r="A79" s="97"/>
      <c r="B79" s="58" t="s">
        <v>243</v>
      </c>
      <c r="C79" s="45" t="s">
        <v>33</v>
      </c>
      <c r="D79" s="45">
        <v>1</v>
      </c>
      <c r="E79" s="45" t="s">
        <v>19</v>
      </c>
      <c r="G79" s="49" t="s">
        <v>92</v>
      </c>
      <c r="H79" s="71" t="s">
        <v>436</v>
      </c>
      <c r="AA79">
        <f t="shared" si="5"/>
        <v>1</v>
      </c>
      <c r="AB79">
        <f t="shared" si="6"/>
        <v>0</v>
      </c>
      <c r="AC79">
        <f t="shared" si="7"/>
        <v>0</v>
      </c>
      <c r="AD79">
        <f t="shared" si="8"/>
        <v>0</v>
      </c>
      <c r="AE79">
        <f t="shared" si="9"/>
        <v>0</v>
      </c>
    </row>
    <row r="80" spans="1:31" ht="69" customHeight="1" x14ac:dyDescent="0.2">
      <c r="A80" s="257"/>
      <c r="B80" s="57" t="s">
        <v>217</v>
      </c>
      <c r="C80" s="45" t="s">
        <v>33</v>
      </c>
      <c r="D80" s="45">
        <v>3</v>
      </c>
      <c r="E80" s="45" t="s">
        <v>19</v>
      </c>
      <c r="F80" s="46"/>
      <c r="G80" s="49" t="s">
        <v>92</v>
      </c>
      <c r="H80" s="88" t="s">
        <v>230</v>
      </c>
      <c r="AA80">
        <f t="shared" si="5"/>
        <v>1</v>
      </c>
      <c r="AB80">
        <f t="shared" si="6"/>
        <v>0</v>
      </c>
      <c r="AC80">
        <f t="shared" si="7"/>
        <v>0</v>
      </c>
      <c r="AD80">
        <f t="shared" si="8"/>
        <v>0</v>
      </c>
      <c r="AE80">
        <f t="shared" si="9"/>
        <v>0</v>
      </c>
    </row>
    <row r="81" spans="1:31" ht="12" customHeight="1" x14ac:dyDescent="0.25">
      <c r="A81" s="67" t="s">
        <v>98</v>
      </c>
      <c r="B81" s="67"/>
      <c r="C81" s="45"/>
      <c r="D81" s="45">
        <v>1</v>
      </c>
      <c r="E81" s="45"/>
      <c r="G81" s="63"/>
      <c r="AA81">
        <f t="shared" si="5"/>
        <v>0</v>
      </c>
      <c r="AB81">
        <f t="shared" si="6"/>
        <v>0</v>
      </c>
      <c r="AC81">
        <f t="shared" si="7"/>
        <v>0</v>
      </c>
      <c r="AD81">
        <f t="shared" si="8"/>
        <v>0</v>
      </c>
      <c r="AE81">
        <f t="shared" si="9"/>
        <v>0</v>
      </c>
    </row>
    <row r="82" spans="1:31" ht="46.15" customHeight="1" x14ac:dyDescent="0.25">
      <c r="A82" s="80" t="s">
        <v>148</v>
      </c>
      <c r="B82" s="67"/>
      <c r="C82" s="45" t="s">
        <v>33</v>
      </c>
      <c r="D82" s="45">
        <v>1</v>
      </c>
      <c r="E82" s="45" t="s">
        <v>19</v>
      </c>
      <c r="G82" s="46" t="s">
        <v>98</v>
      </c>
      <c r="H82" s="71" t="s">
        <v>154</v>
      </c>
      <c r="AA82">
        <f t="shared" si="5"/>
        <v>1</v>
      </c>
      <c r="AB82">
        <f t="shared" si="6"/>
        <v>0</v>
      </c>
      <c r="AC82">
        <f t="shared" si="7"/>
        <v>0</v>
      </c>
      <c r="AD82">
        <f t="shared" si="8"/>
        <v>0</v>
      </c>
      <c r="AE82">
        <f t="shared" si="9"/>
        <v>0</v>
      </c>
    </row>
    <row r="83" spans="1:31" ht="25.5" customHeight="1" x14ac:dyDescent="0.2">
      <c r="A83" s="177" t="s">
        <v>389</v>
      </c>
      <c r="B83" s="75" t="s">
        <v>137</v>
      </c>
      <c r="C83" s="45" t="s">
        <v>33</v>
      </c>
      <c r="D83" s="45">
        <v>1</v>
      </c>
      <c r="E83" s="45" t="s">
        <v>19</v>
      </c>
      <c r="F83" s="46"/>
      <c r="G83" s="49" t="s">
        <v>233</v>
      </c>
      <c r="H83" s="72" t="s">
        <v>140</v>
      </c>
      <c r="AA83">
        <f t="shared" si="5"/>
        <v>1</v>
      </c>
      <c r="AB83">
        <f t="shared" si="6"/>
        <v>0</v>
      </c>
      <c r="AC83">
        <f t="shared" si="7"/>
        <v>0</v>
      </c>
      <c r="AD83">
        <f t="shared" si="8"/>
        <v>0</v>
      </c>
      <c r="AE83">
        <f t="shared" si="9"/>
        <v>0</v>
      </c>
    </row>
    <row r="84" spans="1:31" ht="25.5" customHeight="1" x14ac:dyDescent="0.2">
      <c r="A84" s="175" t="s">
        <v>395</v>
      </c>
      <c r="B84" s="58" t="s">
        <v>79</v>
      </c>
      <c r="C84" s="45" t="s">
        <v>33</v>
      </c>
      <c r="D84" s="45">
        <v>1</v>
      </c>
      <c r="E84" s="45" t="s">
        <v>19</v>
      </c>
      <c r="G84" s="46" t="s">
        <v>98</v>
      </c>
      <c r="H84" s="1" t="s">
        <v>111</v>
      </c>
      <c r="AA84">
        <f t="shared" si="5"/>
        <v>1</v>
      </c>
      <c r="AB84">
        <f t="shared" si="6"/>
        <v>0</v>
      </c>
      <c r="AC84">
        <f t="shared" si="7"/>
        <v>0</v>
      </c>
      <c r="AD84">
        <f t="shared" si="8"/>
        <v>0</v>
      </c>
      <c r="AE84">
        <f t="shared" si="9"/>
        <v>0</v>
      </c>
    </row>
    <row r="85" spans="1:31" ht="25.5" customHeight="1" x14ac:dyDescent="0.2">
      <c r="A85" s="257"/>
      <c r="B85" s="57" t="s">
        <v>217</v>
      </c>
      <c r="C85" s="45" t="s">
        <v>33</v>
      </c>
      <c r="D85" s="45">
        <v>3</v>
      </c>
      <c r="E85" s="45" t="s">
        <v>19</v>
      </c>
      <c r="F85" s="46"/>
      <c r="G85" s="49" t="s">
        <v>92</v>
      </c>
      <c r="H85" s="88" t="s">
        <v>230</v>
      </c>
      <c r="AA85">
        <f t="shared" si="5"/>
        <v>1</v>
      </c>
      <c r="AB85">
        <f t="shared" si="6"/>
        <v>0</v>
      </c>
      <c r="AC85">
        <f t="shared" si="7"/>
        <v>0</v>
      </c>
      <c r="AD85">
        <f t="shared" si="8"/>
        <v>0</v>
      </c>
      <c r="AE85">
        <f t="shared" si="9"/>
        <v>0</v>
      </c>
    </row>
    <row r="86" spans="1:31" ht="25.5" customHeight="1" x14ac:dyDescent="0.25">
      <c r="A86" s="251" t="s">
        <v>226</v>
      </c>
      <c r="B86" s="67"/>
      <c r="C86" s="45" t="s">
        <v>33</v>
      </c>
      <c r="D86" s="45">
        <v>3</v>
      </c>
      <c r="E86" s="45" t="s">
        <v>19</v>
      </c>
      <c r="G86" s="46" t="s">
        <v>98</v>
      </c>
      <c r="H86" s="69" t="s">
        <v>153</v>
      </c>
      <c r="AA86">
        <f t="shared" si="5"/>
        <v>1</v>
      </c>
      <c r="AB86">
        <f t="shared" si="6"/>
        <v>0</v>
      </c>
      <c r="AC86">
        <f t="shared" si="7"/>
        <v>0</v>
      </c>
      <c r="AD86">
        <f t="shared" si="8"/>
        <v>0</v>
      </c>
      <c r="AE86">
        <f t="shared" si="9"/>
        <v>0</v>
      </c>
    </row>
    <row r="87" spans="1:31" ht="25.5" customHeight="1" x14ac:dyDescent="0.2">
      <c r="A87" s="258"/>
      <c r="B87" s="59" t="s">
        <v>101</v>
      </c>
      <c r="C87" s="45" t="s">
        <v>33</v>
      </c>
      <c r="D87" s="45">
        <v>3</v>
      </c>
      <c r="E87" s="45" t="s">
        <v>19</v>
      </c>
      <c r="G87" s="46" t="s">
        <v>98</v>
      </c>
      <c r="H87" s="1" t="s">
        <v>112</v>
      </c>
      <c r="AA87">
        <f t="shared" si="5"/>
        <v>1</v>
      </c>
      <c r="AB87">
        <f t="shared" si="6"/>
        <v>0</v>
      </c>
      <c r="AC87">
        <f t="shared" si="7"/>
        <v>0</v>
      </c>
      <c r="AD87">
        <f t="shared" si="8"/>
        <v>0</v>
      </c>
      <c r="AE87">
        <f t="shared" si="9"/>
        <v>0</v>
      </c>
    </row>
    <row r="88" spans="1:31" ht="69" customHeight="1" x14ac:dyDescent="0.2">
      <c r="A88" s="257"/>
      <c r="B88" s="57" t="s">
        <v>217</v>
      </c>
      <c r="C88" s="45" t="s">
        <v>33</v>
      </c>
      <c r="D88" s="45">
        <v>3</v>
      </c>
      <c r="E88" s="45" t="s">
        <v>19</v>
      </c>
      <c r="F88" s="46"/>
      <c r="G88" s="49" t="s">
        <v>92</v>
      </c>
      <c r="H88" s="88" t="s">
        <v>230</v>
      </c>
      <c r="AA88">
        <f t="shared" si="5"/>
        <v>1</v>
      </c>
      <c r="AB88">
        <f t="shared" si="6"/>
        <v>0</v>
      </c>
      <c r="AC88">
        <f t="shared" si="7"/>
        <v>0</v>
      </c>
      <c r="AD88">
        <f t="shared" si="8"/>
        <v>0</v>
      </c>
      <c r="AE88">
        <f t="shared" si="9"/>
        <v>0</v>
      </c>
    </row>
    <row r="89" spans="1:31" ht="49.15" customHeight="1" x14ac:dyDescent="0.25">
      <c r="A89" s="259" t="s">
        <v>227</v>
      </c>
      <c r="B89" s="67"/>
      <c r="C89" s="45" t="s">
        <v>33</v>
      </c>
      <c r="D89" s="45">
        <v>1</v>
      </c>
      <c r="E89" s="45" t="s">
        <v>19</v>
      </c>
      <c r="G89" s="46" t="s">
        <v>98</v>
      </c>
      <c r="H89" s="69" t="s">
        <v>152</v>
      </c>
      <c r="AA89">
        <f t="shared" si="5"/>
        <v>1</v>
      </c>
      <c r="AB89">
        <f t="shared" si="6"/>
        <v>0</v>
      </c>
      <c r="AC89">
        <f t="shared" si="7"/>
        <v>0</v>
      </c>
      <c r="AD89">
        <f t="shared" si="8"/>
        <v>0</v>
      </c>
      <c r="AE89">
        <f t="shared" si="9"/>
        <v>0</v>
      </c>
    </row>
    <row r="90" spans="1:31" ht="40.9" customHeight="1" x14ac:dyDescent="0.2">
      <c r="A90" s="258"/>
      <c r="B90" s="58" t="s">
        <v>99</v>
      </c>
      <c r="C90" s="45" t="s">
        <v>33</v>
      </c>
      <c r="D90" s="45">
        <v>1</v>
      </c>
      <c r="E90" s="45" t="s">
        <v>19</v>
      </c>
      <c r="G90" s="46" t="s">
        <v>98</v>
      </c>
      <c r="H90" s="1" t="s">
        <v>109</v>
      </c>
      <c r="AA90">
        <f t="shared" si="5"/>
        <v>1</v>
      </c>
      <c r="AB90">
        <f t="shared" si="6"/>
        <v>0</v>
      </c>
      <c r="AC90">
        <f t="shared" si="7"/>
        <v>0</v>
      </c>
      <c r="AD90">
        <f t="shared" si="8"/>
        <v>0</v>
      </c>
      <c r="AE90">
        <f t="shared" si="9"/>
        <v>0</v>
      </c>
    </row>
    <row r="91" spans="1:31" ht="25.5" customHeight="1" x14ac:dyDescent="0.25">
      <c r="A91" s="253" t="s">
        <v>149</v>
      </c>
      <c r="B91" s="67"/>
      <c r="C91" s="45" t="s">
        <v>33</v>
      </c>
      <c r="D91" s="45">
        <v>1</v>
      </c>
      <c r="E91" s="45" t="s">
        <v>19</v>
      </c>
      <c r="G91" s="63"/>
      <c r="H91" s="68" t="s">
        <v>151</v>
      </c>
      <c r="AA91">
        <f t="shared" si="5"/>
        <v>1</v>
      </c>
      <c r="AB91">
        <f t="shared" si="6"/>
        <v>0</v>
      </c>
      <c r="AC91">
        <f t="shared" si="7"/>
        <v>0</v>
      </c>
      <c r="AD91">
        <f t="shared" si="8"/>
        <v>0</v>
      </c>
      <c r="AE91">
        <f t="shared" si="9"/>
        <v>0</v>
      </c>
    </row>
    <row r="92" spans="1:31" ht="25.5" customHeight="1" x14ac:dyDescent="0.2">
      <c r="A92" s="97"/>
      <c r="B92" s="59" t="s">
        <v>245</v>
      </c>
      <c r="C92" s="45" t="s">
        <v>33</v>
      </c>
      <c r="D92" s="45">
        <v>1</v>
      </c>
      <c r="E92" s="45" t="s">
        <v>19</v>
      </c>
      <c r="G92" s="46" t="s">
        <v>98</v>
      </c>
      <c r="H92" s="1" t="s">
        <v>246</v>
      </c>
      <c r="AA92">
        <f t="shared" si="5"/>
        <v>1</v>
      </c>
      <c r="AB92">
        <f t="shared" si="6"/>
        <v>0</v>
      </c>
      <c r="AC92">
        <f t="shared" si="7"/>
        <v>0</v>
      </c>
      <c r="AD92">
        <f t="shared" si="8"/>
        <v>0</v>
      </c>
      <c r="AE92">
        <f t="shared" si="9"/>
        <v>0</v>
      </c>
    </row>
    <row r="93" spans="1:31" ht="69.599999999999994" customHeight="1" x14ac:dyDescent="0.2">
      <c r="A93" s="80" t="s">
        <v>147</v>
      </c>
      <c r="B93" s="59"/>
      <c r="C93" s="45" t="s">
        <v>33</v>
      </c>
      <c r="D93" s="45">
        <v>1</v>
      </c>
      <c r="E93" s="45" t="s">
        <v>19</v>
      </c>
      <c r="G93" s="46" t="s">
        <v>98</v>
      </c>
      <c r="H93" s="71" t="s">
        <v>150</v>
      </c>
      <c r="AA93">
        <f t="shared" si="5"/>
        <v>1</v>
      </c>
      <c r="AB93">
        <f t="shared" si="6"/>
        <v>0</v>
      </c>
      <c r="AC93">
        <f t="shared" si="7"/>
        <v>0</v>
      </c>
      <c r="AD93">
        <f t="shared" si="8"/>
        <v>0</v>
      </c>
      <c r="AE93">
        <f t="shared" si="9"/>
        <v>0</v>
      </c>
    </row>
    <row r="94" spans="1:31" ht="49.9" customHeight="1" x14ac:dyDescent="0.2">
      <c r="B94" s="59" t="s">
        <v>100</v>
      </c>
      <c r="C94" s="45" t="s">
        <v>33</v>
      </c>
      <c r="D94" s="45">
        <v>1</v>
      </c>
      <c r="E94" s="45" t="s">
        <v>19</v>
      </c>
      <c r="G94" s="46" t="s">
        <v>98</v>
      </c>
      <c r="H94" s="1" t="s">
        <v>110</v>
      </c>
      <c r="AA94">
        <f t="shared" si="5"/>
        <v>1</v>
      </c>
      <c r="AB94">
        <f t="shared" si="6"/>
        <v>0</v>
      </c>
      <c r="AC94">
        <f t="shared" si="7"/>
        <v>0</v>
      </c>
      <c r="AD94">
        <f t="shared" si="8"/>
        <v>0</v>
      </c>
      <c r="AE94">
        <f t="shared" si="9"/>
        <v>0</v>
      </c>
    </row>
    <row r="95" spans="1:31" ht="25.5" customHeight="1" x14ac:dyDescent="0.2">
      <c r="A95" s="60" t="s">
        <v>20</v>
      </c>
      <c r="B95" s="60"/>
      <c r="D95" s="45">
        <v>1</v>
      </c>
      <c r="E95" s="45"/>
      <c r="G95" s="63"/>
      <c r="AA95">
        <f t="shared" si="5"/>
        <v>0</v>
      </c>
      <c r="AB95">
        <f t="shared" si="6"/>
        <v>0</v>
      </c>
      <c r="AC95">
        <f t="shared" si="7"/>
        <v>0</v>
      </c>
      <c r="AD95">
        <f t="shared" si="8"/>
        <v>0</v>
      </c>
      <c r="AE95">
        <f t="shared" si="9"/>
        <v>0</v>
      </c>
    </row>
    <row r="96" spans="1:31" ht="25.5" customHeight="1" x14ac:dyDescent="0.2">
      <c r="A96" s="253" t="s">
        <v>155</v>
      </c>
      <c r="B96" s="60"/>
      <c r="C96" s="45" t="s">
        <v>33</v>
      </c>
      <c r="D96" s="45">
        <v>3</v>
      </c>
      <c r="E96" s="45" t="s">
        <v>19</v>
      </c>
      <c r="G96" s="54" t="s">
        <v>20</v>
      </c>
      <c r="H96" s="69" t="s">
        <v>164</v>
      </c>
      <c r="AA96">
        <f t="shared" si="5"/>
        <v>1</v>
      </c>
      <c r="AB96">
        <f t="shared" si="6"/>
        <v>0</v>
      </c>
      <c r="AC96">
        <f t="shared" si="7"/>
        <v>0</v>
      </c>
      <c r="AD96">
        <f t="shared" si="8"/>
        <v>0</v>
      </c>
      <c r="AE96">
        <f t="shared" si="9"/>
        <v>0</v>
      </c>
    </row>
    <row r="97" spans="1:31" ht="75.599999999999994" customHeight="1" x14ac:dyDescent="0.2">
      <c r="A97" s="252" t="s">
        <v>397</v>
      </c>
      <c r="B97" s="77" t="s">
        <v>160</v>
      </c>
      <c r="C97" s="45" t="s">
        <v>33</v>
      </c>
      <c r="D97" s="45">
        <v>3</v>
      </c>
      <c r="E97" s="45" t="s">
        <v>19</v>
      </c>
      <c r="G97" s="54" t="s">
        <v>20</v>
      </c>
      <c r="H97" s="69" t="s">
        <v>161</v>
      </c>
      <c r="AA97">
        <f t="shared" si="5"/>
        <v>1</v>
      </c>
      <c r="AB97">
        <f t="shared" si="6"/>
        <v>0</v>
      </c>
      <c r="AC97">
        <f t="shared" si="7"/>
        <v>0</v>
      </c>
      <c r="AD97">
        <f t="shared" si="8"/>
        <v>0</v>
      </c>
      <c r="AE97">
        <f t="shared" si="9"/>
        <v>0</v>
      </c>
    </row>
    <row r="98" spans="1:31" ht="69.599999999999994" customHeight="1" x14ac:dyDescent="0.2">
      <c r="A98" s="257"/>
      <c r="B98" s="57" t="s">
        <v>217</v>
      </c>
      <c r="C98" s="45" t="s">
        <v>33</v>
      </c>
      <c r="D98" s="45">
        <v>3</v>
      </c>
      <c r="E98" s="45" t="s">
        <v>19</v>
      </c>
      <c r="F98" s="46"/>
      <c r="G98" s="49" t="s">
        <v>92</v>
      </c>
      <c r="H98" s="88" t="s">
        <v>230</v>
      </c>
      <c r="AA98">
        <f t="shared" si="5"/>
        <v>1</v>
      </c>
      <c r="AB98">
        <f t="shared" si="6"/>
        <v>0</v>
      </c>
      <c r="AC98">
        <f t="shared" si="7"/>
        <v>0</v>
      </c>
      <c r="AD98">
        <f t="shared" si="8"/>
        <v>0</v>
      </c>
      <c r="AE98">
        <f t="shared" si="9"/>
        <v>0</v>
      </c>
    </row>
    <row r="99" spans="1:31" ht="25.5" customHeight="1" x14ac:dyDescent="0.2">
      <c r="A99" s="253" t="s">
        <v>156</v>
      </c>
      <c r="B99" s="60"/>
      <c r="C99" s="45" t="s">
        <v>52</v>
      </c>
      <c r="D99" s="45">
        <v>3</v>
      </c>
      <c r="E99" s="45" t="s">
        <v>18</v>
      </c>
      <c r="G99" s="54" t="s">
        <v>20</v>
      </c>
      <c r="H99" s="69" t="s">
        <v>165</v>
      </c>
      <c r="AA99">
        <f t="shared" si="5"/>
        <v>0</v>
      </c>
      <c r="AB99">
        <f t="shared" si="6"/>
        <v>0</v>
      </c>
      <c r="AC99">
        <f t="shared" si="7"/>
        <v>1</v>
      </c>
      <c r="AD99">
        <f t="shared" si="8"/>
        <v>0</v>
      </c>
      <c r="AE99">
        <f t="shared" si="9"/>
        <v>0</v>
      </c>
    </row>
    <row r="100" spans="1:31" ht="25.5" customHeight="1" x14ac:dyDescent="0.2">
      <c r="A100" s="252" t="s">
        <v>397</v>
      </c>
      <c r="B100" s="77" t="s">
        <v>160</v>
      </c>
      <c r="C100" s="45" t="s">
        <v>33</v>
      </c>
      <c r="D100" s="45">
        <v>3</v>
      </c>
      <c r="E100" s="45" t="s">
        <v>18</v>
      </c>
      <c r="G100" s="54" t="s">
        <v>20</v>
      </c>
      <c r="H100" s="69" t="s">
        <v>161</v>
      </c>
      <c r="AA100">
        <f t="shared" si="5"/>
        <v>0</v>
      </c>
      <c r="AB100">
        <f t="shared" si="6"/>
        <v>0</v>
      </c>
      <c r="AC100">
        <f t="shared" si="7"/>
        <v>1</v>
      </c>
      <c r="AD100">
        <f t="shared" si="8"/>
        <v>0</v>
      </c>
      <c r="AE100">
        <f t="shared" si="9"/>
        <v>0</v>
      </c>
    </row>
    <row r="101" spans="1:31" ht="25.5" customHeight="1" x14ac:dyDescent="0.2">
      <c r="A101" s="253" t="s">
        <v>157</v>
      </c>
      <c r="B101" s="60"/>
      <c r="C101" s="45" t="s">
        <v>33</v>
      </c>
      <c r="D101" s="45">
        <v>1</v>
      </c>
      <c r="E101" s="45" t="s">
        <v>19</v>
      </c>
      <c r="G101" s="54" t="s">
        <v>20</v>
      </c>
      <c r="H101" s="69" t="s">
        <v>166</v>
      </c>
      <c r="AA101">
        <f t="shared" si="5"/>
        <v>1</v>
      </c>
      <c r="AB101">
        <f t="shared" si="6"/>
        <v>0</v>
      </c>
      <c r="AC101">
        <f t="shared" si="7"/>
        <v>0</v>
      </c>
      <c r="AD101">
        <f t="shared" si="8"/>
        <v>0</v>
      </c>
      <c r="AE101">
        <f t="shared" si="9"/>
        <v>0</v>
      </c>
    </row>
    <row r="102" spans="1:31" ht="73.150000000000006" customHeight="1" x14ac:dyDescent="0.2">
      <c r="A102" s="252" t="s">
        <v>397</v>
      </c>
      <c r="B102" s="77" t="s">
        <v>160</v>
      </c>
      <c r="C102" s="45" t="s">
        <v>33</v>
      </c>
      <c r="D102" s="45">
        <v>1</v>
      </c>
      <c r="E102" s="45" t="s">
        <v>19</v>
      </c>
      <c r="G102" s="54" t="s">
        <v>20</v>
      </c>
      <c r="H102" s="69" t="s">
        <v>161</v>
      </c>
      <c r="AA102">
        <f t="shared" si="5"/>
        <v>1</v>
      </c>
      <c r="AB102">
        <f t="shared" si="6"/>
        <v>0</v>
      </c>
      <c r="AC102">
        <f t="shared" si="7"/>
        <v>0</v>
      </c>
      <c r="AD102">
        <f t="shared" si="8"/>
        <v>0</v>
      </c>
      <c r="AE102">
        <f t="shared" si="9"/>
        <v>0</v>
      </c>
    </row>
    <row r="103" spans="1:31" ht="25.5" customHeight="1" x14ac:dyDescent="0.2">
      <c r="A103" s="253" t="s">
        <v>158</v>
      </c>
      <c r="B103" s="60"/>
      <c r="C103" s="45" t="s">
        <v>33</v>
      </c>
      <c r="D103" s="45">
        <v>1</v>
      </c>
      <c r="E103" s="45" t="s">
        <v>19</v>
      </c>
      <c r="G103" s="54" t="s">
        <v>20</v>
      </c>
      <c r="H103" s="69" t="s">
        <v>167</v>
      </c>
      <c r="AA103">
        <f t="shared" si="5"/>
        <v>1</v>
      </c>
      <c r="AB103">
        <f t="shared" si="6"/>
        <v>0</v>
      </c>
      <c r="AC103">
        <f t="shared" si="7"/>
        <v>0</v>
      </c>
      <c r="AD103">
        <f t="shared" si="8"/>
        <v>0</v>
      </c>
      <c r="AE103">
        <f t="shared" si="9"/>
        <v>0</v>
      </c>
    </row>
    <row r="104" spans="1:31" ht="64.150000000000006" customHeight="1" x14ac:dyDescent="0.2">
      <c r="A104" s="252" t="s">
        <v>397</v>
      </c>
      <c r="B104" s="77" t="s">
        <v>160</v>
      </c>
      <c r="C104" s="45" t="s">
        <v>33</v>
      </c>
      <c r="D104" s="45">
        <v>1</v>
      </c>
      <c r="E104" s="45" t="s">
        <v>19</v>
      </c>
      <c r="G104" s="54" t="s">
        <v>20</v>
      </c>
      <c r="H104" s="69" t="s">
        <v>161</v>
      </c>
      <c r="AA104">
        <f t="shared" si="5"/>
        <v>1</v>
      </c>
      <c r="AB104">
        <f t="shared" si="6"/>
        <v>0</v>
      </c>
      <c r="AC104">
        <f t="shared" si="7"/>
        <v>0</v>
      </c>
      <c r="AD104">
        <f t="shared" si="8"/>
        <v>0</v>
      </c>
      <c r="AE104">
        <f t="shared" si="9"/>
        <v>0</v>
      </c>
    </row>
    <row r="105" spans="1:31" ht="51" customHeight="1" x14ac:dyDescent="0.2">
      <c r="A105" s="253" t="s">
        <v>159</v>
      </c>
      <c r="B105" s="60"/>
      <c r="C105" s="45" t="s">
        <v>33</v>
      </c>
      <c r="D105" s="45">
        <v>3</v>
      </c>
      <c r="E105" s="45" t="s">
        <v>19</v>
      </c>
      <c r="G105" s="54" t="s">
        <v>20</v>
      </c>
      <c r="H105" s="69" t="s">
        <v>168</v>
      </c>
      <c r="AA105">
        <f t="shared" si="5"/>
        <v>1</v>
      </c>
      <c r="AB105">
        <f t="shared" si="6"/>
        <v>0</v>
      </c>
      <c r="AC105">
        <f t="shared" si="7"/>
        <v>0</v>
      </c>
      <c r="AD105">
        <f t="shared" si="8"/>
        <v>0</v>
      </c>
      <c r="AE105">
        <f t="shared" si="9"/>
        <v>0</v>
      </c>
    </row>
    <row r="106" spans="1:31" ht="25.5" customHeight="1" x14ac:dyDescent="0.2">
      <c r="A106" s="97"/>
      <c r="B106" s="77" t="s">
        <v>162</v>
      </c>
      <c r="C106" s="45" t="s">
        <v>33</v>
      </c>
      <c r="D106" s="45">
        <v>3</v>
      </c>
      <c r="E106" s="45" t="s">
        <v>19</v>
      </c>
      <c r="G106" s="54" t="s">
        <v>20</v>
      </c>
      <c r="H106" s="68" t="s">
        <v>163</v>
      </c>
      <c r="AA106">
        <f t="shared" si="5"/>
        <v>1</v>
      </c>
      <c r="AB106">
        <f t="shared" si="6"/>
        <v>0</v>
      </c>
      <c r="AC106">
        <f t="shared" si="7"/>
        <v>0</v>
      </c>
      <c r="AD106">
        <f t="shared" si="8"/>
        <v>0</v>
      </c>
      <c r="AE106">
        <f t="shared" si="9"/>
        <v>0</v>
      </c>
    </row>
    <row r="107" spans="1:31" ht="25.5" customHeight="1" x14ac:dyDescent="0.2">
      <c r="A107" s="60" t="s">
        <v>169</v>
      </c>
      <c r="C107" s="45"/>
      <c r="D107" s="45">
        <v>3</v>
      </c>
      <c r="E107" s="45"/>
      <c r="G107" s="54"/>
      <c r="H107" s="1"/>
      <c r="AA107">
        <f t="shared" si="5"/>
        <v>0</v>
      </c>
      <c r="AB107">
        <f t="shared" si="6"/>
        <v>0</v>
      </c>
      <c r="AC107">
        <f t="shared" si="7"/>
        <v>0</v>
      </c>
      <c r="AD107">
        <f t="shared" si="8"/>
        <v>0</v>
      </c>
      <c r="AE107">
        <f t="shared" si="9"/>
        <v>0</v>
      </c>
    </row>
    <row r="108" spans="1:31" ht="84" customHeight="1" x14ac:dyDescent="0.2">
      <c r="A108" s="82" t="s">
        <v>170</v>
      </c>
      <c r="C108" s="45" t="s">
        <v>52</v>
      </c>
      <c r="D108" s="45">
        <v>3</v>
      </c>
      <c r="E108" s="45" t="s">
        <v>228</v>
      </c>
      <c r="H108" s="72" t="s">
        <v>174</v>
      </c>
      <c r="AA108">
        <f t="shared" si="5"/>
        <v>0</v>
      </c>
      <c r="AB108">
        <f t="shared" si="6"/>
        <v>0</v>
      </c>
      <c r="AC108">
        <f t="shared" si="7"/>
        <v>0</v>
      </c>
      <c r="AD108">
        <f t="shared" si="8"/>
        <v>0</v>
      </c>
      <c r="AE108">
        <f t="shared" si="9"/>
        <v>1</v>
      </c>
    </row>
    <row r="109" spans="1:31" ht="65.45" customHeight="1" x14ac:dyDescent="0.2">
      <c r="A109" s="175" t="s">
        <v>397</v>
      </c>
      <c r="B109" s="77" t="s">
        <v>160</v>
      </c>
      <c r="C109" s="45" t="s">
        <v>33</v>
      </c>
      <c r="D109" s="45">
        <v>3</v>
      </c>
      <c r="E109" s="45" t="s">
        <v>228</v>
      </c>
      <c r="G109" s="54" t="s">
        <v>20</v>
      </c>
      <c r="H109" s="69" t="s">
        <v>161</v>
      </c>
      <c r="AA109">
        <f t="shared" si="5"/>
        <v>0</v>
      </c>
      <c r="AB109">
        <f t="shared" si="6"/>
        <v>0</v>
      </c>
      <c r="AC109">
        <f t="shared" si="7"/>
        <v>0</v>
      </c>
      <c r="AD109">
        <f t="shared" si="8"/>
        <v>0</v>
      </c>
      <c r="AE109">
        <f t="shared" si="9"/>
        <v>1</v>
      </c>
    </row>
    <row r="110" spans="1:31" ht="25.5" customHeight="1" x14ac:dyDescent="0.2">
      <c r="B110" s="59" t="s">
        <v>245</v>
      </c>
      <c r="C110" s="45" t="s">
        <v>33</v>
      </c>
      <c r="D110" s="45">
        <v>3</v>
      </c>
      <c r="E110" s="45" t="s">
        <v>228</v>
      </c>
      <c r="G110" s="46" t="s">
        <v>98</v>
      </c>
      <c r="H110" s="1" t="s">
        <v>246</v>
      </c>
      <c r="AA110">
        <f t="shared" si="5"/>
        <v>0</v>
      </c>
      <c r="AB110">
        <f t="shared" si="6"/>
        <v>0</v>
      </c>
      <c r="AC110">
        <f t="shared" si="7"/>
        <v>0</v>
      </c>
      <c r="AD110">
        <f t="shared" si="8"/>
        <v>0</v>
      </c>
      <c r="AE110">
        <f t="shared" si="9"/>
        <v>1</v>
      </c>
    </row>
    <row r="111" spans="1:31" ht="111" customHeight="1" x14ac:dyDescent="0.2">
      <c r="A111" s="82" t="s">
        <v>171</v>
      </c>
      <c r="C111" s="45" t="s">
        <v>52</v>
      </c>
      <c r="D111" s="45">
        <v>3</v>
      </c>
      <c r="E111" s="45" t="s">
        <v>228</v>
      </c>
      <c r="H111" s="72" t="s">
        <v>175</v>
      </c>
      <c r="AA111">
        <f t="shared" si="5"/>
        <v>0</v>
      </c>
      <c r="AB111">
        <f t="shared" si="6"/>
        <v>0</v>
      </c>
      <c r="AC111">
        <f t="shared" si="7"/>
        <v>0</v>
      </c>
      <c r="AD111">
        <f t="shared" si="8"/>
        <v>0</v>
      </c>
      <c r="AE111">
        <f t="shared" si="9"/>
        <v>1</v>
      </c>
    </row>
    <row r="112" spans="1:31" ht="25.5" customHeight="1" x14ac:dyDescent="0.2">
      <c r="A112" s="82"/>
      <c r="B112" t="s">
        <v>255</v>
      </c>
      <c r="C112" s="45" t="s">
        <v>33</v>
      </c>
      <c r="D112" s="45">
        <v>3</v>
      </c>
      <c r="E112" s="45" t="s">
        <v>228</v>
      </c>
      <c r="G112" s="68" t="s">
        <v>202</v>
      </c>
      <c r="H112" s="72" t="s">
        <v>256</v>
      </c>
      <c r="AA112">
        <f t="shared" si="5"/>
        <v>0</v>
      </c>
      <c r="AB112">
        <f t="shared" si="6"/>
        <v>0</v>
      </c>
      <c r="AC112">
        <f t="shared" si="7"/>
        <v>0</v>
      </c>
      <c r="AD112">
        <f t="shared" si="8"/>
        <v>0</v>
      </c>
      <c r="AE112">
        <f t="shared" si="9"/>
        <v>1</v>
      </c>
    </row>
    <row r="113" spans="1:31" ht="25.5" customHeight="1" x14ac:dyDescent="0.2">
      <c r="A113" s="70"/>
      <c r="B113" s="57" t="s">
        <v>0</v>
      </c>
      <c r="C113" s="45" t="s">
        <v>33</v>
      </c>
      <c r="D113" s="45">
        <v>3</v>
      </c>
      <c r="E113" s="45" t="s">
        <v>228</v>
      </c>
      <c r="F113" s="46"/>
      <c r="G113" s="49" t="s">
        <v>92</v>
      </c>
      <c r="H113" s="72" t="s">
        <v>56</v>
      </c>
      <c r="AA113">
        <f t="shared" si="5"/>
        <v>0</v>
      </c>
      <c r="AB113">
        <f t="shared" si="6"/>
        <v>0</v>
      </c>
      <c r="AC113">
        <f t="shared" si="7"/>
        <v>0</v>
      </c>
      <c r="AD113">
        <f t="shared" si="8"/>
        <v>0</v>
      </c>
      <c r="AE113">
        <f t="shared" si="9"/>
        <v>1</v>
      </c>
    </row>
    <row r="114" spans="1:31" ht="25.5" customHeight="1" x14ac:dyDescent="0.2">
      <c r="B114" s="75" t="s">
        <v>173</v>
      </c>
      <c r="C114" s="45" t="s">
        <v>52</v>
      </c>
      <c r="D114" s="45">
        <v>3</v>
      </c>
      <c r="E114" s="45" t="s">
        <v>228</v>
      </c>
      <c r="G114" s="68" t="s">
        <v>202</v>
      </c>
      <c r="H114" s="72" t="s">
        <v>177</v>
      </c>
      <c r="AA114">
        <f t="shared" si="5"/>
        <v>0</v>
      </c>
      <c r="AB114">
        <f t="shared" si="6"/>
        <v>0</v>
      </c>
      <c r="AC114">
        <f t="shared" si="7"/>
        <v>0</v>
      </c>
      <c r="AD114">
        <f t="shared" si="8"/>
        <v>0</v>
      </c>
      <c r="AE114">
        <f t="shared" si="9"/>
        <v>1</v>
      </c>
    </row>
    <row r="115" spans="1:31" ht="25.5" customHeight="1" x14ac:dyDescent="0.2">
      <c r="A115" s="176" t="s">
        <v>390</v>
      </c>
      <c r="B115" s="68" t="s">
        <v>203</v>
      </c>
      <c r="C115" s="45" t="s">
        <v>33</v>
      </c>
      <c r="D115" s="45">
        <v>3</v>
      </c>
      <c r="E115" s="45" t="s">
        <v>228</v>
      </c>
      <c r="G115" s="49" t="s">
        <v>92</v>
      </c>
      <c r="H115" s="72" t="s">
        <v>223</v>
      </c>
      <c r="AA115">
        <f t="shared" si="5"/>
        <v>0</v>
      </c>
      <c r="AB115">
        <f t="shared" si="6"/>
        <v>0</v>
      </c>
      <c r="AC115">
        <f t="shared" si="7"/>
        <v>0</v>
      </c>
      <c r="AD115">
        <f t="shared" si="8"/>
        <v>0</v>
      </c>
      <c r="AE115">
        <f t="shared" si="9"/>
        <v>1</v>
      </c>
    </row>
    <row r="116" spans="1:31" ht="25.5" customHeight="1" x14ac:dyDescent="0.2">
      <c r="A116" s="82" t="s">
        <v>172</v>
      </c>
      <c r="C116" s="45" t="s">
        <v>52</v>
      </c>
      <c r="D116" s="45">
        <v>3</v>
      </c>
      <c r="E116" s="45" t="s">
        <v>228</v>
      </c>
      <c r="H116" s="72" t="s">
        <v>176</v>
      </c>
      <c r="AA116">
        <f t="shared" si="5"/>
        <v>0</v>
      </c>
      <c r="AB116">
        <f t="shared" si="6"/>
        <v>0</v>
      </c>
      <c r="AC116">
        <f t="shared" si="7"/>
        <v>0</v>
      </c>
      <c r="AD116">
        <f t="shared" si="8"/>
        <v>0</v>
      </c>
      <c r="AE116">
        <f t="shared" si="9"/>
        <v>1</v>
      </c>
    </row>
    <row r="117" spans="1:31" ht="25.5" customHeight="1" x14ac:dyDescent="0.2">
      <c r="A117" s="176" t="s">
        <v>386</v>
      </c>
      <c r="B117" s="57" t="s">
        <v>0</v>
      </c>
      <c r="C117" s="45" t="s">
        <v>33</v>
      </c>
      <c r="D117" s="45">
        <v>3</v>
      </c>
      <c r="E117" s="45" t="s">
        <v>228</v>
      </c>
      <c r="F117" s="46"/>
      <c r="G117" s="49" t="s">
        <v>92</v>
      </c>
      <c r="H117" s="72" t="s">
        <v>56</v>
      </c>
      <c r="AA117">
        <f t="shared" si="5"/>
        <v>0</v>
      </c>
      <c r="AB117">
        <f t="shared" si="6"/>
        <v>0</v>
      </c>
      <c r="AC117">
        <f t="shared" si="7"/>
        <v>0</v>
      </c>
      <c r="AD117">
        <f t="shared" si="8"/>
        <v>0</v>
      </c>
      <c r="AE117">
        <f t="shared" si="9"/>
        <v>1</v>
      </c>
    </row>
    <row r="118" spans="1:31" ht="25.5" customHeight="1" x14ac:dyDescent="0.2">
      <c r="A118" s="60" t="s">
        <v>178</v>
      </c>
      <c r="C118" s="45" t="s">
        <v>33</v>
      </c>
      <c r="D118" s="45">
        <v>1</v>
      </c>
      <c r="E118" s="45" t="s">
        <v>19</v>
      </c>
      <c r="AA118">
        <f t="shared" si="5"/>
        <v>1</v>
      </c>
      <c r="AB118">
        <f t="shared" si="6"/>
        <v>0</v>
      </c>
      <c r="AC118">
        <f t="shared" si="7"/>
        <v>0</v>
      </c>
      <c r="AD118">
        <f t="shared" si="8"/>
        <v>0</v>
      </c>
      <c r="AE118">
        <f t="shared" si="9"/>
        <v>0</v>
      </c>
    </row>
    <row r="119" spans="1:31" ht="84.6" customHeight="1" x14ac:dyDescent="0.2">
      <c r="A119" s="82" t="s">
        <v>179</v>
      </c>
      <c r="C119" s="45" t="s">
        <v>33</v>
      </c>
      <c r="D119" s="45">
        <v>1</v>
      </c>
      <c r="E119" s="45" t="s">
        <v>19</v>
      </c>
      <c r="H119" s="72" t="s">
        <v>180</v>
      </c>
      <c r="AA119">
        <f t="shared" si="5"/>
        <v>1</v>
      </c>
      <c r="AB119">
        <f t="shared" si="6"/>
        <v>0</v>
      </c>
      <c r="AC119">
        <f t="shared" si="7"/>
        <v>0</v>
      </c>
      <c r="AD119">
        <f t="shared" si="8"/>
        <v>0</v>
      </c>
      <c r="AE119">
        <f t="shared" si="9"/>
        <v>0</v>
      </c>
    </row>
    <row r="120" spans="1:31" ht="51" customHeight="1" x14ac:dyDescent="0.2">
      <c r="A120" s="175" t="s">
        <v>385</v>
      </c>
      <c r="B120" s="57" t="s">
        <v>90</v>
      </c>
      <c r="C120" s="45" t="s">
        <v>33</v>
      </c>
      <c r="D120" s="45">
        <v>1</v>
      </c>
      <c r="E120" s="45" t="s">
        <v>19</v>
      </c>
      <c r="G120" s="49" t="s">
        <v>92</v>
      </c>
      <c r="H120" s="71" t="s">
        <v>104</v>
      </c>
      <c r="AA120">
        <f t="shared" si="5"/>
        <v>1</v>
      </c>
      <c r="AB120">
        <f t="shared" si="6"/>
        <v>0</v>
      </c>
      <c r="AC120">
        <f t="shared" si="7"/>
        <v>0</v>
      </c>
      <c r="AD120">
        <f t="shared" si="8"/>
        <v>0</v>
      </c>
      <c r="AE120">
        <f t="shared" si="9"/>
        <v>0</v>
      </c>
    </row>
    <row r="121" spans="1:31" ht="50.25" customHeight="1" x14ac:dyDescent="0.2">
      <c r="A121" s="255" t="s">
        <v>181</v>
      </c>
      <c r="C121" s="45" t="s">
        <v>33</v>
      </c>
      <c r="D121" s="45">
        <v>1</v>
      </c>
      <c r="E121" s="45" t="s">
        <v>228</v>
      </c>
      <c r="F121" s="45" t="s">
        <v>461</v>
      </c>
      <c r="H121" s="69" t="s">
        <v>434</v>
      </c>
      <c r="AA121">
        <f t="shared" si="5"/>
        <v>0</v>
      </c>
      <c r="AB121">
        <f t="shared" si="6"/>
        <v>0</v>
      </c>
      <c r="AC121">
        <f t="shared" si="7"/>
        <v>0</v>
      </c>
      <c r="AD121">
        <f t="shared" si="8"/>
        <v>0</v>
      </c>
      <c r="AE121">
        <f t="shared" si="9"/>
        <v>1</v>
      </c>
    </row>
    <row r="122" spans="1:31" ht="77.25" customHeight="1" x14ac:dyDescent="0.2">
      <c r="A122" s="97"/>
      <c r="B122" s="72" t="s">
        <v>198</v>
      </c>
      <c r="C122" s="45" t="s">
        <v>33</v>
      </c>
      <c r="D122" s="45">
        <v>1</v>
      </c>
      <c r="E122" s="45" t="s">
        <v>228</v>
      </c>
      <c r="F122" s="45" t="s">
        <v>461</v>
      </c>
      <c r="G122" s="68" t="s">
        <v>178</v>
      </c>
      <c r="H122" s="69" t="s">
        <v>435</v>
      </c>
      <c r="AA122">
        <f t="shared" si="5"/>
        <v>0</v>
      </c>
      <c r="AB122">
        <f t="shared" si="6"/>
        <v>0</v>
      </c>
      <c r="AC122">
        <f t="shared" si="7"/>
        <v>0</v>
      </c>
      <c r="AD122">
        <f t="shared" si="8"/>
        <v>0</v>
      </c>
      <c r="AE122">
        <f t="shared" si="9"/>
        <v>1</v>
      </c>
    </row>
    <row r="123" spans="1:31" ht="63" customHeight="1" x14ac:dyDescent="0.2">
      <c r="A123" s="255" t="s">
        <v>182</v>
      </c>
      <c r="C123" s="45" t="s">
        <v>33</v>
      </c>
      <c r="D123" s="45">
        <v>1</v>
      </c>
      <c r="E123" s="45" t="s">
        <v>228</v>
      </c>
      <c r="F123" s="45" t="s">
        <v>461</v>
      </c>
      <c r="H123" s="69" t="s">
        <v>183</v>
      </c>
      <c r="AA123">
        <f t="shared" si="5"/>
        <v>0</v>
      </c>
      <c r="AB123">
        <f t="shared" si="6"/>
        <v>0</v>
      </c>
      <c r="AC123">
        <f t="shared" si="7"/>
        <v>0</v>
      </c>
      <c r="AD123">
        <f t="shared" si="8"/>
        <v>0</v>
      </c>
      <c r="AE123">
        <f t="shared" si="9"/>
        <v>1</v>
      </c>
    </row>
    <row r="124" spans="1:31" ht="55.9" customHeight="1" x14ac:dyDescent="0.2">
      <c r="A124" s="97"/>
      <c r="B124" s="72" t="s">
        <v>197</v>
      </c>
      <c r="C124" s="45" t="s">
        <v>33</v>
      </c>
      <c r="D124" s="45">
        <v>1</v>
      </c>
      <c r="E124" s="45" t="s">
        <v>18</v>
      </c>
      <c r="F124" s="45" t="s">
        <v>462</v>
      </c>
      <c r="G124" s="68" t="s">
        <v>178</v>
      </c>
      <c r="H124" s="69" t="s">
        <v>249</v>
      </c>
      <c r="AA124">
        <f t="shared" si="5"/>
        <v>0</v>
      </c>
      <c r="AB124">
        <f t="shared" si="6"/>
        <v>0</v>
      </c>
      <c r="AC124">
        <f t="shared" si="7"/>
        <v>1</v>
      </c>
      <c r="AD124">
        <f t="shared" si="8"/>
        <v>0</v>
      </c>
      <c r="AE124">
        <f t="shared" si="9"/>
        <v>0</v>
      </c>
    </row>
    <row r="125" spans="1:31" ht="25.5" customHeight="1" x14ac:dyDescent="0.2">
      <c r="A125" s="97"/>
      <c r="B125" s="72" t="s">
        <v>196</v>
      </c>
      <c r="C125" s="45" t="s">
        <v>33</v>
      </c>
      <c r="D125" s="45">
        <v>1</v>
      </c>
      <c r="E125" s="45" t="s">
        <v>18</v>
      </c>
      <c r="F125" s="45" t="s">
        <v>462</v>
      </c>
      <c r="G125" s="68" t="s">
        <v>178</v>
      </c>
      <c r="H125" s="69" t="s">
        <v>201</v>
      </c>
      <c r="AA125">
        <f t="shared" si="5"/>
        <v>0</v>
      </c>
      <c r="AB125">
        <f t="shared" si="6"/>
        <v>0</v>
      </c>
      <c r="AC125">
        <f t="shared" si="7"/>
        <v>1</v>
      </c>
      <c r="AD125">
        <f t="shared" si="8"/>
        <v>0</v>
      </c>
      <c r="AE125">
        <f t="shared" si="9"/>
        <v>0</v>
      </c>
    </row>
    <row r="126" spans="1:31" ht="63.6" customHeight="1" x14ac:dyDescent="0.2">
      <c r="A126" s="255" t="s">
        <v>184</v>
      </c>
      <c r="C126" s="45" t="s">
        <v>52</v>
      </c>
      <c r="D126" s="45">
        <v>1</v>
      </c>
      <c r="E126" s="45" t="s">
        <v>18</v>
      </c>
      <c r="F126" s="45" t="s">
        <v>462</v>
      </c>
      <c r="H126" s="69" t="s">
        <v>185</v>
      </c>
      <c r="AA126">
        <f t="shared" si="5"/>
        <v>0</v>
      </c>
      <c r="AB126">
        <f t="shared" si="6"/>
        <v>0</v>
      </c>
      <c r="AC126">
        <f t="shared" si="7"/>
        <v>1</v>
      </c>
      <c r="AD126">
        <f t="shared" si="8"/>
        <v>0</v>
      </c>
      <c r="AE126">
        <f t="shared" si="9"/>
        <v>0</v>
      </c>
    </row>
    <row r="127" spans="1:31" ht="33" customHeight="1" x14ac:dyDescent="0.2">
      <c r="A127" s="97"/>
      <c r="B127" s="72" t="s">
        <v>199</v>
      </c>
      <c r="C127" s="45" t="s">
        <v>52</v>
      </c>
      <c r="D127" s="45">
        <v>1</v>
      </c>
      <c r="E127" s="45" t="s">
        <v>18</v>
      </c>
      <c r="F127" s="45" t="s">
        <v>462</v>
      </c>
      <c r="G127" s="68" t="s">
        <v>178</v>
      </c>
      <c r="H127" s="69" t="s">
        <v>200</v>
      </c>
      <c r="AA127">
        <f t="shared" si="5"/>
        <v>0</v>
      </c>
      <c r="AB127">
        <f t="shared" si="6"/>
        <v>0</v>
      </c>
      <c r="AC127">
        <f t="shared" si="7"/>
        <v>1</v>
      </c>
      <c r="AD127">
        <f t="shared" si="8"/>
        <v>0</v>
      </c>
      <c r="AE127">
        <f t="shared" si="9"/>
        <v>0</v>
      </c>
    </row>
    <row r="128" spans="1:31" ht="39" customHeight="1" x14ac:dyDescent="0.2">
      <c r="A128" s="255" t="s">
        <v>186</v>
      </c>
      <c r="C128" s="45" t="s">
        <v>33</v>
      </c>
      <c r="D128" s="45">
        <v>1</v>
      </c>
      <c r="E128" s="45" t="s">
        <v>18</v>
      </c>
      <c r="F128" s="45" t="s">
        <v>462</v>
      </c>
      <c r="H128" s="69" t="s">
        <v>187</v>
      </c>
      <c r="AA128">
        <f t="shared" si="5"/>
        <v>0</v>
      </c>
      <c r="AB128">
        <f t="shared" si="6"/>
        <v>0</v>
      </c>
      <c r="AC128">
        <f t="shared" si="7"/>
        <v>1</v>
      </c>
      <c r="AD128">
        <f t="shared" si="8"/>
        <v>0</v>
      </c>
      <c r="AE128">
        <f t="shared" si="9"/>
        <v>0</v>
      </c>
    </row>
    <row r="129" spans="1:31" ht="25.15" customHeight="1" x14ac:dyDescent="0.2">
      <c r="A129" s="97"/>
      <c r="B129" s="72" t="s">
        <v>250</v>
      </c>
      <c r="C129" s="45" t="s">
        <v>33</v>
      </c>
      <c r="D129" s="45">
        <v>1</v>
      </c>
      <c r="E129" s="45" t="s">
        <v>18</v>
      </c>
      <c r="F129" s="45" t="s">
        <v>462</v>
      </c>
      <c r="G129" s="68" t="s">
        <v>178</v>
      </c>
      <c r="H129" s="69" t="s">
        <v>251</v>
      </c>
      <c r="AA129">
        <f t="shared" si="5"/>
        <v>0</v>
      </c>
      <c r="AB129">
        <f t="shared" si="6"/>
        <v>0</v>
      </c>
      <c r="AC129">
        <f t="shared" si="7"/>
        <v>1</v>
      </c>
      <c r="AD129">
        <f t="shared" si="8"/>
        <v>0</v>
      </c>
      <c r="AE129">
        <f t="shared" si="9"/>
        <v>0</v>
      </c>
    </row>
    <row r="130" spans="1:31" ht="25.5" customHeight="1" x14ac:dyDescent="0.2">
      <c r="A130" s="97"/>
      <c r="B130" s="72" t="s">
        <v>196</v>
      </c>
      <c r="C130" s="45" t="s">
        <v>33</v>
      </c>
      <c r="D130" s="45">
        <v>1</v>
      </c>
      <c r="E130" s="45" t="s">
        <v>18</v>
      </c>
      <c r="F130" s="45" t="s">
        <v>462</v>
      </c>
      <c r="G130" s="68" t="s">
        <v>178</v>
      </c>
      <c r="H130" s="69" t="s">
        <v>201</v>
      </c>
      <c r="AA130">
        <f t="shared" si="5"/>
        <v>0</v>
      </c>
      <c r="AB130">
        <f t="shared" si="6"/>
        <v>0</v>
      </c>
      <c r="AC130">
        <f t="shared" si="7"/>
        <v>1</v>
      </c>
      <c r="AD130">
        <f t="shared" si="8"/>
        <v>0</v>
      </c>
      <c r="AE130">
        <f t="shared" si="9"/>
        <v>0</v>
      </c>
    </row>
    <row r="131" spans="1:31" ht="25.5" customHeight="1" x14ac:dyDescent="0.2">
      <c r="A131" s="97"/>
      <c r="B131" s="72" t="s">
        <v>197</v>
      </c>
      <c r="C131" s="45" t="s">
        <v>33</v>
      </c>
      <c r="D131" s="45">
        <v>1</v>
      </c>
      <c r="E131" s="45" t="s">
        <v>18</v>
      </c>
      <c r="F131" s="45" t="s">
        <v>462</v>
      </c>
      <c r="G131" s="68" t="s">
        <v>178</v>
      </c>
      <c r="H131" s="69" t="s">
        <v>249</v>
      </c>
      <c r="AA131">
        <f t="shared" si="5"/>
        <v>0</v>
      </c>
      <c r="AB131">
        <f t="shared" si="6"/>
        <v>0</v>
      </c>
      <c r="AC131">
        <f t="shared" si="7"/>
        <v>1</v>
      </c>
      <c r="AD131">
        <f t="shared" si="8"/>
        <v>0</v>
      </c>
      <c r="AE131">
        <f t="shared" si="9"/>
        <v>0</v>
      </c>
    </row>
    <row r="132" spans="1:31" ht="51" customHeight="1" x14ac:dyDescent="0.2">
      <c r="A132" s="259"/>
      <c r="B132" t="s">
        <v>247</v>
      </c>
      <c r="C132" s="45" t="s">
        <v>33</v>
      </c>
      <c r="D132" s="45">
        <v>3</v>
      </c>
      <c r="E132" s="45" t="s">
        <v>18</v>
      </c>
      <c r="F132" s="45" t="s">
        <v>462</v>
      </c>
      <c r="G132" s="49" t="s">
        <v>93</v>
      </c>
      <c r="H132" s="47" t="s">
        <v>248</v>
      </c>
      <c r="AA132">
        <f t="shared" si="5"/>
        <v>0</v>
      </c>
      <c r="AB132">
        <f t="shared" si="6"/>
        <v>0</v>
      </c>
      <c r="AC132">
        <f t="shared" si="7"/>
        <v>1</v>
      </c>
      <c r="AD132">
        <f t="shared" si="8"/>
        <v>0</v>
      </c>
      <c r="AE132">
        <f t="shared" si="9"/>
        <v>0</v>
      </c>
    </row>
    <row r="133" spans="1:31" ht="54.6" customHeight="1" x14ac:dyDescent="0.2">
      <c r="A133" s="252" t="s">
        <v>392</v>
      </c>
      <c r="B133" s="57" t="s">
        <v>95</v>
      </c>
      <c r="C133" s="45" t="s">
        <v>33</v>
      </c>
      <c r="D133" s="45">
        <v>1</v>
      </c>
      <c r="E133" s="45" t="s">
        <v>18</v>
      </c>
      <c r="F133" s="45" t="s">
        <v>462</v>
      </c>
      <c r="G133" s="49" t="s">
        <v>93</v>
      </c>
      <c r="H133" s="1" t="s">
        <v>102</v>
      </c>
      <c r="AA133">
        <f t="shared" si="5"/>
        <v>0</v>
      </c>
      <c r="AB133">
        <f t="shared" si="6"/>
        <v>0</v>
      </c>
      <c r="AC133">
        <f t="shared" si="7"/>
        <v>1</v>
      </c>
      <c r="AD133">
        <f t="shared" si="8"/>
        <v>0</v>
      </c>
      <c r="AE133">
        <f t="shared" si="9"/>
        <v>0</v>
      </c>
    </row>
    <row r="134" spans="1:31" ht="25.5" customHeight="1" x14ac:dyDescent="0.2">
      <c r="A134" s="252" t="s">
        <v>393</v>
      </c>
      <c r="B134" s="58" t="s">
        <v>39</v>
      </c>
      <c r="C134" s="45" t="s">
        <v>52</v>
      </c>
      <c r="D134" s="45">
        <v>3</v>
      </c>
      <c r="E134" s="45" t="s">
        <v>18</v>
      </c>
      <c r="F134" s="45" t="s">
        <v>462</v>
      </c>
      <c r="G134" s="49" t="s">
        <v>93</v>
      </c>
      <c r="H134" s="1" t="s">
        <v>107</v>
      </c>
      <c r="AA134">
        <f t="shared" si="5"/>
        <v>0</v>
      </c>
      <c r="AB134">
        <f t="shared" si="6"/>
        <v>0</v>
      </c>
      <c r="AC134">
        <f t="shared" si="7"/>
        <v>1</v>
      </c>
      <c r="AD134">
        <f t="shared" si="8"/>
        <v>0</v>
      </c>
      <c r="AE134">
        <f t="shared" si="9"/>
        <v>0</v>
      </c>
    </row>
    <row r="135" spans="1:31" ht="83.45" customHeight="1" x14ac:dyDescent="0.2">
      <c r="A135" s="255" t="s">
        <v>188</v>
      </c>
      <c r="C135" s="45" t="s">
        <v>33</v>
      </c>
      <c r="D135" s="45">
        <v>1</v>
      </c>
      <c r="E135" s="45" t="s">
        <v>18</v>
      </c>
      <c r="F135" s="45" t="s">
        <v>462</v>
      </c>
      <c r="H135" s="72" t="s">
        <v>189</v>
      </c>
      <c r="AA135">
        <f t="shared" si="5"/>
        <v>0</v>
      </c>
      <c r="AB135">
        <f t="shared" si="6"/>
        <v>0</v>
      </c>
      <c r="AC135">
        <f t="shared" si="7"/>
        <v>1</v>
      </c>
      <c r="AD135">
        <f t="shared" si="8"/>
        <v>0</v>
      </c>
      <c r="AE135">
        <f t="shared" si="9"/>
        <v>0</v>
      </c>
    </row>
    <row r="136" spans="1:31" ht="25.5" customHeight="1" x14ac:dyDescent="0.2">
      <c r="A136" s="97"/>
      <c r="E136" s="45"/>
      <c r="H136" s="69"/>
      <c r="AA136">
        <f t="shared" si="5"/>
        <v>0</v>
      </c>
      <c r="AB136">
        <f t="shared" si="6"/>
        <v>0</v>
      </c>
      <c r="AC136">
        <f t="shared" si="7"/>
        <v>0</v>
      </c>
      <c r="AD136">
        <f t="shared" si="8"/>
        <v>0</v>
      </c>
      <c r="AE136">
        <f t="shared" si="9"/>
        <v>0</v>
      </c>
    </row>
    <row r="137" spans="1:31" ht="70.900000000000006" customHeight="1" x14ac:dyDescent="0.2">
      <c r="A137" s="255" t="s">
        <v>190</v>
      </c>
      <c r="C137" s="45" t="s">
        <v>33</v>
      </c>
      <c r="D137" s="45">
        <v>1</v>
      </c>
      <c r="E137" s="45" t="s">
        <v>18</v>
      </c>
      <c r="F137" s="45" t="s">
        <v>462</v>
      </c>
      <c r="H137" s="72" t="s">
        <v>191</v>
      </c>
      <c r="AA137">
        <f t="shared" ref="AA137:AA150" si="10">IF($E137="Yes",1,0)</f>
        <v>0</v>
      </c>
      <c r="AB137">
        <f t="shared" ref="AB137:AB150" si="11">IF($E137="Mod",1,0)</f>
        <v>0</v>
      </c>
      <c r="AC137">
        <f t="shared" ref="AC137:AC150" si="12">IF($E137="No",1,0)</f>
        <v>1</v>
      </c>
      <c r="AD137">
        <f t="shared" ref="AD137:AD150" si="13">IF($E137="??",1,0)</f>
        <v>0</v>
      </c>
      <c r="AE137">
        <f t="shared" ref="AE137:AE150" si="14">IF($E137="n/a",1,0)</f>
        <v>0</v>
      </c>
    </row>
    <row r="138" spans="1:31" ht="25.5" customHeight="1" x14ac:dyDescent="0.2">
      <c r="A138" s="97"/>
      <c r="E138" s="45"/>
      <c r="H138" s="69"/>
      <c r="AA138">
        <f t="shared" si="10"/>
        <v>0</v>
      </c>
      <c r="AB138">
        <f t="shared" si="11"/>
        <v>0</v>
      </c>
      <c r="AC138">
        <f t="shared" si="12"/>
        <v>0</v>
      </c>
      <c r="AD138">
        <f t="shared" si="13"/>
        <v>0</v>
      </c>
      <c r="AE138">
        <f t="shared" si="14"/>
        <v>0</v>
      </c>
    </row>
    <row r="139" spans="1:31" ht="54.6" customHeight="1" x14ac:dyDescent="0.2">
      <c r="A139" s="255" t="s">
        <v>192</v>
      </c>
      <c r="C139" s="45" t="s">
        <v>33</v>
      </c>
      <c r="D139" s="45">
        <v>1</v>
      </c>
      <c r="E139" s="45" t="s">
        <v>18</v>
      </c>
      <c r="F139" s="45" t="s">
        <v>462</v>
      </c>
      <c r="H139" s="71" t="s">
        <v>193</v>
      </c>
      <c r="AA139">
        <f t="shared" si="10"/>
        <v>0</v>
      </c>
      <c r="AB139">
        <f t="shared" si="11"/>
        <v>0</v>
      </c>
      <c r="AC139">
        <f t="shared" si="12"/>
        <v>1</v>
      </c>
      <c r="AD139">
        <f t="shared" si="13"/>
        <v>0</v>
      </c>
      <c r="AE139">
        <f t="shared" si="14"/>
        <v>0</v>
      </c>
    </row>
    <row r="140" spans="1:31" ht="25.5" customHeight="1" x14ac:dyDescent="0.2">
      <c r="A140" s="97"/>
      <c r="E140" s="45"/>
      <c r="H140" s="69"/>
      <c r="AA140">
        <f t="shared" si="10"/>
        <v>0</v>
      </c>
      <c r="AB140">
        <f t="shared" si="11"/>
        <v>0</v>
      </c>
      <c r="AC140">
        <f t="shared" si="12"/>
        <v>0</v>
      </c>
      <c r="AD140">
        <f t="shared" si="13"/>
        <v>0</v>
      </c>
      <c r="AE140">
        <f t="shared" si="14"/>
        <v>0</v>
      </c>
    </row>
    <row r="141" spans="1:31" ht="25.5" customHeight="1" x14ac:dyDescent="0.2">
      <c r="A141" s="255" t="s">
        <v>194</v>
      </c>
      <c r="C141" s="45" t="s">
        <v>33</v>
      </c>
      <c r="D141" s="45">
        <v>1</v>
      </c>
      <c r="E141" s="45" t="s">
        <v>18</v>
      </c>
      <c r="F141" s="45" t="s">
        <v>462</v>
      </c>
      <c r="H141" s="69" t="s">
        <v>195</v>
      </c>
      <c r="AA141">
        <f t="shared" si="10"/>
        <v>0</v>
      </c>
      <c r="AB141">
        <f t="shared" si="11"/>
        <v>0</v>
      </c>
      <c r="AC141">
        <f t="shared" si="12"/>
        <v>1</v>
      </c>
      <c r="AD141">
        <f t="shared" si="13"/>
        <v>0</v>
      </c>
      <c r="AE141">
        <f t="shared" si="14"/>
        <v>0</v>
      </c>
    </row>
    <row r="142" spans="1:31" ht="25.5" customHeight="1" x14ac:dyDescent="0.2">
      <c r="A142" s="82"/>
      <c r="H142" s="69"/>
      <c r="AA142">
        <f t="shared" si="10"/>
        <v>0</v>
      </c>
      <c r="AB142">
        <f t="shared" si="11"/>
        <v>0</v>
      </c>
      <c r="AC142">
        <f t="shared" si="12"/>
        <v>0</v>
      </c>
      <c r="AD142">
        <f t="shared" si="13"/>
        <v>0</v>
      </c>
      <c r="AE142">
        <f t="shared" si="14"/>
        <v>0</v>
      </c>
    </row>
    <row r="143" spans="1:31" ht="64.5" customHeight="1" x14ac:dyDescent="0.25">
      <c r="A143" s="83" t="s">
        <v>455</v>
      </c>
      <c r="B143" s="5" t="s">
        <v>445</v>
      </c>
      <c r="C143" s="5" t="s">
        <v>51</v>
      </c>
      <c r="D143" s="5"/>
      <c r="E143" s="5" t="s">
        <v>16</v>
      </c>
      <c r="F143" s="5" t="s">
        <v>54</v>
      </c>
      <c r="G143" s="5" t="s">
        <v>448</v>
      </c>
      <c r="H143" s="5" t="s">
        <v>78</v>
      </c>
      <c r="AA143">
        <f t="shared" si="10"/>
        <v>0</v>
      </c>
      <c r="AB143">
        <f t="shared" si="11"/>
        <v>0</v>
      </c>
      <c r="AC143">
        <f t="shared" si="12"/>
        <v>0</v>
      </c>
      <c r="AD143">
        <f t="shared" si="13"/>
        <v>0</v>
      </c>
      <c r="AE143">
        <f t="shared" si="14"/>
        <v>0</v>
      </c>
    </row>
    <row r="144" spans="1:31" ht="25.5" customHeight="1" x14ac:dyDescent="0.2">
      <c r="A144" s="82" t="s">
        <v>258</v>
      </c>
      <c r="C144" s="45" t="s">
        <v>33</v>
      </c>
      <c r="D144" s="45">
        <v>1</v>
      </c>
      <c r="E144" s="45" t="s">
        <v>19</v>
      </c>
      <c r="H144" s="69" t="s">
        <v>195</v>
      </c>
      <c r="AA144">
        <f t="shared" si="10"/>
        <v>1</v>
      </c>
      <c r="AB144">
        <f t="shared" si="11"/>
        <v>0</v>
      </c>
      <c r="AC144">
        <f t="shared" si="12"/>
        <v>0</v>
      </c>
      <c r="AD144">
        <f t="shared" si="13"/>
        <v>0</v>
      </c>
      <c r="AE144">
        <f t="shared" si="14"/>
        <v>0</v>
      </c>
    </row>
    <row r="145" spans="1:32" ht="25.5" customHeight="1" x14ac:dyDescent="0.2">
      <c r="B145" s="72" t="s">
        <v>206</v>
      </c>
      <c r="C145" s="45" t="s">
        <v>33</v>
      </c>
      <c r="D145" s="45">
        <v>1</v>
      </c>
      <c r="E145" s="45" t="s">
        <v>19</v>
      </c>
      <c r="G145" s="68" t="s">
        <v>207</v>
      </c>
      <c r="H145" s="72" t="s">
        <v>208</v>
      </c>
      <c r="AA145">
        <f t="shared" si="10"/>
        <v>1</v>
      </c>
      <c r="AB145">
        <f t="shared" si="11"/>
        <v>0</v>
      </c>
      <c r="AC145">
        <f t="shared" si="12"/>
        <v>0</v>
      </c>
      <c r="AD145">
        <f t="shared" si="13"/>
        <v>0</v>
      </c>
      <c r="AE145">
        <f t="shared" si="14"/>
        <v>0</v>
      </c>
    </row>
    <row r="146" spans="1:32" ht="25.5" hidden="1" customHeight="1" x14ac:dyDescent="0.2">
      <c r="B146" s="72"/>
      <c r="C146" s="93" t="s">
        <v>52</v>
      </c>
      <c r="D146" s="93">
        <v>4</v>
      </c>
      <c r="E146" s="93" t="s">
        <v>228</v>
      </c>
      <c r="F146" s="94" t="s">
        <v>451</v>
      </c>
      <c r="G146" s="94" t="s">
        <v>207</v>
      </c>
      <c r="H146" s="95" t="s">
        <v>456</v>
      </c>
      <c r="AA146">
        <f t="shared" si="10"/>
        <v>0</v>
      </c>
      <c r="AB146">
        <f t="shared" si="11"/>
        <v>0</v>
      </c>
      <c r="AC146">
        <f t="shared" si="12"/>
        <v>0</v>
      </c>
      <c r="AD146">
        <f t="shared" si="13"/>
        <v>0</v>
      </c>
      <c r="AE146">
        <f t="shared" si="14"/>
        <v>1</v>
      </c>
    </row>
    <row r="147" spans="1:32" ht="25.5" hidden="1" customHeight="1" x14ac:dyDescent="0.2">
      <c r="B147" s="68"/>
      <c r="C147" s="93" t="s">
        <v>52</v>
      </c>
      <c r="D147" s="93">
        <v>4</v>
      </c>
      <c r="E147" s="93" t="s">
        <v>228</v>
      </c>
      <c r="F147" s="94" t="s">
        <v>451</v>
      </c>
      <c r="G147" s="94" t="s">
        <v>207</v>
      </c>
      <c r="H147" s="95" t="s">
        <v>457</v>
      </c>
      <c r="AA147">
        <f t="shared" si="10"/>
        <v>0</v>
      </c>
      <c r="AB147">
        <f t="shared" si="11"/>
        <v>0</v>
      </c>
      <c r="AC147">
        <f t="shared" si="12"/>
        <v>0</v>
      </c>
      <c r="AD147">
        <f t="shared" si="13"/>
        <v>0</v>
      </c>
      <c r="AE147">
        <f t="shared" si="14"/>
        <v>1</v>
      </c>
      <c r="AF147" s="68" t="s">
        <v>1</v>
      </c>
    </row>
    <row r="148" spans="1:32" ht="25.5" hidden="1" customHeight="1" x14ac:dyDescent="0.2">
      <c r="A148" s="78"/>
      <c r="C148" s="93" t="s">
        <v>52</v>
      </c>
      <c r="D148" s="93">
        <v>4</v>
      </c>
      <c r="E148" s="93" t="s">
        <v>228</v>
      </c>
      <c r="F148" s="94" t="s">
        <v>451</v>
      </c>
      <c r="G148" s="94" t="s">
        <v>207</v>
      </c>
      <c r="H148" s="95" t="s">
        <v>458</v>
      </c>
      <c r="AA148">
        <f t="shared" si="10"/>
        <v>0</v>
      </c>
      <c r="AB148">
        <f t="shared" si="11"/>
        <v>0</v>
      </c>
      <c r="AC148">
        <f t="shared" si="12"/>
        <v>0</v>
      </c>
      <c r="AD148">
        <f t="shared" si="13"/>
        <v>0</v>
      </c>
      <c r="AE148">
        <f t="shared" si="14"/>
        <v>1</v>
      </c>
      <c r="AF148" s="68" t="s">
        <v>1</v>
      </c>
    </row>
    <row r="149" spans="1:32" ht="25.5" customHeight="1" x14ac:dyDescent="0.2">
      <c r="B149" s="72" t="s">
        <v>211</v>
      </c>
      <c r="C149" s="45" t="s">
        <v>33</v>
      </c>
      <c r="D149" s="45">
        <v>1</v>
      </c>
      <c r="E149" s="45" t="s">
        <v>19</v>
      </c>
      <c r="G149" s="68" t="s">
        <v>207</v>
      </c>
      <c r="H149" s="91" t="s">
        <v>459</v>
      </c>
      <c r="AA149">
        <f t="shared" si="10"/>
        <v>1</v>
      </c>
      <c r="AB149">
        <f t="shared" si="11"/>
        <v>0</v>
      </c>
      <c r="AC149">
        <f t="shared" si="12"/>
        <v>0</v>
      </c>
      <c r="AD149">
        <f t="shared" si="13"/>
        <v>0</v>
      </c>
      <c r="AE149">
        <f t="shared" si="14"/>
        <v>0</v>
      </c>
    </row>
    <row r="150" spans="1:32" ht="25.5" customHeight="1" x14ac:dyDescent="0.2">
      <c r="A150" s="78"/>
      <c r="B150" s="72" t="s">
        <v>209</v>
      </c>
      <c r="C150" s="45" t="s">
        <v>52</v>
      </c>
      <c r="D150" s="45">
        <v>1</v>
      </c>
      <c r="E150" s="45" t="s">
        <v>19</v>
      </c>
      <c r="G150" s="68" t="s">
        <v>207</v>
      </c>
      <c r="H150" s="72" t="s">
        <v>210</v>
      </c>
      <c r="AA150">
        <f t="shared" si="10"/>
        <v>1</v>
      </c>
      <c r="AB150">
        <f t="shared" si="11"/>
        <v>0</v>
      </c>
      <c r="AC150">
        <f t="shared" si="12"/>
        <v>0</v>
      </c>
      <c r="AD150">
        <f t="shared" si="13"/>
        <v>0</v>
      </c>
      <c r="AE150">
        <f t="shared" si="14"/>
        <v>0</v>
      </c>
    </row>
    <row r="151" spans="1:32" x14ac:dyDescent="0.2">
      <c r="A151" s="78"/>
      <c r="AA151" s="89">
        <f>SUM(AA5:AA150)</f>
        <v>83</v>
      </c>
      <c r="AB151" s="89">
        <f>SUM(AB5:AB150)</f>
        <v>0</v>
      </c>
      <c r="AC151" s="89">
        <f>SUM(AC5:AC150)</f>
        <v>31</v>
      </c>
      <c r="AD151" s="89">
        <f>SUM(AD5:AD150)</f>
        <v>0</v>
      </c>
      <c r="AE151" s="89">
        <f>SUM(AE5:AE150)</f>
        <v>18</v>
      </c>
    </row>
    <row r="153" spans="1:32" x14ac:dyDescent="0.2">
      <c r="A153" s="84"/>
    </row>
    <row r="154" spans="1:32" x14ac:dyDescent="0.2">
      <c r="A154" s="68" t="s">
        <v>460</v>
      </c>
    </row>
    <row r="155" spans="1:32" x14ac:dyDescent="0.2">
      <c r="B155" s="68" t="s">
        <v>19</v>
      </c>
      <c r="C155" s="68"/>
      <c r="D155" s="68"/>
      <c r="E155" s="87">
        <f>AA151/F161</f>
        <v>0.62878787878787878</v>
      </c>
      <c r="F155">
        <f>AA151</f>
        <v>83</v>
      </c>
    </row>
    <row r="156" spans="1:32" x14ac:dyDescent="0.2">
      <c r="B156" s="68" t="s">
        <v>239</v>
      </c>
      <c r="C156" s="68"/>
      <c r="D156" s="68"/>
      <c r="E156" s="87">
        <f>AB151/F161</f>
        <v>0</v>
      </c>
      <c r="F156">
        <f>AB151</f>
        <v>0</v>
      </c>
    </row>
    <row r="157" spans="1:32" x14ac:dyDescent="0.2">
      <c r="B157" s="68" t="s">
        <v>18</v>
      </c>
      <c r="C157" s="68"/>
      <c r="D157" s="68"/>
      <c r="E157" s="87">
        <f>AC151/F161</f>
        <v>0.23484848484848486</v>
      </c>
      <c r="F157">
        <f>AC151</f>
        <v>31</v>
      </c>
    </row>
    <row r="158" spans="1:32" x14ac:dyDescent="0.2">
      <c r="B158" s="68" t="s">
        <v>30</v>
      </c>
      <c r="C158" s="68"/>
      <c r="D158" s="68"/>
      <c r="E158" s="87">
        <f>AD151/F161</f>
        <v>0</v>
      </c>
      <c r="F158">
        <f>AD151</f>
        <v>0</v>
      </c>
    </row>
    <row r="159" spans="1:32" x14ac:dyDescent="0.2">
      <c r="B159" s="68" t="s">
        <v>228</v>
      </c>
      <c r="C159" s="68"/>
      <c r="D159" s="68"/>
      <c r="E159" s="87">
        <f>AE151/F161</f>
        <v>0.13636363636363635</v>
      </c>
      <c r="F159">
        <f>AE151</f>
        <v>18</v>
      </c>
    </row>
    <row r="160" spans="1:32" x14ac:dyDescent="0.2">
      <c r="B160" s="68"/>
      <c r="C160" s="68"/>
      <c r="D160" s="68"/>
    </row>
    <row r="161" spans="2:6" x14ac:dyDescent="0.2">
      <c r="B161" s="68" t="s">
        <v>229</v>
      </c>
      <c r="C161" s="68"/>
      <c r="D161" s="68"/>
      <c r="F161">
        <f>SUM(F155:F159)</f>
        <v>132</v>
      </c>
    </row>
  </sheetData>
  <autoFilter ref="D2:D161">
    <filterColumn colId="0">
      <filters blank="1">
        <filter val="1"/>
        <filter val="2"/>
        <filter val="3"/>
      </filters>
    </filterColumn>
  </autoFilter>
  <phoneticPr fontId="2" type="noConversion"/>
  <conditionalFormatting sqref="E9:E43 E144:E147 E149 E46:E56 E58:E141 F121 F124">
    <cfRule type="expression" dxfId="111" priority="156" stopIfTrue="1">
      <formula>AND(C9="REQ",E9="No")</formula>
    </cfRule>
  </conditionalFormatting>
  <conditionalFormatting sqref="E23:E25">
    <cfRule type="expression" dxfId="110" priority="151" stopIfTrue="1">
      <formula>AND(C23="REQ",E23="No")</formula>
    </cfRule>
  </conditionalFormatting>
  <conditionalFormatting sqref="E23:E25">
    <cfRule type="expression" dxfId="109" priority="150" stopIfTrue="1">
      <formula>AND(C23="REQ",E23="No")</formula>
    </cfRule>
  </conditionalFormatting>
  <conditionalFormatting sqref="E23:E25">
    <cfRule type="expression" dxfId="108" priority="149" stopIfTrue="1">
      <formula>AND(C23="REQ",E23="No")</formula>
    </cfRule>
  </conditionalFormatting>
  <conditionalFormatting sqref="E7:E8">
    <cfRule type="expression" dxfId="107" priority="147" stopIfTrue="1">
      <formula>AND(C7="REQ",E7="No")</formula>
    </cfRule>
  </conditionalFormatting>
  <conditionalFormatting sqref="E57">
    <cfRule type="expression" dxfId="106" priority="146" stopIfTrue="1">
      <formula>AND(C57="REQ",E57="No")</formula>
    </cfRule>
  </conditionalFormatting>
  <conditionalFormatting sqref="E63:E65">
    <cfRule type="expression" dxfId="105" priority="145" stopIfTrue="1">
      <formula>AND(C63="REQ",E63="No")</formula>
    </cfRule>
  </conditionalFormatting>
  <conditionalFormatting sqref="E92:E93">
    <cfRule type="expression" dxfId="104" priority="144" stopIfTrue="1">
      <formula>AND(C92="REQ",E92="No")</formula>
    </cfRule>
  </conditionalFormatting>
  <conditionalFormatting sqref="E93">
    <cfRule type="expression" dxfId="103" priority="143" stopIfTrue="1">
      <formula>AND(C93="REQ",E93="No")</formula>
    </cfRule>
  </conditionalFormatting>
  <conditionalFormatting sqref="E108:E141 E96:E106 E80 E85 E88 E144:E150 E74:E76 E65 E70 E40 E31:E35 F121 F124">
    <cfRule type="cellIs" dxfId="102" priority="142" stopIfTrue="1" operator="equal">
      <formula>"No"</formula>
    </cfRule>
  </conditionalFormatting>
  <conditionalFormatting sqref="E144">
    <cfRule type="expression" dxfId="101" priority="127" stopIfTrue="1">
      <formula>AND(C144="REQ",E144="No")</formula>
    </cfRule>
  </conditionalFormatting>
  <conditionalFormatting sqref="E144">
    <cfRule type="expression" dxfId="100" priority="126" stopIfTrue="1">
      <formula>AND(C144="REQ",E144="No")</formula>
    </cfRule>
  </conditionalFormatting>
  <conditionalFormatting sqref="E147">
    <cfRule type="expression" dxfId="99" priority="114" stopIfTrue="1">
      <formula>AND(C147="REQ",E147="No")</formula>
    </cfRule>
  </conditionalFormatting>
  <conditionalFormatting sqref="E147">
    <cfRule type="expression" dxfId="98" priority="112" stopIfTrue="1">
      <formula>AND(C147="REQ",E147="No")</formula>
    </cfRule>
  </conditionalFormatting>
  <conditionalFormatting sqref="E150">
    <cfRule type="expression" dxfId="97" priority="104" stopIfTrue="1">
      <formula>AND(C150="REQ",E150="No")</formula>
    </cfRule>
  </conditionalFormatting>
  <conditionalFormatting sqref="E150">
    <cfRule type="expression" dxfId="96" priority="103" stopIfTrue="1">
      <formula>AND(C150="REQ",E150="No")</formula>
    </cfRule>
  </conditionalFormatting>
  <conditionalFormatting sqref="E44:E45">
    <cfRule type="expression" dxfId="95" priority="102" stopIfTrue="1">
      <formula>AND(C44="REQ",E44="No")</formula>
    </cfRule>
  </conditionalFormatting>
  <conditionalFormatting sqref="E118">
    <cfRule type="expression" dxfId="94" priority="100" stopIfTrue="1">
      <formula>AND(C118="REQ",E118="No")</formula>
    </cfRule>
  </conditionalFormatting>
  <conditionalFormatting sqref="E126">
    <cfRule type="expression" dxfId="93" priority="98" stopIfTrue="1">
      <formula>AND(C126="REQ",E126="No")</formula>
    </cfRule>
  </conditionalFormatting>
  <conditionalFormatting sqref="E128">
    <cfRule type="expression" dxfId="92" priority="97" stopIfTrue="1">
      <formula>AND(C128="REQ",E128="No")</formula>
    </cfRule>
  </conditionalFormatting>
  <conditionalFormatting sqref="E137">
    <cfRule type="expression" dxfId="91" priority="96" stopIfTrue="1">
      <formula>AND(C137="REQ",E137="No")</formula>
    </cfRule>
  </conditionalFormatting>
  <conditionalFormatting sqref="E139">
    <cfRule type="expression" dxfId="90" priority="95" stopIfTrue="1">
      <formula>AND(C139="REQ",E139="No")</formula>
    </cfRule>
  </conditionalFormatting>
  <conditionalFormatting sqref="E141">
    <cfRule type="expression" dxfId="89" priority="94" stopIfTrue="1">
      <formula>AND(C141="REQ",E141="No")</formula>
    </cfRule>
  </conditionalFormatting>
  <conditionalFormatting sqref="E149">
    <cfRule type="expression" dxfId="88" priority="92" stopIfTrue="1">
      <formula>AND(C149="REQ",E149="No")</formula>
    </cfRule>
  </conditionalFormatting>
  <conditionalFormatting sqref="E150">
    <cfRule type="expression" dxfId="87" priority="91" stopIfTrue="1">
      <formula>AND(C150="REQ",E150="No")</formula>
    </cfRule>
  </conditionalFormatting>
  <conditionalFormatting sqref="E155:E156">
    <cfRule type="cellIs" dxfId="86" priority="90" operator="lessThan">
      <formula>0.9</formula>
    </cfRule>
  </conditionalFormatting>
  <conditionalFormatting sqref="E156:E158">
    <cfRule type="cellIs" dxfId="85" priority="89" operator="greaterThan">
      <formula>0.1</formula>
    </cfRule>
  </conditionalFormatting>
  <conditionalFormatting sqref="E159 E156">
    <cfRule type="cellIs" dxfId="84" priority="88" operator="greaterThan">
      <formula>0.05</formula>
    </cfRule>
  </conditionalFormatting>
  <conditionalFormatting sqref="E75:E76">
    <cfRule type="expression" dxfId="83" priority="82" stopIfTrue="1">
      <formula>AND(C75="REQ",E75="No")</formula>
    </cfRule>
  </conditionalFormatting>
  <conditionalFormatting sqref="E75:E76">
    <cfRule type="expression" dxfId="82" priority="81" stopIfTrue="1">
      <formula>AND(C75="REQ",E75="No")</formula>
    </cfRule>
  </conditionalFormatting>
  <conditionalFormatting sqref="E80">
    <cfRule type="expression" dxfId="81" priority="79" stopIfTrue="1">
      <formula>AND(C80="REQ",E80="No")</formula>
    </cfRule>
  </conditionalFormatting>
  <conditionalFormatting sqref="E80">
    <cfRule type="expression" dxfId="80" priority="78" stopIfTrue="1">
      <formula>AND(C80="REQ",E80="No")</formula>
    </cfRule>
  </conditionalFormatting>
  <conditionalFormatting sqref="E80">
    <cfRule type="expression" dxfId="79" priority="77" stopIfTrue="1">
      <formula>AND(C80="REQ",E80="No")</formula>
    </cfRule>
  </conditionalFormatting>
  <conditionalFormatting sqref="E80">
    <cfRule type="expression" dxfId="78" priority="76" stopIfTrue="1">
      <formula>AND(C80="REQ",E80="No")</formula>
    </cfRule>
  </conditionalFormatting>
  <conditionalFormatting sqref="E85">
    <cfRule type="expression" dxfId="77" priority="74" stopIfTrue="1">
      <formula>AND(C85="REQ",E85="No")</formula>
    </cfRule>
  </conditionalFormatting>
  <conditionalFormatting sqref="E85">
    <cfRule type="expression" dxfId="76" priority="73" stopIfTrue="1">
      <formula>AND(C85="REQ",E85="No")</formula>
    </cfRule>
  </conditionalFormatting>
  <conditionalFormatting sqref="E85">
    <cfRule type="expression" dxfId="75" priority="72" stopIfTrue="1">
      <formula>AND(C85="REQ",E85="No")</formula>
    </cfRule>
  </conditionalFormatting>
  <conditionalFormatting sqref="E85">
    <cfRule type="expression" dxfId="74" priority="71" stopIfTrue="1">
      <formula>AND(C85="REQ",E85="No")</formula>
    </cfRule>
  </conditionalFormatting>
  <conditionalFormatting sqref="E88">
    <cfRule type="expression" dxfId="73" priority="69" stopIfTrue="1">
      <formula>AND(C88="REQ",E88="No")</formula>
    </cfRule>
  </conditionalFormatting>
  <conditionalFormatting sqref="E88">
    <cfRule type="expression" dxfId="72" priority="68" stopIfTrue="1">
      <formula>AND(C88="REQ",E88="No")</formula>
    </cfRule>
  </conditionalFormatting>
  <conditionalFormatting sqref="E88">
    <cfRule type="expression" dxfId="71" priority="67" stopIfTrue="1">
      <formula>AND(C88="REQ",E88="No")</formula>
    </cfRule>
  </conditionalFormatting>
  <conditionalFormatting sqref="E88">
    <cfRule type="expression" dxfId="70" priority="66" stopIfTrue="1">
      <formula>AND(C88="REQ",E88="No")</formula>
    </cfRule>
  </conditionalFormatting>
  <conditionalFormatting sqref="E54">
    <cfRule type="expression" dxfId="69" priority="65" stopIfTrue="1">
      <formula>AND(C54="REQ",E54="No")</formula>
    </cfRule>
  </conditionalFormatting>
  <conditionalFormatting sqref="E65">
    <cfRule type="expression" dxfId="68" priority="63" stopIfTrue="1">
      <formula>AND(C65="REQ",E65="No")</formula>
    </cfRule>
  </conditionalFormatting>
  <conditionalFormatting sqref="E65">
    <cfRule type="expression" dxfId="67" priority="62" stopIfTrue="1">
      <formula>AND(C65="REQ",E65="No")</formula>
    </cfRule>
  </conditionalFormatting>
  <conditionalFormatting sqref="E65">
    <cfRule type="expression" dxfId="66" priority="61" stopIfTrue="1">
      <formula>AND(C65="REQ",E65="No")</formula>
    </cfRule>
  </conditionalFormatting>
  <conditionalFormatting sqref="E65">
    <cfRule type="expression" dxfId="65" priority="60" stopIfTrue="1">
      <formula>AND(C65="REQ",E65="No")</formula>
    </cfRule>
  </conditionalFormatting>
  <conditionalFormatting sqref="E68">
    <cfRule type="expression" dxfId="64" priority="59" stopIfTrue="1">
      <formula>AND(C68="REQ",E68="No")</formula>
    </cfRule>
  </conditionalFormatting>
  <conditionalFormatting sqref="E70">
    <cfRule type="expression" dxfId="63" priority="58" stopIfTrue="1">
      <formula>AND(C70="REQ",E70="No")</formula>
    </cfRule>
  </conditionalFormatting>
  <conditionalFormatting sqref="E70">
    <cfRule type="expression" dxfId="62" priority="56" stopIfTrue="1">
      <formula>AND(C70="REQ",E70="No")</formula>
    </cfRule>
  </conditionalFormatting>
  <conditionalFormatting sqref="E70">
    <cfRule type="expression" dxfId="61" priority="55" stopIfTrue="1">
      <formula>AND(C70="REQ",E70="No")</formula>
    </cfRule>
  </conditionalFormatting>
  <conditionalFormatting sqref="E70">
    <cfRule type="expression" dxfId="60" priority="54" stopIfTrue="1">
      <formula>AND(C70="REQ",E70="No")</formula>
    </cfRule>
  </conditionalFormatting>
  <conditionalFormatting sqref="E70">
    <cfRule type="expression" dxfId="59" priority="53" stopIfTrue="1">
      <formula>AND(C70="REQ",E70="No")</formula>
    </cfRule>
  </conditionalFormatting>
  <conditionalFormatting sqref="E120">
    <cfRule type="expression" dxfId="58" priority="52" stopIfTrue="1">
      <formula>AND(C120="REQ",E120="No")</formula>
    </cfRule>
  </conditionalFormatting>
  <conditionalFormatting sqref="E125">
    <cfRule type="expression" dxfId="57" priority="51" stopIfTrue="1">
      <formula>AND(C125="REQ",E125="No")</formula>
    </cfRule>
  </conditionalFormatting>
  <conditionalFormatting sqref="E40">
    <cfRule type="expression" dxfId="56" priority="50" stopIfTrue="1">
      <formula>AND(C40="REQ",E40="No")</formula>
    </cfRule>
  </conditionalFormatting>
  <conditionalFormatting sqref="E40">
    <cfRule type="expression" dxfId="55" priority="48" stopIfTrue="1">
      <formula>AND(C40="REQ",E40="No")</formula>
    </cfRule>
  </conditionalFormatting>
  <conditionalFormatting sqref="E40">
    <cfRule type="expression" dxfId="54" priority="47" stopIfTrue="1">
      <formula>AND(C40="REQ",E40="No")</formula>
    </cfRule>
  </conditionalFormatting>
  <conditionalFormatting sqref="E40">
    <cfRule type="expression" dxfId="53" priority="46" stopIfTrue="1">
      <formula>AND(C40="REQ",E40="No")</formula>
    </cfRule>
  </conditionalFormatting>
  <conditionalFormatting sqref="E40">
    <cfRule type="expression" dxfId="52" priority="45" stopIfTrue="1">
      <formula>AND(C40="REQ",E40="No")</formula>
    </cfRule>
  </conditionalFormatting>
  <conditionalFormatting sqref="E110">
    <cfRule type="expression" dxfId="51" priority="44" stopIfTrue="1">
      <formula>AND(C110="REQ",E110="No")</formula>
    </cfRule>
  </conditionalFormatting>
  <conditionalFormatting sqref="E98">
    <cfRule type="expression" dxfId="50" priority="43" stopIfTrue="1">
      <formula>AND(C98="REQ",E98="No")</formula>
    </cfRule>
  </conditionalFormatting>
  <conditionalFormatting sqref="E98">
    <cfRule type="expression" dxfId="49" priority="42" stopIfTrue="1">
      <formula>AND(C98="REQ",E98="No")</formula>
    </cfRule>
  </conditionalFormatting>
  <conditionalFormatting sqref="E98">
    <cfRule type="expression" dxfId="48" priority="41" stopIfTrue="1">
      <formula>AND(C98="REQ",E98="No")</formula>
    </cfRule>
  </conditionalFormatting>
  <conditionalFormatting sqref="E98">
    <cfRule type="expression" dxfId="47" priority="40" stopIfTrue="1">
      <formula>AND(C98="REQ",E98="No")</formula>
    </cfRule>
  </conditionalFormatting>
  <conditionalFormatting sqref="E98">
    <cfRule type="expression" dxfId="46" priority="39" stopIfTrue="1">
      <formula>AND(C98="REQ",E98="No")</formula>
    </cfRule>
  </conditionalFormatting>
  <conditionalFormatting sqref="E115">
    <cfRule type="expression" dxfId="45" priority="38" stopIfTrue="1">
      <formula>AND(C115="REQ",E115="No")</formula>
    </cfRule>
  </conditionalFormatting>
  <conditionalFormatting sqref="E148">
    <cfRule type="expression" dxfId="44" priority="35" stopIfTrue="1">
      <formula>AND(C148="REQ",E148="No")</formula>
    </cfRule>
  </conditionalFormatting>
  <conditionalFormatting sqref="B1">
    <cfRule type="cellIs" dxfId="43" priority="33" operator="equal">
      <formula>"X.X.X.X"</formula>
    </cfRule>
  </conditionalFormatting>
  <conditionalFormatting sqref="F122">
    <cfRule type="expression" dxfId="42" priority="32" stopIfTrue="1">
      <formula>AND(D122="REQ",F122="No")</formula>
    </cfRule>
  </conditionalFormatting>
  <conditionalFormatting sqref="F122">
    <cfRule type="cellIs" dxfId="41" priority="31" stopIfTrue="1" operator="equal">
      <formula>"No"</formula>
    </cfRule>
  </conditionalFormatting>
  <conditionalFormatting sqref="F123">
    <cfRule type="expression" dxfId="40" priority="30" stopIfTrue="1">
      <formula>AND(D123="REQ",F123="No")</formula>
    </cfRule>
  </conditionalFormatting>
  <conditionalFormatting sqref="F123">
    <cfRule type="cellIs" dxfId="39" priority="29" stopIfTrue="1" operator="equal">
      <formula>"No"</formula>
    </cfRule>
  </conditionalFormatting>
  <conditionalFormatting sqref="F125">
    <cfRule type="expression" dxfId="38" priority="28" stopIfTrue="1">
      <formula>AND(D125="REQ",F125="No")</formula>
    </cfRule>
  </conditionalFormatting>
  <conditionalFormatting sqref="F125">
    <cfRule type="cellIs" dxfId="37" priority="27" stopIfTrue="1" operator="equal">
      <formula>"No"</formula>
    </cfRule>
  </conditionalFormatting>
  <conditionalFormatting sqref="F126">
    <cfRule type="expression" dxfId="36" priority="26" stopIfTrue="1">
      <formula>AND(D126="REQ",F126="No")</formula>
    </cfRule>
  </conditionalFormatting>
  <conditionalFormatting sqref="F126">
    <cfRule type="cellIs" dxfId="35" priority="25" stopIfTrue="1" operator="equal">
      <formula>"No"</formula>
    </cfRule>
  </conditionalFormatting>
  <conditionalFormatting sqref="F127">
    <cfRule type="expression" dxfId="34" priority="24" stopIfTrue="1">
      <formula>AND(D127="REQ",F127="No")</formula>
    </cfRule>
  </conditionalFormatting>
  <conditionalFormatting sqref="F127">
    <cfRule type="cellIs" dxfId="33" priority="23" stopIfTrue="1" operator="equal">
      <formula>"No"</formula>
    </cfRule>
  </conditionalFormatting>
  <conditionalFormatting sqref="F128">
    <cfRule type="expression" dxfId="32" priority="22" stopIfTrue="1">
      <formula>AND(D128="REQ",F128="No")</formula>
    </cfRule>
  </conditionalFormatting>
  <conditionalFormatting sqref="F128">
    <cfRule type="cellIs" dxfId="31" priority="21" stopIfTrue="1" operator="equal">
      <formula>"No"</formula>
    </cfRule>
  </conditionalFormatting>
  <conditionalFormatting sqref="F129">
    <cfRule type="expression" dxfId="30" priority="20" stopIfTrue="1">
      <formula>AND(D129="REQ",F129="No")</formula>
    </cfRule>
  </conditionalFormatting>
  <conditionalFormatting sqref="F129">
    <cfRule type="cellIs" dxfId="29" priority="19" stopIfTrue="1" operator="equal">
      <formula>"No"</formula>
    </cfRule>
  </conditionalFormatting>
  <conditionalFormatting sqref="F130">
    <cfRule type="expression" dxfId="28" priority="18" stopIfTrue="1">
      <formula>AND(D130="REQ",F130="No")</formula>
    </cfRule>
  </conditionalFormatting>
  <conditionalFormatting sqref="F130">
    <cfRule type="cellIs" dxfId="27" priority="17" stopIfTrue="1" operator="equal">
      <formula>"No"</formula>
    </cfRule>
  </conditionalFormatting>
  <conditionalFormatting sqref="F131">
    <cfRule type="expression" dxfId="26" priority="16" stopIfTrue="1">
      <formula>AND(D131="REQ",F131="No")</formula>
    </cfRule>
  </conditionalFormatting>
  <conditionalFormatting sqref="F131">
    <cfRule type="cellIs" dxfId="25" priority="15" stopIfTrue="1" operator="equal">
      <formula>"No"</formula>
    </cfRule>
  </conditionalFormatting>
  <conditionalFormatting sqref="F132">
    <cfRule type="expression" dxfId="24" priority="14" stopIfTrue="1">
      <formula>AND(D132="REQ",F132="No")</formula>
    </cfRule>
  </conditionalFormatting>
  <conditionalFormatting sqref="F132">
    <cfRule type="cellIs" dxfId="23" priority="13" stopIfTrue="1" operator="equal">
      <formula>"No"</formula>
    </cfRule>
  </conditionalFormatting>
  <conditionalFormatting sqref="F133">
    <cfRule type="expression" dxfId="22" priority="12" stopIfTrue="1">
      <formula>AND(D133="REQ",F133="No")</formula>
    </cfRule>
  </conditionalFormatting>
  <conditionalFormatting sqref="F133">
    <cfRule type="cellIs" dxfId="21" priority="11" stopIfTrue="1" operator="equal">
      <formula>"No"</formula>
    </cfRule>
  </conditionalFormatting>
  <conditionalFormatting sqref="F134">
    <cfRule type="expression" dxfId="20" priority="10" stopIfTrue="1">
      <formula>AND(D134="REQ",F134="No")</formula>
    </cfRule>
  </conditionalFormatting>
  <conditionalFormatting sqref="F134">
    <cfRule type="cellIs" dxfId="19" priority="9" stopIfTrue="1" operator="equal">
      <formula>"No"</formula>
    </cfRule>
  </conditionalFormatting>
  <conditionalFormatting sqref="F135">
    <cfRule type="expression" dxfId="18" priority="8" stopIfTrue="1">
      <formula>AND(D135="REQ",F135="No")</formula>
    </cfRule>
  </conditionalFormatting>
  <conditionalFormatting sqref="F135">
    <cfRule type="cellIs" dxfId="17" priority="7" stopIfTrue="1" operator="equal">
      <formula>"No"</formula>
    </cfRule>
  </conditionalFormatting>
  <conditionalFormatting sqref="F137">
    <cfRule type="expression" dxfId="16" priority="6" stopIfTrue="1">
      <formula>AND(D137="REQ",F137="No")</formula>
    </cfRule>
  </conditionalFormatting>
  <conditionalFormatting sqref="F137">
    <cfRule type="cellIs" dxfId="15" priority="5" stopIfTrue="1" operator="equal">
      <formula>"No"</formula>
    </cfRule>
  </conditionalFormatting>
  <conditionalFormatting sqref="F139">
    <cfRule type="expression" dxfId="14" priority="4" stopIfTrue="1">
      <formula>AND(D139="REQ",F139="No")</formula>
    </cfRule>
  </conditionalFormatting>
  <conditionalFormatting sqref="F139">
    <cfRule type="cellIs" dxfId="13" priority="3" stopIfTrue="1" operator="equal">
      <formula>"No"</formula>
    </cfRule>
  </conditionalFormatting>
  <conditionalFormatting sqref="F141">
    <cfRule type="expression" dxfId="12" priority="2" stopIfTrue="1">
      <formula>AND(D141="REQ",F141="No")</formula>
    </cfRule>
  </conditionalFormatting>
  <conditionalFormatting sqref="F141">
    <cfRule type="cellIs" dxfId="11" priority="1" stopIfTrue="1" operator="equal">
      <formula>"No"</formula>
    </cfRule>
  </conditionalFormatting>
  <dataValidations xWindow="588" yWindow="432" count="3">
    <dataValidation type="list" allowBlank="1" showInputMessage="1" showErrorMessage="1" sqref="C96:C135 C139 C141 C137 C7:C94 C144:C150">
      <formula1>"REQ,RCMD,OPT"</formula1>
    </dataValidation>
    <dataValidation type="list" errorStyle="warning" allowBlank="1" showInputMessage="1" showErrorMessage="1" sqref="E144:E150 E7:E141">
      <formula1>"Yes,Mod,No,n/a,??"</formula1>
    </dataValidation>
    <dataValidation type="list" allowBlank="1" showInputMessage="1" showErrorMessage="1" promptTitle="1,2,3,4" sqref="D6:D150">
      <formula1>$AA$4:$AD$4</formula1>
    </dataValidation>
  </dataValidations>
  <hyperlinks>
    <hyperlink ref="A17" r:id="rId1"/>
    <hyperlink ref="A23" r:id="rId2"/>
    <hyperlink ref="A36" r:id="rId3"/>
    <hyperlink ref="A41" r:id="rId4"/>
    <hyperlink ref="A47" r:id="rId5"/>
    <hyperlink ref="A49" r:id="rId6"/>
    <hyperlink ref="A7" r:id="rId7"/>
    <hyperlink ref="A56" r:id="rId8"/>
    <hyperlink ref="A62" r:id="rId9"/>
    <hyperlink ref="A67" r:id="rId10"/>
    <hyperlink ref="A53" r:id="rId11"/>
    <hyperlink ref="A72" r:id="rId12"/>
    <hyperlink ref="A77" r:id="rId13"/>
    <hyperlink ref="A82" r:id="rId14"/>
    <hyperlink ref="A91" r:id="rId15"/>
    <hyperlink ref="A93" r:id="rId16"/>
    <hyperlink ref="A96" r:id="rId17"/>
    <hyperlink ref="A99" r:id="rId18"/>
    <hyperlink ref="A101" r:id="rId19"/>
    <hyperlink ref="A103" r:id="rId20"/>
    <hyperlink ref="A105" r:id="rId21"/>
    <hyperlink ref="A107" r:id="rId22" display="http://iowacsvrgs10/RUP/PTW-TEST/aim_build.core.default.cat_def.base/disciplines/sam_discipline_94EA044C.html"/>
    <hyperlink ref="A108" r:id="rId23"/>
    <hyperlink ref="A111" r:id="rId24"/>
    <hyperlink ref="A116" r:id="rId25"/>
    <hyperlink ref="A118" r:id="rId26" display="http://iowacsvrgs10/RUP/PTW-TEST/aim_build.core.default.cat_def.base/disciplines/vangent_enhanced_security_discipline_827325A7.html"/>
    <hyperlink ref="A119" r:id="rId27"/>
    <hyperlink ref="A121" r:id="rId28"/>
    <hyperlink ref="A123" r:id="rId29"/>
    <hyperlink ref="A126" r:id="rId30"/>
    <hyperlink ref="A128" r:id="rId31"/>
    <hyperlink ref="A135" r:id="rId32"/>
    <hyperlink ref="A137" r:id="rId33"/>
    <hyperlink ref="A139" r:id="rId34"/>
    <hyperlink ref="A31" r:id="rId35" location="aim_build.practice.mgmt.measurement.base/tasks/understand_project_performance_23E2EFBA.html"/>
    <hyperlink ref="A44" r:id="rId36" location="aim_build.practice.mgmt.two_level_project_planning.base/tasks/decision_analysis_resolution_CBE5F8F4.html"/>
    <hyperlink ref="A86" r:id="rId37"/>
    <hyperlink ref="A89" r:id="rId38"/>
    <hyperlink ref="A144" r:id="rId39" location="aim_build.practice.mgmt.governance.base/tasks/audit_sample_project_surveys_E8E7F4DA.html"/>
    <hyperlink ref="A12" r:id="rId40" display="http://vseh/AIMBuildCompliant/aim_build.practice.mgmt.two_level_project_planning.base/workproducts/project_plan_standard_41999E6D.html"/>
    <hyperlink ref="A13" r:id="rId41" display="http://vseh/AIMBuildCompliant/aim_build.core.mgmt.common.extend_supp/workproducts/risk_list_standard_E27F3DBA.html"/>
    <hyperlink ref="A14" r:id="rId42" display="http://vseh/AIMBuildCompliant/aim_build.core.mgmt.common.extend_supp/workproducts/work_items_list_standard_74E691A1.html"/>
    <hyperlink ref="A20" r:id="rId43" display="http://vseh/AIMBuildCompliant/aim_build.core.mgmt.common.extend_supp/workproducts/risk_list_standard_E27F3DBA.html"/>
    <hyperlink ref="A21" r:id="rId44" display="http://vseh/AIMBuildCompliant/aim_build.core.mgmt.common.extend_supp/workproducts/work_items_list_standard_74E691A1.html"/>
    <hyperlink ref="A24" r:id="rId45" display="http://vseh/AIMBuildCompliant/aim_build.practice.mgmt.team_change_mgmt.base/workproducts/configuration_control_standard_B1D18AE9.html"/>
    <hyperlink ref="A28" r:id="rId46" display="http://vseh/AIMBuildCompliant/aim_build.core.mgmt.common.extend_supp/workproducts/risk_list_standard_E27F3DBA.html"/>
    <hyperlink ref="A29" r:id="rId47" display="http://vseh/AIMBuildCompliant/aim_build.core.mgmt.common.extend_supp/workproducts/work_items_list_standard_74E691A1.html"/>
    <hyperlink ref="A34" r:id="rId48" display="http://vseh/AIMBuildCompliant/aim_build.core.mgmt.common.extend_supp/workproducts/risk_list_standard_E27F3DBA.html"/>
    <hyperlink ref="A35" r:id="rId49" display="http://vseh/AIMBuildCompliant/aim_build.core.mgmt.common.extend_supp/workproducts/work_items_list_standard_74E691A1.html"/>
    <hyperlink ref="A42" r:id="rId50"/>
    <hyperlink ref="A45" r:id="rId51" display="http://vseh/AIMBuildCompliant/aim_build.practice.mgmt.two_level_project_planning.base/workproducts/dar_log_Standard_28B88610.html"/>
    <hyperlink ref="A48" r:id="rId52"/>
    <hyperlink ref="A50" r:id="rId53" display="http://vseh/AIMBuildCompliant/aim_build.practice.mgmt.team_change_mgmt.base/workproducts/baseline_package_standard_97D99030.html"/>
    <hyperlink ref="A59" r:id="rId54" display="http://vseh/AIMBuildCompliant/aim_build.practice.tech.use_case_driven_dev.base/workproducts/system_wide_requirements_standard_83BDDBF6.html"/>
    <hyperlink ref="A60" r:id="rId55" display="http://vseh/AIMBuildCompliant/aim_build.practice.tech.use_case_driven_dev.base/workproducts/use_case_standard_1B0ACDE7.html"/>
    <hyperlink ref="A66" r:id="rId56" display="http://vseh/AIMBuildCompliant/aim_build.practice.tech.use_case_driven_dev.base/workproducts/use_case_standard_1B0ACDE7.html"/>
    <hyperlink ref="A69" r:id="rId57" display="http://vseh/AIMBuildCompliant/aim_build.practice.tech.use_case_driven_dev.base/workproducts/system_wide_requirements_standard_83BDDBF6.html"/>
    <hyperlink ref="A73" r:id="rId58" display="http://vseh/AIMBuildCompliant/aim_build.practice.tech.evolutionary_arch.base/workproducts/architecture_notebook_standard_10530FA9.html"/>
    <hyperlink ref="A74" r:id="rId59" display="http://vseh/AIMBuildCompliant/aim_build.practice.mgmt.two_level_project_planning.base/workproducts/dar_log_Standard_28B88610.html"/>
    <hyperlink ref="A78" r:id="rId60" display="http://vseh/AIMBuildCompliant/aim_build.practice.tech.evolutionary_arch.base/workproducts/architecture_notebook_standard_10530FA9.html"/>
    <hyperlink ref="A84" r:id="rId61" display="http://vseh/AIMBuildCompliant/aim_build.practice.tech.evolutionary_design.base/workproducts/design_standard_C7D46B17.html"/>
    <hyperlink ref="A55" r:id="rId62" display="http://vseh/AIMBuildCompliant/aim_build.practice.tech.shared_vision.base/workproducts/vision_standard_FE38C969.html"/>
    <hyperlink ref="A83" r:id="rId63"/>
    <hyperlink ref="A97" r:id="rId64" display="http://vseh/AIMBuildCompliant/aim_build.practice.tech.concurrent_testing.base/workproducts/test_information_standard_7AAED32C.html"/>
    <hyperlink ref="A100" r:id="rId65" display="http://vseh/AIMBuildCompliant/aim_build.practice.tech.concurrent_testing.base/workproducts/test_information_standard_7AAED32C.html"/>
    <hyperlink ref="A102" r:id="rId66" display="http://vseh/AIMBuildCompliant/aim_build.practice.tech.concurrent_testing.base/workproducts/test_information_standard_7AAED32C.html"/>
    <hyperlink ref="A104" r:id="rId67" display="http://vseh/AIMBuildCompliant/aim_build.practice.tech.concurrent_testing.base/workproducts/test_information_standard_7AAED32C.html"/>
    <hyperlink ref="A109" r:id="rId68" display="http://vseh/AIMBuildCompliant/aim_build.practice.tech.concurrent_testing.base/workproducts/test_information_standard_7AAED32C.html"/>
    <hyperlink ref="A115" r:id="rId69" display="http://vseh/AIMBuildCompliant/aim_build.practice.mgmt.two_level_project_planning.base/workproducts/dar_log_Standard_28B88610.html"/>
    <hyperlink ref="A117" r:id="rId70" display="http://vseh/AIMBuildCompliant/aim_build.core.mgmt.common.extend_supp/workproducts/risk_list_standard_E27F3DBA.html"/>
    <hyperlink ref="A120" r:id="rId71" display="http://vseh/AIMBuildCompliant/aim_build.practice.mgmt.two_level_project_planning.base/workproducts/project_plan_standard_41999E6D.html"/>
    <hyperlink ref="A133" r:id="rId72" display="http://vseh/AIMBuildCompliant/aim_build.practice.tech.use_case_driven_dev.base/workproducts/system_wide_requirements_standard_83BDDBF6.html"/>
    <hyperlink ref="A134" r:id="rId73" display="http://vseh/AIMBuildCompliant/aim_build.practice.tech.use_case_driven_dev.base/workproducts/use_case_standard_1B0ACDE7.html"/>
    <hyperlink ref="A141" r:id="rId74"/>
    <hyperlink ref="C1" r:id="rId75" display="AIM Build"/>
  </hyperlinks>
  <printOptions gridLines="1"/>
  <pageMargins left="0.75" right="0.75" top="1" bottom="1" header="0.5" footer="0.5"/>
  <pageSetup scale="58" fitToHeight="6" orientation="landscape" r:id="rId76"/>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7"/>
  <sheetViews>
    <sheetView workbookViewId="0">
      <pane ySplit="2" topLeftCell="A3" activePane="bottomLeft" state="frozenSplit"/>
      <selection pane="bottomLeft" activeCell="A2" sqref="A2"/>
    </sheetView>
  </sheetViews>
  <sheetFormatPr defaultRowHeight="12.75" x14ac:dyDescent="0.2"/>
  <cols>
    <col min="1" max="1" width="18.7109375" customWidth="1"/>
    <col min="2" max="2" width="22" customWidth="1"/>
    <col min="3" max="3" width="20.42578125" customWidth="1"/>
    <col min="4" max="4" width="17.85546875" bestFit="1" customWidth="1"/>
    <col min="5" max="5" width="19.28515625" bestFit="1" customWidth="1"/>
    <col min="6" max="6" width="19.42578125" customWidth="1"/>
    <col min="7" max="7" width="29.28515625" customWidth="1"/>
    <col min="8" max="8" width="21.140625" customWidth="1"/>
    <col min="10" max="10" width="11.28515625" customWidth="1"/>
    <col min="11" max="11" width="12.5703125" customWidth="1"/>
    <col min="12" max="25" width="9.140625" style="116"/>
    <col min="26" max="30" width="9.140625" style="116" customWidth="1"/>
    <col min="31" max="454" width="9.140625" style="116"/>
  </cols>
  <sheetData>
    <row r="1" spans="1:454" ht="63" x14ac:dyDescent="0.2">
      <c r="A1" s="213" t="s">
        <v>466</v>
      </c>
      <c r="B1" s="212"/>
      <c r="C1" s="212"/>
      <c r="D1" s="212"/>
      <c r="E1" s="212"/>
      <c r="F1" s="212"/>
      <c r="G1" s="212"/>
      <c r="H1" s="212"/>
      <c r="I1" s="212"/>
      <c r="J1" s="212"/>
      <c r="K1" s="212"/>
      <c r="Y1" t="s">
        <v>19</v>
      </c>
      <c r="Z1" t="s">
        <v>239</v>
      </c>
      <c r="AA1" t="s">
        <v>18</v>
      </c>
      <c r="AB1" t="s">
        <v>30</v>
      </c>
      <c r="AC1" t="s">
        <v>228</v>
      </c>
    </row>
    <row r="2" spans="1:454" s="211" customFormat="1" ht="16.5" thickBot="1" x14ac:dyDescent="0.25">
      <c r="A2" s="214"/>
      <c r="B2" s="215"/>
      <c r="C2" s="215"/>
      <c r="D2" s="215"/>
      <c r="E2" s="215"/>
      <c r="F2" s="215"/>
      <c r="G2" s="215"/>
      <c r="H2" s="215"/>
      <c r="I2" s="215"/>
      <c r="J2" s="216"/>
      <c r="K2" s="216"/>
      <c r="L2" s="210"/>
      <c r="M2" s="210"/>
      <c r="N2" s="210"/>
      <c r="O2" s="210"/>
      <c r="P2" s="210"/>
      <c r="Q2" s="210"/>
      <c r="R2" s="210"/>
      <c r="S2" s="210"/>
      <c r="T2" s="210"/>
      <c r="U2" s="210"/>
      <c r="V2" s="210"/>
      <c r="W2" s="210"/>
      <c r="X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c r="DT2" s="210"/>
      <c r="DU2" s="210"/>
      <c r="DV2" s="210"/>
      <c r="DW2" s="210"/>
      <c r="DX2" s="210"/>
      <c r="DY2" s="210"/>
      <c r="DZ2" s="210"/>
      <c r="EA2" s="210"/>
      <c r="EB2" s="210"/>
      <c r="EC2" s="210"/>
      <c r="ED2" s="210"/>
      <c r="EE2" s="210"/>
      <c r="EF2" s="210"/>
      <c r="EG2" s="210"/>
      <c r="EH2" s="210"/>
      <c r="EI2" s="210"/>
      <c r="EJ2" s="210"/>
      <c r="EK2" s="210"/>
      <c r="EL2" s="210"/>
      <c r="EM2" s="210"/>
      <c r="EN2" s="210"/>
      <c r="EO2" s="210"/>
      <c r="EP2" s="210"/>
      <c r="EQ2" s="210"/>
      <c r="ER2" s="210"/>
      <c r="ES2" s="210"/>
      <c r="ET2" s="210"/>
      <c r="EU2" s="210"/>
      <c r="EV2" s="210"/>
      <c r="EW2" s="210"/>
      <c r="EX2" s="210"/>
      <c r="EY2" s="210"/>
      <c r="EZ2" s="210"/>
      <c r="FA2" s="210"/>
      <c r="FB2" s="210"/>
      <c r="FC2" s="210"/>
      <c r="FD2" s="210"/>
      <c r="FE2" s="210"/>
      <c r="FF2" s="210"/>
      <c r="FG2" s="210"/>
      <c r="FH2" s="210"/>
      <c r="FI2" s="210"/>
      <c r="FJ2" s="210"/>
      <c r="FK2" s="210"/>
      <c r="FL2" s="210"/>
      <c r="FM2" s="210"/>
      <c r="FN2" s="210"/>
      <c r="FO2" s="210"/>
      <c r="FP2" s="210"/>
      <c r="FQ2" s="210"/>
      <c r="FR2" s="210"/>
      <c r="FS2" s="210"/>
      <c r="FT2" s="210"/>
      <c r="FU2" s="210"/>
      <c r="FV2" s="210"/>
      <c r="FW2" s="210"/>
      <c r="FX2" s="210"/>
      <c r="FY2" s="210"/>
      <c r="FZ2" s="210"/>
      <c r="GA2" s="210"/>
      <c r="GB2" s="210"/>
      <c r="GC2" s="210"/>
      <c r="GD2" s="210"/>
      <c r="GE2" s="210"/>
      <c r="GF2" s="210"/>
      <c r="GG2" s="210"/>
      <c r="GH2" s="210"/>
      <c r="GI2" s="210"/>
      <c r="GJ2" s="210"/>
      <c r="GK2" s="210"/>
      <c r="GL2" s="210"/>
      <c r="GM2" s="210"/>
      <c r="GN2" s="210"/>
      <c r="GO2" s="210"/>
      <c r="GP2" s="210"/>
      <c r="GQ2" s="210"/>
      <c r="GR2" s="210"/>
      <c r="GS2" s="210"/>
      <c r="GT2" s="210"/>
      <c r="GU2" s="210"/>
      <c r="GV2" s="210"/>
      <c r="GW2" s="210"/>
      <c r="GX2" s="210"/>
      <c r="GY2" s="210"/>
      <c r="GZ2" s="210"/>
      <c r="HA2" s="210"/>
      <c r="HB2" s="210"/>
      <c r="HC2" s="210"/>
      <c r="HD2" s="210"/>
      <c r="HE2" s="210"/>
      <c r="HF2" s="210"/>
      <c r="HG2" s="210"/>
      <c r="HH2" s="210"/>
      <c r="HI2" s="210"/>
      <c r="HJ2" s="210"/>
      <c r="HK2" s="210"/>
      <c r="HL2" s="210"/>
      <c r="HM2" s="210"/>
      <c r="HN2" s="210"/>
      <c r="HO2" s="210"/>
      <c r="HP2" s="210"/>
      <c r="HQ2" s="210"/>
      <c r="HR2" s="210"/>
      <c r="HS2" s="210"/>
      <c r="HT2" s="210"/>
      <c r="HU2" s="210"/>
      <c r="HV2" s="210"/>
      <c r="HW2" s="210"/>
      <c r="HX2" s="210"/>
      <c r="HY2" s="210"/>
      <c r="HZ2" s="210"/>
      <c r="IA2" s="210"/>
      <c r="IB2" s="210"/>
      <c r="IC2" s="210"/>
      <c r="ID2" s="210"/>
      <c r="IE2" s="210"/>
      <c r="IF2" s="210"/>
      <c r="IG2" s="210"/>
      <c r="IH2" s="210"/>
      <c r="II2" s="210"/>
      <c r="IJ2" s="210"/>
      <c r="IK2" s="210"/>
      <c r="IL2" s="210"/>
      <c r="IM2" s="210"/>
      <c r="IN2" s="210"/>
      <c r="IO2" s="210"/>
      <c r="IP2" s="210"/>
      <c r="IQ2" s="210"/>
      <c r="IR2" s="210"/>
      <c r="IS2" s="210"/>
      <c r="IT2" s="210"/>
      <c r="IU2" s="210"/>
      <c r="IV2" s="210"/>
      <c r="IW2" s="210"/>
      <c r="IX2" s="210"/>
      <c r="IY2" s="210"/>
      <c r="IZ2" s="210"/>
      <c r="JA2" s="210"/>
      <c r="JB2" s="210"/>
      <c r="JC2" s="210"/>
      <c r="JD2" s="210"/>
      <c r="JE2" s="210"/>
      <c r="JF2" s="210"/>
      <c r="JG2" s="210"/>
      <c r="JH2" s="210"/>
      <c r="JI2" s="210"/>
      <c r="JJ2" s="210"/>
      <c r="JK2" s="210"/>
      <c r="JL2" s="210"/>
      <c r="JM2" s="210"/>
      <c r="JN2" s="210"/>
      <c r="JO2" s="210"/>
      <c r="JP2" s="210"/>
      <c r="JQ2" s="210"/>
      <c r="JR2" s="210"/>
      <c r="JS2" s="210"/>
      <c r="JT2" s="210"/>
      <c r="JU2" s="210"/>
      <c r="JV2" s="210"/>
      <c r="JW2" s="210"/>
      <c r="JX2" s="210"/>
      <c r="JY2" s="210"/>
      <c r="JZ2" s="210"/>
      <c r="KA2" s="210"/>
      <c r="KB2" s="210"/>
      <c r="KC2" s="210"/>
      <c r="KD2" s="210"/>
      <c r="KE2" s="210"/>
      <c r="KF2" s="210"/>
      <c r="KG2" s="210"/>
      <c r="KH2" s="210"/>
      <c r="KI2" s="210"/>
      <c r="KJ2" s="210"/>
      <c r="KK2" s="210"/>
      <c r="KL2" s="210"/>
      <c r="KM2" s="210"/>
      <c r="KN2" s="210"/>
      <c r="KO2" s="210"/>
      <c r="KP2" s="210"/>
      <c r="KQ2" s="210"/>
      <c r="KR2" s="210"/>
      <c r="KS2" s="210"/>
      <c r="KT2" s="210"/>
      <c r="KU2" s="210"/>
      <c r="KV2" s="210"/>
      <c r="KW2" s="210"/>
      <c r="KX2" s="210"/>
      <c r="KY2" s="210"/>
      <c r="KZ2" s="210"/>
      <c r="LA2" s="210"/>
      <c r="LB2" s="210"/>
      <c r="LC2" s="210"/>
      <c r="LD2" s="210"/>
      <c r="LE2" s="210"/>
      <c r="LF2" s="210"/>
      <c r="LG2" s="210"/>
      <c r="LH2" s="210"/>
      <c r="LI2" s="210"/>
      <c r="LJ2" s="210"/>
      <c r="LK2" s="210"/>
      <c r="LL2" s="210"/>
      <c r="LM2" s="210"/>
      <c r="LN2" s="210"/>
      <c r="LO2" s="210"/>
      <c r="LP2" s="210"/>
      <c r="LQ2" s="210"/>
      <c r="LR2" s="210"/>
      <c r="LS2" s="210"/>
      <c r="LT2" s="210"/>
      <c r="LU2" s="210"/>
      <c r="LV2" s="210"/>
      <c r="LW2" s="210"/>
      <c r="LX2" s="210"/>
      <c r="LY2" s="210"/>
      <c r="LZ2" s="210"/>
      <c r="MA2" s="210"/>
      <c r="MB2" s="210"/>
      <c r="MC2" s="210"/>
      <c r="MD2" s="210"/>
      <c r="ME2" s="210"/>
      <c r="MF2" s="210"/>
      <c r="MG2" s="210"/>
      <c r="MH2" s="210"/>
      <c r="MI2" s="210"/>
      <c r="MJ2" s="210"/>
      <c r="MK2" s="210"/>
      <c r="ML2" s="210"/>
      <c r="MM2" s="210"/>
      <c r="MN2" s="210"/>
      <c r="MO2" s="210"/>
      <c r="MP2" s="210"/>
      <c r="MQ2" s="210"/>
      <c r="MR2" s="210"/>
      <c r="MS2" s="210"/>
      <c r="MT2" s="210"/>
      <c r="MU2" s="210"/>
      <c r="MV2" s="210"/>
      <c r="MW2" s="210"/>
      <c r="MX2" s="210"/>
      <c r="MY2" s="210"/>
      <c r="MZ2" s="210"/>
      <c r="NA2" s="210"/>
      <c r="NB2" s="210"/>
      <c r="NC2" s="210"/>
      <c r="ND2" s="210"/>
      <c r="NE2" s="210"/>
      <c r="NF2" s="210"/>
      <c r="NG2" s="210"/>
      <c r="NH2" s="210"/>
      <c r="NI2" s="210"/>
      <c r="NJ2" s="210"/>
      <c r="NK2" s="210"/>
      <c r="NL2" s="210"/>
      <c r="NM2" s="210"/>
      <c r="NN2" s="210"/>
      <c r="NO2" s="210"/>
      <c r="NP2" s="210"/>
      <c r="NQ2" s="210"/>
      <c r="NR2" s="210"/>
      <c r="NS2" s="210"/>
      <c r="NT2" s="210"/>
      <c r="NU2" s="210"/>
      <c r="NV2" s="210"/>
      <c r="NW2" s="210"/>
      <c r="NX2" s="210"/>
      <c r="NY2" s="210"/>
      <c r="NZ2" s="210"/>
      <c r="OA2" s="210"/>
      <c r="OB2" s="210"/>
      <c r="OC2" s="210"/>
      <c r="OD2" s="210"/>
      <c r="OE2" s="210"/>
      <c r="OF2" s="210"/>
      <c r="OG2" s="210"/>
      <c r="OH2" s="210"/>
      <c r="OI2" s="210"/>
      <c r="OJ2" s="210"/>
      <c r="OK2" s="210"/>
      <c r="OL2" s="210"/>
      <c r="OM2" s="210"/>
      <c r="ON2" s="210"/>
      <c r="OO2" s="210"/>
      <c r="OP2" s="210"/>
      <c r="OQ2" s="210"/>
      <c r="OR2" s="210"/>
      <c r="OS2" s="210"/>
      <c r="OT2" s="210"/>
      <c r="OU2" s="210"/>
      <c r="OV2" s="210"/>
      <c r="OW2" s="210"/>
      <c r="OX2" s="210"/>
      <c r="OY2" s="210"/>
      <c r="OZ2" s="210"/>
      <c r="PA2" s="210"/>
      <c r="PB2" s="210"/>
      <c r="PC2" s="210"/>
      <c r="PD2" s="210"/>
      <c r="PE2" s="210"/>
      <c r="PF2" s="210"/>
      <c r="PG2" s="210"/>
      <c r="PH2" s="210"/>
      <c r="PI2" s="210"/>
      <c r="PJ2" s="210"/>
      <c r="PK2" s="210"/>
      <c r="PL2" s="210"/>
      <c r="PM2" s="210"/>
      <c r="PN2" s="210"/>
      <c r="PO2" s="210"/>
      <c r="PP2" s="210"/>
      <c r="PQ2" s="210"/>
      <c r="PR2" s="210"/>
      <c r="PS2" s="210"/>
      <c r="PT2" s="210"/>
      <c r="PU2" s="210"/>
      <c r="PV2" s="210"/>
      <c r="PW2" s="210"/>
      <c r="PX2" s="210"/>
      <c r="PY2" s="210"/>
      <c r="PZ2" s="210"/>
      <c r="QA2" s="210"/>
      <c r="QB2" s="210"/>
      <c r="QC2" s="210"/>
      <c r="QD2" s="210"/>
      <c r="QE2" s="210"/>
      <c r="QF2" s="210"/>
      <c r="QG2" s="210"/>
      <c r="QH2" s="210"/>
      <c r="QI2" s="210"/>
      <c r="QJ2" s="210"/>
      <c r="QK2" s="210"/>
      <c r="QL2" s="210"/>
    </row>
    <row r="3" spans="1:454" ht="24" thickBot="1" x14ac:dyDescent="0.4">
      <c r="A3" s="298"/>
      <c r="B3" s="299"/>
      <c r="C3" s="299"/>
      <c r="D3" s="299"/>
      <c r="E3" s="299"/>
      <c r="F3" s="299"/>
      <c r="G3" s="299"/>
      <c r="H3" s="299"/>
      <c r="I3" s="299"/>
      <c r="J3" s="299"/>
      <c r="K3" s="299"/>
    </row>
    <row r="4" spans="1:454" s="116" customFormat="1" ht="24" thickBot="1" x14ac:dyDescent="0.4">
      <c r="A4" s="178"/>
      <c r="B4" s="179"/>
      <c r="C4" s="180"/>
      <c r="D4" s="180"/>
      <c r="E4" s="180"/>
      <c r="F4" s="180"/>
      <c r="G4" s="180"/>
      <c r="H4" s="180"/>
      <c r="I4" s="180"/>
      <c r="J4" s="180"/>
      <c r="K4" s="181"/>
    </row>
    <row r="5" spans="1:454" s="116" customFormat="1" x14ac:dyDescent="0.2">
      <c r="A5" s="182"/>
      <c r="B5" s="225"/>
      <c r="C5" s="226"/>
      <c r="D5" s="227"/>
      <c r="E5" s="227"/>
      <c r="F5" s="227"/>
      <c r="G5" s="228"/>
      <c r="H5" s="229"/>
      <c r="I5" s="230"/>
      <c r="J5" s="228"/>
      <c r="K5" s="231"/>
      <c r="Y5" s="116" t="e">
        <f>IF(#REF!="Yes",1,0)</f>
        <v>#REF!</v>
      </c>
      <c r="Z5" s="116" t="e">
        <f>IF(#REF!="Mod",1,0)</f>
        <v>#REF!</v>
      </c>
      <c r="AA5" s="116" t="e">
        <f>IF(#REF!="No",1,0)</f>
        <v>#REF!</v>
      </c>
      <c r="AB5" s="116" t="e">
        <f>IF(#REF!="??",1,0)</f>
        <v>#REF!</v>
      </c>
      <c r="AC5" s="116" t="e">
        <f>IF(#REF!="n/a",1,0)</f>
        <v>#REF!</v>
      </c>
    </row>
    <row r="6" spans="1:454" s="190" customFormat="1" x14ac:dyDescent="0.2">
      <c r="A6" s="189"/>
      <c r="B6" s="203"/>
      <c r="C6" s="204"/>
      <c r="J6" s="191"/>
      <c r="K6" s="191"/>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c r="IW6" s="116"/>
      <c r="IX6" s="116"/>
      <c r="IY6" s="116"/>
      <c r="IZ6" s="116"/>
      <c r="JA6" s="116"/>
      <c r="JB6" s="116"/>
      <c r="JC6" s="116"/>
      <c r="JD6" s="116"/>
      <c r="JE6" s="116"/>
      <c r="JF6" s="116"/>
      <c r="JG6" s="116"/>
      <c r="JH6" s="116"/>
      <c r="JI6" s="116"/>
      <c r="JJ6" s="116"/>
      <c r="JK6" s="116"/>
      <c r="JL6" s="116"/>
      <c r="JM6" s="116"/>
      <c r="JN6" s="116"/>
      <c r="JO6" s="116"/>
      <c r="JP6" s="116"/>
      <c r="JQ6" s="116"/>
      <c r="JR6" s="116"/>
      <c r="JS6" s="116"/>
      <c r="JT6" s="116"/>
      <c r="JU6" s="116"/>
      <c r="JV6" s="116"/>
      <c r="JW6" s="116"/>
      <c r="JX6" s="116"/>
      <c r="JY6" s="116"/>
      <c r="JZ6" s="116"/>
      <c r="KA6" s="116"/>
      <c r="KB6" s="116"/>
      <c r="KC6" s="116"/>
      <c r="KD6" s="116"/>
      <c r="KE6" s="116"/>
      <c r="KF6" s="116"/>
      <c r="KG6" s="116"/>
      <c r="KH6" s="116"/>
      <c r="KI6" s="116"/>
      <c r="KJ6" s="116"/>
      <c r="KK6" s="116"/>
      <c r="KL6" s="116"/>
      <c r="KM6" s="116"/>
      <c r="KN6" s="116"/>
      <c r="KO6" s="116"/>
      <c r="KP6" s="116"/>
      <c r="KQ6" s="116"/>
      <c r="KR6" s="116"/>
      <c r="KS6" s="116"/>
      <c r="KT6" s="116"/>
      <c r="KU6" s="116"/>
      <c r="KV6" s="116"/>
      <c r="KW6" s="116"/>
      <c r="KX6" s="116"/>
      <c r="KY6" s="116"/>
      <c r="KZ6" s="116"/>
      <c r="LA6" s="116"/>
      <c r="LB6" s="116"/>
      <c r="LC6" s="116"/>
      <c r="LD6" s="116"/>
      <c r="LE6" s="116"/>
      <c r="LF6" s="116"/>
      <c r="LG6" s="116"/>
      <c r="LH6" s="116"/>
      <c r="LI6" s="116"/>
      <c r="LJ6" s="116"/>
      <c r="LK6" s="116"/>
      <c r="LL6" s="116"/>
      <c r="LM6" s="116"/>
      <c r="LN6" s="116"/>
      <c r="LO6" s="116"/>
      <c r="LP6" s="116"/>
      <c r="LQ6" s="116"/>
      <c r="LR6" s="116"/>
      <c r="LS6" s="116"/>
      <c r="LT6" s="116"/>
      <c r="LU6" s="116"/>
      <c r="LV6" s="116"/>
      <c r="LW6" s="116"/>
      <c r="LX6" s="116"/>
      <c r="LY6" s="116"/>
      <c r="LZ6" s="116"/>
      <c r="MA6" s="116"/>
      <c r="MB6" s="116"/>
      <c r="MC6" s="116"/>
      <c r="MD6" s="116"/>
      <c r="ME6" s="116"/>
      <c r="MF6" s="116"/>
      <c r="MG6" s="116"/>
      <c r="MH6" s="116"/>
      <c r="MI6" s="116"/>
      <c r="MJ6" s="116"/>
      <c r="MK6" s="116"/>
      <c r="ML6" s="116"/>
      <c r="MM6" s="116"/>
      <c r="MN6" s="116"/>
      <c r="MO6" s="116"/>
      <c r="MP6" s="116"/>
      <c r="MQ6" s="116"/>
      <c r="MR6" s="116"/>
      <c r="MS6" s="116"/>
      <c r="MT6" s="116"/>
      <c r="MU6" s="116"/>
      <c r="MV6" s="116"/>
      <c r="MW6" s="116"/>
      <c r="MX6" s="116"/>
      <c r="MY6" s="116"/>
      <c r="MZ6" s="116"/>
      <c r="NA6" s="116"/>
      <c r="NB6" s="116"/>
      <c r="NC6" s="116"/>
      <c r="ND6" s="116"/>
      <c r="NE6" s="116"/>
      <c r="NF6" s="116"/>
      <c r="NG6" s="116"/>
      <c r="NH6" s="116"/>
      <c r="NI6" s="116"/>
      <c r="NJ6" s="116"/>
      <c r="NK6" s="116"/>
      <c r="NL6" s="116"/>
      <c r="NM6" s="116"/>
      <c r="NN6" s="116"/>
      <c r="NO6" s="116"/>
      <c r="NP6" s="116"/>
      <c r="NQ6" s="116"/>
      <c r="NR6" s="116"/>
      <c r="NS6" s="116"/>
      <c r="NT6" s="116"/>
      <c r="NU6" s="116"/>
      <c r="NV6" s="116"/>
      <c r="NW6" s="116"/>
      <c r="NX6" s="116"/>
      <c r="NY6" s="116"/>
      <c r="NZ6" s="116"/>
      <c r="OA6" s="116"/>
      <c r="OB6" s="116"/>
      <c r="OC6" s="116"/>
      <c r="OD6" s="116"/>
      <c r="OE6" s="116"/>
      <c r="OF6" s="116"/>
      <c r="OG6" s="116"/>
      <c r="OH6" s="116"/>
      <c r="OI6" s="116"/>
      <c r="OJ6" s="116"/>
      <c r="OK6" s="116"/>
      <c r="OL6" s="116"/>
      <c r="OM6" s="116"/>
      <c r="ON6" s="116"/>
      <c r="OO6" s="116"/>
      <c r="OP6" s="116"/>
      <c r="OQ6" s="116"/>
      <c r="OR6" s="116"/>
      <c r="OS6" s="116"/>
      <c r="OT6" s="116"/>
      <c r="OU6" s="116"/>
      <c r="OV6" s="116"/>
      <c r="OW6" s="116"/>
      <c r="OX6" s="116"/>
      <c r="OY6" s="116"/>
      <c r="OZ6" s="116"/>
      <c r="PA6" s="116"/>
      <c r="PB6" s="116"/>
      <c r="PC6" s="116"/>
      <c r="PD6" s="116"/>
      <c r="PE6" s="116"/>
      <c r="PF6" s="116"/>
      <c r="PG6" s="116"/>
      <c r="PH6" s="116"/>
      <c r="PI6" s="116"/>
      <c r="PJ6" s="116"/>
      <c r="PK6" s="116"/>
      <c r="PL6" s="116"/>
      <c r="PM6" s="116"/>
      <c r="PN6" s="116"/>
      <c r="PO6" s="116"/>
      <c r="PP6" s="116"/>
      <c r="PQ6" s="116"/>
      <c r="PR6" s="116"/>
      <c r="PS6" s="116"/>
      <c r="PT6" s="116"/>
      <c r="PU6" s="116"/>
      <c r="PV6" s="116"/>
      <c r="PW6" s="116"/>
      <c r="PX6" s="116"/>
      <c r="PY6" s="116"/>
      <c r="PZ6" s="116"/>
      <c r="QA6" s="116"/>
      <c r="QB6" s="116"/>
      <c r="QC6" s="116"/>
      <c r="QD6" s="116"/>
      <c r="QE6" s="116"/>
      <c r="QF6" s="116"/>
      <c r="QG6" s="116"/>
      <c r="QH6" s="116"/>
      <c r="QI6" s="116"/>
      <c r="QJ6" s="116"/>
      <c r="QK6" s="116"/>
      <c r="QL6" s="116"/>
    </row>
    <row r="7" spans="1:454" s="116" customFormat="1" ht="13.5" thickBot="1" x14ac:dyDescent="0.25">
      <c r="A7" s="192"/>
      <c r="B7" s="232"/>
      <c r="C7" s="224"/>
      <c r="D7" s="233"/>
      <c r="E7" s="233"/>
      <c r="F7" s="233"/>
      <c r="G7" s="234"/>
      <c r="H7" s="235"/>
      <c r="I7" s="223"/>
      <c r="J7" s="228"/>
      <c r="K7" s="236"/>
      <c r="Y7" s="116" t="e">
        <f>IF(#REF!="Yes",1,0)</f>
        <v>#REF!</v>
      </c>
      <c r="Z7" s="116" t="e">
        <f>IF(#REF!="Mod",1,0)</f>
        <v>#REF!</v>
      </c>
      <c r="AA7" s="116" t="e">
        <f>IF(#REF!="No",1,0)</f>
        <v>#REF!</v>
      </c>
      <c r="AB7" s="116" t="e">
        <f>IF(#REF!="??",1,0)</f>
        <v>#REF!</v>
      </c>
      <c r="AC7" s="116" t="e">
        <f>IF(#REF!="n/a",1,0)</f>
        <v>#REF!</v>
      </c>
    </row>
    <row r="8" spans="1:454" s="116" customFormat="1" ht="24" thickBot="1" x14ac:dyDescent="0.4">
      <c r="A8" s="178"/>
      <c r="B8" s="207"/>
      <c r="C8" s="208"/>
      <c r="D8" s="180"/>
      <c r="E8" s="180"/>
      <c r="F8" s="180"/>
      <c r="G8" s="180"/>
      <c r="H8" s="180"/>
      <c r="I8" s="180"/>
      <c r="J8" s="180"/>
      <c r="K8" s="181"/>
    </row>
    <row r="9" spans="1:454" s="196" customFormat="1" x14ac:dyDescent="0.2">
      <c r="A9" s="237"/>
      <c r="B9" s="225"/>
      <c r="C9" s="294"/>
      <c r="D9" s="200"/>
      <c r="E9" s="192"/>
      <c r="F9" s="233"/>
      <c r="G9" s="295"/>
      <c r="H9" s="192"/>
      <c r="I9" s="192"/>
      <c r="J9" s="192"/>
      <c r="K9" s="192"/>
      <c r="Y9" s="116" t="e">
        <f>IF(#REF!="Yes",1,0)</f>
        <v>#REF!</v>
      </c>
      <c r="Z9" s="116" t="e">
        <f>IF(#REF!="Mod",1,0)</f>
        <v>#REF!</v>
      </c>
      <c r="AA9" s="116" t="e">
        <f>IF(#REF!="No",1,0)</f>
        <v>#REF!</v>
      </c>
      <c r="AB9" s="116" t="e">
        <f>IF(#REF!="??",1,0)</f>
        <v>#REF!</v>
      </c>
      <c r="AC9" s="116" t="e">
        <f>IF(#REF!="n/a",1,0)</f>
        <v>#REF!</v>
      </c>
    </row>
    <row r="10" spans="1:454" s="196" customFormat="1" x14ac:dyDescent="0.2">
      <c r="A10" s="237"/>
      <c r="B10" s="225"/>
      <c r="C10" s="294"/>
      <c r="D10" s="192"/>
      <c r="E10" s="192"/>
      <c r="F10" s="233"/>
      <c r="G10" s="296"/>
      <c r="H10" s="192"/>
      <c r="I10" s="192"/>
      <c r="J10" s="192"/>
      <c r="K10" s="192"/>
      <c r="Y10" s="116" t="e">
        <f>IF(#REF!="Yes",1,0)</f>
        <v>#REF!</v>
      </c>
      <c r="Z10" s="116" t="e">
        <f>IF(#REF!="Mod",1,0)</f>
        <v>#REF!</v>
      </c>
      <c r="AA10" s="116" t="e">
        <f>IF(#REF!="No",1,0)</f>
        <v>#REF!</v>
      </c>
      <c r="AB10" s="116" t="e">
        <f>IF(#REF!="??",1,0)</f>
        <v>#REF!</v>
      </c>
      <c r="AC10" s="116" t="e">
        <f>IF(#REF!="n/a",1,0)</f>
        <v>#REF!</v>
      </c>
    </row>
    <row r="11" spans="1:454" s="196" customFormat="1" ht="13.5" thickBot="1" x14ac:dyDescent="0.25">
      <c r="A11" s="238"/>
      <c r="B11" s="225"/>
      <c r="C11" s="294"/>
      <c r="D11" s="192"/>
      <c r="E11" s="192"/>
      <c r="F11" s="192"/>
      <c r="G11" s="297"/>
      <c r="H11" s="192"/>
      <c r="I11" s="192"/>
      <c r="J11" s="192"/>
      <c r="K11" s="192"/>
      <c r="Y11" s="116" t="e">
        <f>IF(#REF!="Yes",1,0)</f>
        <v>#REF!</v>
      </c>
      <c r="Z11" s="116" t="e">
        <f>IF(#REF!="Mod",1,0)</f>
        <v>#REF!</v>
      </c>
      <c r="AA11" s="116" t="e">
        <f>IF(#REF!="No",1,0)</f>
        <v>#REF!</v>
      </c>
      <c r="AB11" s="116" t="e">
        <f>IF(#REF!="??",1,0)</f>
        <v>#REF!</v>
      </c>
      <c r="AC11" s="116" t="e">
        <f>IF(#REF!="n/a",1,0)</f>
        <v>#REF!</v>
      </c>
    </row>
    <row r="12" spans="1:454" s="116" customFormat="1" ht="24" thickBot="1" x14ac:dyDescent="0.25">
      <c r="A12" s="239"/>
      <c r="B12" s="209"/>
      <c r="C12" s="208"/>
      <c r="D12" s="180"/>
      <c r="E12" s="180"/>
      <c r="F12" s="180"/>
      <c r="G12" s="180"/>
      <c r="H12" s="180"/>
      <c r="I12" s="180"/>
      <c r="J12" s="180"/>
      <c r="K12" s="181"/>
    </row>
    <row r="13" spans="1:454" x14ac:dyDescent="0.2">
      <c r="A13" s="182"/>
      <c r="B13" s="225"/>
      <c r="C13" s="226"/>
      <c r="D13" s="227"/>
      <c r="E13" s="227"/>
      <c r="F13" s="227"/>
      <c r="G13" s="184"/>
      <c r="H13" s="233"/>
      <c r="I13" s="240"/>
      <c r="J13" s="228"/>
      <c r="K13" s="192"/>
      <c r="Y13" s="116" t="e">
        <f>IF(#REF!="Yes",1,0)</f>
        <v>#REF!</v>
      </c>
      <c r="Z13" s="116" t="e">
        <f>IF(#REF!="Mod",1,0)</f>
        <v>#REF!</v>
      </c>
      <c r="AA13" s="116" t="e">
        <f>IF(#REF!="No",1,0)</f>
        <v>#REF!</v>
      </c>
      <c r="AB13" s="116" t="e">
        <f>IF(#REF!="??",1,0)</f>
        <v>#REF!</v>
      </c>
      <c r="AC13" s="116" t="e">
        <f>IF(#REF!="n/a",1,0)</f>
        <v>#REF!</v>
      </c>
    </row>
    <row r="14" spans="1:454" x14ac:dyDescent="0.2">
      <c r="A14" s="192"/>
      <c r="B14" s="225"/>
      <c r="C14" s="224"/>
      <c r="D14" s="233"/>
      <c r="E14" s="233"/>
      <c r="F14" s="233"/>
      <c r="G14" s="234"/>
      <c r="H14" s="233"/>
      <c r="I14" s="240"/>
      <c r="J14" s="228"/>
      <c r="K14" s="192"/>
      <c r="Y14" s="116" t="e">
        <f>IF(#REF!="Yes",1,0)</f>
        <v>#REF!</v>
      </c>
      <c r="Z14" s="116" t="e">
        <f>IF(#REF!="Mod",1,0)</f>
        <v>#REF!</v>
      </c>
      <c r="AA14" s="116" t="e">
        <f>IF(#REF!="No",1,0)</f>
        <v>#REF!</v>
      </c>
      <c r="AB14" s="116" t="e">
        <f>IF(#REF!="??",1,0)</f>
        <v>#REF!</v>
      </c>
      <c r="AC14" s="116" t="e">
        <f>IF(#REF!="n/a",1,0)</f>
        <v>#REF!</v>
      </c>
    </row>
    <row r="15" spans="1:454" x14ac:dyDescent="0.2">
      <c r="A15" s="192"/>
      <c r="B15" s="225"/>
      <c r="C15" s="224"/>
      <c r="D15" s="233"/>
      <c r="E15" s="233"/>
      <c r="F15" s="233"/>
      <c r="G15" s="234"/>
      <c r="H15" s="233"/>
      <c r="I15" s="241"/>
      <c r="J15" s="241"/>
      <c r="K15" s="192"/>
      <c r="Y15" s="116" t="e">
        <f>IF(#REF!="Yes",1,0)</f>
        <v>#REF!</v>
      </c>
      <c r="Z15" s="116" t="e">
        <f>IF(#REF!="Mod",1,0)</f>
        <v>#REF!</v>
      </c>
      <c r="AA15" s="116" t="e">
        <f>IF(#REF!="No",1,0)</f>
        <v>#REF!</v>
      </c>
      <c r="AB15" s="116" t="e">
        <f>IF(#REF!="??",1,0)</f>
        <v>#REF!</v>
      </c>
      <c r="AC15" s="116" t="e">
        <f>IF(#REF!="n/a",1,0)</f>
        <v>#REF!</v>
      </c>
    </row>
    <row r="16" spans="1:454" x14ac:dyDescent="0.2">
      <c r="A16" s="192"/>
      <c r="B16" s="225"/>
      <c r="C16" s="224"/>
      <c r="D16" s="233"/>
      <c r="E16" s="233"/>
      <c r="F16" s="233"/>
      <c r="G16" s="234"/>
      <c r="H16" s="233"/>
      <c r="I16" s="192"/>
      <c r="J16" s="228"/>
      <c r="K16" s="192"/>
      <c r="Y16" s="116" t="e">
        <f>IF(#REF!="Yes",1,0)</f>
        <v>#REF!</v>
      </c>
      <c r="Z16" s="116" t="e">
        <f>IF(#REF!="Mod",1,0)</f>
        <v>#REF!</v>
      </c>
      <c r="AA16" s="116" t="e">
        <f>IF(#REF!="No",1,0)</f>
        <v>#REF!</v>
      </c>
      <c r="AB16" s="116" t="e">
        <f>IF(#REF!="??",1,0)</f>
        <v>#REF!</v>
      </c>
      <c r="AC16" s="116" t="e">
        <f>IF(#REF!="n/a",1,0)</f>
        <v>#REF!</v>
      </c>
    </row>
    <row r="17" spans="1:6" x14ac:dyDescent="0.2">
      <c r="A17" s="72"/>
      <c r="B17" s="45"/>
    </row>
    <row r="18" spans="1:6" x14ac:dyDescent="0.2">
      <c r="A18" s="72"/>
      <c r="B18" s="45"/>
    </row>
    <row r="19" spans="1:6" x14ac:dyDescent="0.2">
      <c r="A19" s="72"/>
      <c r="B19" s="45"/>
    </row>
    <row r="20" spans="1:6" x14ac:dyDescent="0.2">
      <c r="A20" s="68"/>
      <c r="B20" s="45"/>
    </row>
    <row r="21" spans="1:6" x14ac:dyDescent="0.2">
      <c r="B21" s="45"/>
      <c r="E21" s="68"/>
      <c r="F21" s="68"/>
    </row>
    <row r="22" spans="1:6" x14ac:dyDescent="0.2">
      <c r="B22" s="45"/>
      <c r="E22" s="68"/>
      <c r="F22" s="68"/>
    </row>
    <row r="23" spans="1:6" x14ac:dyDescent="0.2">
      <c r="B23" s="45"/>
      <c r="E23" s="68"/>
      <c r="F23" s="68"/>
    </row>
    <row r="24" spans="1:6" x14ac:dyDescent="0.2">
      <c r="B24" s="45"/>
      <c r="E24" s="68"/>
      <c r="F24" s="68"/>
    </row>
    <row r="25" spans="1:6" x14ac:dyDescent="0.2">
      <c r="B25" s="45"/>
      <c r="E25" s="68"/>
      <c r="F25" s="68"/>
    </row>
    <row r="26" spans="1:6" x14ac:dyDescent="0.2">
      <c r="B26" s="45"/>
      <c r="E26" s="68"/>
      <c r="F26" s="68"/>
    </row>
    <row r="27" spans="1:6" x14ac:dyDescent="0.2">
      <c r="E27" s="68"/>
      <c r="F27" s="68"/>
    </row>
    <row r="28" spans="1:6" x14ac:dyDescent="0.2">
      <c r="A28" s="197"/>
      <c r="B28" s="45"/>
      <c r="C28" s="197"/>
      <c r="D28" s="197"/>
    </row>
    <row r="29" spans="1:6" x14ac:dyDescent="0.2">
      <c r="A29" s="197"/>
      <c r="B29" s="45"/>
      <c r="C29" s="197"/>
      <c r="D29" s="197"/>
    </row>
    <row r="30" spans="1:6" x14ac:dyDescent="0.2">
      <c r="A30" s="197"/>
      <c r="B30" s="197"/>
      <c r="C30" s="197"/>
      <c r="D30" s="197"/>
    </row>
    <row r="31" spans="1:6" x14ac:dyDescent="0.2">
      <c r="A31" s="197"/>
      <c r="B31" s="199"/>
      <c r="C31" s="197"/>
      <c r="D31" s="197"/>
    </row>
    <row r="32" spans="1:6" x14ac:dyDescent="0.2">
      <c r="A32" s="197"/>
      <c r="B32" s="45"/>
      <c r="C32" s="197"/>
      <c r="D32" s="197"/>
    </row>
    <row r="33" spans="1:4" x14ac:dyDescent="0.2">
      <c r="A33" s="197"/>
      <c r="B33" s="45"/>
      <c r="C33" s="197"/>
      <c r="D33" s="197"/>
    </row>
    <row r="34" spans="1:4" x14ac:dyDescent="0.2">
      <c r="A34" s="197"/>
      <c r="B34" s="45"/>
      <c r="C34" s="197"/>
      <c r="D34" s="197"/>
    </row>
    <row r="35" spans="1:4" x14ac:dyDescent="0.2">
      <c r="A35" s="197"/>
      <c r="B35" s="45"/>
      <c r="C35" s="197"/>
      <c r="D35" s="197"/>
    </row>
    <row r="36" spans="1:4" x14ac:dyDescent="0.2">
      <c r="A36" s="197"/>
      <c r="B36" s="45"/>
      <c r="C36" s="197"/>
      <c r="D36" s="197"/>
    </row>
    <row r="37" spans="1:4" x14ac:dyDescent="0.2">
      <c r="A37" s="197"/>
      <c r="B37" s="45"/>
      <c r="C37" s="197"/>
      <c r="D37" s="197"/>
    </row>
    <row r="38" spans="1:4" x14ac:dyDescent="0.2">
      <c r="A38" s="197"/>
      <c r="B38" s="45"/>
      <c r="C38" s="197"/>
      <c r="D38" s="197"/>
    </row>
    <row r="45" spans="1:4" x14ac:dyDescent="0.2">
      <c r="B45" s="198"/>
    </row>
    <row r="46" spans="1:4" x14ac:dyDescent="0.2">
      <c r="B46" s="198"/>
    </row>
    <row r="47" spans="1:4" x14ac:dyDescent="0.2">
      <c r="B47" s="198"/>
    </row>
  </sheetData>
  <mergeCells count="3">
    <mergeCell ref="C9:C11"/>
    <mergeCell ref="G9:G11"/>
    <mergeCell ref="A3:K3"/>
  </mergeCells>
  <conditionalFormatting sqref="B32:B38 B28:B29 B18:B26">
    <cfRule type="cellIs" dxfId="10" priority="10" stopIfTrue="1" operator="equal">
      <formula>"No"</formula>
    </cfRule>
  </conditionalFormatting>
  <conditionalFormatting sqref="B45:B46">
    <cfRule type="cellIs" dxfId="9" priority="9" operator="greaterThan">
      <formula>0.1</formula>
    </cfRule>
  </conditionalFormatting>
  <conditionalFormatting sqref="B47">
    <cfRule type="cellIs" dxfId="8" priority="8" operator="greaterThan">
      <formula>0.05</formula>
    </cfRule>
  </conditionalFormatting>
  <dataValidations count="1">
    <dataValidation type="list" errorStyle="warning" allowBlank="1" showInputMessage="1" showErrorMessage="1" sqref="B6 B32:B38 B28:B29 B17:B26">
      <formula1>"Yes,Mod,No,n/a,??"</formula1>
    </dataValidation>
  </dataValidations>
  <printOptions gridLines="1"/>
  <pageMargins left="0.75" right="0.75" top="1" bottom="1" header="0.5" footer="0.5"/>
  <pageSetup scale="72" fitToHeight="6" orientation="landscape"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extLst>
    <ext xmlns:x14="http://schemas.microsoft.com/office/spreadsheetml/2009/9/main" uri="{78C0D931-6437-407d-A8EE-F0AAD7539E65}">
      <x14:conditionalFormattings>
        <x14:conditionalFormatting xmlns:xm="http://schemas.microsoft.com/office/excel/2006/main">
          <x14:cfRule type="expression" priority="11" stopIfTrue="1" id="{092969E8-5D9E-47D8-BDB0-70FAA61C511B}">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B32:B38 B28:B29</xm:sqref>
        </x14:conditionalFormatting>
        <x14:conditionalFormatting xmlns:xm="http://schemas.microsoft.com/office/excel/2006/main">
          <x14:cfRule type="expression" priority="13" stopIfTrue="1" id="{E263F766-633E-4C0C-BBBD-A872860F8D19}">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B6</xm:sqref>
        </x14:conditionalFormatting>
        <x14:conditionalFormatting xmlns:xm="http://schemas.microsoft.com/office/excel/2006/main">
          <x14:cfRule type="expression" priority="14" stopIfTrue="1" id="{3F20B16F-7422-4306-8D8B-18A1AEC90262}">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B17:B26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pane="bottomLeft" activeCell="A2" sqref="A2"/>
    </sheetView>
  </sheetViews>
  <sheetFormatPr defaultRowHeight="12.75" x14ac:dyDescent="0.2"/>
  <cols>
    <col min="1" max="1" width="18.7109375" customWidth="1"/>
    <col min="2" max="2" width="22" customWidth="1"/>
    <col min="3" max="3" width="19.42578125" customWidth="1"/>
    <col min="4" max="4" width="19.28515625" bestFit="1" customWidth="1"/>
    <col min="5" max="5" width="19.42578125" customWidth="1"/>
    <col min="6" max="6" width="25" customWidth="1"/>
    <col min="7" max="7" width="21.140625" customWidth="1"/>
    <col min="9" max="9" width="11.28515625" customWidth="1"/>
    <col min="10" max="10" width="12.5703125" customWidth="1"/>
    <col min="11" max="24" width="9.140625" style="116"/>
    <col min="25" max="29" width="9.140625" style="116" customWidth="1"/>
    <col min="30" max="453" width="9.140625" style="116"/>
  </cols>
  <sheetData>
    <row r="1" spans="1:453" ht="63.75" x14ac:dyDescent="0.2">
      <c r="A1" s="213" t="s">
        <v>422</v>
      </c>
      <c r="B1" s="212" t="s">
        <v>405</v>
      </c>
      <c r="C1" s="212" t="s">
        <v>406</v>
      </c>
      <c r="D1" s="212" t="s">
        <v>407</v>
      </c>
      <c r="E1" s="212" t="s">
        <v>408</v>
      </c>
      <c r="F1" s="212" t="s">
        <v>409</v>
      </c>
      <c r="G1" s="212" t="s">
        <v>413</v>
      </c>
      <c r="H1" s="212" t="s">
        <v>410</v>
      </c>
      <c r="I1" s="212" t="s">
        <v>420</v>
      </c>
      <c r="J1" s="212" t="s">
        <v>411</v>
      </c>
      <c r="X1" t="s">
        <v>19</v>
      </c>
      <c r="Y1" t="s">
        <v>239</v>
      </c>
      <c r="Z1" t="s">
        <v>18</v>
      </c>
      <c r="AA1" t="s">
        <v>30</v>
      </c>
      <c r="AB1" t="s">
        <v>228</v>
      </c>
    </row>
    <row r="2" spans="1:453" s="211" customFormat="1" ht="113.25" thickBot="1" x14ac:dyDescent="0.25">
      <c r="A2" s="214" t="s">
        <v>423</v>
      </c>
      <c r="B2" s="216" t="s">
        <v>414</v>
      </c>
      <c r="C2" s="216" t="s">
        <v>415</v>
      </c>
      <c r="D2" s="216" t="s">
        <v>416</v>
      </c>
      <c r="E2" s="216" t="s">
        <v>424</v>
      </c>
      <c r="F2" s="216" t="s">
        <v>417</v>
      </c>
      <c r="G2" s="216" t="s">
        <v>418</v>
      </c>
      <c r="H2" s="216" t="s">
        <v>412</v>
      </c>
      <c r="I2" s="216" t="s">
        <v>419</v>
      </c>
      <c r="J2" s="216" t="s">
        <v>421</v>
      </c>
      <c r="K2" s="210"/>
      <c r="L2" s="210"/>
      <c r="M2" s="210"/>
      <c r="N2" s="210"/>
      <c r="O2" s="210"/>
      <c r="P2" s="210"/>
      <c r="Q2" s="210"/>
      <c r="R2" s="210"/>
      <c r="S2" s="210"/>
      <c r="T2" s="210"/>
      <c r="U2" s="210"/>
      <c r="V2" s="210"/>
      <c r="W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c r="DT2" s="210"/>
      <c r="DU2" s="210"/>
      <c r="DV2" s="210"/>
      <c r="DW2" s="210"/>
      <c r="DX2" s="210"/>
      <c r="DY2" s="210"/>
      <c r="DZ2" s="210"/>
      <c r="EA2" s="210"/>
      <c r="EB2" s="210"/>
      <c r="EC2" s="210"/>
      <c r="ED2" s="210"/>
      <c r="EE2" s="210"/>
      <c r="EF2" s="210"/>
      <c r="EG2" s="210"/>
      <c r="EH2" s="210"/>
      <c r="EI2" s="210"/>
      <c r="EJ2" s="210"/>
      <c r="EK2" s="210"/>
      <c r="EL2" s="210"/>
      <c r="EM2" s="210"/>
      <c r="EN2" s="210"/>
      <c r="EO2" s="210"/>
      <c r="EP2" s="210"/>
      <c r="EQ2" s="210"/>
      <c r="ER2" s="210"/>
      <c r="ES2" s="210"/>
      <c r="ET2" s="210"/>
      <c r="EU2" s="210"/>
      <c r="EV2" s="210"/>
      <c r="EW2" s="210"/>
      <c r="EX2" s="210"/>
      <c r="EY2" s="210"/>
      <c r="EZ2" s="210"/>
      <c r="FA2" s="210"/>
      <c r="FB2" s="210"/>
      <c r="FC2" s="210"/>
      <c r="FD2" s="210"/>
      <c r="FE2" s="210"/>
      <c r="FF2" s="210"/>
      <c r="FG2" s="210"/>
      <c r="FH2" s="210"/>
      <c r="FI2" s="210"/>
      <c r="FJ2" s="210"/>
      <c r="FK2" s="210"/>
      <c r="FL2" s="210"/>
      <c r="FM2" s="210"/>
      <c r="FN2" s="210"/>
      <c r="FO2" s="210"/>
      <c r="FP2" s="210"/>
      <c r="FQ2" s="210"/>
      <c r="FR2" s="210"/>
      <c r="FS2" s="210"/>
      <c r="FT2" s="210"/>
      <c r="FU2" s="210"/>
      <c r="FV2" s="210"/>
      <c r="FW2" s="210"/>
      <c r="FX2" s="210"/>
      <c r="FY2" s="210"/>
      <c r="FZ2" s="210"/>
      <c r="GA2" s="210"/>
      <c r="GB2" s="210"/>
      <c r="GC2" s="210"/>
      <c r="GD2" s="210"/>
      <c r="GE2" s="210"/>
      <c r="GF2" s="210"/>
      <c r="GG2" s="210"/>
      <c r="GH2" s="210"/>
      <c r="GI2" s="210"/>
      <c r="GJ2" s="210"/>
      <c r="GK2" s="210"/>
      <c r="GL2" s="210"/>
      <c r="GM2" s="210"/>
      <c r="GN2" s="210"/>
      <c r="GO2" s="210"/>
      <c r="GP2" s="210"/>
      <c r="GQ2" s="210"/>
      <c r="GR2" s="210"/>
      <c r="GS2" s="210"/>
      <c r="GT2" s="210"/>
      <c r="GU2" s="210"/>
      <c r="GV2" s="210"/>
      <c r="GW2" s="210"/>
      <c r="GX2" s="210"/>
      <c r="GY2" s="210"/>
      <c r="GZ2" s="210"/>
      <c r="HA2" s="210"/>
      <c r="HB2" s="210"/>
      <c r="HC2" s="210"/>
      <c r="HD2" s="210"/>
      <c r="HE2" s="210"/>
      <c r="HF2" s="210"/>
      <c r="HG2" s="210"/>
      <c r="HH2" s="210"/>
      <c r="HI2" s="210"/>
      <c r="HJ2" s="210"/>
      <c r="HK2" s="210"/>
      <c r="HL2" s="210"/>
      <c r="HM2" s="210"/>
      <c r="HN2" s="210"/>
      <c r="HO2" s="210"/>
      <c r="HP2" s="210"/>
      <c r="HQ2" s="210"/>
      <c r="HR2" s="210"/>
      <c r="HS2" s="210"/>
      <c r="HT2" s="210"/>
      <c r="HU2" s="210"/>
      <c r="HV2" s="210"/>
      <c r="HW2" s="210"/>
      <c r="HX2" s="210"/>
      <c r="HY2" s="210"/>
      <c r="HZ2" s="210"/>
      <c r="IA2" s="210"/>
      <c r="IB2" s="210"/>
      <c r="IC2" s="210"/>
      <c r="ID2" s="210"/>
      <c r="IE2" s="210"/>
      <c r="IF2" s="210"/>
      <c r="IG2" s="210"/>
      <c r="IH2" s="210"/>
      <c r="II2" s="210"/>
      <c r="IJ2" s="210"/>
      <c r="IK2" s="210"/>
      <c r="IL2" s="210"/>
      <c r="IM2" s="210"/>
      <c r="IN2" s="210"/>
      <c r="IO2" s="210"/>
      <c r="IP2" s="210"/>
      <c r="IQ2" s="210"/>
      <c r="IR2" s="210"/>
      <c r="IS2" s="210"/>
      <c r="IT2" s="210"/>
      <c r="IU2" s="210"/>
      <c r="IV2" s="210"/>
      <c r="IW2" s="210"/>
      <c r="IX2" s="210"/>
      <c r="IY2" s="210"/>
      <c r="IZ2" s="210"/>
      <c r="JA2" s="210"/>
      <c r="JB2" s="210"/>
      <c r="JC2" s="210"/>
      <c r="JD2" s="210"/>
      <c r="JE2" s="210"/>
      <c r="JF2" s="210"/>
      <c r="JG2" s="210"/>
      <c r="JH2" s="210"/>
      <c r="JI2" s="210"/>
      <c r="JJ2" s="210"/>
      <c r="JK2" s="210"/>
      <c r="JL2" s="210"/>
      <c r="JM2" s="210"/>
      <c r="JN2" s="210"/>
      <c r="JO2" s="210"/>
      <c r="JP2" s="210"/>
      <c r="JQ2" s="210"/>
      <c r="JR2" s="210"/>
      <c r="JS2" s="210"/>
      <c r="JT2" s="210"/>
      <c r="JU2" s="210"/>
      <c r="JV2" s="210"/>
      <c r="JW2" s="210"/>
      <c r="JX2" s="210"/>
      <c r="JY2" s="210"/>
      <c r="JZ2" s="210"/>
      <c r="KA2" s="210"/>
      <c r="KB2" s="210"/>
      <c r="KC2" s="210"/>
      <c r="KD2" s="210"/>
      <c r="KE2" s="210"/>
      <c r="KF2" s="210"/>
      <c r="KG2" s="210"/>
      <c r="KH2" s="210"/>
      <c r="KI2" s="210"/>
      <c r="KJ2" s="210"/>
      <c r="KK2" s="210"/>
      <c r="KL2" s="210"/>
      <c r="KM2" s="210"/>
      <c r="KN2" s="210"/>
      <c r="KO2" s="210"/>
      <c r="KP2" s="210"/>
      <c r="KQ2" s="210"/>
      <c r="KR2" s="210"/>
      <c r="KS2" s="210"/>
      <c r="KT2" s="210"/>
      <c r="KU2" s="210"/>
      <c r="KV2" s="210"/>
      <c r="KW2" s="210"/>
      <c r="KX2" s="210"/>
      <c r="KY2" s="210"/>
      <c r="KZ2" s="210"/>
      <c r="LA2" s="210"/>
      <c r="LB2" s="210"/>
      <c r="LC2" s="210"/>
      <c r="LD2" s="210"/>
      <c r="LE2" s="210"/>
      <c r="LF2" s="210"/>
      <c r="LG2" s="210"/>
      <c r="LH2" s="210"/>
      <c r="LI2" s="210"/>
      <c r="LJ2" s="210"/>
      <c r="LK2" s="210"/>
      <c r="LL2" s="210"/>
      <c r="LM2" s="210"/>
      <c r="LN2" s="210"/>
      <c r="LO2" s="210"/>
      <c r="LP2" s="210"/>
      <c r="LQ2" s="210"/>
      <c r="LR2" s="210"/>
      <c r="LS2" s="210"/>
      <c r="LT2" s="210"/>
      <c r="LU2" s="210"/>
      <c r="LV2" s="210"/>
      <c r="LW2" s="210"/>
      <c r="LX2" s="210"/>
      <c r="LY2" s="210"/>
      <c r="LZ2" s="210"/>
      <c r="MA2" s="210"/>
      <c r="MB2" s="210"/>
      <c r="MC2" s="210"/>
      <c r="MD2" s="210"/>
      <c r="ME2" s="210"/>
      <c r="MF2" s="210"/>
      <c r="MG2" s="210"/>
      <c r="MH2" s="210"/>
      <c r="MI2" s="210"/>
      <c r="MJ2" s="210"/>
      <c r="MK2" s="210"/>
      <c r="ML2" s="210"/>
      <c r="MM2" s="210"/>
      <c r="MN2" s="210"/>
      <c r="MO2" s="210"/>
      <c r="MP2" s="210"/>
      <c r="MQ2" s="210"/>
      <c r="MR2" s="210"/>
      <c r="MS2" s="210"/>
      <c r="MT2" s="210"/>
      <c r="MU2" s="210"/>
      <c r="MV2" s="210"/>
      <c r="MW2" s="210"/>
      <c r="MX2" s="210"/>
      <c r="MY2" s="210"/>
      <c r="MZ2" s="210"/>
      <c r="NA2" s="210"/>
      <c r="NB2" s="210"/>
      <c r="NC2" s="210"/>
      <c r="ND2" s="210"/>
      <c r="NE2" s="210"/>
      <c r="NF2" s="210"/>
      <c r="NG2" s="210"/>
      <c r="NH2" s="210"/>
      <c r="NI2" s="210"/>
      <c r="NJ2" s="210"/>
      <c r="NK2" s="210"/>
      <c r="NL2" s="210"/>
      <c r="NM2" s="210"/>
      <c r="NN2" s="210"/>
      <c r="NO2" s="210"/>
      <c r="NP2" s="210"/>
      <c r="NQ2" s="210"/>
      <c r="NR2" s="210"/>
      <c r="NS2" s="210"/>
      <c r="NT2" s="210"/>
      <c r="NU2" s="210"/>
      <c r="NV2" s="210"/>
      <c r="NW2" s="210"/>
      <c r="NX2" s="210"/>
      <c r="NY2" s="210"/>
      <c r="NZ2" s="210"/>
      <c r="OA2" s="210"/>
      <c r="OB2" s="210"/>
      <c r="OC2" s="210"/>
      <c r="OD2" s="210"/>
      <c r="OE2" s="210"/>
      <c r="OF2" s="210"/>
      <c r="OG2" s="210"/>
      <c r="OH2" s="210"/>
      <c r="OI2" s="210"/>
      <c r="OJ2" s="210"/>
      <c r="OK2" s="210"/>
      <c r="OL2" s="210"/>
      <c r="OM2" s="210"/>
      <c r="ON2" s="210"/>
      <c r="OO2" s="210"/>
      <c r="OP2" s="210"/>
      <c r="OQ2" s="210"/>
      <c r="OR2" s="210"/>
      <c r="OS2" s="210"/>
      <c r="OT2" s="210"/>
      <c r="OU2" s="210"/>
      <c r="OV2" s="210"/>
      <c r="OW2" s="210"/>
      <c r="OX2" s="210"/>
      <c r="OY2" s="210"/>
      <c r="OZ2" s="210"/>
      <c r="PA2" s="210"/>
      <c r="PB2" s="210"/>
      <c r="PC2" s="210"/>
      <c r="PD2" s="210"/>
      <c r="PE2" s="210"/>
      <c r="PF2" s="210"/>
      <c r="PG2" s="210"/>
      <c r="PH2" s="210"/>
      <c r="PI2" s="210"/>
      <c r="PJ2" s="210"/>
      <c r="PK2" s="210"/>
      <c r="PL2" s="210"/>
      <c r="PM2" s="210"/>
      <c r="PN2" s="210"/>
      <c r="PO2" s="210"/>
      <c r="PP2" s="210"/>
      <c r="PQ2" s="210"/>
      <c r="PR2" s="210"/>
      <c r="PS2" s="210"/>
      <c r="PT2" s="210"/>
      <c r="PU2" s="210"/>
      <c r="PV2" s="210"/>
      <c r="PW2" s="210"/>
      <c r="PX2" s="210"/>
      <c r="PY2" s="210"/>
      <c r="PZ2" s="210"/>
      <c r="QA2" s="210"/>
      <c r="QB2" s="210"/>
      <c r="QC2" s="210"/>
      <c r="QD2" s="210"/>
      <c r="QE2" s="210"/>
      <c r="QF2" s="210"/>
      <c r="QG2" s="210"/>
      <c r="QH2" s="210"/>
      <c r="QI2" s="210"/>
      <c r="QJ2" s="210"/>
      <c r="QK2" s="210"/>
    </row>
    <row r="3" spans="1:453" s="116" customFormat="1" ht="24" thickBot="1" x14ac:dyDescent="0.4">
      <c r="A3" s="298" t="s">
        <v>422</v>
      </c>
      <c r="B3" s="299"/>
      <c r="C3" s="299"/>
      <c r="D3" s="299"/>
      <c r="E3" s="299"/>
      <c r="F3" s="299"/>
      <c r="G3" s="299"/>
      <c r="H3" s="299"/>
      <c r="I3" s="299"/>
      <c r="J3" s="300"/>
    </row>
    <row r="4" spans="1:453" s="116" customFormat="1" x14ac:dyDescent="0.2">
      <c r="A4" s="182"/>
      <c r="B4" s="201"/>
      <c r="C4" s="202"/>
      <c r="D4" s="183"/>
      <c r="E4" s="183"/>
      <c r="F4" s="184"/>
      <c r="G4" s="185"/>
      <c r="H4" s="186"/>
      <c r="I4" s="187"/>
      <c r="J4" s="188"/>
      <c r="X4" s="116" t="e">
        <f>IF(#REF!="Yes",1,0)</f>
        <v>#REF!</v>
      </c>
      <c r="Y4" s="116" t="e">
        <f>IF(#REF!="Mod",1,0)</f>
        <v>#REF!</v>
      </c>
      <c r="Z4" s="116" t="e">
        <f>IF(#REF!="No",1,0)</f>
        <v>#REF!</v>
      </c>
      <c r="AA4" s="116" t="e">
        <f>IF(#REF!="??",1,0)</f>
        <v>#REF!</v>
      </c>
      <c r="AB4" s="116" t="e">
        <f>IF(#REF!="n/a",1,0)</f>
        <v>#REF!</v>
      </c>
    </row>
    <row r="5" spans="1:453" s="190" customFormat="1" x14ac:dyDescent="0.2">
      <c r="A5" s="189"/>
      <c r="B5" s="203"/>
      <c r="C5" s="204"/>
      <c r="I5" s="191"/>
      <c r="J5" s="191"/>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c r="BW5" s="116"/>
      <c r="BX5" s="116"/>
      <c r="BY5" s="116"/>
      <c r="BZ5" s="116"/>
      <c r="CA5" s="116"/>
      <c r="CB5" s="116"/>
      <c r="CC5" s="116"/>
      <c r="CD5" s="116"/>
      <c r="CE5" s="116"/>
      <c r="CF5" s="116"/>
      <c r="CG5" s="116"/>
      <c r="CH5" s="116"/>
      <c r="CI5" s="116"/>
      <c r="CJ5" s="116"/>
      <c r="CK5" s="116"/>
      <c r="CL5" s="116"/>
      <c r="CM5" s="116"/>
      <c r="CN5" s="116"/>
      <c r="CO5" s="116"/>
      <c r="CP5" s="116"/>
      <c r="CQ5" s="116"/>
      <c r="CR5" s="116"/>
      <c r="CS5" s="116"/>
      <c r="CT5" s="116"/>
      <c r="CU5" s="116"/>
      <c r="CV5" s="116"/>
      <c r="CW5" s="116"/>
      <c r="CX5" s="116"/>
      <c r="CY5" s="116"/>
      <c r="CZ5" s="116"/>
      <c r="DA5" s="116"/>
      <c r="DB5" s="116"/>
      <c r="DC5" s="116"/>
      <c r="DD5" s="116"/>
      <c r="DE5" s="116"/>
      <c r="DF5" s="116"/>
      <c r="DG5" s="116"/>
      <c r="DH5" s="116"/>
      <c r="DI5" s="116"/>
      <c r="DJ5" s="116"/>
      <c r="DK5" s="116"/>
      <c r="DL5" s="116"/>
      <c r="DM5" s="116"/>
      <c r="DN5" s="116"/>
      <c r="DO5" s="116"/>
      <c r="DP5" s="116"/>
      <c r="DQ5" s="116"/>
      <c r="DR5" s="116"/>
      <c r="DS5" s="116"/>
      <c r="DT5" s="116"/>
      <c r="DU5" s="116"/>
      <c r="DV5" s="116"/>
      <c r="DW5" s="116"/>
      <c r="DX5" s="116"/>
      <c r="DY5" s="116"/>
      <c r="DZ5" s="116"/>
      <c r="EA5" s="116"/>
      <c r="EB5" s="116"/>
      <c r="EC5" s="116"/>
      <c r="ED5" s="116"/>
      <c r="EE5" s="116"/>
      <c r="EF5" s="116"/>
      <c r="EG5" s="116"/>
      <c r="EH5" s="116"/>
      <c r="EI5" s="116"/>
      <c r="EJ5" s="116"/>
      <c r="EK5" s="116"/>
      <c r="EL5" s="116"/>
      <c r="EM5" s="116"/>
      <c r="EN5" s="116"/>
      <c r="EO5" s="116"/>
      <c r="EP5" s="116"/>
      <c r="EQ5" s="116"/>
      <c r="ER5" s="116"/>
      <c r="ES5" s="116"/>
      <c r="ET5" s="116"/>
      <c r="EU5" s="116"/>
      <c r="EV5" s="116"/>
      <c r="EW5" s="116"/>
      <c r="EX5" s="116"/>
      <c r="EY5" s="116"/>
      <c r="EZ5" s="116"/>
      <c r="FA5" s="116"/>
      <c r="FB5" s="116"/>
      <c r="FC5" s="116"/>
      <c r="FD5" s="116"/>
      <c r="FE5" s="116"/>
      <c r="FF5" s="116"/>
      <c r="FG5" s="116"/>
      <c r="FH5" s="116"/>
      <c r="FI5" s="116"/>
      <c r="FJ5" s="116"/>
      <c r="FK5" s="116"/>
      <c r="FL5" s="116"/>
      <c r="FM5" s="116"/>
      <c r="FN5" s="116"/>
      <c r="FO5" s="116"/>
      <c r="FP5" s="116"/>
      <c r="FQ5" s="116"/>
      <c r="FR5" s="116"/>
      <c r="FS5" s="116"/>
      <c r="FT5" s="116"/>
      <c r="FU5" s="116"/>
      <c r="FV5" s="116"/>
      <c r="FW5" s="116"/>
      <c r="FX5" s="116"/>
      <c r="FY5" s="116"/>
      <c r="FZ5" s="116"/>
      <c r="GA5" s="116"/>
      <c r="GB5" s="116"/>
      <c r="GC5" s="116"/>
      <c r="GD5" s="116"/>
      <c r="GE5" s="116"/>
      <c r="GF5" s="116"/>
      <c r="GG5" s="116"/>
      <c r="GH5" s="116"/>
      <c r="GI5" s="116"/>
      <c r="GJ5" s="116"/>
      <c r="GK5" s="116"/>
      <c r="GL5" s="116"/>
      <c r="GM5" s="116"/>
      <c r="GN5" s="116"/>
      <c r="GO5" s="116"/>
      <c r="GP5" s="116"/>
      <c r="GQ5" s="116"/>
      <c r="GR5" s="116"/>
      <c r="GS5" s="116"/>
      <c r="GT5" s="116"/>
      <c r="GU5" s="116"/>
      <c r="GV5" s="116"/>
      <c r="GW5" s="116"/>
      <c r="GX5" s="116"/>
      <c r="GY5" s="116"/>
      <c r="GZ5" s="116"/>
      <c r="HA5" s="116"/>
      <c r="HB5" s="116"/>
      <c r="HC5" s="116"/>
      <c r="HD5" s="116"/>
      <c r="HE5" s="116"/>
      <c r="HF5" s="116"/>
      <c r="HG5" s="116"/>
      <c r="HH5" s="116"/>
      <c r="HI5" s="116"/>
      <c r="HJ5" s="116"/>
      <c r="HK5" s="116"/>
      <c r="HL5" s="116"/>
      <c r="HM5" s="116"/>
      <c r="HN5" s="116"/>
      <c r="HO5" s="116"/>
      <c r="HP5" s="116"/>
      <c r="HQ5" s="116"/>
      <c r="HR5" s="116"/>
      <c r="HS5" s="116"/>
      <c r="HT5" s="116"/>
      <c r="HU5" s="116"/>
      <c r="HV5" s="116"/>
      <c r="HW5" s="116"/>
      <c r="HX5" s="116"/>
      <c r="HY5" s="116"/>
      <c r="HZ5" s="116"/>
      <c r="IA5" s="116"/>
      <c r="IB5" s="116"/>
      <c r="IC5" s="116"/>
      <c r="ID5" s="116"/>
      <c r="IE5" s="116"/>
      <c r="IF5" s="116"/>
      <c r="IG5" s="116"/>
      <c r="IH5" s="116"/>
      <c r="II5" s="116"/>
      <c r="IJ5" s="116"/>
      <c r="IK5" s="116"/>
      <c r="IL5" s="116"/>
      <c r="IM5" s="116"/>
      <c r="IN5" s="116"/>
      <c r="IO5" s="116"/>
      <c r="IP5" s="116"/>
      <c r="IQ5" s="116"/>
      <c r="IR5" s="116"/>
      <c r="IS5" s="116"/>
      <c r="IT5" s="116"/>
      <c r="IU5" s="116"/>
      <c r="IV5" s="116"/>
      <c r="IW5" s="116"/>
      <c r="IX5" s="116"/>
      <c r="IY5" s="116"/>
      <c r="IZ5" s="116"/>
      <c r="JA5" s="116"/>
      <c r="JB5" s="116"/>
      <c r="JC5" s="116"/>
      <c r="JD5" s="116"/>
      <c r="JE5" s="116"/>
      <c r="JF5" s="116"/>
      <c r="JG5" s="116"/>
      <c r="JH5" s="116"/>
      <c r="JI5" s="116"/>
      <c r="JJ5" s="116"/>
      <c r="JK5" s="116"/>
      <c r="JL5" s="116"/>
      <c r="JM5" s="116"/>
      <c r="JN5" s="116"/>
      <c r="JO5" s="116"/>
      <c r="JP5" s="116"/>
      <c r="JQ5" s="116"/>
      <c r="JR5" s="116"/>
      <c r="JS5" s="116"/>
      <c r="JT5" s="116"/>
      <c r="JU5" s="116"/>
      <c r="JV5" s="116"/>
      <c r="JW5" s="116"/>
      <c r="JX5" s="116"/>
      <c r="JY5" s="116"/>
      <c r="JZ5" s="116"/>
      <c r="KA5" s="116"/>
      <c r="KB5" s="116"/>
      <c r="KC5" s="116"/>
      <c r="KD5" s="116"/>
      <c r="KE5" s="116"/>
      <c r="KF5" s="116"/>
      <c r="KG5" s="116"/>
      <c r="KH5" s="116"/>
      <c r="KI5" s="116"/>
      <c r="KJ5" s="116"/>
      <c r="KK5" s="116"/>
      <c r="KL5" s="116"/>
      <c r="KM5" s="116"/>
      <c r="KN5" s="116"/>
      <c r="KO5" s="116"/>
      <c r="KP5" s="116"/>
      <c r="KQ5" s="116"/>
      <c r="KR5" s="116"/>
      <c r="KS5" s="116"/>
      <c r="KT5" s="116"/>
      <c r="KU5" s="116"/>
      <c r="KV5" s="116"/>
      <c r="KW5" s="116"/>
      <c r="KX5" s="116"/>
      <c r="KY5" s="116"/>
      <c r="KZ5" s="116"/>
      <c r="LA5" s="116"/>
      <c r="LB5" s="116"/>
      <c r="LC5" s="116"/>
      <c r="LD5" s="116"/>
      <c r="LE5" s="116"/>
      <c r="LF5" s="116"/>
      <c r="LG5" s="116"/>
      <c r="LH5" s="116"/>
      <c r="LI5" s="116"/>
      <c r="LJ5" s="116"/>
      <c r="LK5" s="116"/>
      <c r="LL5" s="116"/>
      <c r="LM5" s="116"/>
      <c r="LN5" s="116"/>
      <c r="LO5" s="116"/>
      <c r="LP5" s="116"/>
      <c r="LQ5" s="116"/>
      <c r="LR5" s="116"/>
      <c r="LS5" s="116"/>
      <c r="LT5" s="116"/>
      <c r="LU5" s="116"/>
      <c r="LV5" s="116"/>
      <c r="LW5" s="116"/>
      <c r="LX5" s="116"/>
      <c r="LY5" s="116"/>
      <c r="LZ5" s="116"/>
      <c r="MA5" s="116"/>
      <c r="MB5" s="116"/>
      <c r="MC5" s="116"/>
      <c r="MD5" s="116"/>
      <c r="ME5" s="116"/>
      <c r="MF5" s="116"/>
      <c r="MG5" s="116"/>
      <c r="MH5" s="116"/>
      <c r="MI5" s="116"/>
      <c r="MJ5" s="116"/>
      <c r="MK5" s="116"/>
      <c r="ML5" s="116"/>
      <c r="MM5" s="116"/>
      <c r="MN5" s="116"/>
      <c r="MO5" s="116"/>
      <c r="MP5" s="116"/>
      <c r="MQ5" s="116"/>
      <c r="MR5" s="116"/>
      <c r="MS5" s="116"/>
      <c r="MT5" s="116"/>
      <c r="MU5" s="116"/>
      <c r="MV5" s="116"/>
      <c r="MW5" s="116"/>
      <c r="MX5" s="116"/>
      <c r="MY5" s="116"/>
      <c r="MZ5" s="116"/>
      <c r="NA5" s="116"/>
      <c r="NB5" s="116"/>
      <c r="NC5" s="116"/>
      <c r="ND5" s="116"/>
      <c r="NE5" s="116"/>
      <c r="NF5" s="116"/>
      <c r="NG5" s="116"/>
      <c r="NH5" s="116"/>
      <c r="NI5" s="116"/>
      <c r="NJ5" s="116"/>
      <c r="NK5" s="116"/>
      <c r="NL5" s="116"/>
      <c r="NM5" s="116"/>
      <c r="NN5" s="116"/>
      <c r="NO5" s="116"/>
      <c r="NP5" s="116"/>
      <c r="NQ5" s="116"/>
      <c r="NR5" s="116"/>
      <c r="NS5" s="116"/>
      <c r="NT5" s="116"/>
      <c r="NU5" s="116"/>
      <c r="NV5" s="116"/>
      <c r="NW5" s="116"/>
      <c r="NX5" s="116"/>
      <c r="NY5" s="116"/>
      <c r="NZ5" s="116"/>
      <c r="OA5" s="116"/>
      <c r="OB5" s="116"/>
      <c r="OC5" s="116"/>
      <c r="OD5" s="116"/>
      <c r="OE5" s="116"/>
      <c r="OF5" s="116"/>
      <c r="OG5" s="116"/>
      <c r="OH5" s="116"/>
      <c r="OI5" s="116"/>
      <c r="OJ5" s="116"/>
      <c r="OK5" s="116"/>
      <c r="OL5" s="116"/>
      <c r="OM5" s="116"/>
      <c r="ON5" s="116"/>
      <c r="OO5" s="116"/>
      <c r="OP5" s="116"/>
      <c r="OQ5" s="116"/>
      <c r="OR5" s="116"/>
      <c r="OS5" s="116"/>
      <c r="OT5" s="116"/>
      <c r="OU5" s="116"/>
      <c r="OV5" s="116"/>
      <c r="OW5" s="116"/>
      <c r="OX5" s="116"/>
      <c r="OY5" s="116"/>
      <c r="OZ5" s="116"/>
      <c r="PA5" s="116"/>
      <c r="PB5" s="116"/>
      <c r="PC5" s="116"/>
      <c r="PD5" s="116"/>
      <c r="PE5" s="116"/>
      <c r="PF5" s="116"/>
      <c r="PG5" s="116"/>
      <c r="PH5" s="116"/>
      <c r="PI5" s="116"/>
      <c r="PJ5" s="116"/>
      <c r="PK5" s="116"/>
      <c r="PL5" s="116"/>
      <c r="PM5" s="116"/>
      <c r="PN5" s="116"/>
      <c r="PO5" s="116"/>
      <c r="PP5" s="116"/>
      <c r="PQ5" s="116"/>
      <c r="PR5" s="116"/>
      <c r="PS5" s="116"/>
      <c r="PT5" s="116"/>
      <c r="PU5" s="116"/>
      <c r="PV5" s="116"/>
      <c r="PW5" s="116"/>
      <c r="PX5" s="116"/>
      <c r="PY5" s="116"/>
      <c r="PZ5" s="116"/>
      <c r="QA5" s="116"/>
      <c r="QB5" s="116"/>
      <c r="QC5" s="116"/>
      <c r="QD5" s="116"/>
      <c r="QE5" s="116"/>
      <c r="QF5" s="116"/>
      <c r="QG5" s="116"/>
      <c r="QH5" s="116"/>
      <c r="QI5" s="116"/>
      <c r="QJ5" s="116"/>
      <c r="QK5" s="116"/>
    </row>
    <row r="6" spans="1:453" s="116" customFormat="1" x14ac:dyDescent="0.2">
      <c r="A6" s="192"/>
      <c r="B6" s="205"/>
      <c r="C6" s="206"/>
      <c r="D6" s="193"/>
      <c r="E6" s="193"/>
      <c r="F6" s="194"/>
      <c r="G6" s="195"/>
      <c r="H6" s="191"/>
      <c r="I6" s="187"/>
      <c r="J6" s="188"/>
      <c r="X6" s="116" t="e">
        <f>IF(#REF!="Yes",1,0)</f>
        <v>#REF!</v>
      </c>
      <c r="Y6" s="116" t="e">
        <f>IF(#REF!="Mod",1,0)</f>
        <v>#REF!</v>
      </c>
      <c r="Z6" s="116" t="e">
        <f>IF(#REF!="No",1,0)</f>
        <v>#REF!</v>
      </c>
      <c r="AA6" s="116" t="e">
        <f>IF(#REF!="??",1,0)</f>
        <v>#REF!</v>
      </c>
      <c r="AB6" s="116" t="e">
        <f>IF(#REF!="n/a",1,0)</f>
        <v>#REF!</v>
      </c>
    </row>
    <row r="7" spans="1:453" x14ac:dyDescent="0.2">
      <c r="A7" s="197"/>
      <c r="B7" s="45"/>
      <c r="C7" s="197"/>
    </row>
    <row r="8" spans="1:453" x14ac:dyDescent="0.2">
      <c r="A8" s="197"/>
      <c r="B8" s="45"/>
      <c r="C8" s="197"/>
    </row>
    <row r="9" spans="1:453" x14ac:dyDescent="0.2">
      <c r="A9" s="197"/>
      <c r="B9" s="197"/>
      <c r="C9" s="197"/>
    </row>
    <row r="10" spans="1:453" x14ac:dyDescent="0.2">
      <c r="A10" s="197"/>
      <c r="B10" s="199"/>
      <c r="C10" s="197"/>
    </row>
    <row r="11" spans="1:453" x14ac:dyDescent="0.2">
      <c r="A11" s="197"/>
      <c r="B11" s="45"/>
      <c r="C11" s="197"/>
    </row>
    <row r="12" spans="1:453" x14ac:dyDescent="0.2">
      <c r="A12" s="197"/>
      <c r="B12" s="45"/>
      <c r="C12" s="197"/>
    </row>
    <row r="13" spans="1:453" x14ac:dyDescent="0.2">
      <c r="A13" s="197"/>
      <c r="B13" s="45"/>
      <c r="C13" s="197"/>
    </row>
    <row r="14" spans="1:453" x14ac:dyDescent="0.2">
      <c r="A14" s="197"/>
      <c r="B14" s="45"/>
      <c r="C14" s="197"/>
    </row>
    <row r="15" spans="1:453" x14ac:dyDescent="0.2">
      <c r="A15" s="197"/>
      <c r="B15" s="45"/>
      <c r="C15" s="197"/>
    </row>
    <row r="16" spans="1:453" x14ac:dyDescent="0.2">
      <c r="A16" s="197"/>
      <c r="B16" s="45"/>
      <c r="C16" s="197"/>
    </row>
    <row r="17" spans="1:3" x14ac:dyDescent="0.2">
      <c r="A17" s="197"/>
      <c r="B17" s="45"/>
      <c r="C17" s="197"/>
    </row>
    <row r="24" spans="1:3" x14ac:dyDescent="0.2">
      <c r="B24" s="198"/>
    </row>
    <row r="25" spans="1:3" x14ac:dyDescent="0.2">
      <c r="B25" s="198"/>
    </row>
    <row r="26" spans="1:3" x14ac:dyDescent="0.2">
      <c r="B26" s="198"/>
    </row>
  </sheetData>
  <mergeCells count="1">
    <mergeCell ref="A3:J3"/>
  </mergeCells>
  <conditionalFormatting sqref="B11:B17 B7:B8">
    <cfRule type="cellIs" dxfId="4" priority="10" stopIfTrue="1" operator="equal">
      <formula>"No"</formula>
    </cfRule>
  </conditionalFormatting>
  <conditionalFormatting sqref="B24:B25">
    <cfRule type="cellIs" dxfId="3" priority="9" operator="greaterThan">
      <formula>0.1</formula>
    </cfRule>
  </conditionalFormatting>
  <conditionalFormatting sqref="B26">
    <cfRule type="cellIs" dxfId="2" priority="8"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extLst>
    <ext xmlns:x14="http://schemas.microsoft.com/office/spreadsheetml/2009/9/main" uri="{78C0D931-6437-407d-A8EE-F0AAD7539E65}">
      <x14:conditionalFormattings>
        <x14:conditionalFormatting xmlns:xm="http://schemas.microsoft.com/office/excel/2006/main">
          <x14:cfRule type="expression" priority="11" stopIfTrue="1" id="{F9D9DC3C-94A0-47B7-89E9-35AACADDF571}">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B11:B17 B7:B8</xm:sqref>
        </x14:conditionalFormatting>
        <x14:conditionalFormatting xmlns:xm="http://schemas.microsoft.com/office/excel/2006/main">
          <x14:cfRule type="expression" priority="13" stopIfTrue="1" id="{953F7B82-2C7F-4A84-8641-7C4C761D5B36}">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4"/>
  <sheetViews>
    <sheetView zoomScale="125" zoomScaleNormal="125" workbookViewId="0">
      <selection activeCell="C68" sqref="C68"/>
    </sheetView>
  </sheetViews>
  <sheetFormatPr defaultRowHeight="12.75" x14ac:dyDescent="0.2"/>
  <sheetData>
    <row r="1" spans="2:7" x14ac:dyDescent="0.2">
      <c r="F1" s="105" t="s">
        <v>315</v>
      </c>
      <c r="G1" s="105" t="s">
        <v>314</v>
      </c>
    </row>
    <row r="2" spans="2:7" x14ac:dyDescent="0.2">
      <c r="B2" s="84" t="s">
        <v>274</v>
      </c>
    </row>
    <row r="4" spans="2:7" x14ac:dyDescent="0.2">
      <c r="C4" s="84" t="s">
        <v>278</v>
      </c>
    </row>
    <row r="5" spans="2:7" x14ac:dyDescent="0.2">
      <c r="B5" t="s">
        <v>315</v>
      </c>
      <c r="D5" t="s">
        <v>282</v>
      </c>
    </row>
    <row r="6" spans="2:7" x14ac:dyDescent="0.2">
      <c r="B6" t="s">
        <v>315</v>
      </c>
      <c r="D6" t="s">
        <v>283</v>
      </c>
    </row>
    <row r="7" spans="2:7" ht="13.5" customHeight="1" x14ac:dyDescent="0.2">
      <c r="B7" t="s">
        <v>315</v>
      </c>
      <c r="D7" t="s">
        <v>275</v>
      </c>
    </row>
    <row r="8" spans="2:7" ht="13.5" customHeight="1" x14ac:dyDescent="0.2">
      <c r="B8" t="s">
        <v>315</v>
      </c>
      <c r="D8" t="s">
        <v>284</v>
      </c>
    </row>
    <row r="9" spans="2:7" ht="13.5" customHeight="1" x14ac:dyDescent="0.2">
      <c r="B9" t="s">
        <v>315</v>
      </c>
      <c r="D9" t="s">
        <v>305</v>
      </c>
    </row>
    <row r="10" spans="2:7" x14ac:dyDescent="0.2">
      <c r="B10" t="s">
        <v>315</v>
      </c>
      <c r="D10" t="s">
        <v>276</v>
      </c>
    </row>
    <row r="11" spans="2:7" x14ac:dyDescent="0.2">
      <c r="B11" t="s">
        <v>315</v>
      </c>
      <c r="D11" t="s">
        <v>281</v>
      </c>
    </row>
    <row r="12" spans="2:7" x14ac:dyDescent="0.2">
      <c r="B12" t="s">
        <v>315</v>
      </c>
      <c r="E12" t="s">
        <v>277</v>
      </c>
    </row>
    <row r="15" spans="2:7" x14ac:dyDescent="0.2">
      <c r="C15" s="84" t="s">
        <v>441</v>
      </c>
    </row>
    <row r="16" spans="2:7" x14ac:dyDescent="0.2">
      <c r="B16" t="s">
        <v>315</v>
      </c>
      <c r="D16" t="s">
        <v>279</v>
      </c>
    </row>
    <row r="17" spans="2:5" x14ac:dyDescent="0.2">
      <c r="B17" t="s">
        <v>315</v>
      </c>
      <c r="D17" t="s">
        <v>280</v>
      </c>
    </row>
    <row r="20" spans="2:5" x14ac:dyDescent="0.2">
      <c r="C20" s="84" t="s">
        <v>285</v>
      </c>
    </row>
    <row r="21" spans="2:5" x14ac:dyDescent="0.2">
      <c r="B21" t="s">
        <v>315</v>
      </c>
      <c r="D21" t="s">
        <v>301</v>
      </c>
    </row>
    <row r="22" spans="2:5" x14ac:dyDescent="0.2">
      <c r="B22" t="s">
        <v>315</v>
      </c>
      <c r="D22" t="s">
        <v>288</v>
      </c>
    </row>
    <row r="23" spans="2:5" x14ac:dyDescent="0.2">
      <c r="B23" t="s">
        <v>315</v>
      </c>
      <c r="E23" t="s">
        <v>286</v>
      </c>
    </row>
    <row r="24" spans="2:5" x14ac:dyDescent="0.2">
      <c r="B24" t="s">
        <v>315</v>
      </c>
      <c r="E24" t="s">
        <v>287</v>
      </c>
    </row>
    <row r="25" spans="2:5" x14ac:dyDescent="0.2">
      <c r="B25" t="s">
        <v>315</v>
      </c>
      <c r="D25" t="s">
        <v>289</v>
      </c>
    </row>
    <row r="26" spans="2:5" x14ac:dyDescent="0.2">
      <c r="B26" t="s">
        <v>315</v>
      </c>
      <c r="D26" t="s">
        <v>293</v>
      </c>
    </row>
    <row r="27" spans="2:5" x14ac:dyDescent="0.2">
      <c r="B27" t="s">
        <v>315</v>
      </c>
      <c r="D27" s="104" t="s">
        <v>302</v>
      </c>
    </row>
    <row r="28" spans="2:5" x14ac:dyDescent="0.2">
      <c r="D28" s="104"/>
    </row>
    <row r="30" spans="2:5" x14ac:dyDescent="0.2">
      <c r="C30" s="84" t="s">
        <v>300</v>
      </c>
    </row>
    <row r="31" spans="2:5" x14ac:dyDescent="0.2">
      <c r="B31" t="s">
        <v>315</v>
      </c>
      <c r="D31" t="s">
        <v>290</v>
      </c>
    </row>
    <row r="32" spans="2:5" x14ac:dyDescent="0.2">
      <c r="B32" t="s">
        <v>315</v>
      </c>
      <c r="D32" t="s">
        <v>291</v>
      </c>
    </row>
    <row r="33" spans="2:5" x14ac:dyDescent="0.2">
      <c r="B33" t="s">
        <v>315</v>
      </c>
      <c r="D33" t="s">
        <v>292</v>
      </c>
    </row>
    <row r="34" spans="2:5" x14ac:dyDescent="0.2">
      <c r="B34" t="s">
        <v>315</v>
      </c>
      <c r="D34" t="s">
        <v>303</v>
      </c>
    </row>
    <row r="35" spans="2:5" x14ac:dyDescent="0.2">
      <c r="B35" t="s">
        <v>315</v>
      </c>
      <c r="D35" t="s">
        <v>317</v>
      </c>
    </row>
    <row r="36" spans="2:5" x14ac:dyDescent="0.2">
      <c r="C36" t="s">
        <v>315</v>
      </c>
      <c r="E36" s="68" t="s">
        <v>323</v>
      </c>
    </row>
    <row r="37" spans="2:5" x14ac:dyDescent="0.2">
      <c r="C37" t="s">
        <v>315</v>
      </c>
      <c r="E37" t="s">
        <v>316</v>
      </c>
    </row>
    <row r="38" spans="2:5" x14ac:dyDescent="0.2">
      <c r="B38" t="s">
        <v>315</v>
      </c>
    </row>
    <row r="39" spans="2:5" x14ac:dyDescent="0.2">
      <c r="B39" t="s">
        <v>315</v>
      </c>
      <c r="D39" t="s">
        <v>318</v>
      </c>
    </row>
    <row r="41" spans="2:5" x14ac:dyDescent="0.2">
      <c r="C41" s="84" t="s">
        <v>297</v>
      </c>
    </row>
    <row r="42" spans="2:5" x14ac:dyDescent="0.2">
      <c r="B42" t="s">
        <v>315</v>
      </c>
      <c r="D42" t="s">
        <v>437</v>
      </c>
    </row>
    <row r="43" spans="2:5" x14ac:dyDescent="0.2">
      <c r="B43" t="s">
        <v>315</v>
      </c>
      <c r="E43" t="s">
        <v>296</v>
      </c>
    </row>
    <row r="44" spans="2:5" x14ac:dyDescent="0.2">
      <c r="B44" t="s">
        <v>315</v>
      </c>
      <c r="D44" t="s">
        <v>298</v>
      </c>
    </row>
    <row r="45" spans="2:5" x14ac:dyDescent="0.2">
      <c r="B45" t="s">
        <v>315</v>
      </c>
      <c r="D45" t="s">
        <v>295</v>
      </c>
    </row>
    <row r="46" spans="2:5" x14ac:dyDescent="0.2">
      <c r="C46" t="s">
        <v>315</v>
      </c>
      <c r="E46" t="s">
        <v>320</v>
      </c>
    </row>
    <row r="47" spans="2:5" x14ac:dyDescent="0.2">
      <c r="B47" t="s">
        <v>315</v>
      </c>
      <c r="D47" t="s">
        <v>294</v>
      </c>
    </row>
    <row r="48" spans="2:5" x14ac:dyDescent="0.2">
      <c r="C48" t="s">
        <v>315</v>
      </c>
      <c r="E48" t="s">
        <v>321</v>
      </c>
    </row>
    <row r="49" spans="2:5" x14ac:dyDescent="0.2">
      <c r="B49" t="s">
        <v>315</v>
      </c>
      <c r="D49" t="s">
        <v>299</v>
      </c>
    </row>
    <row r="50" spans="2:5" x14ac:dyDescent="0.2">
      <c r="C50" t="s">
        <v>315</v>
      </c>
      <c r="E50" t="s">
        <v>322</v>
      </c>
    </row>
    <row r="51" spans="2:5" x14ac:dyDescent="0.2">
      <c r="B51" t="s">
        <v>315</v>
      </c>
      <c r="D51" t="s">
        <v>319</v>
      </c>
    </row>
    <row r="54" spans="2:5" x14ac:dyDescent="0.2">
      <c r="C54" s="84" t="s">
        <v>309</v>
      </c>
    </row>
    <row r="55" spans="2:5" x14ac:dyDescent="0.2">
      <c r="B55" t="s">
        <v>315</v>
      </c>
      <c r="D55" t="s">
        <v>310</v>
      </c>
    </row>
    <row r="56" spans="2:5" x14ac:dyDescent="0.2">
      <c r="B56" t="s">
        <v>315</v>
      </c>
      <c r="D56" t="s">
        <v>312</v>
      </c>
    </row>
    <row r="57" spans="2:5" x14ac:dyDescent="0.2">
      <c r="B57" t="s">
        <v>315</v>
      </c>
      <c r="D57" t="s">
        <v>311</v>
      </c>
    </row>
    <row r="58" spans="2:5" x14ac:dyDescent="0.2">
      <c r="B58" t="s">
        <v>315</v>
      </c>
      <c r="D58" t="s">
        <v>313</v>
      </c>
    </row>
    <row r="61" spans="2:5" x14ac:dyDescent="0.2">
      <c r="C61" s="222" t="s">
        <v>307</v>
      </c>
    </row>
    <row r="62" spans="2:5" x14ac:dyDescent="0.2">
      <c r="B62" t="s">
        <v>315</v>
      </c>
      <c r="D62" t="s">
        <v>304</v>
      </c>
    </row>
    <row r="63" spans="2:5" x14ac:dyDescent="0.2">
      <c r="B63" t="s">
        <v>315</v>
      </c>
      <c r="D63" t="s">
        <v>306</v>
      </c>
    </row>
    <row r="64" spans="2:5" x14ac:dyDescent="0.2">
      <c r="B64" t="s">
        <v>315</v>
      </c>
      <c r="D64" t="s">
        <v>308</v>
      </c>
    </row>
  </sheetData>
  <dataValidations count="1">
    <dataValidation type="list" allowBlank="1" showInputMessage="1" showErrorMessage="1" sqref="C36:C37 B5:B64 C46 C48 C50">
      <formula1>$F$1:$G$1</formula1>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workbookViewId="0">
      <selection activeCell="C4" sqref="C4"/>
    </sheetView>
  </sheetViews>
  <sheetFormatPr defaultRowHeight="12.75" x14ac:dyDescent="0.2"/>
  <cols>
    <col min="1" max="1" width="5.85546875" customWidth="1"/>
    <col min="2" max="2" width="27.140625" customWidth="1"/>
    <col min="3" max="3" width="5.28515625" customWidth="1"/>
    <col min="4" max="5" width="7.28515625" customWidth="1"/>
    <col min="6" max="6" width="7.42578125" customWidth="1"/>
    <col min="7" max="7" width="4.85546875" customWidth="1"/>
    <col min="8" max="8" width="6.42578125" customWidth="1"/>
    <col min="9" max="9" width="5" customWidth="1"/>
    <col min="10" max="10" width="4.5703125" customWidth="1"/>
    <col min="11" max="11" width="9" customWidth="1"/>
    <col min="12" max="12" width="4.140625" customWidth="1"/>
    <col min="13" max="13" width="6.7109375" customWidth="1"/>
    <col min="14" max="14" width="6.42578125" customWidth="1"/>
    <col min="15" max="15" width="4.5703125" customWidth="1"/>
    <col min="16" max="16" width="6.42578125" customWidth="1"/>
    <col min="17" max="17" width="5.42578125" customWidth="1"/>
    <col min="18" max="18" width="5.5703125" customWidth="1"/>
    <col min="19" max="19" width="6.42578125" customWidth="1"/>
    <col min="20" max="20" width="6.85546875" customWidth="1"/>
    <col min="21" max="21" width="6.5703125" customWidth="1"/>
    <col min="22" max="22" width="7.28515625" customWidth="1"/>
    <col min="23" max="23" width="6.140625" customWidth="1"/>
    <col min="24" max="24" width="5.5703125" customWidth="1"/>
    <col min="25" max="25" width="5.28515625" customWidth="1"/>
    <col min="26" max="26" width="8.7109375" customWidth="1"/>
    <col min="27" max="27" width="10.85546875" customWidth="1"/>
    <col min="28" max="28" width="7.85546875" customWidth="1"/>
  </cols>
  <sheetData>
    <row r="1" spans="1:30" ht="13.5" thickBot="1" x14ac:dyDescent="0.25"/>
    <row r="2" spans="1:30" ht="77.25" customHeight="1" thickBot="1" x14ac:dyDescent="0.25">
      <c r="B2" s="107" t="s">
        <v>403</v>
      </c>
      <c r="C2" s="108" t="s">
        <v>224</v>
      </c>
      <c r="D2" s="109" t="s">
        <v>133</v>
      </c>
      <c r="E2" s="109" t="s">
        <v>225</v>
      </c>
      <c r="F2" s="110" t="s">
        <v>134</v>
      </c>
      <c r="G2" s="108" t="s">
        <v>124</v>
      </c>
      <c r="H2" s="109" t="s">
        <v>121</v>
      </c>
      <c r="I2" s="109" t="s">
        <v>118</v>
      </c>
      <c r="J2" s="109" t="s">
        <v>119</v>
      </c>
      <c r="K2" s="109" t="s">
        <v>324</v>
      </c>
      <c r="L2" s="110" t="s">
        <v>120</v>
      </c>
      <c r="M2" s="108" t="s">
        <v>143</v>
      </c>
      <c r="N2" s="110" t="s">
        <v>144</v>
      </c>
      <c r="O2" s="108" t="s">
        <v>148</v>
      </c>
      <c r="P2" s="109" t="s">
        <v>226</v>
      </c>
      <c r="Q2" s="109" t="s">
        <v>325</v>
      </c>
      <c r="R2" s="109" t="s">
        <v>326</v>
      </c>
      <c r="S2" s="109" t="s">
        <v>147</v>
      </c>
      <c r="T2" s="110" t="s">
        <v>222</v>
      </c>
      <c r="U2" s="108" t="s">
        <v>327</v>
      </c>
      <c r="V2" s="110" t="s">
        <v>123</v>
      </c>
      <c r="W2" s="111" t="s">
        <v>328</v>
      </c>
      <c r="X2" s="112" t="s">
        <v>329</v>
      </c>
      <c r="Y2" s="112" t="s">
        <v>157</v>
      </c>
      <c r="Z2" s="112" t="s">
        <v>330</v>
      </c>
      <c r="AA2" s="113" t="s">
        <v>159</v>
      </c>
      <c r="AB2" s="108" t="s">
        <v>331</v>
      </c>
      <c r="AC2" s="110" t="s">
        <v>332</v>
      </c>
      <c r="AD2" s="114"/>
    </row>
    <row r="3" spans="1:30" ht="19.5" customHeight="1" thickBot="1" x14ac:dyDescent="0.25">
      <c r="B3" s="115"/>
      <c r="C3" s="303" t="s">
        <v>93</v>
      </c>
      <c r="D3" s="304"/>
      <c r="E3" s="304"/>
      <c r="F3" s="305"/>
      <c r="G3" s="303" t="s">
        <v>92</v>
      </c>
      <c r="H3" s="304"/>
      <c r="I3" s="304"/>
      <c r="J3" s="304"/>
      <c r="K3" s="306"/>
      <c r="L3" s="306"/>
      <c r="M3" s="307" t="s">
        <v>96</v>
      </c>
      <c r="N3" s="308"/>
      <c r="O3" s="301" t="s">
        <v>98</v>
      </c>
      <c r="P3" s="309"/>
      <c r="Q3" s="309"/>
      <c r="R3" s="309"/>
      <c r="S3" s="309"/>
      <c r="T3" s="310"/>
      <c r="U3" s="311" t="s">
        <v>333</v>
      </c>
      <c r="V3" s="312"/>
      <c r="W3" s="301" t="s">
        <v>20</v>
      </c>
      <c r="X3" s="313"/>
      <c r="Y3" s="313"/>
      <c r="Z3" s="313"/>
      <c r="AA3" s="314"/>
      <c r="AB3" s="301" t="s">
        <v>207</v>
      </c>
      <c r="AC3" s="302"/>
      <c r="AD3" s="116"/>
    </row>
    <row r="4" spans="1:30" ht="13.5" thickBot="1" x14ac:dyDescent="0.25">
      <c r="B4" s="117" t="s">
        <v>334</v>
      </c>
      <c r="C4" s="118" t="s">
        <v>361</v>
      </c>
      <c r="D4" s="119"/>
      <c r="E4" s="119"/>
      <c r="F4" s="120"/>
      <c r="G4" s="121"/>
      <c r="H4" s="122"/>
      <c r="I4" s="122"/>
      <c r="J4" s="122"/>
      <c r="K4" s="122"/>
      <c r="L4" s="123"/>
      <c r="M4" s="124"/>
      <c r="N4" s="120"/>
      <c r="O4" s="124"/>
      <c r="P4" s="119"/>
      <c r="Q4" s="119"/>
      <c r="R4" s="119"/>
      <c r="S4" s="119"/>
      <c r="T4" s="120"/>
      <c r="U4" s="124"/>
      <c r="V4" s="120"/>
      <c r="W4" s="118"/>
      <c r="X4" s="119"/>
      <c r="Y4" s="119"/>
      <c r="Z4" s="119"/>
      <c r="AA4" s="120"/>
      <c r="AB4" s="124"/>
      <c r="AC4" s="120"/>
    </row>
    <row r="5" spans="1:30" ht="13.5" thickBot="1" x14ac:dyDescent="0.25">
      <c r="B5" s="125" t="s">
        <v>335</v>
      </c>
      <c r="C5" s="126"/>
      <c r="D5" s="127" t="s">
        <v>361</v>
      </c>
      <c r="E5" s="127" t="s">
        <v>361</v>
      </c>
      <c r="F5" s="128"/>
      <c r="G5" s="129"/>
      <c r="H5" s="130"/>
      <c r="I5" s="127"/>
      <c r="J5" s="127"/>
      <c r="K5" s="127"/>
      <c r="L5" s="131"/>
      <c r="M5" s="126"/>
      <c r="N5" s="128"/>
      <c r="O5" s="126"/>
      <c r="P5" s="130"/>
      <c r="Q5" s="130"/>
      <c r="R5" s="130"/>
      <c r="S5" s="130"/>
      <c r="T5" s="128"/>
      <c r="U5" s="126"/>
      <c r="V5" s="128"/>
      <c r="W5" s="126"/>
      <c r="X5" s="130"/>
      <c r="Y5" s="130"/>
      <c r="Z5" s="130"/>
      <c r="AA5" s="132"/>
      <c r="AB5" s="133"/>
      <c r="AC5" s="132"/>
    </row>
    <row r="6" spans="1:30" ht="26.25" thickBot="1" x14ac:dyDescent="0.25">
      <c r="B6" s="134" t="s">
        <v>336</v>
      </c>
      <c r="C6" s="135"/>
      <c r="D6" s="136" t="s">
        <v>361</v>
      </c>
      <c r="E6" s="137"/>
      <c r="F6" s="138" t="s">
        <v>361</v>
      </c>
      <c r="G6" s="139"/>
      <c r="H6" s="137"/>
      <c r="I6" s="136"/>
      <c r="J6" s="136"/>
      <c r="K6" s="136"/>
      <c r="L6" s="140"/>
      <c r="M6" s="135"/>
      <c r="N6" s="141"/>
      <c r="O6" s="135"/>
      <c r="P6" s="137"/>
      <c r="Q6" s="137"/>
      <c r="R6" s="137"/>
      <c r="S6" s="137"/>
      <c r="T6" s="141"/>
      <c r="U6" s="135"/>
      <c r="V6" s="141"/>
      <c r="W6" s="135"/>
      <c r="X6" s="137"/>
      <c r="Y6" s="137"/>
      <c r="Z6" s="137"/>
      <c r="AA6" s="141"/>
      <c r="AB6" s="135"/>
      <c r="AC6" s="141"/>
    </row>
    <row r="7" spans="1:30" ht="13.5" thickBot="1" x14ac:dyDescent="0.25">
      <c r="B7" s="125" t="s">
        <v>337</v>
      </c>
      <c r="C7" s="126"/>
      <c r="D7" s="127" t="s">
        <v>361</v>
      </c>
      <c r="E7" s="127" t="s">
        <v>361</v>
      </c>
      <c r="F7" s="128" t="s">
        <v>361</v>
      </c>
      <c r="G7" s="129"/>
      <c r="H7" s="130"/>
      <c r="I7" s="127"/>
      <c r="J7" s="127"/>
      <c r="K7" s="130"/>
      <c r="L7" s="131"/>
      <c r="M7" s="126"/>
      <c r="N7" s="128"/>
      <c r="O7" s="126"/>
      <c r="P7" s="130"/>
      <c r="Q7" s="130"/>
      <c r="R7" s="130"/>
      <c r="S7" s="130"/>
      <c r="T7" s="128"/>
      <c r="U7" s="126"/>
      <c r="V7" s="128"/>
      <c r="W7" s="126"/>
      <c r="X7" s="130"/>
      <c r="Y7" s="130"/>
      <c r="Z7" s="130"/>
      <c r="AA7" s="128"/>
      <c r="AB7" s="126"/>
      <c r="AC7" s="128"/>
    </row>
    <row r="8" spans="1:30" ht="26.25" thickBot="1" x14ac:dyDescent="0.25">
      <c r="B8" s="134" t="s">
        <v>338</v>
      </c>
      <c r="C8" s="135"/>
      <c r="D8" s="137" t="s">
        <v>361</v>
      </c>
      <c r="E8" s="136" t="s">
        <v>361</v>
      </c>
      <c r="F8" s="138" t="s">
        <v>361</v>
      </c>
      <c r="G8" s="139"/>
      <c r="H8" s="137"/>
      <c r="I8" s="136"/>
      <c r="J8" s="136"/>
      <c r="K8" s="136"/>
      <c r="L8" s="142" t="s">
        <v>361</v>
      </c>
      <c r="M8" s="143" t="s">
        <v>361</v>
      </c>
      <c r="N8" s="138" t="s">
        <v>361</v>
      </c>
      <c r="O8" s="143" t="s">
        <v>361</v>
      </c>
      <c r="P8" s="136" t="s">
        <v>361</v>
      </c>
      <c r="Q8" s="137"/>
      <c r="R8" s="137"/>
      <c r="S8" s="137"/>
      <c r="T8" s="141"/>
      <c r="U8" s="135"/>
      <c r="V8" s="141"/>
      <c r="W8" s="143" t="s">
        <v>361</v>
      </c>
      <c r="X8" s="137"/>
      <c r="Y8" s="137"/>
      <c r="Z8" s="136" t="s">
        <v>361</v>
      </c>
      <c r="AA8" s="141"/>
      <c r="AB8" s="135"/>
      <c r="AC8" s="141"/>
    </row>
    <row r="9" spans="1:30" ht="27" thickTop="1" thickBot="1" x14ac:dyDescent="0.25">
      <c r="B9" s="144" t="s">
        <v>339</v>
      </c>
      <c r="C9" s="145"/>
      <c r="D9" s="146"/>
      <c r="E9" s="146"/>
      <c r="F9" s="147"/>
      <c r="G9" s="148" t="s">
        <v>361</v>
      </c>
      <c r="H9" s="149"/>
      <c r="I9" s="149"/>
      <c r="J9" s="149"/>
      <c r="K9" s="149"/>
      <c r="L9" s="150"/>
      <c r="M9" s="151"/>
      <c r="N9" s="152"/>
      <c r="O9" s="151"/>
      <c r="P9" s="149"/>
      <c r="Q9" s="149"/>
      <c r="R9" s="149"/>
      <c r="S9" s="149"/>
      <c r="T9" s="152"/>
      <c r="U9" s="151"/>
      <c r="V9" s="152"/>
      <c r="W9" s="151"/>
      <c r="X9" s="149"/>
      <c r="Y9" s="149"/>
      <c r="Z9" s="149"/>
      <c r="AA9" s="152"/>
      <c r="AB9" s="151"/>
      <c r="AC9" s="152"/>
    </row>
    <row r="10" spans="1:30" ht="13.5" thickBot="1" x14ac:dyDescent="0.25">
      <c r="A10" s="71"/>
      <c r="B10" s="134" t="s">
        <v>340</v>
      </c>
      <c r="C10" s="153"/>
      <c r="D10" s="154"/>
      <c r="E10" s="154"/>
      <c r="F10" s="155"/>
      <c r="G10" s="139" t="s">
        <v>361</v>
      </c>
      <c r="H10" s="137"/>
      <c r="I10" s="137"/>
      <c r="J10" s="137"/>
      <c r="K10" s="137"/>
      <c r="L10" s="140"/>
      <c r="M10" s="135"/>
      <c r="N10" s="141"/>
      <c r="O10" s="135"/>
      <c r="P10" s="137"/>
      <c r="Q10" s="137"/>
      <c r="R10" s="137"/>
      <c r="S10" s="137"/>
      <c r="T10" s="141"/>
      <c r="U10" s="135"/>
      <c r="V10" s="141"/>
      <c r="W10" s="135"/>
      <c r="X10" s="137"/>
      <c r="Y10" s="137"/>
      <c r="Z10" s="137"/>
      <c r="AA10" s="141"/>
      <c r="AB10" s="135"/>
      <c r="AC10" s="141"/>
    </row>
    <row r="11" spans="1:30" ht="13.5" thickBot="1" x14ac:dyDescent="0.25">
      <c r="B11" s="125" t="s">
        <v>341</v>
      </c>
      <c r="C11" s="156"/>
      <c r="D11" s="157"/>
      <c r="E11" s="157"/>
      <c r="F11" s="158"/>
      <c r="G11" s="129" t="s">
        <v>361</v>
      </c>
      <c r="H11" s="130" t="s">
        <v>361</v>
      </c>
      <c r="I11" s="127"/>
      <c r="J11" s="127"/>
      <c r="K11" s="127"/>
      <c r="L11" s="131"/>
      <c r="M11" s="126"/>
      <c r="N11" s="128"/>
      <c r="O11" s="126"/>
      <c r="P11" s="130"/>
      <c r="Q11" s="130"/>
      <c r="R11" s="130"/>
      <c r="S11" s="130"/>
      <c r="T11" s="128"/>
      <c r="U11" s="126"/>
      <c r="V11" s="128"/>
      <c r="W11" s="126"/>
      <c r="X11" s="130"/>
      <c r="Y11" s="130"/>
      <c r="Z11" s="130"/>
      <c r="AA11" s="128"/>
      <c r="AB11" s="126"/>
      <c r="AC11" s="128"/>
    </row>
    <row r="12" spans="1:30" ht="13.5" thickBot="1" x14ac:dyDescent="0.25">
      <c r="B12" s="134" t="s">
        <v>342</v>
      </c>
      <c r="C12" s="153"/>
      <c r="D12" s="154"/>
      <c r="E12" s="154"/>
      <c r="F12" s="155"/>
      <c r="G12" s="139" t="s">
        <v>361</v>
      </c>
      <c r="H12" s="137"/>
      <c r="I12" s="136" t="s">
        <v>361</v>
      </c>
      <c r="J12" s="136" t="s">
        <v>361</v>
      </c>
      <c r="K12" s="136" t="s">
        <v>361</v>
      </c>
      <c r="L12" s="140"/>
      <c r="M12" s="135"/>
      <c r="N12" s="141"/>
      <c r="O12" s="135"/>
      <c r="P12" s="137"/>
      <c r="Q12" s="137"/>
      <c r="R12" s="137"/>
      <c r="S12" s="137"/>
      <c r="T12" s="141"/>
      <c r="U12" s="135"/>
      <c r="V12" s="141"/>
      <c r="W12" s="135"/>
      <c r="X12" s="137"/>
      <c r="Y12" s="137"/>
      <c r="Z12" s="137"/>
      <c r="AA12" s="141"/>
      <c r="AB12" s="135"/>
      <c r="AC12" s="141"/>
    </row>
    <row r="13" spans="1:30" ht="13.5" thickBot="1" x14ac:dyDescent="0.25">
      <c r="B13" s="125" t="s">
        <v>343</v>
      </c>
      <c r="C13" s="156"/>
      <c r="D13" s="157"/>
      <c r="E13" s="157"/>
      <c r="F13" s="158"/>
      <c r="G13" s="129" t="s">
        <v>361</v>
      </c>
      <c r="H13" s="130"/>
      <c r="I13" s="127" t="s">
        <v>361</v>
      </c>
      <c r="J13" s="127" t="s">
        <v>361</v>
      </c>
      <c r="K13" s="130" t="s">
        <v>361</v>
      </c>
      <c r="L13" s="131"/>
      <c r="M13" s="126"/>
      <c r="N13" s="128"/>
      <c r="O13" s="126"/>
      <c r="P13" s="130"/>
      <c r="Q13" s="130"/>
      <c r="R13" s="130"/>
      <c r="S13" s="130"/>
      <c r="T13" s="128"/>
      <c r="U13" s="126"/>
      <c r="V13" s="128"/>
      <c r="W13" s="126"/>
      <c r="X13" s="130"/>
      <c r="Y13" s="130"/>
      <c r="Z13" s="130"/>
      <c r="AA13" s="128"/>
      <c r="AB13" s="126"/>
      <c r="AC13" s="128"/>
    </row>
    <row r="14" spans="1:30" ht="13.5" thickBot="1" x14ac:dyDescent="0.25">
      <c r="B14" s="134" t="s">
        <v>344</v>
      </c>
      <c r="C14" s="153"/>
      <c r="D14" s="154"/>
      <c r="E14" s="154"/>
      <c r="F14" s="155"/>
      <c r="G14" s="159" t="s">
        <v>361</v>
      </c>
      <c r="H14" s="137"/>
      <c r="I14" s="136" t="s">
        <v>361</v>
      </c>
      <c r="J14" s="136" t="s">
        <v>361</v>
      </c>
      <c r="K14" s="137"/>
      <c r="L14" s="142"/>
      <c r="M14" s="143"/>
      <c r="N14" s="138"/>
      <c r="O14" s="143"/>
      <c r="P14" s="136"/>
      <c r="Q14" s="136"/>
      <c r="R14" s="136"/>
      <c r="S14" s="136"/>
      <c r="T14" s="141"/>
      <c r="U14" s="135"/>
      <c r="V14" s="141"/>
      <c r="W14" s="135"/>
      <c r="X14" s="137"/>
      <c r="Y14" s="137"/>
      <c r="Z14" s="137"/>
      <c r="AA14" s="141"/>
      <c r="AB14" s="135"/>
      <c r="AC14" s="141"/>
    </row>
    <row r="15" spans="1:30" ht="13.5" thickBot="1" x14ac:dyDescent="0.25">
      <c r="B15" s="125" t="s">
        <v>345</v>
      </c>
      <c r="C15" s="156"/>
      <c r="D15" s="157"/>
      <c r="E15" s="157"/>
      <c r="F15" s="158"/>
      <c r="G15" s="160"/>
      <c r="H15" s="130"/>
      <c r="I15" s="127" t="s">
        <v>361</v>
      </c>
      <c r="J15" s="127" t="s">
        <v>361</v>
      </c>
      <c r="K15" s="130"/>
      <c r="L15" s="161" t="s">
        <v>361</v>
      </c>
      <c r="M15" s="133"/>
      <c r="N15" s="132"/>
      <c r="O15" s="133"/>
      <c r="P15" s="127"/>
      <c r="Q15" s="127"/>
      <c r="R15" s="127"/>
      <c r="S15" s="127"/>
      <c r="T15" s="128"/>
      <c r="U15" s="126"/>
      <c r="V15" s="128"/>
      <c r="W15" s="126"/>
      <c r="X15" s="130"/>
      <c r="Y15" s="130"/>
      <c r="Z15" s="130"/>
      <c r="AA15" s="128"/>
      <c r="AB15" s="126"/>
      <c r="AC15" s="128"/>
    </row>
    <row r="16" spans="1:30" ht="13.5" thickBot="1" x14ac:dyDescent="0.25">
      <c r="B16" s="134" t="s">
        <v>346</v>
      </c>
      <c r="C16" s="153"/>
      <c r="D16" s="154"/>
      <c r="E16" s="154"/>
      <c r="F16" s="155"/>
      <c r="G16" s="159"/>
      <c r="H16" s="137"/>
      <c r="I16" s="137"/>
      <c r="J16" s="136" t="s">
        <v>361</v>
      </c>
      <c r="K16" s="137" t="s">
        <v>361</v>
      </c>
      <c r="L16" s="140" t="s">
        <v>361</v>
      </c>
      <c r="M16" s="135"/>
      <c r="N16" s="141"/>
      <c r="O16" s="143"/>
      <c r="P16" s="137"/>
      <c r="Q16" s="137"/>
      <c r="R16" s="137"/>
      <c r="S16" s="137"/>
      <c r="T16" s="141"/>
      <c r="U16" s="135"/>
      <c r="V16" s="141"/>
      <c r="W16" s="135"/>
      <c r="X16" s="137"/>
      <c r="Y16" s="137"/>
      <c r="Z16" s="137"/>
      <c r="AA16" s="141"/>
      <c r="AB16" s="135"/>
      <c r="AC16" s="141"/>
    </row>
    <row r="17" spans="1:29" ht="26.25" thickBot="1" x14ac:dyDescent="0.25">
      <c r="B17" s="125" t="s">
        <v>347</v>
      </c>
      <c r="C17" s="156"/>
      <c r="D17" s="157"/>
      <c r="E17" s="157"/>
      <c r="F17" s="158"/>
      <c r="G17" s="160"/>
      <c r="H17" s="130"/>
      <c r="I17" s="130"/>
      <c r="J17" s="130" t="s">
        <v>361</v>
      </c>
      <c r="K17" s="127"/>
      <c r="L17" s="131" t="s">
        <v>1</v>
      </c>
      <c r="M17" s="126"/>
      <c r="N17" s="128"/>
      <c r="O17" s="126" t="s">
        <v>361</v>
      </c>
      <c r="P17" s="130"/>
      <c r="Q17" s="130"/>
      <c r="R17" s="130"/>
      <c r="S17" s="130"/>
      <c r="T17" s="128"/>
      <c r="U17" s="126" t="s">
        <v>361</v>
      </c>
      <c r="V17" s="128"/>
      <c r="W17" s="126"/>
      <c r="X17" s="130"/>
      <c r="Y17" s="130"/>
      <c r="Z17" s="130"/>
      <c r="AA17" s="128"/>
      <c r="AB17" s="126"/>
      <c r="AC17" s="128"/>
    </row>
    <row r="18" spans="1:29" ht="13.5" thickBot="1" x14ac:dyDescent="0.25">
      <c r="B18" s="134" t="s">
        <v>348</v>
      </c>
      <c r="C18" s="153"/>
      <c r="D18" s="154"/>
      <c r="E18" s="154"/>
      <c r="F18" s="155"/>
      <c r="G18" s="159"/>
      <c r="H18" s="137"/>
      <c r="I18" s="137"/>
      <c r="J18" s="137"/>
      <c r="K18" s="136" t="s">
        <v>361</v>
      </c>
      <c r="L18" s="140"/>
      <c r="M18" s="135"/>
      <c r="N18" s="141"/>
      <c r="O18" s="135" t="s">
        <v>361</v>
      </c>
      <c r="P18" s="137"/>
      <c r="Q18" s="137"/>
      <c r="R18" s="137"/>
      <c r="S18" s="137"/>
      <c r="T18" s="141"/>
      <c r="U18" s="135"/>
      <c r="V18" s="141"/>
      <c r="W18" s="135"/>
      <c r="X18" s="137"/>
      <c r="Y18" s="137"/>
      <c r="Z18" s="137"/>
      <c r="AA18" s="141"/>
      <c r="AB18" s="135"/>
      <c r="AC18" s="141"/>
    </row>
    <row r="19" spans="1:29" ht="14.25" thickTop="1" thickBot="1" x14ac:dyDescent="0.25">
      <c r="B19" s="144" t="s">
        <v>349</v>
      </c>
      <c r="C19" s="145"/>
      <c r="D19" s="146"/>
      <c r="E19" s="146"/>
      <c r="F19" s="147"/>
      <c r="G19" s="148" t="s">
        <v>361</v>
      </c>
      <c r="H19" s="149"/>
      <c r="I19" s="149"/>
      <c r="J19" s="149" t="s">
        <v>361</v>
      </c>
      <c r="K19" s="149" t="s">
        <v>361</v>
      </c>
      <c r="L19" s="150"/>
      <c r="M19" s="151"/>
      <c r="N19" s="152"/>
      <c r="O19" s="151"/>
      <c r="P19" s="149"/>
      <c r="Q19" s="149"/>
      <c r="R19" s="149"/>
      <c r="S19" s="149"/>
      <c r="T19" s="152"/>
      <c r="U19" s="151"/>
      <c r="V19" s="152"/>
      <c r="W19" s="151"/>
      <c r="X19" s="149"/>
      <c r="Y19" s="149"/>
      <c r="Z19" s="149"/>
      <c r="AA19" s="152"/>
      <c r="AB19" s="151"/>
      <c r="AC19" s="152"/>
    </row>
    <row r="20" spans="1:29" ht="13.5" thickBot="1" x14ac:dyDescent="0.25">
      <c r="B20" s="134" t="s">
        <v>350</v>
      </c>
      <c r="C20" s="153"/>
      <c r="D20" s="154"/>
      <c r="E20" s="154"/>
      <c r="F20" s="155"/>
      <c r="G20" s="139"/>
      <c r="H20" s="137"/>
      <c r="I20" s="137"/>
      <c r="J20" s="137" t="s">
        <v>361</v>
      </c>
      <c r="K20" s="137" t="s">
        <v>361</v>
      </c>
      <c r="L20" s="140" t="s">
        <v>361</v>
      </c>
      <c r="M20" s="135"/>
      <c r="N20" s="141"/>
      <c r="O20" s="135"/>
      <c r="P20" s="137"/>
      <c r="Q20" s="137"/>
      <c r="R20" s="137"/>
      <c r="S20" s="137"/>
      <c r="T20" s="141"/>
      <c r="U20" s="135"/>
      <c r="V20" s="141"/>
      <c r="W20" s="135"/>
      <c r="X20" s="137"/>
      <c r="Y20" s="137"/>
      <c r="Z20" s="137"/>
      <c r="AA20" s="141"/>
      <c r="AB20" s="135"/>
      <c r="AC20" s="141"/>
    </row>
    <row r="21" spans="1:29" ht="14.25" thickTop="1" thickBot="1" x14ac:dyDescent="0.25">
      <c r="A21" s="68"/>
      <c r="B21" s="144" t="s">
        <v>97</v>
      </c>
      <c r="C21" s="145"/>
      <c r="D21" s="146"/>
      <c r="E21" s="146"/>
      <c r="F21" s="147"/>
      <c r="G21" s="148"/>
      <c r="H21" s="149"/>
      <c r="I21" s="149"/>
      <c r="J21" s="149"/>
      <c r="K21" s="149"/>
      <c r="L21" s="150"/>
      <c r="M21" s="151" t="s">
        <v>361</v>
      </c>
      <c r="N21" s="152" t="s">
        <v>361</v>
      </c>
      <c r="O21" s="151"/>
      <c r="P21" s="149"/>
      <c r="Q21" s="149"/>
      <c r="R21" s="149"/>
      <c r="S21" s="149"/>
      <c r="T21" s="152"/>
      <c r="U21" s="151"/>
      <c r="V21" s="152"/>
      <c r="W21" s="151"/>
      <c r="X21" s="149"/>
      <c r="Y21" s="149"/>
      <c r="Z21" s="149"/>
      <c r="AA21" s="152"/>
      <c r="AB21" s="151"/>
      <c r="AC21" s="152"/>
    </row>
    <row r="22" spans="1:29" ht="13.5" thickBot="1" x14ac:dyDescent="0.25">
      <c r="A22" s="68"/>
      <c r="B22" s="134" t="s">
        <v>243</v>
      </c>
      <c r="C22" s="153"/>
      <c r="D22" s="154"/>
      <c r="E22" s="154"/>
      <c r="F22" s="155"/>
      <c r="G22" s="139"/>
      <c r="H22" s="137"/>
      <c r="I22" s="137"/>
      <c r="J22" s="137"/>
      <c r="K22" s="137"/>
      <c r="L22" s="140"/>
      <c r="M22" s="135"/>
      <c r="N22" s="141" t="s">
        <v>361</v>
      </c>
      <c r="O22" s="135"/>
      <c r="P22" s="137"/>
      <c r="Q22" s="137"/>
      <c r="R22" s="137"/>
      <c r="S22" s="137"/>
      <c r="T22" s="141"/>
      <c r="U22" s="135"/>
      <c r="V22" s="141"/>
      <c r="W22" s="135"/>
      <c r="X22" s="137"/>
      <c r="Y22" s="137"/>
      <c r="Z22" s="137"/>
      <c r="AA22" s="141"/>
      <c r="AB22" s="135"/>
      <c r="AC22" s="141"/>
    </row>
    <row r="23" spans="1:29" ht="13.5" thickBot="1" x14ac:dyDescent="0.25">
      <c r="B23" s="125" t="s">
        <v>351</v>
      </c>
      <c r="C23" s="156"/>
      <c r="D23" s="157"/>
      <c r="E23" s="157"/>
      <c r="F23" s="158"/>
      <c r="G23" s="129"/>
      <c r="H23" s="130"/>
      <c r="I23" s="127"/>
      <c r="J23" s="127"/>
      <c r="K23" s="127"/>
      <c r="L23" s="131"/>
      <c r="M23" s="126" t="s">
        <v>361</v>
      </c>
      <c r="N23" s="128" t="s">
        <v>1</v>
      </c>
      <c r="O23" s="126"/>
      <c r="P23" s="130"/>
      <c r="Q23" s="130"/>
      <c r="R23" s="130"/>
      <c r="S23" s="130"/>
      <c r="T23" s="128" t="s">
        <v>361</v>
      </c>
      <c r="U23" s="126"/>
      <c r="V23" s="128"/>
      <c r="W23" s="126"/>
      <c r="X23" s="130"/>
      <c r="Y23" s="130"/>
      <c r="Z23" s="130"/>
      <c r="AA23" s="128"/>
      <c r="AB23" s="126"/>
      <c r="AC23" s="128"/>
    </row>
    <row r="24" spans="1:29" ht="13.5" thickBot="1" x14ac:dyDescent="0.25">
      <c r="B24" s="134" t="s">
        <v>352</v>
      </c>
      <c r="C24" s="153"/>
      <c r="D24" s="154"/>
      <c r="E24" s="154"/>
      <c r="F24" s="155"/>
      <c r="G24" s="139"/>
      <c r="H24" s="137"/>
      <c r="I24" s="136"/>
      <c r="J24" s="136"/>
      <c r="K24" s="136"/>
      <c r="L24" s="140"/>
      <c r="M24" s="135"/>
      <c r="N24" s="141"/>
      <c r="O24" s="135"/>
      <c r="P24" s="137"/>
      <c r="Q24" s="137"/>
      <c r="R24" s="137"/>
      <c r="S24" s="137"/>
      <c r="T24" s="141"/>
      <c r="U24" s="135"/>
      <c r="V24" s="141" t="s">
        <v>361</v>
      </c>
      <c r="W24" s="135"/>
      <c r="X24" s="137"/>
      <c r="Y24" s="137"/>
      <c r="Z24" s="137"/>
      <c r="AA24" s="141"/>
      <c r="AB24" s="135"/>
      <c r="AC24" s="141"/>
    </row>
    <row r="25" spans="1:29" ht="13.5" thickBot="1" x14ac:dyDescent="0.25">
      <c r="A25" s="68"/>
      <c r="B25" s="125" t="s">
        <v>353</v>
      </c>
      <c r="C25" s="156"/>
      <c r="D25" s="157"/>
      <c r="E25" s="157"/>
      <c r="F25" s="158"/>
      <c r="G25" s="129"/>
      <c r="H25" s="130"/>
      <c r="I25" s="127"/>
      <c r="J25" s="127"/>
      <c r="K25" s="130"/>
      <c r="L25" s="131"/>
      <c r="M25" s="126"/>
      <c r="N25" s="128"/>
      <c r="O25" s="126" t="s">
        <v>361</v>
      </c>
      <c r="P25" s="130"/>
      <c r="Q25" s="130"/>
      <c r="R25" s="130"/>
      <c r="S25" s="130"/>
      <c r="T25" s="128"/>
      <c r="U25" s="126"/>
      <c r="V25" s="128"/>
      <c r="W25" s="126"/>
      <c r="X25" s="130"/>
      <c r="Y25" s="130"/>
      <c r="Z25" s="130"/>
      <c r="AA25" s="128"/>
      <c r="AB25" s="126"/>
      <c r="AC25" s="128"/>
    </row>
    <row r="26" spans="1:29" ht="13.5" thickBot="1" x14ac:dyDescent="0.25">
      <c r="A26" s="68"/>
      <c r="B26" s="134" t="s">
        <v>354</v>
      </c>
      <c r="C26" s="153"/>
      <c r="D26" s="154"/>
      <c r="E26" s="154"/>
      <c r="F26" s="155"/>
      <c r="G26" s="159"/>
      <c r="H26" s="137"/>
      <c r="I26" s="136"/>
      <c r="J26" s="136"/>
      <c r="K26" s="137"/>
      <c r="L26" s="142"/>
      <c r="M26" s="143"/>
      <c r="N26" s="138"/>
      <c r="O26" s="143"/>
      <c r="P26" s="136" t="s">
        <v>361</v>
      </c>
      <c r="Q26" s="136"/>
      <c r="R26" s="136"/>
      <c r="S26" s="136"/>
      <c r="T26" s="141"/>
      <c r="U26" s="135"/>
      <c r="V26" s="141"/>
      <c r="W26" s="135"/>
      <c r="X26" s="137"/>
      <c r="Y26" s="137"/>
      <c r="Z26" s="137"/>
      <c r="AA26" s="141"/>
      <c r="AB26" s="135"/>
      <c r="AC26" s="141"/>
    </row>
    <row r="27" spans="1:29" ht="13.5" thickBot="1" x14ac:dyDescent="0.25">
      <c r="A27" s="68"/>
      <c r="B27" s="125" t="s">
        <v>355</v>
      </c>
      <c r="C27" s="156"/>
      <c r="D27" s="157"/>
      <c r="E27" s="157"/>
      <c r="F27" s="158"/>
      <c r="G27" s="160"/>
      <c r="H27" s="130"/>
      <c r="I27" s="127"/>
      <c r="J27" s="127"/>
      <c r="K27" s="130"/>
      <c r="L27" s="161"/>
      <c r="M27" s="133"/>
      <c r="N27" s="132"/>
      <c r="O27" s="133"/>
      <c r="P27" s="127"/>
      <c r="Q27" s="127" t="s">
        <v>361</v>
      </c>
      <c r="R27" s="127"/>
      <c r="S27" s="127"/>
      <c r="T27" s="128"/>
      <c r="U27" s="126"/>
      <c r="V27" s="128"/>
      <c r="W27" s="126"/>
      <c r="X27" s="130"/>
      <c r="Y27" s="130"/>
      <c r="Z27" s="130"/>
      <c r="AA27" s="128"/>
      <c r="AB27" s="126"/>
      <c r="AC27" s="128"/>
    </row>
    <row r="28" spans="1:29" ht="13.5" thickBot="1" x14ac:dyDescent="0.25">
      <c r="A28" s="68"/>
      <c r="B28" s="134" t="s">
        <v>245</v>
      </c>
      <c r="C28" s="153"/>
      <c r="D28" s="154"/>
      <c r="E28" s="154"/>
      <c r="F28" s="155"/>
      <c r="G28" s="159"/>
      <c r="H28" s="137"/>
      <c r="I28" s="137"/>
      <c r="J28" s="136"/>
      <c r="K28" s="137"/>
      <c r="L28" s="140"/>
      <c r="M28" s="135"/>
      <c r="N28" s="141"/>
      <c r="O28" s="143"/>
      <c r="P28" s="137"/>
      <c r="Q28" s="137"/>
      <c r="R28" s="137" t="s">
        <v>361</v>
      </c>
      <c r="S28" s="137" t="s">
        <v>361</v>
      </c>
      <c r="T28" s="141"/>
      <c r="U28" s="135"/>
      <c r="V28" s="141"/>
      <c r="W28" s="135"/>
      <c r="X28" s="137"/>
      <c r="Y28" s="137"/>
      <c r="Z28" s="137"/>
      <c r="AA28" s="141"/>
      <c r="AB28" s="135"/>
      <c r="AC28" s="141"/>
    </row>
    <row r="29" spans="1:29" ht="14.25" thickTop="1" thickBot="1" x14ac:dyDescent="0.25">
      <c r="B29" s="144" t="s">
        <v>356</v>
      </c>
      <c r="C29" s="145"/>
      <c r="D29" s="146"/>
      <c r="E29" s="146"/>
      <c r="F29" s="147"/>
      <c r="G29" s="148"/>
      <c r="H29" s="149"/>
      <c r="I29" s="149"/>
      <c r="J29" s="149"/>
      <c r="K29" s="149"/>
      <c r="L29" s="150"/>
      <c r="M29" s="151"/>
      <c r="N29" s="152"/>
      <c r="O29" s="151"/>
      <c r="P29" s="149"/>
      <c r="Q29" s="149"/>
      <c r="R29" s="149"/>
      <c r="S29" s="149" t="s">
        <v>361</v>
      </c>
      <c r="T29" s="152"/>
      <c r="U29" s="151"/>
      <c r="V29" s="152"/>
      <c r="W29" s="151"/>
      <c r="X29" s="149"/>
      <c r="Y29" s="149"/>
      <c r="Z29" s="149"/>
      <c r="AA29" s="152"/>
      <c r="AB29" s="151"/>
      <c r="AC29" s="152"/>
    </row>
    <row r="30" spans="1:29" ht="13.5" thickBot="1" x14ac:dyDescent="0.25">
      <c r="A30" s="71"/>
      <c r="B30" s="134" t="s">
        <v>160</v>
      </c>
      <c r="C30" s="153"/>
      <c r="D30" s="154"/>
      <c r="E30" s="154"/>
      <c r="F30" s="155"/>
      <c r="G30" s="139"/>
      <c r="H30" s="137"/>
      <c r="I30" s="137"/>
      <c r="J30" s="137"/>
      <c r="K30" s="137"/>
      <c r="L30" s="140"/>
      <c r="M30" s="135"/>
      <c r="N30" s="141"/>
      <c r="O30" s="135"/>
      <c r="P30" s="137"/>
      <c r="Q30" s="137"/>
      <c r="R30" s="137" t="s">
        <v>1</v>
      </c>
      <c r="S30" s="137" t="s">
        <v>1</v>
      </c>
      <c r="T30" s="141"/>
      <c r="U30" s="135"/>
      <c r="V30" s="141"/>
      <c r="W30" s="135" t="s">
        <v>361</v>
      </c>
      <c r="X30" s="137" t="s">
        <v>361</v>
      </c>
      <c r="Y30" s="137" t="s">
        <v>361</v>
      </c>
      <c r="Z30" s="137" t="s">
        <v>361</v>
      </c>
      <c r="AA30" s="141"/>
      <c r="AB30" s="135"/>
      <c r="AC30" s="141"/>
    </row>
    <row r="31" spans="1:29" ht="13.5" thickBot="1" x14ac:dyDescent="0.25">
      <c r="B31" s="125" t="s">
        <v>357</v>
      </c>
      <c r="C31" s="156"/>
      <c r="D31" s="157"/>
      <c r="E31" s="157"/>
      <c r="F31" s="158"/>
      <c r="G31" s="129"/>
      <c r="H31" s="130"/>
      <c r="I31" s="127"/>
      <c r="J31" s="127"/>
      <c r="K31" s="130"/>
      <c r="L31" s="131"/>
      <c r="M31" s="126"/>
      <c r="N31" s="128"/>
      <c r="O31" s="126"/>
      <c r="P31" s="130"/>
      <c r="Q31" s="130"/>
      <c r="R31" s="130"/>
      <c r="S31" s="130"/>
      <c r="T31" s="128"/>
      <c r="U31" s="126"/>
      <c r="V31" s="128"/>
      <c r="W31" s="126"/>
      <c r="X31" s="130"/>
      <c r="Y31" s="130"/>
      <c r="Z31" s="130"/>
      <c r="AA31" s="128" t="s">
        <v>361</v>
      </c>
      <c r="AB31" s="126"/>
      <c r="AC31" s="128"/>
    </row>
    <row r="32" spans="1:29" ht="13.5" thickBot="1" x14ac:dyDescent="0.25">
      <c r="B32" s="134" t="s">
        <v>358</v>
      </c>
      <c r="C32" s="162" t="s">
        <v>361</v>
      </c>
      <c r="D32" s="163" t="s">
        <v>361</v>
      </c>
      <c r="E32" s="163" t="s">
        <v>361</v>
      </c>
      <c r="F32" s="164" t="s">
        <v>361</v>
      </c>
      <c r="G32" s="159"/>
      <c r="H32" s="137"/>
      <c r="I32" s="136"/>
      <c r="J32" s="136"/>
      <c r="K32" s="137"/>
      <c r="L32" s="142"/>
      <c r="M32" s="143"/>
      <c r="N32" s="138"/>
      <c r="O32" s="143"/>
      <c r="P32" s="136"/>
      <c r="Q32" s="136"/>
      <c r="R32" s="136"/>
      <c r="S32" s="136"/>
      <c r="T32" s="141"/>
      <c r="U32" s="135"/>
      <c r="V32" s="141"/>
      <c r="W32" s="135"/>
      <c r="X32" s="137"/>
      <c r="Y32" s="137"/>
      <c r="Z32" s="137"/>
      <c r="AA32" s="141"/>
      <c r="AB32" s="135"/>
      <c r="AC32" s="141"/>
    </row>
    <row r="33" spans="2:29" ht="13.5" thickBot="1" x14ac:dyDescent="0.25">
      <c r="B33" s="125" t="s">
        <v>359</v>
      </c>
      <c r="C33" s="156"/>
      <c r="D33" s="157"/>
      <c r="E33" s="157"/>
      <c r="F33" s="158"/>
      <c r="G33" s="129"/>
      <c r="H33" s="130"/>
      <c r="I33" s="127"/>
      <c r="J33" s="127"/>
      <c r="K33" s="130"/>
      <c r="L33" s="131"/>
      <c r="M33" s="126"/>
      <c r="N33" s="128"/>
      <c r="O33" s="126"/>
      <c r="P33" s="130"/>
      <c r="Q33" s="130"/>
      <c r="R33" s="130"/>
      <c r="S33" s="130"/>
      <c r="T33" s="128"/>
      <c r="U33" s="126"/>
      <c r="V33" s="128" t="s">
        <v>361</v>
      </c>
      <c r="W33" s="126"/>
      <c r="X33" s="130"/>
      <c r="Y33" s="130"/>
      <c r="Z33" s="130"/>
      <c r="AA33" s="128"/>
      <c r="AB33" s="126" t="s">
        <v>1</v>
      </c>
      <c r="AC33" s="128" t="s">
        <v>361</v>
      </c>
    </row>
    <row r="34" spans="2:29" ht="13.5" thickBot="1" x14ac:dyDescent="0.25">
      <c r="B34" s="134" t="s">
        <v>360</v>
      </c>
      <c r="C34" s="153"/>
      <c r="D34" s="154"/>
      <c r="E34" s="154"/>
      <c r="F34" s="155"/>
      <c r="G34" s="159"/>
      <c r="H34" s="137"/>
      <c r="I34" s="136"/>
      <c r="J34" s="136"/>
      <c r="K34" s="137"/>
      <c r="L34" s="142"/>
      <c r="M34" s="143"/>
      <c r="N34" s="138"/>
      <c r="O34" s="143"/>
      <c r="P34" s="136"/>
      <c r="Q34" s="136"/>
      <c r="R34" s="136"/>
      <c r="S34" s="136"/>
      <c r="T34" s="141"/>
      <c r="U34" s="135"/>
      <c r="V34" s="141"/>
      <c r="W34" s="135"/>
      <c r="X34" s="137"/>
      <c r="Y34" s="137"/>
      <c r="Z34" s="137"/>
      <c r="AA34" s="141"/>
      <c r="AB34" s="135" t="s">
        <v>361</v>
      </c>
      <c r="AC34" s="141" t="s">
        <v>361</v>
      </c>
    </row>
    <row r="35" spans="2:29" ht="13.5" thickBot="1" x14ac:dyDescent="0.25">
      <c r="B35" s="125" t="s">
        <v>362</v>
      </c>
      <c r="C35" s="156"/>
      <c r="D35" s="157"/>
      <c r="E35" s="157"/>
      <c r="F35" s="158"/>
      <c r="G35" s="129"/>
      <c r="H35" s="130"/>
      <c r="I35" s="127"/>
      <c r="J35" s="127"/>
      <c r="K35" s="130"/>
      <c r="L35" s="131"/>
      <c r="M35" s="126"/>
      <c r="N35" s="128"/>
      <c r="O35" s="126"/>
      <c r="P35" s="130"/>
      <c r="Q35" s="130"/>
      <c r="R35" s="130"/>
      <c r="S35" s="130"/>
      <c r="T35" s="128"/>
      <c r="U35" s="126"/>
      <c r="V35" s="128"/>
      <c r="W35" s="126"/>
      <c r="X35" s="130"/>
      <c r="Y35" s="130"/>
      <c r="Z35" s="130"/>
      <c r="AA35" s="128"/>
      <c r="AB35" s="126" t="s">
        <v>1</v>
      </c>
      <c r="AC35" s="128" t="s">
        <v>361</v>
      </c>
    </row>
    <row r="36" spans="2:29" ht="13.5" thickBot="1" x14ac:dyDescent="0.25">
      <c r="B36" s="165"/>
      <c r="C36" s="166"/>
      <c r="D36" s="167"/>
      <c r="E36" s="167"/>
      <c r="F36" s="168"/>
      <c r="G36" s="169"/>
      <c r="H36" s="170"/>
      <c r="I36" s="171"/>
      <c r="J36" s="171"/>
      <c r="K36" s="170"/>
      <c r="L36" s="172"/>
      <c r="M36" s="173"/>
      <c r="N36" s="172"/>
      <c r="O36" s="173"/>
      <c r="P36" s="171"/>
      <c r="Q36" s="171"/>
      <c r="R36" s="171"/>
      <c r="S36" s="171"/>
      <c r="T36" s="174"/>
      <c r="U36" s="169"/>
      <c r="V36" s="174"/>
      <c r="W36" s="169"/>
      <c r="X36" s="170"/>
      <c r="Y36" s="170"/>
      <c r="Z36" s="170"/>
      <c r="AA36" s="174"/>
      <c r="AB36" s="169"/>
      <c r="AC36" s="174"/>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117C57-DD27-44DE-95BE-21F9ECD02619}">
  <ds:schemaRefs>
    <ds:schemaRef ds:uri="http://purl.org/dc/elements/1.1/"/>
    <ds:schemaRef ds:uri="http://schemas.openxmlformats.org/package/2006/metadata/core-properties"/>
    <ds:schemaRef ds:uri="http://schemas.microsoft.com/office/2006/metadata/properties"/>
    <ds:schemaRef ds:uri="http://purl.org/dc/dcmitype/"/>
    <ds:schemaRef ds:uri="http://purl.org/dc/terms/"/>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24CAD0A-7496-4A36-B1A1-57287F10868E}">
  <ds:schemaRefs>
    <ds:schemaRef ds:uri="http://schemas.microsoft.com/office/2006/metadata/longProperties"/>
  </ds:schemaRefs>
</ds:datastoreItem>
</file>

<file path=customXml/itemProps3.xml><?xml version="1.0" encoding="utf-8"?>
<ds:datastoreItem xmlns:ds="http://schemas.openxmlformats.org/officeDocument/2006/customXml" ds:itemID="{24784F52-BCEE-4483-8B5F-F028B77BCF2E}">
  <ds:schemaRefs>
    <ds:schemaRef ds:uri="http://schemas.microsoft.com/sharepoint/v3/contenttype/forms"/>
  </ds:schemaRefs>
</ds:datastoreItem>
</file>

<file path=customXml/itemProps4.xml><?xml version="1.0" encoding="utf-8"?>
<ds:datastoreItem xmlns:ds="http://schemas.openxmlformats.org/officeDocument/2006/customXml" ds:itemID="{221C4B29-B41C-4368-A114-4A90C4376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 </vt:lpstr>
      <vt:lpstr>Key</vt:lpstr>
      <vt:lpstr>AIM Capture</vt:lpstr>
      <vt:lpstr>APL Compliant</vt:lpstr>
      <vt:lpstr>Organizational  Metrics</vt:lpstr>
      <vt:lpstr>Project Definied Metrics</vt:lpstr>
      <vt:lpstr>Project Startup Checklist</vt:lpstr>
      <vt:lpstr>AIM Build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Queen, Timothy K</cp:lastModifiedBy>
  <cp:lastPrinted>2008-12-23T17:04:12Z</cp:lastPrinted>
  <dcterms:created xsi:type="dcterms:W3CDTF">2004-08-13T17:48:14Z</dcterms:created>
  <dcterms:modified xsi:type="dcterms:W3CDTF">2015-05-22T13:50:32Z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0x0101009E5C6E04F5F2CA4DBF07DC2DA055DA5A</vt:lpwstr>
  </property>
  <property fmtid="{D5CDD505-2E9C-101B-9397-08002B2CF9AE}" pid="18" name="Order">
    <vt:r8>700</vt:r8>
  </property>
</Properties>
</file>